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FAC\"/>
    </mc:Choice>
  </mc:AlternateContent>
  <bookViews>
    <workbookView xWindow="0" yWindow="0" windowWidth="28800" windowHeight="11010"/>
  </bookViews>
  <sheets>
    <sheet name="Property Taxes" sheetId="9" r:id="rId1"/>
    <sheet name="2017 Summary" sheetId="1" r:id="rId2"/>
    <sheet name="Taxable Value History" sheetId="5" r:id="rId3"/>
    <sheet name="Just Value History" sheetId="6" r:id="rId4"/>
    <sheet name="Millage Rate History" sheetId="7" r:id="rId5"/>
    <sheet name="Taxes Levied History" sheetId="8" r:id="rId6"/>
    <sheet name="TRIMAll" sheetId="2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a" localSheetId="3">#REF!</definedName>
    <definedName name="\a" localSheetId="4">#REF!</definedName>
    <definedName name="\a" localSheetId="0">#REF!</definedName>
    <definedName name="\a" localSheetId="2">#REF!</definedName>
    <definedName name="\a" localSheetId="5">#REF!</definedName>
    <definedName name="\a">#REF!</definedName>
    <definedName name="\b" localSheetId="3">#REF!</definedName>
    <definedName name="\b" localSheetId="4">#REF!</definedName>
    <definedName name="\b" localSheetId="0">#REF!</definedName>
    <definedName name="\b" localSheetId="2">#REF!</definedName>
    <definedName name="\b" localSheetId="5">#REF!</definedName>
    <definedName name="\b">#REF!</definedName>
    <definedName name="\c" localSheetId="3">#REF!</definedName>
    <definedName name="\c" localSheetId="4">#REF!</definedName>
    <definedName name="\c" localSheetId="0">#REF!</definedName>
    <definedName name="\c" localSheetId="2">#REF!</definedName>
    <definedName name="\c" localSheetId="5">#REF!</definedName>
    <definedName name="\c">#REF!</definedName>
    <definedName name="\d">#N/A</definedName>
    <definedName name="\e">#N/A</definedName>
    <definedName name="\f">#N/A</definedName>
    <definedName name="\g">#N/A</definedName>
    <definedName name="\h">#N/A</definedName>
    <definedName name="\i" localSheetId="3">#REF!</definedName>
    <definedName name="\i" localSheetId="4">#REF!</definedName>
    <definedName name="\i" localSheetId="0">#REF!</definedName>
    <definedName name="\i" localSheetId="2">#REF!</definedName>
    <definedName name="\i" localSheetId="5">#REF!</definedName>
    <definedName name="\i">#REF!</definedName>
    <definedName name="\j">#N/A</definedName>
    <definedName name="\k">#N/A</definedName>
    <definedName name="\l">#N/A</definedName>
    <definedName name="\m">#N/A</definedName>
    <definedName name="\n">#N/A</definedName>
    <definedName name="\o">#N/A</definedName>
    <definedName name="\p" localSheetId="3">#REF!</definedName>
    <definedName name="\p" localSheetId="4">#REF!</definedName>
    <definedName name="\p" localSheetId="0">#REF!</definedName>
    <definedName name="\p" localSheetId="2">#REF!</definedName>
    <definedName name="\p" localSheetId="5">#REF!</definedName>
    <definedName name="\p">#REF!</definedName>
    <definedName name="\q">#N/A</definedName>
    <definedName name="\r">#N/A</definedName>
    <definedName name="\s" localSheetId="3">#REF!</definedName>
    <definedName name="\s" localSheetId="4">#REF!</definedName>
    <definedName name="\s" localSheetId="0">#REF!</definedName>
    <definedName name="\s" localSheetId="2">#REF!</definedName>
    <definedName name="\s" localSheetId="5">#REF!</definedName>
    <definedName name="\s">#REF!</definedName>
    <definedName name="\SS">#N/A</definedName>
    <definedName name="\t" localSheetId="3">#REF!</definedName>
    <definedName name="\t" localSheetId="4">#REF!</definedName>
    <definedName name="\t" localSheetId="0">#REF!</definedName>
    <definedName name="\t" localSheetId="2">#REF!</definedName>
    <definedName name="\t" localSheetId="5">#REF!</definedName>
    <definedName name="\t">#REF!</definedName>
    <definedName name="\TT" localSheetId="3">#REF!</definedName>
    <definedName name="\TT" localSheetId="4">#REF!</definedName>
    <definedName name="\TT" localSheetId="0">#REF!</definedName>
    <definedName name="\TT" localSheetId="2">#REF!</definedName>
    <definedName name="\TT" localSheetId="5">#REF!</definedName>
    <definedName name="\TT">#REF!</definedName>
    <definedName name="\u" localSheetId="3">#REF!</definedName>
    <definedName name="\u" localSheetId="4">#REF!</definedName>
    <definedName name="\u" localSheetId="0">#REF!</definedName>
    <definedName name="\u" localSheetId="2">#REF!</definedName>
    <definedName name="\u" localSheetId="5">#REF!</definedName>
    <definedName name="\u">#REF!</definedName>
    <definedName name="\v">#N/A</definedName>
    <definedName name="\w" localSheetId="3">#REF!</definedName>
    <definedName name="\w" localSheetId="4">#REF!</definedName>
    <definedName name="\w" localSheetId="0">#REF!</definedName>
    <definedName name="\w" localSheetId="2">#REF!</definedName>
    <definedName name="\w" localSheetId="5">#REF!</definedName>
    <definedName name="\w">#REF!</definedName>
    <definedName name="__123Graph_D" localSheetId="3" hidden="1">[1]CT!#REF!</definedName>
    <definedName name="__123Graph_D" localSheetId="4" hidden="1">[1]CT!#REF!</definedName>
    <definedName name="__123Graph_D" localSheetId="0" hidden="1">[1]CT!#REF!</definedName>
    <definedName name="__123Graph_D" localSheetId="2" hidden="1">[1]CT!#REF!</definedName>
    <definedName name="__123Graph_D" localSheetId="5" hidden="1">[1]CT!#REF!</definedName>
    <definedName name="__123Graph_D" hidden="1">[1]CT!#REF!</definedName>
    <definedName name="__123Graph_LBL_A" localSheetId="3" hidden="1">[1]CT!#REF!</definedName>
    <definedName name="__123Graph_LBL_A" localSheetId="4" hidden="1">[1]CT!#REF!</definedName>
    <definedName name="__123Graph_LBL_A" localSheetId="0" hidden="1">[1]CT!#REF!</definedName>
    <definedName name="__123Graph_LBL_A" localSheetId="2" hidden="1">[1]CT!#REF!</definedName>
    <definedName name="__123Graph_LBL_A" localSheetId="5" hidden="1">[1]CT!#REF!</definedName>
    <definedName name="__123Graph_LBL_A" hidden="1">[1]CT!#REF!</definedName>
    <definedName name="__123Graph_X" localSheetId="3" hidden="1">[1]CT!#REF!</definedName>
    <definedName name="__123Graph_X" localSheetId="4" hidden="1">[1]CT!#REF!</definedName>
    <definedName name="__123Graph_X" localSheetId="0" hidden="1">[1]CT!#REF!</definedName>
    <definedName name="__123Graph_X" localSheetId="2" hidden="1">[1]CT!#REF!</definedName>
    <definedName name="__123Graph_X" localSheetId="5" hidden="1">[1]CT!#REF!</definedName>
    <definedName name="__123Graph_X" hidden="1">[1]CT!#REF!</definedName>
    <definedName name="_C1" localSheetId="3">#REF!</definedName>
    <definedName name="_C1" localSheetId="4">#REF!</definedName>
    <definedName name="_C1" localSheetId="0">#REF!</definedName>
    <definedName name="_C1" localSheetId="2">#REF!</definedName>
    <definedName name="_C1" localSheetId="5">#REF!</definedName>
    <definedName name="_C1">#REF!</definedName>
    <definedName name="_Fill" localSheetId="3" hidden="1">#REF!</definedName>
    <definedName name="_Fill" localSheetId="4" hidden="1">#REF!</definedName>
    <definedName name="_Fill" localSheetId="0" hidden="1">#REF!</definedName>
    <definedName name="_Fill" localSheetId="2" hidden="1">#REF!</definedName>
    <definedName name="_Fill" localSheetId="5" hidden="1">#REF!</definedName>
    <definedName name="_Fill" hidden="1">#REF!</definedName>
    <definedName name="_Key1" localSheetId="3" hidden="1">#REF!</definedName>
    <definedName name="_Key1" localSheetId="4" hidden="1">#REF!</definedName>
    <definedName name="_Key1" localSheetId="0" hidden="1">#REF!</definedName>
    <definedName name="_Key1" localSheetId="2" hidden="1">#REF!</definedName>
    <definedName name="_Key1" localSheetId="5" hidden="1">#REF!</definedName>
    <definedName name="_Key1" hidden="1">#REF!</definedName>
    <definedName name="_Order1" hidden="1">255</definedName>
    <definedName name="_Parse_In" localSheetId="3" hidden="1">#REF!</definedName>
    <definedName name="_Parse_In" localSheetId="4" hidden="1">#REF!</definedName>
    <definedName name="_Parse_In" localSheetId="0" hidden="1">#REF!</definedName>
    <definedName name="_Parse_In" localSheetId="2" hidden="1">#REF!</definedName>
    <definedName name="_Parse_In" localSheetId="5" hidden="1">#REF!</definedName>
    <definedName name="_Parse_In" hidden="1">#REF!</definedName>
    <definedName name="_Parse_Out" localSheetId="3" hidden="1">#REF!</definedName>
    <definedName name="_Parse_Out" localSheetId="4" hidden="1">#REF!</definedName>
    <definedName name="_Parse_Out" localSheetId="0" hidden="1">#REF!</definedName>
    <definedName name="_Parse_Out" localSheetId="2" hidden="1">#REF!</definedName>
    <definedName name="_Parse_Out" localSheetId="5" hidden="1">#REF!</definedName>
    <definedName name="_Parse_Out" hidden="1">#REF!</definedName>
    <definedName name="_tab1" localSheetId="3">#REF!</definedName>
    <definedName name="_tab1" localSheetId="4">#REF!</definedName>
    <definedName name="_tab1" localSheetId="0">#REF!</definedName>
    <definedName name="_tab1" localSheetId="2">#REF!</definedName>
    <definedName name="_tab1" localSheetId="5">#REF!</definedName>
    <definedName name="_tab1">#REF!</definedName>
    <definedName name="_tab2" localSheetId="3">#REF!</definedName>
    <definedName name="_tab2" localSheetId="4">#REF!</definedName>
    <definedName name="_tab2" localSheetId="0">#REF!</definedName>
    <definedName name="_tab2" localSheetId="2">#REF!</definedName>
    <definedName name="_tab2" localSheetId="5">#REF!</definedName>
    <definedName name="_tab2">#REF!</definedName>
    <definedName name="_tab3" localSheetId="3">#REF!</definedName>
    <definedName name="_tab3" localSheetId="4">#REF!</definedName>
    <definedName name="_tab3" localSheetId="0">#REF!</definedName>
    <definedName name="_tab3" localSheetId="2">#REF!</definedName>
    <definedName name="_tab3" localSheetId="5">#REF!</definedName>
    <definedName name="_tab3">#REF!</definedName>
    <definedName name="_tab4" localSheetId="3">#REF!</definedName>
    <definedName name="_tab4" localSheetId="4">#REF!</definedName>
    <definedName name="_tab4" localSheetId="0">#REF!</definedName>
    <definedName name="_tab4" localSheetId="2">#REF!</definedName>
    <definedName name="_tab4" localSheetId="5">#REF!</definedName>
    <definedName name="_tab4">#REF!</definedName>
    <definedName name="A" localSheetId="3">#REF!</definedName>
    <definedName name="A" localSheetId="4">#REF!</definedName>
    <definedName name="A" localSheetId="0">#REF!</definedName>
    <definedName name="A" localSheetId="2">#REF!</definedName>
    <definedName name="A" localSheetId="5">#REF!</definedName>
    <definedName name="A">#REF!</definedName>
    <definedName name="A_Prior_Year_Adjust" localSheetId="3">#REF!</definedName>
    <definedName name="A_Prior_Year_Adjust" localSheetId="4">#REF!</definedName>
    <definedName name="A_Prior_Year_Adjust" localSheetId="0">#REF!</definedName>
    <definedName name="A_Prior_Year_Adjust" localSheetId="2">#REF!</definedName>
    <definedName name="A_Prior_Year_Adjust" localSheetId="5">#REF!</definedName>
    <definedName name="A_Prior_Year_Adjust">#REF!</definedName>
    <definedName name="A_SMP_Mail_Merge_Data" localSheetId="3">#REF!</definedName>
    <definedName name="A_SMP_Mail_Merge_Data" localSheetId="4">#REF!</definedName>
    <definedName name="A_SMP_Mail_Merge_Data" localSheetId="0">#REF!</definedName>
    <definedName name="A_SMP_Mail_Merge_Data" localSheetId="2">#REF!</definedName>
    <definedName name="A_SMP_Mail_Merge_Data" localSheetId="5">#REF!</definedName>
    <definedName name="A_SMP_Mail_Merge_Data">#REF!</definedName>
    <definedName name="A_SMP_Request_Data" localSheetId="3">#REF!</definedName>
    <definedName name="A_SMP_Request_Data" localSheetId="4">#REF!</definedName>
    <definedName name="A_SMP_Request_Data" localSheetId="0">#REF!</definedName>
    <definedName name="A_SMP_Request_Data" localSheetId="2">#REF!</definedName>
    <definedName name="A_SMP_Request_Data" localSheetId="5">#REF!</definedName>
    <definedName name="A_SMP_Request_Data">#REF!</definedName>
    <definedName name="Admits_by_Prov" localSheetId="3">#REF!</definedName>
    <definedName name="Admits_by_Prov" localSheetId="4">#REF!</definedName>
    <definedName name="Admits_by_Prov" localSheetId="0">#REF!</definedName>
    <definedName name="Admits_by_Prov" localSheetId="2">#REF!</definedName>
    <definedName name="Admits_by_Prov" localSheetId="5">#REF!</definedName>
    <definedName name="Admits_by_Prov">#REF!</definedName>
    <definedName name="age_adj" localSheetId="3">#REF!</definedName>
    <definedName name="age_adj" localSheetId="4">#REF!</definedName>
    <definedName name="age_adj" localSheetId="0">#REF!</definedName>
    <definedName name="age_adj" localSheetId="2">#REF!</definedName>
    <definedName name="age_adj" localSheetId="5">#REF!</definedName>
    <definedName name="age_adj">#REF!</definedName>
    <definedName name="All_Claim_Lines" localSheetId="3">#REF!</definedName>
    <definedName name="All_Claim_Lines" localSheetId="4">#REF!</definedName>
    <definedName name="All_Claim_Lines" localSheetId="0">#REF!</definedName>
    <definedName name="All_Claim_Lines" localSheetId="2">#REF!</definedName>
    <definedName name="All_Claim_Lines" localSheetId="5">#REF!</definedName>
    <definedName name="All_Claim_Lines">#REF!</definedName>
    <definedName name="APRDRG_v26" localSheetId="3">#REF!</definedName>
    <definedName name="APRDRG_v26" localSheetId="4">#REF!</definedName>
    <definedName name="APRDRG_v26" localSheetId="0">#REF!</definedName>
    <definedName name="APRDRG_v26" localSheetId="2">#REF!</definedName>
    <definedName name="APRDRG_v26" localSheetId="5">#REF!</definedName>
    <definedName name="APRDRG_v26">#REF!</definedName>
    <definedName name="asc" localSheetId="3">#REF!</definedName>
    <definedName name="asc" localSheetId="4">#REF!</definedName>
    <definedName name="asc" localSheetId="0">#REF!</definedName>
    <definedName name="asc" localSheetId="2">#REF!</definedName>
    <definedName name="asc" localSheetId="5">#REF!</definedName>
    <definedName name="asc">#REF!</definedName>
    <definedName name="BKT_IDX">[2]Reference!$I$28:$N$104</definedName>
    <definedName name="BOB" localSheetId="3">#REF!</definedName>
    <definedName name="BOB" localSheetId="4">#REF!</definedName>
    <definedName name="BOB" localSheetId="0">#REF!</definedName>
    <definedName name="BOB" localSheetId="2">#REF!</definedName>
    <definedName name="BOB" localSheetId="5">#REF!</definedName>
    <definedName name="BOB">#REF!</definedName>
    <definedName name="bucket_nm">[2]Reference!$C$28:$C$85</definedName>
    <definedName name="Budg_buckets">[2]Reference!$A$114:$E$132</definedName>
    <definedName name="castab_main" localSheetId="3">#REF!</definedName>
    <definedName name="castab_main" localSheetId="4">#REF!</definedName>
    <definedName name="castab_main" localSheetId="0">#REF!</definedName>
    <definedName name="castab_main" localSheetId="2">#REF!</definedName>
    <definedName name="castab_main" localSheetId="5">#REF!</definedName>
    <definedName name="castab_main">#REF!</definedName>
    <definedName name="castab_PBMOQI" localSheetId="3">#REF!</definedName>
    <definedName name="castab_PBMOQI" localSheetId="4">#REF!</definedName>
    <definedName name="castab_PBMOQI" localSheetId="0">#REF!</definedName>
    <definedName name="castab_PBMOQI" localSheetId="2">#REF!</definedName>
    <definedName name="castab_PBMOQI" localSheetId="5">#REF!</definedName>
    <definedName name="castab_PBMOQI">#REF!</definedName>
    <definedName name="castab_SLMB" localSheetId="3">#REF!</definedName>
    <definedName name="castab_SLMB" localSheetId="4">#REF!</definedName>
    <definedName name="castab_SLMB" localSheetId="0">#REF!</definedName>
    <definedName name="castab_SLMB" localSheetId="2">#REF!</definedName>
    <definedName name="castab_SLMB" localSheetId="5">#REF!</definedName>
    <definedName name="castab_SLMB">#REF!</definedName>
    <definedName name="CharityCare">'[3]Drop-Down List Variables'!$D$11:$H$11</definedName>
    <definedName name="CharityCareMeasure">'[3]Drop-Down List Variables'!$D$4:$H$4</definedName>
    <definedName name="CHILDREN">'[3]Drop-Down List Variables'!$C$25:$D$25</definedName>
    <definedName name="CL_lookup">'[4]Reformulated CL'!$A$3:$W$963</definedName>
    <definedName name="cost_thresh" localSheetId="3">#REF!</definedName>
    <definedName name="cost_thresh" localSheetId="4">#REF!</definedName>
    <definedName name="cost_thresh" localSheetId="0">#REF!</definedName>
    <definedName name="cost_thresh" localSheetId="2">#REF!</definedName>
    <definedName name="cost_thresh" localSheetId="5">#REF!</definedName>
    <definedName name="cost_thresh">#REF!</definedName>
    <definedName name="COUNTER" localSheetId="3">#REF!</definedName>
    <definedName name="COUNTER" localSheetId="4">#REF!</definedName>
    <definedName name="COUNTER" localSheetId="0">#REF!</definedName>
    <definedName name="COUNTER" localSheetId="2">#REF!</definedName>
    <definedName name="COUNTER" localSheetId="5">#REF!</definedName>
    <definedName name="COUNTER">#REF!</definedName>
    <definedName name="CProvBin" localSheetId="3">#REF!</definedName>
    <definedName name="CProvBin" localSheetId="4">#REF!</definedName>
    <definedName name="CProvBin" localSheetId="0">#REF!</definedName>
    <definedName name="CProvBin" localSheetId="2">#REF!</definedName>
    <definedName name="CProvBin" localSheetId="5">#REF!</definedName>
    <definedName name="CProvBin">#REF!</definedName>
    <definedName name="cpt4x">'[5]CPT4 Codes'!$A$2:$B$7711</definedName>
    <definedName name="CRIT" localSheetId="3">[6]DSH9596!#REF!</definedName>
    <definedName name="CRIT" localSheetId="4">[6]DSH9596!#REF!</definedName>
    <definedName name="CRIT" localSheetId="0">[6]DSH9596!#REF!</definedName>
    <definedName name="CRIT" localSheetId="2">[6]DSH9596!#REF!</definedName>
    <definedName name="CRIT" localSheetId="5">[6]DSH9596!#REF!</definedName>
    <definedName name="CRIT">[6]DSH9596!#REF!</definedName>
    <definedName name="day_pay" localSheetId="3">#REF!</definedName>
    <definedName name="day_pay" localSheetId="4">#REF!</definedName>
    <definedName name="day_pay" localSheetId="0">#REF!</definedName>
    <definedName name="day_pay" localSheetId="2">#REF!</definedName>
    <definedName name="day_pay" localSheetId="5">#REF!</definedName>
    <definedName name="day_pay">#REF!</definedName>
    <definedName name="day_thresh" localSheetId="3">#REF!</definedName>
    <definedName name="day_thresh" localSheetId="4">#REF!</definedName>
    <definedName name="day_thresh" localSheetId="0">#REF!</definedName>
    <definedName name="day_thresh" localSheetId="2">#REF!</definedName>
    <definedName name="day_thresh" localSheetId="5">#REF!</definedName>
    <definedName name="day_thresh">#REF!</definedName>
    <definedName name="DRG_base" localSheetId="3">#REF!</definedName>
    <definedName name="DRG_base" localSheetId="4">#REF!</definedName>
    <definedName name="DRG_base" localSheetId="0">#REF!</definedName>
    <definedName name="DRG_base" localSheetId="2">#REF!</definedName>
    <definedName name="DRG_base" localSheetId="5">#REF!</definedName>
    <definedName name="DRG_base">#REF!</definedName>
    <definedName name="ELIG">[7]Reference!$E$14:$E$27</definedName>
    <definedName name="ELIG_IDX">[2]Reference!$A$5:$A$20</definedName>
    <definedName name="ExcessBadDebt">'[3]Drop-Down List Variables'!$D$14:$H$14</definedName>
    <definedName name="ExcessBadDebt?">'[3]Drop-Down List Variables'!$D$7:$H$7</definedName>
    <definedName name="FD_SOURCE">[7]Reference!$B$3:$E$10</definedName>
    <definedName name="FL_0020_TOTAL_PYMTS_BY_PROV_M1" localSheetId="3">#REF!</definedName>
    <definedName name="FL_0020_TOTAL_PYMTS_BY_PROV_M1" localSheetId="4">#REF!</definedName>
    <definedName name="FL_0020_TOTAL_PYMTS_BY_PROV_M1" localSheetId="0">#REF!</definedName>
    <definedName name="FL_0020_TOTAL_PYMTS_BY_PROV_M1" localSheetId="2">#REF!</definedName>
    <definedName name="FL_0020_TOTAL_PYMTS_BY_PROV_M1" localSheetId="5">#REF!</definedName>
    <definedName name="FL_0020_TOTAL_PYMTS_BY_PROV_M1">#REF!</definedName>
    <definedName name="FL_0500_SUMRY_BY_PROV_B" localSheetId="3">#REF!</definedName>
    <definedName name="FL_0500_SUMRY_BY_PROV_B" localSheetId="4">#REF!</definedName>
    <definedName name="FL_0500_SUMRY_BY_PROV_B" localSheetId="0">#REF!</definedName>
    <definedName name="FL_0500_SUMRY_BY_PROV_B" localSheetId="2">#REF!</definedName>
    <definedName name="FL_0500_SUMRY_BY_PROV_B" localSheetId="5">#REF!</definedName>
    <definedName name="FL_0500_SUMRY_BY_PROV_B">#REF!</definedName>
    <definedName name="FL_ADHOC_40_PROV_AVG_IGT_PYMT" localSheetId="3">#REF!</definedName>
    <definedName name="FL_ADHOC_40_PROV_AVG_IGT_PYMT" localSheetId="4">#REF!</definedName>
    <definedName name="FL_ADHOC_40_PROV_AVG_IGT_PYMT" localSheetId="0">#REF!</definedName>
    <definedName name="FL_ADHOC_40_PROV_AVG_IGT_PYMT" localSheetId="2">#REF!</definedName>
    <definedName name="FL_ADHOC_40_PROV_AVG_IGT_PYMT" localSheetId="5">#REF!</definedName>
    <definedName name="FL_ADHOC_40_PROV_AVG_IGT_PYMT">#REF!</definedName>
    <definedName name="FMAP">'[1]Exp Import'!$R$6</definedName>
    <definedName name="FMAP_FFS">'[1]Exp Import'!$P$6</definedName>
    <definedName name="FMAP_PP">'[1]Exp Import'!$Q$6</definedName>
    <definedName name="FUND_ALL_CY">'[7]14-15 Fund Allocation Inputs'!$D$4:$V$442</definedName>
    <definedName name="FUND_ALL_OY">'[7]15-16 Fund Allocation Inputs'!$D$4:$U$442</definedName>
    <definedName name="ISSUE">#N/A</definedName>
    <definedName name="jay" localSheetId="3">[8]!jay</definedName>
    <definedName name="jay" localSheetId="4">[8]!jay</definedName>
    <definedName name="jay" localSheetId="0">[8]!jay</definedName>
    <definedName name="jay" localSheetId="2">[8]!jay</definedName>
    <definedName name="jay" localSheetId="5">[8]!jay</definedName>
    <definedName name="jay">[8]!jay</definedName>
    <definedName name="Lookback">'[3]Drop-Down List Variables'!$C$18:$E$18</definedName>
    <definedName name="MC" localSheetId="3">#REF!</definedName>
    <definedName name="MC" localSheetId="4">#REF!</definedName>
    <definedName name="MC" localSheetId="0">#REF!</definedName>
    <definedName name="MC" localSheetId="2">#REF!</definedName>
    <definedName name="MC" localSheetId="5">#REF!</definedName>
    <definedName name="MC">#REF!</definedName>
    <definedName name="MedicaidShortfall">'[3]Drop-Down List Variables'!$D$12:$G$12</definedName>
    <definedName name="MedicaidShortFallMeasure">'[3]Drop-Down List Variables'!$D$5:$G$5</definedName>
    <definedName name="MedicareShortfall">'[3]Drop-Down List Variables'!$D$13:$G$13</definedName>
    <definedName name="MedicareShortFallMeasure">'[3]Drop-Down List Variables'!$D$6:$G$6</definedName>
    <definedName name="nbr" localSheetId="3">#REF!</definedName>
    <definedName name="nbr" localSheetId="4">#REF!</definedName>
    <definedName name="nbr" localSheetId="0">#REF!</definedName>
    <definedName name="nbr" localSheetId="2">#REF!</definedName>
    <definedName name="nbr" localSheetId="5">#REF!</definedName>
    <definedName name="nbr">#REF!</definedName>
    <definedName name="new" localSheetId="3">#REF!</definedName>
    <definedName name="new" localSheetId="4">#REF!</definedName>
    <definedName name="new" localSheetId="0">#REF!</definedName>
    <definedName name="new" localSheetId="2">#REF!</definedName>
    <definedName name="new" localSheetId="5">#REF!</definedName>
    <definedName name="new">#REF!</definedName>
    <definedName name="NumAsWords" localSheetId="3">[8]!NumAsWords</definedName>
    <definedName name="NumAsWords" localSheetId="4">[8]!NumAsWords</definedName>
    <definedName name="NumAsWords" localSheetId="0">[8]!NumAsWords</definedName>
    <definedName name="NumAsWords" localSheetId="2">[8]!NumAsWords</definedName>
    <definedName name="NumAsWords" localSheetId="5">[8]!NumAsWords</definedName>
    <definedName name="NumAsWords">[8]!NumAsWords</definedName>
    <definedName name="NumAsWords_2" localSheetId="3">[8]!NumAsWords</definedName>
    <definedName name="NumAsWords_2" localSheetId="4">[8]!NumAsWords</definedName>
    <definedName name="NumAsWords_2" localSheetId="0">[8]!NumAsWords</definedName>
    <definedName name="NumAsWords_2" localSheetId="2">[8]!NumAsWords</definedName>
    <definedName name="NumAsWords_2" localSheetId="5">[8]!NumAsWords</definedName>
    <definedName name="NumAsWords_2">[8]!NumAsWords</definedName>
    <definedName name="NumWords" localSheetId="3">[8]!NumWords</definedName>
    <definedName name="NumWords" localSheetId="4">[8]!NumWords</definedName>
    <definedName name="NumWords" localSheetId="0">[8]!NumWords</definedName>
    <definedName name="NumWords" localSheetId="2">[8]!NumWords</definedName>
    <definedName name="NumWords" localSheetId="5">[8]!NumWords</definedName>
    <definedName name="NumWords">[8]!NumWords</definedName>
    <definedName name="OY_FMAP">'[1]Exp Import'!$R$12</definedName>
    <definedName name="OY_FMAP_FFS">'[1]Exp Import'!$P$12</definedName>
    <definedName name="OY_FMAP_PP">'[1]Exp Import'!$Q$12</definedName>
    <definedName name="PatR_adj">[2]Inputs!$D$239:$AG$314</definedName>
    <definedName name="pol_adj" localSheetId="3">#REF!</definedName>
    <definedName name="pol_adj" localSheetId="4">#REF!</definedName>
    <definedName name="pol_adj" localSheetId="0">#REF!</definedName>
    <definedName name="pol_adj" localSheetId="2">#REF!</definedName>
    <definedName name="pol_adj" localSheetId="5">#REF!</definedName>
    <definedName name="pol_adj">#REF!</definedName>
    <definedName name="_xlnm.Print_Area" localSheetId="1">'2017 Summary'!$A$1:$N$80</definedName>
    <definedName name="_xlnm.Print_Area" localSheetId="3">'Just Value History'!$A$1:$V$80</definedName>
    <definedName name="_xlnm.Print_Area" localSheetId="4">'Millage Rate History'!$A$1:$V$80</definedName>
    <definedName name="_xlnm.Print_Area" localSheetId="0">'Property Taxes'!$A$1:$R$12</definedName>
    <definedName name="_xlnm.Print_Area" localSheetId="2">'Taxable Value History'!$A$1:$V$80</definedName>
    <definedName name="_xlnm.Print_Area" localSheetId="5">'Taxes Levied History'!$A$1:$V$80</definedName>
    <definedName name="_xlnm.Print_Area">#REF!</definedName>
    <definedName name="Print_Area_MI" localSheetId="3">#REF!</definedName>
    <definedName name="Print_Area_MI" localSheetId="4">#REF!</definedName>
    <definedName name="Print_Area_MI" localSheetId="0">#REF!</definedName>
    <definedName name="Print_Area_MI" localSheetId="2">#REF!</definedName>
    <definedName name="Print_Area_MI" localSheetId="5">#REF!</definedName>
    <definedName name="Print_Area_MI">#REF!</definedName>
    <definedName name="_xlnm.Print_Titles" localSheetId="1">'2017 Summary'!$1:$10</definedName>
    <definedName name="_xlnm.Print_Titles" localSheetId="3">'Just Value History'!$1:$10</definedName>
    <definedName name="_xlnm.Print_Titles" localSheetId="4">'Millage Rate History'!$1:$10</definedName>
    <definedName name="_xlnm.Print_Titles" localSheetId="0">'Property Taxes'!$1:$9</definedName>
    <definedName name="_xlnm.Print_Titles" localSheetId="2">'Taxable Value History'!$1:$10</definedName>
    <definedName name="_xlnm.Print_Titles" localSheetId="5">'Taxes Levied History'!$1:$10</definedName>
    <definedName name="Print_Titles_MI" localSheetId="3">#REF!,#REF!</definedName>
    <definedName name="Print_Titles_MI" localSheetId="4">#REF!,#REF!</definedName>
    <definedName name="Print_Titles_MI" localSheetId="0">#REF!,#REF!</definedName>
    <definedName name="Print_Titles_MI" localSheetId="2">#REF!,#REF!</definedName>
    <definedName name="Print_Titles_MI" localSheetId="5">#REF!,#REF!</definedName>
    <definedName name="Print_Titles_MI">#REF!,#REF!</definedName>
    <definedName name="Proj_buckets">[2]Reference!$A$28:$E$85</definedName>
    <definedName name="Proj_Elig">[2]Reference!$A$5:$C$20</definedName>
    <definedName name="Proj_End">[2]Inputs!$B$14</definedName>
    <definedName name="PROJ_IMPORT">'[9]Projections Import'!$C$5:$K$2468</definedName>
    <definedName name="Proj_lookup" localSheetId="3">#REF!</definedName>
    <definedName name="Proj_lookup" localSheetId="4">#REF!</definedName>
    <definedName name="Proj_lookup" localSheetId="0">#REF!</definedName>
    <definedName name="Proj_lookup" localSheetId="2">#REF!</definedName>
    <definedName name="Proj_lookup" localSheetId="5">#REF!</definedName>
    <definedName name="Proj_lookup">#REF!</definedName>
    <definedName name="Proj_St">[2]Inputs!$A$14</definedName>
    <definedName name="Pymts_for_12_Months" localSheetId="3">#REF!</definedName>
    <definedName name="Pymts_for_12_Months" localSheetId="4">#REF!</definedName>
    <definedName name="Pymts_for_12_Months" localSheetId="0">#REF!</definedName>
    <definedName name="Pymts_for_12_Months" localSheetId="2">#REF!</definedName>
    <definedName name="Pymts_for_12_Months" localSheetId="5">#REF!</definedName>
    <definedName name="Pymts_for_12_Months">#REF!</definedName>
    <definedName name="rank" localSheetId="3">#REF!</definedName>
    <definedName name="rank" localSheetId="4">#REF!</definedName>
    <definedName name="rank" localSheetId="0">#REF!</definedName>
    <definedName name="rank" localSheetId="2">#REF!</definedName>
    <definedName name="rank" localSheetId="5">#REF!</definedName>
    <definedName name="rank">#REF!</definedName>
    <definedName name="Realignment_Area" localSheetId="3">'[10]Table 1'!#REF!</definedName>
    <definedName name="Realignment_Area" localSheetId="4">'[10]Table 1'!#REF!</definedName>
    <definedName name="Realignment_Area" localSheetId="0">'[10]Table 1'!#REF!</definedName>
    <definedName name="Realignment_Area" localSheetId="2">'[10]Table 1'!#REF!</definedName>
    <definedName name="Realignment_Area" localSheetId="5">'[10]Table 1'!#REF!</definedName>
    <definedName name="Realignment_Area">'[10]Table 1'!#REF!</definedName>
    <definedName name="Reductions">'[3]Drop-Down List Variables'!$C$27:$D$27</definedName>
    <definedName name="RURAL">'[3]Drop-Down List Variables'!$C$26:$D$26</definedName>
    <definedName name="Save_Choice" localSheetId="3">[8]!Save_Choice</definedName>
    <definedName name="Save_Choice" localSheetId="4">[8]!Save_Choice</definedName>
    <definedName name="Save_Choice" localSheetId="0">[8]!Save_Choice</definedName>
    <definedName name="Save_Choice" localSheetId="2">[8]!Save_Choice</definedName>
    <definedName name="Save_Choice" localSheetId="5">[8]!Save_Choice</definedName>
    <definedName name="Save_Choice">[8]!Save_Choice</definedName>
    <definedName name="Select_Button_Info" localSheetId="3">[8]!Select_Button_Info</definedName>
    <definedName name="Select_Button_Info" localSheetId="4">[8]!Select_Button_Info</definedName>
    <definedName name="Select_Button_Info" localSheetId="0">[8]!Select_Button_Info</definedName>
    <definedName name="Select_Button_Info" localSheetId="2">[8]!Select_Button_Info</definedName>
    <definedName name="Select_Button_Info" localSheetId="5">[8]!Select_Button_Info</definedName>
    <definedName name="Select_Button_Info">[8]!Select_Button_Info</definedName>
    <definedName name="Show_Matching_Dialog" localSheetId="3">[8]!Show_Matching_Dialog</definedName>
    <definedName name="Show_Matching_Dialog" localSheetId="4">[8]!Show_Matching_Dialog</definedName>
    <definedName name="Show_Matching_Dialog" localSheetId="0">[8]!Show_Matching_Dialog</definedName>
    <definedName name="Show_Matching_Dialog" localSheetId="2">[8]!Show_Matching_Dialog</definedName>
    <definedName name="Show_Matching_Dialog" localSheetId="5">[8]!Show_Matching_Dialog</definedName>
    <definedName name="Show_Matching_Dialog">[8]!Show_Matching_Dialog</definedName>
    <definedName name="STEVE" localSheetId="3">#REF!</definedName>
    <definedName name="STEVE" localSheetId="4">#REF!</definedName>
    <definedName name="STEVE" localSheetId="0">#REF!</definedName>
    <definedName name="STEVE" localSheetId="2">#REF!</definedName>
    <definedName name="STEVE" localSheetId="5">#REF!</definedName>
    <definedName name="STEVE">#REF!</definedName>
    <definedName name="Store_Choice" localSheetId="3">[8]!Store_Choice</definedName>
    <definedName name="Store_Choice" localSheetId="4">[8]!Store_Choice</definedName>
    <definedName name="Store_Choice" localSheetId="0">[8]!Store_Choice</definedName>
    <definedName name="Store_Choice" localSheetId="2">[8]!Store_Choice</definedName>
    <definedName name="Store_Choice" localSheetId="5">[8]!Store_Choice</definedName>
    <definedName name="Store_Choice">[8]!Store_Choice</definedName>
    <definedName name="STUFF" localSheetId="3">#REF!</definedName>
    <definedName name="STUFF" localSheetId="4">#REF!</definedName>
    <definedName name="STUFF" localSheetId="0">#REF!</definedName>
    <definedName name="STUFF" localSheetId="2">#REF!</definedName>
    <definedName name="STUFF" localSheetId="5">#REF!</definedName>
    <definedName name="STUFF">#REF!</definedName>
    <definedName name="SUMR" localSheetId="3">#REF!</definedName>
    <definedName name="SUMR" localSheetId="4">#REF!</definedName>
    <definedName name="SUMR" localSheetId="0">#REF!</definedName>
    <definedName name="SUMR" localSheetId="2">#REF!</definedName>
    <definedName name="SUMR" localSheetId="5">#REF!</definedName>
    <definedName name="SUMR">#REF!</definedName>
    <definedName name="SVC_LN_DX_PX_COUNT" localSheetId="3">#REF!</definedName>
    <definedName name="SVC_LN_DX_PX_COUNT" localSheetId="4">#REF!</definedName>
    <definedName name="SVC_LN_DX_PX_COUNT" localSheetId="0">#REF!</definedName>
    <definedName name="SVC_LN_DX_PX_COUNT" localSheetId="2">#REF!</definedName>
    <definedName name="SVC_LN_DX_PX_COUNT" localSheetId="5">#REF!</definedName>
    <definedName name="SVC_LN_DX_PX_COUNT">#REF!</definedName>
    <definedName name="table_2">#N/A</definedName>
    <definedName name="TOTALPROFITMAKINGPURPOSE">'[3]Drop-Down List Variables'!$C$19:$N$19</definedName>
    <definedName name="TT" localSheetId="3">#REF!</definedName>
    <definedName name="TT" localSheetId="4">#REF!</definedName>
    <definedName name="TT" localSheetId="0">#REF!</definedName>
    <definedName name="TT" localSheetId="2">#REF!</definedName>
    <definedName name="TT" localSheetId="5">#REF!</definedName>
    <definedName name="TT">#REF!</definedName>
    <definedName name="UC_adj">[2]Inputs!$D$27:$AG$102</definedName>
    <definedName name="Util_Adj">[2]Inputs!$D$133:$AG$208</definedName>
    <definedName name="WhichHospitals?">'[3]Drop-Down List Variables'!$D$3:$G$3</definedName>
    <definedName name="Year">'[3]Drop-Down List Variables'!$C$17:$E$17</definedName>
    <definedName name="YEAR_BEGIN_1">'[11]DSH Year Totals'!$A$4</definedName>
    <definedName name="YEAR_END_1">'[11]DSH Year Totals'!$B$4</definedName>
    <definedName name="Years">'[3]Drop-Down List Variables'!$C$22:$N$22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8" l="1"/>
  <c r="U11" i="8"/>
  <c r="D11" i="1"/>
  <c r="Q10" i="9" l="1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S78" i="7" l="1"/>
  <c r="R78" i="7"/>
  <c r="Q78" i="7"/>
  <c r="P78" i="7"/>
  <c r="O78" i="7"/>
  <c r="N78" i="7"/>
  <c r="M78" i="7"/>
  <c r="L78" i="7"/>
  <c r="K78" i="7"/>
  <c r="J78" i="7"/>
  <c r="S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T78" i="8"/>
  <c r="T78" i="7" s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R78" i="8" l="1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U78" i="8"/>
  <c r="U78" i="7" s="1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77" i="5" l="1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78" i="6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U78" i="5" l="1"/>
  <c r="D78" i="5"/>
  <c r="E78" i="5"/>
  <c r="F25" i="1"/>
  <c r="T78" i="5" l="1"/>
  <c r="S266" i="2" l="1"/>
  <c r="Q431" i="2"/>
  <c r="S431" i="2" s="1"/>
  <c r="Q430" i="2"/>
  <c r="S430" i="2" s="1"/>
  <c r="Q429" i="2"/>
  <c r="S429" i="2" s="1"/>
  <c r="Q428" i="2"/>
  <c r="S428" i="2" s="1"/>
  <c r="Q427" i="2"/>
  <c r="S427" i="2" s="1"/>
  <c r="Q426" i="2"/>
  <c r="S426" i="2" s="1"/>
  <c r="Q425" i="2"/>
  <c r="S425" i="2" s="1"/>
  <c r="Q424" i="2"/>
  <c r="S424" i="2" s="1"/>
  <c r="Q423" i="2"/>
  <c r="S423" i="2" s="1"/>
  <c r="Q422" i="2"/>
  <c r="S422" i="2" s="1"/>
  <c r="Q421" i="2"/>
  <c r="S421" i="2" s="1"/>
  <c r="Q420" i="2"/>
  <c r="S420" i="2" s="1"/>
  <c r="Q419" i="2"/>
  <c r="Q418" i="2"/>
  <c r="S418" i="2" s="1"/>
  <c r="Q417" i="2"/>
  <c r="S417" i="2" s="1"/>
  <c r="Q416" i="2"/>
  <c r="S416" i="2" s="1"/>
  <c r="Q415" i="2"/>
  <c r="S415" i="2" s="1"/>
  <c r="Q414" i="2"/>
  <c r="S414" i="2" s="1"/>
  <c r="Q413" i="2"/>
  <c r="S413" i="2" s="1"/>
  <c r="Q412" i="2"/>
  <c r="S412" i="2" s="1"/>
  <c r="Q411" i="2"/>
  <c r="S411" i="2" s="1"/>
  <c r="Q410" i="2"/>
  <c r="S410" i="2" s="1"/>
  <c r="Q409" i="2"/>
  <c r="S409" i="2" s="1"/>
  <c r="Q408" i="2"/>
  <c r="S408" i="2" s="1"/>
  <c r="Q407" i="2"/>
  <c r="S407" i="2" s="1"/>
  <c r="Q406" i="2"/>
  <c r="S406" i="2" s="1"/>
  <c r="Q405" i="2"/>
  <c r="S405" i="2" s="1"/>
  <c r="Q404" i="2"/>
  <c r="S404" i="2" s="1"/>
  <c r="Q403" i="2"/>
  <c r="S403" i="2" s="1"/>
  <c r="Q402" i="2"/>
  <c r="S402" i="2" s="1"/>
  <c r="Q401" i="2"/>
  <c r="S401" i="2" s="1"/>
  <c r="Q400" i="2"/>
  <c r="S400" i="2" s="1"/>
  <c r="Q399" i="2"/>
  <c r="S399" i="2" s="1"/>
  <c r="Q398" i="2"/>
  <c r="S398" i="2" s="1"/>
  <c r="Q397" i="2"/>
  <c r="S397" i="2" s="1"/>
  <c r="Q396" i="2"/>
  <c r="S396" i="2" s="1"/>
  <c r="Q395" i="2"/>
  <c r="S395" i="2" s="1"/>
  <c r="Q394" i="2"/>
  <c r="S394" i="2" s="1"/>
  <c r="Q393" i="2"/>
  <c r="S393" i="2" s="1"/>
  <c r="Q392" i="2"/>
  <c r="S392" i="2" s="1"/>
  <c r="Q391" i="2"/>
  <c r="S391" i="2" s="1"/>
  <c r="Q390" i="2"/>
  <c r="S390" i="2" s="1"/>
  <c r="Q389" i="2"/>
  <c r="S389" i="2" s="1"/>
  <c r="Q388" i="2"/>
  <c r="S388" i="2" s="1"/>
  <c r="Q387" i="2"/>
  <c r="S387" i="2" s="1"/>
  <c r="Q386" i="2"/>
  <c r="S386" i="2" s="1"/>
  <c r="Q385" i="2"/>
  <c r="S385" i="2" s="1"/>
  <c r="Q384" i="2"/>
  <c r="S384" i="2" s="1"/>
  <c r="Q383" i="2"/>
  <c r="S383" i="2" s="1"/>
  <c r="Q382" i="2"/>
  <c r="S382" i="2" s="1"/>
  <c r="Q381" i="2"/>
  <c r="S381" i="2" s="1"/>
  <c r="Q380" i="2"/>
  <c r="S380" i="2" s="1"/>
  <c r="Q379" i="2"/>
  <c r="S379" i="2" s="1"/>
  <c r="Q378" i="2"/>
  <c r="S378" i="2" s="1"/>
  <c r="Q377" i="2"/>
  <c r="S377" i="2" s="1"/>
  <c r="Q376" i="2"/>
  <c r="S376" i="2" s="1"/>
  <c r="Q375" i="2"/>
  <c r="S375" i="2" s="1"/>
  <c r="Q374" i="2"/>
  <c r="S374" i="2" s="1"/>
  <c r="Q373" i="2"/>
  <c r="S373" i="2" s="1"/>
  <c r="Q372" i="2"/>
  <c r="S372" i="2" s="1"/>
  <c r="Q371" i="2"/>
  <c r="S371" i="2" s="1"/>
  <c r="Q370" i="2"/>
  <c r="S370" i="2" s="1"/>
  <c r="Q369" i="2"/>
  <c r="S369" i="2" s="1"/>
  <c r="Q368" i="2"/>
  <c r="S368" i="2" s="1"/>
  <c r="Q367" i="2"/>
  <c r="S367" i="2" s="1"/>
  <c r="Q366" i="2"/>
  <c r="S366" i="2" s="1"/>
  <c r="Q365" i="2"/>
  <c r="S365" i="2" s="1"/>
  <c r="Q364" i="2"/>
  <c r="S364" i="2" s="1"/>
  <c r="Q363" i="2"/>
  <c r="S363" i="2" s="1"/>
  <c r="Q362" i="2"/>
  <c r="S362" i="2" s="1"/>
  <c r="Q361" i="2"/>
  <c r="S361" i="2" s="1"/>
  <c r="Q360" i="2"/>
  <c r="S360" i="2" s="1"/>
  <c r="Q359" i="2"/>
  <c r="S359" i="2" s="1"/>
  <c r="Q358" i="2"/>
  <c r="S358" i="2" s="1"/>
  <c r="Q357" i="2"/>
  <c r="S357" i="2" s="1"/>
  <c r="Q356" i="2"/>
  <c r="S356" i="2" s="1"/>
  <c r="Q355" i="2"/>
  <c r="S355" i="2" s="1"/>
  <c r="Q354" i="2"/>
  <c r="S354" i="2" s="1"/>
  <c r="Q353" i="2"/>
  <c r="S353" i="2" s="1"/>
  <c r="Q352" i="2"/>
  <c r="S352" i="2" s="1"/>
  <c r="Q351" i="2"/>
  <c r="S351" i="2" s="1"/>
  <c r="Q350" i="2"/>
  <c r="S350" i="2" s="1"/>
  <c r="Q349" i="2"/>
  <c r="S349" i="2" s="1"/>
  <c r="Q348" i="2"/>
  <c r="S348" i="2" s="1"/>
  <c r="Q347" i="2"/>
  <c r="S347" i="2" s="1"/>
  <c r="Q346" i="2"/>
  <c r="S346" i="2" s="1"/>
  <c r="Q345" i="2"/>
  <c r="S345" i="2" s="1"/>
  <c r="Q344" i="2"/>
  <c r="S344" i="2" s="1"/>
  <c r="Q343" i="2"/>
  <c r="S343" i="2" s="1"/>
  <c r="Q342" i="2"/>
  <c r="S342" i="2" s="1"/>
  <c r="Q341" i="2"/>
  <c r="S341" i="2" s="1"/>
  <c r="Q340" i="2"/>
  <c r="S340" i="2" s="1"/>
  <c r="Q339" i="2"/>
  <c r="S339" i="2" s="1"/>
  <c r="Q338" i="2"/>
  <c r="S338" i="2" s="1"/>
  <c r="Q337" i="2"/>
  <c r="S337" i="2" s="1"/>
  <c r="Q336" i="2"/>
  <c r="S336" i="2" s="1"/>
  <c r="Q335" i="2"/>
  <c r="S335" i="2" s="1"/>
  <c r="Q334" i="2"/>
  <c r="S334" i="2" s="1"/>
  <c r="Q333" i="2"/>
  <c r="S333" i="2" s="1"/>
  <c r="Q332" i="2"/>
  <c r="S332" i="2" s="1"/>
  <c r="Q331" i="2"/>
  <c r="S331" i="2" s="1"/>
  <c r="Q330" i="2"/>
  <c r="S330" i="2" s="1"/>
  <c r="Q329" i="2"/>
  <c r="S329" i="2" s="1"/>
  <c r="Q328" i="2"/>
  <c r="S328" i="2" s="1"/>
  <c r="Q327" i="2"/>
  <c r="S327" i="2" s="1"/>
  <c r="Q326" i="2"/>
  <c r="S326" i="2" s="1"/>
  <c r="Q325" i="2"/>
  <c r="S325" i="2" s="1"/>
  <c r="Q324" i="2"/>
  <c r="S324" i="2" s="1"/>
  <c r="Q323" i="2"/>
  <c r="S323" i="2" s="1"/>
  <c r="Q322" i="2"/>
  <c r="S322" i="2" s="1"/>
  <c r="Q321" i="2"/>
  <c r="S321" i="2" s="1"/>
  <c r="Q320" i="2"/>
  <c r="S320" i="2" s="1"/>
  <c r="Q319" i="2"/>
  <c r="S319" i="2" s="1"/>
  <c r="Q318" i="2"/>
  <c r="S318" i="2" s="1"/>
  <c r="Q317" i="2"/>
  <c r="S317" i="2" s="1"/>
  <c r="Q316" i="2"/>
  <c r="S316" i="2" s="1"/>
  <c r="Q315" i="2"/>
  <c r="S315" i="2" s="1"/>
  <c r="Q314" i="2"/>
  <c r="S314" i="2" s="1"/>
  <c r="Q313" i="2"/>
  <c r="S313" i="2" s="1"/>
  <c r="Q312" i="2"/>
  <c r="S312" i="2" s="1"/>
  <c r="Q311" i="2"/>
  <c r="S311" i="2" s="1"/>
  <c r="Q310" i="2"/>
  <c r="S310" i="2" s="1"/>
  <c r="Q309" i="2"/>
  <c r="S309" i="2" s="1"/>
  <c r="Q308" i="2"/>
  <c r="S308" i="2" s="1"/>
  <c r="Q307" i="2"/>
  <c r="S307" i="2" s="1"/>
  <c r="Q306" i="2"/>
  <c r="S306" i="2" s="1"/>
  <c r="Q305" i="2"/>
  <c r="S305" i="2" s="1"/>
  <c r="Q304" i="2"/>
  <c r="S304" i="2" s="1"/>
  <c r="Q303" i="2"/>
  <c r="S303" i="2" s="1"/>
  <c r="Q302" i="2"/>
  <c r="S302" i="2" s="1"/>
  <c r="Q301" i="2"/>
  <c r="S301" i="2" s="1"/>
  <c r="Q300" i="2"/>
  <c r="S300" i="2" s="1"/>
  <c r="Q299" i="2"/>
  <c r="S299" i="2" s="1"/>
  <c r="Q298" i="2"/>
  <c r="S298" i="2" s="1"/>
  <c r="Q297" i="2"/>
  <c r="S297" i="2" s="1"/>
  <c r="Q296" i="2"/>
  <c r="S296" i="2" s="1"/>
  <c r="Q295" i="2"/>
  <c r="S295" i="2" s="1"/>
  <c r="Q294" i="2"/>
  <c r="S294" i="2" s="1"/>
  <c r="Q293" i="2"/>
  <c r="S293" i="2" s="1"/>
  <c r="Q292" i="2"/>
  <c r="S292" i="2" s="1"/>
  <c r="Q291" i="2"/>
  <c r="S291" i="2" s="1"/>
  <c r="Q290" i="2"/>
  <c r="S290" i="2" s="1"/>
  <c r="Q289" i="2"/>
  <c r="S289" i="2" s="1"/>
  <c r="Q288" i="2"/>
  <c r="S288" i="2" s="1"/>
  <c r="Q287" i="2"/>
  <c r="S287" i="2" s="1"/>
  <c r="Q286" i="2"/>
  <c r="S286" i="2" s="1"/>
  <c r="Q285" i="2"/>
  <c r="S285" i="2" s="1"/>
  <c r="Q284" i="2"/>
  <c r="S284" i="2" s="1"/>
  <c r="Q283" i="2"/>
  <c r="S283" i="2" s="1"/>
  <c r="Q282" i="2"/>
  <c r="S282" i="2" s="1"/>
  <c r="Q281" i="2"/>
  <c r="S281" i="2" s="1"/>
  <c r="Q280" i="2"/>
  <c r="S280" i="2" s="1"/>
  <c r="Q279" i="2"/>
  <c r="S279" i="2" s="1"/>
  <c r="Q278" i="2"/>
  <c r="S278" i="2" s="1"/>
  <c r="Q277" i="2"/>
  <c r="S277" i="2" s="1"/>
  <c r="Q276" i="2"/>
  <c r="S276" i="2" s="1"/>
  <c r="Q275" i="2"/>
  <c r="S275" i="2" s="1"/>
  <c r="Q274" i="2"/>
  <c r="S274" i="2" s="1"/>
  <c r="Q273" i="2"/>
  <c r="S273" i="2" s="1"/>
  <c r="Q272" i="2"/>
  <c r="S272" i="2" s="1"/>
  <c r="Q271" i="2"/>
  <c r="S271" i="2" s="1"/>
  <c r="Q270" i="2"/>
  <c r="S270" i="2" s="1"/>
  <c r="Q269" i="2"/>
  <c r="S269" i="2" s="1"/>
  <c r="Q268" i="2"/>
  <c r="S268" i="2" s="1"/>
  <c r="Q267" i="2"/>
  <c r="S267" i="2" s="1"/>
  <c r="Q266" i="2"/>
  <c r="Q265" i="2"/>
  <c r="S265" i="2" s="1"/>
  <c r="Q264" i="2"/>
  <c r="S264" i="2" s="1"/>
  <c r="Q263" i="2"/>
  <c r="S263" i="2" s="1"/>
  <c r="Q262" i="2"/>
  <c r="S262" i="2" s="1"/>
  <c r="Q261" i="2"/>
  <c r="S261" i="2" s="1"/>
  <c r="Q260" i="2"/>
  <c r="S260" i="2" s="1"/>
  <c r="Q259" i="2"/>
  <c r="S259" i="2" s="1"/>
  <c r="Q258" i="2"/>
  <c r="S258" i="2" s="1"/>
  <c r="Q257" i="2"/>
  <c r="S257" i="2" s="1"/>
  <c r="Q256" i="2"/>
  <c r="S256" i="2" s="1"/>
  <c r="Q255" i="2"/>
  <c r="S255" i="2" s="1"/>
  <c r="Q254" i="2"/>
  <c r="S254" i="2" s="1"/>
  <c r="Q253" i="2"/>
  <c r="S253" i="2" s="1"/>
  <c r="Q252" i="2"/>
  <c r="S252" i="2" s="1"/>
  <c r="Q251" i="2"/>
  <c r="S251" i="2" s="1"/>
  <c r="Q250" i="2"/>
  <c r="S250" i="2" s="1"/>
  <c r="Q249" i="2"/>
  <c r="S249" i="2" s="1"/>
  <c r="Q248" i="2"/>
  <c r="S248" i="2" s="1"/>
  <c r="Q247" i="2"/>
  <c r="S247" i="2" s="1"/>
  <c r="Q246" i="2"/>
  <c r="S246" i="2" s="1"/>
  <c r="Q245" i="2"/>
  <c r="S245" i="2" s="1"/>
  <c r="Q244" i="2"/>
  <c r="S244" i="2" s="1"/>
  <c r="Q243" i="2"/>
  <c r="S243" i="2" s="1"/>
  <c r="Q242" i="2"/>
  <c r="S242" i="2" s="1"/>
  <c r="Q241" i="2"/>
  <c r="S241" i="2" s="1"/>
  <c r="Q240" i="2"/>
  <c r="S240" i="2" s="1"/>
  <c r="Q239" i="2"/>
  <c r="S239" i="2" s="1"/>
  <c r="Q238" i="2"/>
  <c r="S238" i="2" s="1"/>
  <c r="Q237" i="2"/>
  <c r="S237" i="2" s="1"/>
  <c r="Q236" i="2"/>
  <c r="S236" i="2" s="1"/>
  <c r="Q235" i="2"/>
  <c r="S235" i="2" s="1"/>
  <c r="Q234" i="2"/>
  <c r="S234" i="2" s="1"/>
  <c r="Q233" i="2"/>
  <c r="S233" i="2" s="1"/>
  <c r="Q232" i="2"/>
  <c r="S232" i="2" s="1"/>
  <c r="Q231" i="2"/>
  <c r="S231" i="2" s="1"/>
  <c r="Q230" i="2"/>
  <c r="S230" i="2" s="1"/>
  <c r="Q229" i="2"/>
  <c r="S229" i="2" s="1"/>
  <c r="Q228" i="2"/>
  <c r="S228" i="2" s="1"/>
  <c r="Q227" i="2"/>
  <c r="S227" i="2" s="1"/>
  <c r="Q226" i="2"/>
  <c r="S226" i="2" s="1"/>
  <c r="Q225" i="2"/>
  <c r="S225" i="2" s="1"/>
  <c r="Q224" i="2"/>
  <c r="S224" i="2" s="1"/>
  <c r="Q223" i="2"/>
  <c r="S223" i="2" s="1"/>
  <c r="Q222" i="2"/>
  <c r="S222" i="2" s="1"/>
  <c r="Q221" i="2"/>
  <c r="S221" i="2" s="1"/>
  <c r="Q220" i="2"/>
  <c r="S220" i="2" s="1"/>
  <c r="Q219" i="2"/>
  <c r="S219" i="2" s="1"/>
  <c r="Q218" i="2"/>
  <c r="S218" i="2" s="1"/>
  <c r="Q217" i="2"/>
  <c r="S217" i="2" s="1"/>
  <c r="Q216" i="2"/>
  <c r="S216" i="2" s="1"/>
  <c r="Q215" i="2"/>
  <c r="S215" i="2" s="1"/>
  <c r="Q214" i="2"/>
  <c r="S214" i="2" s="1"/>
  <c r="Q213" i="2"/>
  <c r="S213" i="2" s="1"/>
  <c r="Q212" i="2"/>
  <c r="S212" i="2" s="1"/>
  <c r="Q211" i="2"/>
  <c r="S211" i="2" s="1"/>
  <c r="Q210" i="2"/>
  <c r="S210" i="2" s="1"/>
  <c r="Q209" i="2"/>
  <c r="S209" i="2" s="1"/>
  <c r="Q208" i="2"/>
  <c r="S208" i="2" s="1"/>
  <c r="Q207" i="2"/>
  <c r="S207" i="2" s="1"/>
  <c r="Q206" i="2"/>
  <c r="S206" i="2" s="1"/>
  <c r="Q205" i="2"/>
  <c r="S205" i="2" s="1"/>
  <c r="Q204" i="2"/>
  <c r="S204" i="2" s="1"/>
  <c r="Q203" i="2"/>
  <c r="S203" i="2" s="1"/>
  <c r="Q202" i="2"/>
  <c r="S202" i="2" s="1"/>
  <c r="Q201" i="2"/>
  <c r="S201" i="2" s="1"/>
  <c r="Q200" i="2"/>
  <c r="S200" i="2" s="1"/>
  <c r="Q199" i="2"/>
  <c r="S199" i="2" s="1"/>
  <c r="Q198" i="2"/>
  <c r="S198" i="2" s="1"/>
  <c r="Q197" i="2"/>
  <c r="S197" i="2" s="1"/>
  <c r="Q196" i="2"/>
  <c r="S196" i="2" s="1"/>
  <c r="Q195" i="2"/>
  <c r="S195" i="2" s="1"/>
  <c r="Q194" i="2"/>
  <c r="S194" i="2" s="1"/>
  <c r="Q193" i="2"/>
  <c r="S193" i="2" s="1"/>
  <c r="Q192" i="2"/>
  <c r="S192" i="2" s="1"/>
  <c r="Q191" i="2"/>
  <c r="S191" i="2" s="1"/>
  <c r="Q190" i="2"/>
  <c r="S190" i="2" s="1"/>
  <c r="Q189" i="2"/>
  <c r="S189" i="2" s="1"/>
  <c r="Q188" i="2"/>
  <c r="S188" i="2" s="1"/>
  <c r="Q187" i="2"/>
  <c r="S187" i="2" s="1"/>
  <c r="Q186" i="2"/>
  <c r="S186" i="2" s="1"/>
  <c r="Q185" i="2"/>
  <c r="S185" i="2" s="1"/>
  <c r="Q184" i="2"/>
  <c r="S184" i="2" s="1"/>
  <c r="Q183" i="2"/>
  <c r="S183" i="2" s="1"/>
  <c r="Q182" i="2"/>
  <c r="S182" i="2" s="1"/>
  <c r="Q181" i="2"/>
  <c r="S181" i="2" s="1"/>
  <c r="Q180" i="2"/>
  <c r="S180" i="2" s="1"/>
  <c r="Q179" i="2"/>
  <c r="S179" i="2" s="1"/>
  <c r="Q178" i="2"/>
  <c r="S178" i="2" s="1"/>
  <c r="Q177" i="2"/>
  <c r="S177" i="2" s="1"/>
  <c r="Q176" i="2"/>
  <c r="S176" i="2" s="1"/>
  <c r="Q175" i="2"/>
  <c r="S175" i="2" s="1"/>
  <c r="Q174" i="2"/>
  <c r="S174" i="2" s="1"/>
  <c r="Q173" i="2"/>
  <c r="S173" i="2" s="1"/>
  <c r="Q172" i="2"/>
  <c r="S172" i="2" s="1"/>
  <c r="Q171" i="2"/>
  <c r="S171" i="2" s="1"/>
  <c r="Q170" i="2"/>
  <c r="S170" i="2" s="1"/>
  <c r="Q169" i="2"/>
  <c r="S169" i="2" s="1"/>
  <c r="Q168" i="2"/>
  <c r="S168" i="2" s="1"/>
  <c r="Q167" i="2"/>
  <c r="S167" i="2" s="1"/>
  <c r="Q166" i="2"/>
  <c r="S166" i="2" s="1"/>
  <c r="Q165" i="2"/>
  <c r="S165" i="2" s="1"/>
  <c r="Q164" i="2"/>
  <c r="S164" i="2" s="1"/>
  <c r="Q163" i="2"/>
  <c r="S163" i="2" s="1"/>
  <c r="Q162" i="2"/>
  <c r="S162" i="2" s="1"/>
  <c r="Q161" i="2"/>
  <c r="S161" i="2" s="1"/>
  <c r="Q160" i="2"/>
  <c r="S160" i="2" s="1"/>
  <c r="Q159" i="2"/>
  <c r="S159" i="2" s="1"/>
  <c r="Q158" i="2"/>
  <c r="S158" i="2" s="1"/>
  <c r="Q157" i="2"/>
  <c r="S157" i="2" s="1"/>
  <c r="Q156" i="2"/>
  <c r="S156" i="2" s="1"/>
  <c r="Q155" i="2"/>
  <c r="S155" i="2" s="1"/>
  <c r="Q154" i="2"/>
  <c r="S154" i="2" s="1"/>
  <c r="Q153" i="2"/>
  <c r="S153" i="2" s="1"/>
  <c r="Q152" i="2"/>
  <c r="S152" i="2" s="1"/>
  <c r="Q151" i="2"/>
  <c r="S151" i="2" s="1"/>
  <c r="Q150" i="2"/>
  <c r="S150" i="2" s="1"/>
  <c r="Q149" i="2"/>
  <c r="S149" i="2" s="1"/>
  <c r="Q148" i="2"/>
  <c r="S148" i="2" s="1"/>
  <c r="Q147" i="2"/>
  <c r="S147" i="2" s="1"/>
  <c r="Q146" i="2"/>
  <c r="S146" i="2" s="1"/>
  <c r="Q145" i="2"/>
  <c r="S145" i="2" s="1"/>
  <c r="Q144" i="2"/>
  <c r="S144" i="2" s="1"/>
  <c r="Q143" i="2"/>
  <c r="S143" i="2" s="1"/>
  <c r="Q142" i="2"/>
  <c r="S142" i="2" s="1"/>
  <c r="Q141" i="2"/>
  <c r="S141" i="2" s="1"/>
  <c r="Q140" i="2"/>
  <c r="S140" i="2" s="1"/>
  <c r="Q139" i="2"/>
  <c r="S139" i="2" s="1"/>
  <c r="Q138" i="2"/>
  <c r="S138" i="2" s="1"/>
  <c r="Q137" i="2"/>
  <c r="S137" i="2" s="1"/>
  <c r="Q136" i="2"/>
  <c r="S136" i="2" s="1"/>
  <c r="Q135" i="2"/>
  <c r="S135" i="2" s="1"/>
  <c r="Q134" i="2"/>
  <c r="S134" i="2" s="1"/>
  <c r="Q133" i="2"/>
  <c r="S133" i="2" s="1"/>
  <c r="Q132" i="2"/>
  <c r="S132" i="2" s="1"/>
  <c r="Q131" i="2"/>
  <c r="S131" i="2" s="1"/>
  <c r="Q130" i="2"/>
  <c r="S130" i="2" s="1"/>
  <c r="Q129" i="2"/>
  <c r="S129" i="2" s="1"/>
  <c r="Q128" i="2"/>
  <c r="S128" i="2" s="1"/>
  <c r="Q127" i="2"/>
  <c r="S127" i="2" s="1"/>
  <c r="Q126" i="2"/>
  <c r="S126" i="2" s="1"/>
  <c r="Q125" i="2"/>
  <c r="S125" i="2" s="1"/>
  <c r="Q124" i="2"/>
  <c r="S124" i="2" s="1"/>
  <c r="Q123" i="2"/>
  <c r="S123" i="2" s="1"/>
  <c r="Q122" i="2"/>
  <c r="S122" i="2" s="1"/>
  <c r="Q121" i="2"/>
  <c r="S121" i="2" s="1"/>
  <c r="Q120" i="2"/>
  <c r="S120" i="2" s="1"/>
  <c r="Q119" i="2"/>
  <c r="S119" i="2" s="1"/>
  <c r="Q118" i="2"/>
  <c r="S118" i="2" s="1"/>
  <c r="Q117" i="2"/>
  <c r="S117" i="2" s="1"/>
  <c r="Q116" i="2"/>
  <c r="S116" i="2" s="1"/>
  <c r="Q115" i="2"/>
  <c r="S115" i="2" s="1"/>
  <c r="Q114" i="2"/>
  <c r="S114" i="2" s="1"/>
  <c r="Q113" i="2"/>
  <c r="S113" i="2" s="1"/>
  <c r="Q112" i="2"/>
  <c r="S112" i="2" s="1"/>
  <c r="Q111" i="2"/>
  <c r="S111" i="2" s="1"/>
  <c r="Q110" i="2"/>
  <c r="S110" i="2" s="1"/>
  <c r="Q109" i="2"/>
  <c r="S109" i="2" s="1"/>
  <c r="Q108" i="2"/>
  <c r="S108" i="2" s="1"/>
  <c r="Q107" i="2"/>
  <c r="S107" i="2" s="1"/>
  <c r="Q106" i="2"/>
  <c r="S106" i="2" s="1"/>
  <c r="Q105" i="2"/>
  <c r="S105" i="2" s="1"/>
  <c r="Q104" i="2"/>
  <c r="S104" i="2" s="1"/>
  <c r="Q103" i="2"/>
  <c r="S103" i="2" s="1"/>
  <c r="Q102" i="2"/>
  <c r="S102" i="2" s="1"/>
  <c r="Q101" i="2"/>
  <c r="S101" i="2" s="1"/>
  <c r="Q100" i="2"/>
  <c r="S100" i="2" s="1"/>
  <c r="Q99" i="2"/>
  <c r="S99" i="2" s="1"/>
  <c r="Q98" i="2"/>
  <c r="S98" i="2" s="1"/>
  <c r="Q97" i="2"/>
  <c r="S97" i="2" s="1"/>
  <c r="Q96" i="2"/>
  <c r="S96" i="2" s="1"/>
  <c r="Q95" i="2"/>
  <c r="S95" i="2" s="1"/>
  <c r="Q94" i="2"/>
  <c r="S94" i="2" s="1"/>
  <c r="Q93" i="2"/>
  <c r="S93" i="2" s="1"/>
  <c r="Q92" i="2"/>
  <c r="S92" i="2" s="1"/>
  <c r="Q91" i="2"/>
  <c r="S91" i="2" s="1"/>
  <c r="Q90" i="2"/>
  <c r="S90" i="2" s="1"/>
  <c r="Q89" i="2"/>
  <c r="S89" i="2" s="1"/>
  <c r="Q88" i="2"/>
  <c r="S88" i="2" s="1"/>
  <c r="Q87" i="2"/>
  <c r="S87" i="2" s="1"/>
  <c r="Q86" i="2"/>
  <c r="S86" i="2" s="1"/>
  <c r="Q85" i="2"/>
  <c r="S85" i="2" s="1"/>
  <c r="Q84" i="2"/>
  <c r="S84" i="2" s="1"/>
  <c r="Q83" i="2"/>
  <c r="S83" i="2" s="1"/>
  <c r="Q82" i="2"/>
  <c r="S82" i="2" s="1"/>
  <c r="Q81" i="2"/>
  <c r="S81" i="2" s="1"/>
  <c r="Q80" i="2"/>
  <c r="S80" i="2" s="1"/>
  <c r="Q79" i="2"/>
  <c r="S79" i="2" s="1"/>
  <c r="Q78" i="2"/>
  <c r="S78" i="2" s="1"/>
  <c r="Q77" i="2"/>
  <c r="S77" i="2" s="1"/>
  <c r="Q76" i="2"/>
  <c r="S76" i="2" s="1"/>
  <c r="Q75" i="2"/>
  <c r="S75" i="2" s="1"/>
  <c r="Q74" i="2"/>
  <c r="S74" i="2" s="1"/>
  <c r="Q73" i="2"/>
  <c r="S73" i="2" s="1"/>
  <c r="Q72" i="2"/>
  <c r="S72" i="2" s="1"/>
  <c r="Q71" i="2"/>
  <c r="S71" i="2" s="1"/>
  <c r="Q70" i="2"/>
  <c r="S70" i="2" s="1"/>
  <c r="Q69" i="2"/>
  <c r="S69" i="2" s="1"/>
  <c r="Q68" i="2"/>
  <c r="S68" i="2" s="1"/>
  <c r="Q67" i="2"/>
  <c r="S67" i="2" s="1"/>
  <c r="Q66" i="2"/>
  <c r="S66" i="2" s="1"/>
  <c r="Q65" i="2"/>
  <c r="S65" i="2" s="1"/>
  <c r="Q64" i="2"/>
  <c r="S64" i="2" s="1"/>
  <c r="Q63" i="2"/>
  <c r="S63" i="2" s="1"/>
  <c r="Q62" i="2"/>
  <c r="S62" i="2" s="1"/>
  <c r="Q61" i="2"/>
  <c r="S61" i="2" s="1"/>
  <c r="Q60" i="2"/>
  <c r="S60" i="2" s="1"/>
  <c r="Q59" i="2"/>
  <c r="S59" i="2" s="1"/>
  <c r="Q58" i="2"/>
  <c r="S58" i="2" s="1"/>
  <c r="Q57" i="2"/>
  <c r="S57" i="2" s="1"/>
  <c r="Q56" i="2"/>
  <c r="S56" i="2" s="1"/>
  <c r="Q55" i="2"/>
  <c r="S55" i="2" s="1"/>
  <c r="Q54" i="2"/>
  <c r="S54" i="2" s="1"/>
  <c r="Q53" i="2"/>
  <c r="S53" i="2" s="1"/>
  <c r="Q52" i="2"/>
  <c r="S52" i="2" s="1"/>
  <c r="Q51" i="2"/>
  <c r="S51" i="2" s="1"/>
  <c r="Q50" i="2"/>
  <c r="S50" i="2" s="1"/>
  <c r="Q49" i="2"/>
  <c r="S49" i="2" s="1"/>
  <c r="Q48" i="2"/>
  <c r="S48" i="2" s="1"/>
  <c r="Q47" i="2"/>
  <c r="S47" i="2" s="1"/>
  <c r="Q46" i="2"/>
  <c r="S46" i="2" s="1"/>
  <c r="Q45" i="2"/>
  <c r="S45" i="2" s="1"/>
  <c r="Q44" i="2"/>
  <c r="S44" i="2" s="1"/>
  <c r="Q43" i="2"/>
  <c r="S43" i="2" s="1"/>
  <c r="Q42" i="2"/>
  <c r="S42" i="2" s="1"/>
  <c r="Q41" i="2"/>
  <c r="S41" i="2" s="1"/>
  <c r="Q40" i="2"/>
  <c r="S40" i="2" s="1"/>
  <c r="Q39" i="2"/>
  <c r="S39" i="2" s="1"/>
  <c r="Q38" i="2"/>
  <c r="S38" i="2" s="1"/>
  <c r="Q37" i="2"/>
  <c r="S37" i="2" s="1"/>
  <c r="Q36" i="2"/>
  <c r="S36" i="2" s="1"/>
  <c r="Q35" i="2"/>
  <c r="S35" i="2" s="1"/>
  <c r="Q34" i="2"/>
  <c r="S34" i="2" s="1"/>
  <c r="Q33" i="2"/>
  <c r="S33" i="2" s="1"/>
  <c r="Q32" i="2"/>
  <c r="S32" i="2" s="1"/>
  <c r="Q31" i="2"/>
  <c r="S31" i="2" s="1"/>
  <c r="Q30" i="2"/>
  <c r="S30" i="2" s="1"/>
  <c r="Q29" i="2"/>
  <c r="S29" i="2" s="1"/>
  <c r="Q28" i="2"/>
  <c r="S28" i="2" s="1"/>
  <c r="Q27" i="2"/>
  <c r="S27" i="2" s="1"/>
  <c r="Q26" i="2"/>
  <c r="S26" i="2" s="1"/>
  <c r="Q25" i="2"/>
  <c r="S25" i="2" s="1"/>
  <c r="Q24" i="2"/>
  <c r="S24" i="2" s="1"/>
  <c r="Q23" i="2"/>
  <c r="S23" i="2" s="1"/>
  <c r="Q22" i="2"/>
  <c r="S22" i="2" s="1"/>
  <c r="Q21" i="2"/>
  <c r="S21" i="2" s="1"/>
  <c r="Q20" i="2"/>
  <c r="S20" i="2" s="1"/>
  <c r="Q19" i="2"/>
  <c r="S19" i="2" s="1"/>
  <c r="Q18" i="2"/>
  <c r="S18" i="2" s="1"/>
  <c r="Q17" i="2"/>
  <c r="S17" i="2" s="1"/>
  <c r="Q16" i="2"/>
  <c r="S16" i="2" s="1"/>
  <c r="Q15" i="2"/>
  <c r="S15" i="2" s="1"/>
  <c r="Q14" i="2"/>
  <c r="S14" i="2" s="1"/>
  <c r="Q13" i="2"/>
  <c r="S13" i="2" s="1"/>
  <c r="Q12" i="2"/>
  <c r="S12" i="2" s="1"/>
  <c r="Q11" i="2"/>
  <c r="S11" i="2" s="1"/>
  <c r="Q10" i="2"/>
  <c r="S10" i="2" s="1"/>
  <c r="Q9" i="2"/>
  <c r="S9" i="2" s="1"/>
  <c r="Q8" i="2"/>
  <c r="S8" i="2" s="1"/>
  <c r="Q7" i="2"/>
  <c r="S7" i="2" s="1"/>
  <c r="Q6" i="2"/>
  <c r="S6" i="2" s="1"/>
  <c r="Q5" i="2"/>
  <c r="S5" i="2" s="1"/>
  <c r="Q4" i="2"/>
  <c r="S4" i="2" s="1"/>
  <c r="Q3" i="2"/>
  <c r="S3" i="2" s="1"/>
  <c r="Q2" i="2"/>
  <c r="S2" i="2" s="1"/>
  <c r="Q432" i="2"/>
  <c r="S432" i="2" s="1"/>
  <c r="L432" i="2"/>
  <c r="F77" i="1" s="1"/>
  <c r="L431" i="2"/>
  <c r="F76" i="1" s="1"/>
  <c r="L430" i="2"/>
  <c r="L429" i="2"/>
  <c r="F75" i="1" s="1"/>
  <c r="L428" i="2"/>
  <c r="L427" i="2"/>
  <c r="L426" i="2"/>
  <c r="X426" i="2" s="1"/>
  <c r="L425" i="2"/>
  <c r="L424" i="2"/>
  <c r="F74" i="1" s="1"/>
  <c r="L423" i="2"/>
  <c r="L422" i="2"/>
  <c r="L421" i="2"/>
  <c r="L420" i="2"/>
  <c r="L419" i="2"/>
  <c r="L418" i="2"/>
  <c r="L417" i="2"/>
  <c r="F72" i="1" s="1"/>
  <c r="L416" i="2"/>
  <c r="L415" i="2"/>
  <c r="F71" i="1" s="1"/>
  <c r="L414" i="2"/>
  <c r="F70" i="1" s="1"/>
  <c r="L413" i="2"/>
  <c r="F69" i="1" s="1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F68" i="1" s="1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N369" i="2" s="1"/>
  <c r="U369" i="2" s="1"/>
  <c r="L368" i="2"/>
  <c r="L367" i="2"/>
  <c r="L366" i="2"/>
  <c r="F67" i="1" s="1"/>
  <c r="L365" i="2"/>
  <c r="L364" i="2"/>
  <c r="F66" i="1" s="1"/>
  <c r="L363" i="2"/>
  <c r="L362" i="2"/>
  <c r="L361" i="2"/>
  <c r="L360" i="2"/>
  <c r="L359" i="2"/>
  <c r="L358" i="2"/>
  <c r="L357" i="2"/>
  <c r="L356" i="2"/>
  <c r="L355" i="2"/>
  <c r="L354" i="2"/>
  <c r="L353" i="2"/>
  <c r="F65" i="1" s="1"/>
  <c r="L352" i="2"/>
  <c r="L351" i="2"/>
  <c r="L350" i="2"/>
  <c r="L349" i="2"/>
  <c r="F64" i="1" s="1"/>
  <c r="L348" i="2"/>
  <c r="L347" i="2"/>
  <c r="L346" i="2"/>
  <c r="L345" i="2"/>
  <c r="L344" i="2"/>
  <c r="L343" i="2"/>
  <c r="F63" i="1" s="1"/>
  <c r="L342" i="2"/>
  <c r="L341" i="2"/>
  <c r="L340" i="2"/>
  <c r="L339" i="2"/>
  <c r="L338" i="2"/>
  <c r="L337" i="2"/>
  <c r="L336" i="2"/>
  <c r="L335" i="2"/>
  <c r="F62" i="1" s="1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F61" i="1" s="1"/>
  <c r="L319" i="2"/>
  <c r="L318" i="2"/>
  <c r="L317" i="2"/>
  <c r="F60" i="1" s="1"/>
  <c r="L316" i="2"/>
  <c r="L315" i="2"/>
  <c r="L314" i="2"/>
  <c r="L313" i="2"/>
  <c r="L312" i="2"/>
  <c r="L311" i="2"/>
  <c r="L310" i="2"/>
  <c r="L309" i="2"/>
  <c r="L308" i="2"/>
  <c r="L307" i="2"/>
  <c r="L306" i="2"/>
  <c r="L305" i="2"/>
  <c r="N305" i="2" s="1"/>
  <c r="U305" i="2" s="1"/>
  <c r="L304" i="2"/>
  <c r="L303" i="2"/>
  <c r="L302" i="2"/>
  <c r="L301" i="2"/>
  <c r="L300" i="2"/>
  <c r="F59" i="1" s="1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F58" i="1" s="1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F57" i="1" s="1"/>
  <c r="L242" i="2"/>
  <c r="L241" i="2"/>
  <c r="L240" i="2"/>
  <c r="F55" i="1" s="1"/>
  <c r="L239" i="2"/>
  <c r="L238" i="2"/>
  <c r="L237" i="2"/>
  <c r="L236" i="2"/>
  <c r="L235" i="2"/>
  <c r="L234" i="2"/>
  <c r="L233" i="2"/>
  <c r="F54" i="1" s="1"/>
  <c r="L232" i="2"/>
  <c r="L231" i="2"/>
  <c r="L230" i="2"/>
  <c r="L229" i="2"/>
  <c r="L228" i="2"/>
  <c r="L227" i="2"/>
  <c r="F52" i="1" s="1"/>
  <c r="L226" i="2"/>
  <c r="L225" i="2"/>
  <c r="L224" i="2"/>
  <c r="L223" i="2"/>
  <c r="L222" i="2"/>
  <c r="L221" i="2"/>
  <c r="L220" i="2"/>
  <c r="L219" i="2"/>
  <c r="L218" i="2"/>
  <c r="L217" i="2"/>
  <c r="L216" i="2"/>
  <c r="F51" i="1" s="1"/>
  <c r="L215" i="2"/>
  <c r="L214" i="2"/>
  <c r="L213" i="2"/>
  <c r="L212" i="2"/>
  <c r="L211" i="2"/>
  <c r="L210" i="2"/>
  <c r="L209" i="2"/>
  <c r="L208" i="2"/>
  <c r="L207" i="2"/>
  <c r="F50" i="1" s="1"/>
  <c r="L206" i="2"/>
  <c r="F49" i="1" s="1"/>
  <c r="L205" i="2"/>
  <c r="F48" i="1" s="1"/>
  <c r="L204" i="2"/>
  <c r="F47" i="1" s="1"/>
  <c r="L203" i="2"/>
  <c r="F46" i="1" s="1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N177" i="2" s="1"/>
  <c r="U177" i="2" s="1"/>
  <c r="L176" i="2"/>
  <c r="L175" i="2"/>
  <c r="L174" i="2"/>
  <c r="L173" i="2"/>
  <c r="L172" i="2"/>
  <c r="L171" i="2"/>
  <c r="L170" i="2"/>
  <c r="F45" i="1" s="1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F44" i="1" s="1"/>
  <c r="L148" i="2"/>
  <c r="L147" i="2"/>
  <c r="L146" i="2"/>
  <c r="F43" i="1" s="1"/>
  <c r="L145" i="2"/>
  <c r="F42" i="1" s="1"/>
  <c r="L144" i="2"/>
  <c r="F41" i="1" s="1"/>
  <c r="L143" i="2"/>
  <c r="F40" i="1" s="1"/>
  <c r="L142" i="2"/>
  <c r="L141" i="2"/>
  <c r="L140" i="2"/>
  <c r="F39" i="1" s="1"/>
  <c r="L139" i="2"/>
  <c r="L138" i="2"/>
  <c r="F38" i="1" s="1"/>
  <c r="L137" i="2"/>
  <c r="L136" i="2"/>
  <c r="F37" i="1" s="1"/>
  <c r="L135" i="2"/>
  <c r="L134" i="2"/>
  <c r="L133" i="2"/>
  <c r="F36" i="1" s="1"/>
  <c r="L132" i="2"/>
  <c r="L131" i="2"/>
  <c r="L130" i="2"/>
  <c r="L129" i="2"/>
  <c r="F35" i="1" s="1"/>
  <c r="L128" i="2"/>
  <c r="F34" i="1" s="1"/>
  <c r="L127" i="2"/>
  <c r="F33" i="1" s="1"/>
  <c r="L126" i="2"/>
  <c r="L125" i="2"/>
  <c r="L124" i="2"/>
  <c r="L123" i="2"/>
  <c r="L122" i="2"/>
  <c r="F32" i="1" s="1"/>
  <c r="L121" i="2"/>
  <c r="L120" i="2"/>
  <c r="F31" i="1" s="1"/>
  <c r="L119" i="2"/>
  <c r="L118" i="2"/>
  <c r="F30" i="1" s="1"/>
  <c r="L117" i="2"/>
  <c r="F29" i="1" s="1"/>
  <c r="L116" i="2"/>
  <c r="F28" i="1" s="1"/>
  <c r="L115" i="2"/>
  <c r="F27" i="1" s="1"/>
  <c r="L114" i="2"/>
  <c r="L113" i="2"/>
  <c r="N113" i="2" s="1"/>
  <c r="U113" i="2" s="1"/>
  <c r="L112" i="2"/>
  <c r="F26" i="1" s="1"/>
  <c r="L111" i="2"/>
  <c r="L110" i="2"/>
  <c r="L108" i="2"/>
  <c r="L107" i="2"/>
  <c r="L106" i="2"/>
  <c r="F24" i="1" s="1"/>
  <c r="L105" i="2"/>
  <c r="X105" i="2" s="1"/>
  <c r="L104" i="2"/>
  <c r="L103" i="2"/>
  <c r="F23" i="1" s="1"/>
  <c r="L102" i="2"/>
  <c r="L101" i="2"/>
  <c r="F53" i="1" s="1"/>
  <c r="L100" i="2"/>
  <c r="L99" i="2"/>
  <c r="L98" i="2"/>
  <c r="F22" i="1" s="1"/>
  <c r="L97" i="2"/>
  <c r="L96" i="2"/>
  <c r="L95" i="2"/>
  <c r="L94" i="2"/>
  <c r="L93" i="2"/>
  <c r="X93" i="2" s="1"/>
  <c r="L92" i="2"/>
  <c r="L91" i="2"/>
  <c r="L90" i="2"/>
  <c r="L89" i="2"/>
  <c r="L88" i="2"/>
  <c r="L87" i="2"/>
  <c r="L86" i="2"/>
  <c r="N86" i="2" s="1"/>
  <c r="U86" i="2" s="1"/>
  <c r="L85" i="2"/>
  <c r="L84" i="2"/>
  <c r="L83" i="2"/>
  <c r="L82" i="2"/>
  <c r="L81" i="2"/>
  <c r="L80" i="2"/>
  <c r="L79" i="2"/>
  <c r="L78" i="2"/>
  <c r="X78" i="2" s="1"/>
  <c r="L77" i="2"/>
  <c r="L76" i="2"/>
  <c r="L75" i="2"/>
  <c r="L74" i="2"/>
  <c r="L73" i="2"/>
  <c r="L72" i="2"/>
  <c r="L71" i="2"/>
  <c r="L70" i="2"/>
  <c r="N70" i="2" s="1"/>
  <c r="U70" i="2" s="1"/>
  <c r="L69" i="2"/>
  <c r="L68" i="2"/>
  <c r="L67" i="2"/>
  <c r="L66" i="2"/>
  <c r="L65" i="2"/>
  <c r="X65" i="2" s="1"/>
  <c r="L64" i="2"/>
  <c r="L63" i="2"/>
  <c r="F21" i="1" s="1"/>
  <c r="L62" i="2"/>
  <c r="L61" i="2"/>
  <c r="F20" i="1" s="1"/>
  <c r="L60" i="2"/>
  <c r="L59" i="2"/>
  <c r="L58" i="2"/>
  <c r="L57" i="2"/>
  <c r="L56" i="2"/>
  <c r="L55" i="2"/>
  <c r="L54" i="2"/>
  <c r="N54" i="2" s="1"/>
  <c r="U54" i="2" s="1"/>
  <c r="L53" i="2"/>
  <c r="X53" i="2" s="1"/>
  <c r="L52" i="2"/>
  <c r="L51" i="2"/>
  <c r="L50" i="2"/>
  <c r="F19" i="1" s="1"/>
  <c r="L49" i="2"/>
  <c r="L48" i="2"/>
  <c r="L47" i="2"/>
  <c r="L46" i="2"/>
  <c r="L45" i="2"/>
  <c r="L44" i="2"/>
  <c r="L43" i="2"/>
  <c r="L42" i="2"/>
  <c r="F18" i="1" s="1"/>
  <c r="L41" i="2"/>
  <c r="L40" i="2"/>
  <c r="L39" i="2"/>
  <c r="L38" i="2"/>
  <c r="N38" i="2" s="1"/>
  <c r="U38" i="2" s="1"/>
  <c r="L37" i="2"/>
  <c r="L36" i="2"/>
  <c r="L35" i="2"/>
  <c r="L34" i="2"/>
  <c r="L33" i="2"/>
  <c r="L32" i="2"/>
  <c r="L31" i="2"/>
  <c r="F16" i="1" s="1"/>
  <c r="L30" i="2"/>
  <c r="L29" i="2"/>
  <c r="X29" i="2" s="1"/>
  <c r="L28" i="2"/>
  <c r="L27" i="2"/>
  <c r="L26" i="2"/>
  <c r="L25" i="2"/>
  <c r="L24" i="2"/>
  <c r="L23" i="2"/>
  <c r="L22" i="2"/>
  <c r="N22" i="2" s="1"/>
  <c r="U22" i="2" s="1"/>
  <c r="L21" i="2"/>
  <c r="L20" i="2"/>
  <c r="L19" i="2"/>
  <c r="L18" i="2"/>
  <c r="L17" i="2"/>
  <c r="L16" i="2"/>
  <c r="L15" i="2"/>
  <c r="L14" i="2"/>
  <c r="X14" i="2" s="1"/>
  <c r="L13" i="2"/>
  <c r="L12" i="2"/>
  <c r="L11" i="2"/>
  <c r="F15" i="1" s="1"/>
  <c r="L10" i="2"/>
  <c r="F14" i="1" s="1"/>
  <c r="L9" i="2"/>
  <c r="L8" i="2"/>
  <c r="L7" i="2"/>
  <c r="F13" i="1" s="1"/>
  <c r="L6" i="2"/>
  <c r="L5" i="2"/>
  <c r="L4" i="2"/>
  <c r="L3" i="2"/>
  <c r="L2" i="2"/>
  <c r="F11" i="1" s="1"/>
  <c r="N426" i="2" l="1"/>
  <c r="U426" i="2" s="1"/>
  <c r="N241" i="2"/>
  <c r="U241" i="2" s="1"/>
  <c r="F56" i="1"/>
  <c r="N14" i="2"/>
  <c r="U14" i="2" s="1"/>
  <c r="V14" i="2" s="1"/>
  <c r="X41" i="2"/>
  <c r="F17" i="1"/>
  <c r="N65" i="2"/>
  <c r="U65" i="2" s="1"/>
  <c r="V65" i="2" s="1"/>
  <c r="N6" i="2"/>
  <c r="U6" i="2" s="1"/>
  <c r="V6" i="2" s="1"/>
  <c r="F12" i="1"/>
  <c r="X419" i="2"/>
  <c r="F73" i="1"/>
  <c r="N8" i="2"/>
  <c r="U8" i="2" s="1"/>
  <c r="V8" i="2" s="1"/>
  <c r="X8" i="2"/>
  <c r="N24" i="2"/>
  <c r="U24" i="2" s="1"/>
  <c r="V24" i="2" s="1"/>
  <c r="X24" i="2"/>
  <c r="N40" i="2"/>
  <c r="U40" i="2" s="1"/>
  <c r="X40" i="2"/>
  <c r="N52" i="2"/>
  <c r="U52" i="2" s="1"/>
  <c r="V52" i="2" s="1"/>
  <c r="X52" i="2"/>
  <c r="N64" i="2"/>
  <c r="U64" i="2" s="1"/>
  <c r="V64" i="2" s="1"/>
  <c r="X64" i="2"/>
  <c r="N76" i="2"/>
  <c r="U76" i="2" s="1"/>
  <c r="V76" i="2" s="1"/>
  <c r="X76" i="2"/>
  <c r="N92" i="2"/>
  <c r="U92" i="2" s="1"/>
  <c r="X92" i="2"/>
  <c r="N100" i="2"/>
  <c r="U100" i="2" s="1"/>
  <c r="X100" i="2"/>
  <c r="N108" i="2"/>
  <c r="U108" i="2" s="1"/>
  <c r="V108" i="2" s="1"/>
  <c r="X108" i="2"/>
  <c r="N125" i="2"/>
  <c r="U125" i="2" s="1"/>
  <c r="X125" i="2"/>
  <c r="N137" i="2"/>
  <c r="U137" i="2" s="1"/>
  <c r="V137" i="2" s="1"/>
  <c r="X137" i="2"/>
  <c r="N149" i="2"/>
  <c r="U149" i="2" s="1"/>
  <c r="X149" i="2"/>
  <c r="N161" i="2"/>
  <c r="U161" i="2" s="1"/>
  <c r="V161" i="2" s="1"/>
  <c r="X161" i="2"/>
  <c r="N169" i="2"/>
  <c r="U169" i="2" s="1"/>
  <c r="X169" i="2"/>
  <c r="N181" i="2"/>
  <c r="U181" i="2" s="1"/>
  <c r="V181" i="2" s="1"/>
  <c r="X181" i="2"/>
  <c r="N193" i="2"/>
  <c r="U193" i="2" s="1"/>
  <c r="X193" i="2"/>
  <c r="N205" i="2"/>
  <c r="U205" i="2" s="1"/>
  <c r="X205" i="2"/>
  <c r="N217" i="2"/>
  <c r="U217" i="2" s="1"/>
  <c r="V217" i="2" s="1"/>
  <c r="X217" i="2"/>
  <c r="N225" i="2"/>
  <c r="U225" i="2" s="1"/>
  <c r="V225" i="2" s="1"/>
  <c r="X225" i="2"/>
  <c r="N233" i="2"/>
  <c r="U233" i="2" s="1"/>
  <c r="X233" i="2"/>
  <c r="N245" i="2"/>
  <c r="U245" i="2" s="1"/>
  <c r="V245" i="2" s="1"/>
  <c r="X245" i="2"/>
  <c r="N253" i="2"/>
  <c r="U253" i="2" s="1"/>
  <c r="X253" i="2"/>
  <c r="N265" i="2"/>
  <c r="U265" i="2" s="1"/>
  <c r="V265" i="2" s="1"/>
  <c r="X265" i="2"/>
  <c r="N273" i="2"/>
  <c r="U273" i="2" s="1"/>
  <c r="X273" i="2"/>
  <c r="N285" i="2"/>
  <c r="U285" i="2" s="1"/>
  <c r="V285" i="2" s="1"/>
  <c r="X285" i="2"/>
  <c r="N293" i="2"/>
  <c r="U293" i="2" s="1"/>
  <c r="X293" i="2"/>
  <c r="N301" i="2"/>
  <c r="U301" i="2" s="1"/>
  <c r="V301" i="2" s="1"/>
  <c r="X301" i="2"/>
  <c r="N309" i="2"/>
  <c r="U309" i="2" s="1"/>
  <c r="X309" i="2"/>
  <c r="N321" i="2"/>
  <c r="U321" i="2" s="1"/>
  <c r="V321" i="2" s="1"/>
  <c r="X321" i="2"/>
  <c r="N329" i="2"/>
  <c r="U329" i="2" s="1"/>
  <c r="V329" i="2" s="1"/>
  <c r="X329" i="2"/>
  <c r="N345" i="2"/>
  <c r="U345" i="2" s="1"/>
  <c r="V345" i="2" s="1"/>
  <c r="X345" i="2"/>
  <c r="N353" i="2"/>
  <c r="U353" i="2" s="1"/>
  <c r="V353" i="2" s="1"/>
  <c r="X353" i="2"/>
  <c r="N361" i="2"/>
  <c r="U361" i="2" s="1"/>
  <c r="V361" i="2" s="1"/>
  <c r="X361" i="2"/>
  <c r="N373" i="2"/>
  <c r="U373" i="2" s="1"/>
  <c r="X373" i="2"/>
  <c r="N385" i="2"/>
  <c r="U385" i="2" s="1"/>
  <c r="V385" i="2" s="1"/>
  <c r="X385" i="2"/>
  <c r="N397" i="2"/>
  <c r="U397" i="2" s="1"/>
  <c r="V397" i="2" s="1"/>
  <c r="X397" i="2"/>
  <c r="N409" i="2"/>
  <c r="U409" i="2" s="1"/>
  <c r="V409" i="2" s="1"/>
  <c r="X409" i="2"/>
  <c r="N425" i="2"/>
  <c r="U425" i="2" s="1"/>
  <c r="X425" i="2"/>
  <c r="V92" i="2"/>
  <c r="X54" i="2"/>
  <c r="X177" i="2"/>
  <c r="N5" i="2"/>
  <c r="U5" i="2" s="1"/>
  <c r="V5" i="2" s="1"/>
  <c r="X5" i="2"/>
  <c r="N9" i="2"/>
  <c r="U9" i="2" s="1"/>
  <c r="X9" i="2"/>
  <c r="N13" i="2"/>
  <c r="U13" i="2" s="1"/>
  <c r="V13" i="2" s="1"/>
  <c r="X13" i="2"/>
  <c r="N17" i="2"/>
  <c r="U17" i="2" s="1"/>
  <c r="V17" i="2" s="1"/>
  <c r="X17" i="2"/>
  <c r="N21" i="2"/>
  <c r="U21" i="2" s="1"/>
  <c r="V21" i="2" s="1"/>
  <c r="X21" i="2"/>
  <c r="N25" i="2"/>
  <c r="U25" i="2" s="1"/>
  <c r="V25" i="2" s="1"/>
  <c r="X25" i="2"/>
  <c r="N33" i="2"/>
  <c r="U33" i="2" s="1"/>
  <c r="V33" i="2" s="1"/>
  <c r="X33" i="2"/>
  <c r="N37" i="2"/>
  <c r="U37" i="2" s="1"/>
  <c r="X37" i="2"/>
  <c r="N45" i="2"/>
  <c r="U45" i="2" s="1"/>
  <c r="V45" i="2" s="1"/>
  <c r="X45" i="2"/>
  <c r="N49" i="2"/>
  <c r="U49" i="2" s="1"/>
  <c r="V49" i="2" s="1"/>
  <c r="X49" i="2"/>
  <c r="N57" i="2"/>
  <c r="U57" i="2" s="1"/>
  <c r="V57" i="2" s="1"/>
  <c r="X57" i="2"/>
  <c r="N61" i="2"/>
  <c r="U61" i="2" s="1"/>
  <c r="V61" i="2" s="1"/>
  <c r="X61" i="2"/>
  <c r="N69" i="2"/>
  <c r="U69" i="2" s="1"/>
  <c r="V69" i="2" s="1"/>
  <c r="X69" i="2"/>
  <c r="N73" i="2"/>
  <c r="U73" i="2" s="1"/>
  <c r="V73" i="2" s="1"/>
  <c r="X73" i="2"/>
  <c r="N77" i="2"/>
  <c r="U77" i="2" s="1"/>
  <c r="V77" i="2" s="1"/>
  <c r="X77" i="2"/>
  <c r="N81" i="2"/>
  <c r="U81" i="2" s="1"/>
  <c r="V81" i="2" s="1"/>
  <c r="X81" i="2"/>
  <c r="N85" i="2"/>
  <c r="U85" i="2" s="1"/>
  <c r="V85" i="2" s="1"/>
  <c r="X85" i="2"/>
  <c r="N89" i="2"/>
  <c r="U89" i="2" s="1"/>
  <c r="V89" i="2" s="1"/>
  <c r="X89" i="2"/>
  <c r="N97" i="2"/>
  <c r="U97" i="2" s="1"/>
  <c r="V97" i="2" s="1"/>
  <c r="X97" i="2"/>
  <c r="N101" i="2"/>
  <c r="U101" i="2" s="1"/>
  <c r="V101" i="2" s="1"/>
  <c r="X101" i="2"/>
  <c r="N110" i="2"/>
  <c r="U110" i="2" s="1"/>
  <c r="V110" i="2" s="1"/>
  <c r="X110" i="2"/>
  <c r="N114" i="2"/>
  <c r="U114" i="2" s="1"/>
  <c r="V114" i="2" s="1"/>
  <c r="X114" i="2"/>
  <c r="N118" i="2"/>
  <c r="U118" i="2" s="1"/>
  <c r="V118" i="2" s="1"/>
  <c r="X118" i="2"/>
  <c r="N122" i="2"/>
  <c r="U122" i="2" s="1"/>
  <c r="V122" i="2" s="1"/>
  <c r="X122" i="2"/>
  <c r="N126" i="2"/>
  <c r="U126" i="2" s="1"/>
  <c r="V126" i="2" s="1"/>
  <c r="X126" i="2"/>
  <c r="N130" i="2"/>
  <c r="U130" i="2" s="1"/>
  <c r="V130" i="2" s="1"/>
  <c r="X130" i="2"/>
  <c r="N134" i="2"/>
  <c r="U134" i="2" s="1"/>
  <c r="V134" i="2" s="1"/>
  <c r="X134" i="2"/>
  <c r="N138" i="2"/>
  <c r="U138" i="2" s="1"/>
  <c r="V138" i="2" s="1"/>
  <c r="X138" i="2"/>
  <c r="N142" i="2"/>
  <c r="U142" i="2" s="1"/>
  <c r="V142" i="2" s="1"/>
  <c r="X142" i="2"/>
  <c r="N146" i="2"/>
  <c r="U146" i="2" s="1"/>
  <c r="X146" i="2"/>
  <c r="N150" i="2"/>
  <c r="U150" i="2" s="1"/>
  <c r="V150" i="2" s="1"/>
  <c r="X150" i="2"/>
  <c r="N154" i="2"/>
  <c r="U154" i="2" s="1"/>
  <c r="V154" i="2" s="1"/>
  <c r="X154" i="2"/>
  <c r="N158" i="2"/>
  <c r="U158" i="2" s="1"/>
  <c r="V158" i="2" s="1"/>
  <c r="X158" i="2"/>
  <c r="N162" i="2"/>
  <c r="U162" i="2" s="1"/>
  <c r="V162" i="2" s="1"/>
  <c r="X162" i="2"/>
  <c r="N166" i="2"/>
  <c r="U166" i="2" s="1"/>
  <c r="V166" i="2" s="1"/>
  <c r="X166" i="2"/>
  <c r="N170" i="2"/>
  <c r="U170" i="2" s="1"/>
  <c r="V170" i="2" s="1"/>
  <c r="X170" i="2"/>
  <c r="N174" i="2"/>
  <c r="U174" i="2" s="1"/>
  <c r="V174" i="2" s="1"/>
  <c r="X174" i="2"/>
  <c r="N178" i="2"/>
  <c r="U178" i="2" s="1"/>
  <c r="X178" i="2"/>
  <c r="N182" i="2"/>
  <c r="U182" i="2" s="1"/>
  <c r="V182" i="2" s="1"/>
  <c r="X182" i="2"/>
  <c r="N186" i="2"/>
  <c r="U186" i="2" s="1"/>
  <c r="V186" i="2" s="1"/>
  <c r="X186" i="2"/>
  <c r="N190" i="2"/>
  <c r="U190" i="2" s="1"/>
  <c r="V190" i="2" s="1"/>
  <c r="X190" i="2"/>
  <c r="N194" i="2"/>
  <c r="U194" i="2" s="1"/>
  <c r="V194" i="2" s="1"/>
  <c r="X194" i="2"/>
  <c r="N198" i="2"/>
  <c r="U198" i="2" s="1"/>
  <c r="V198" i="2" s="1"/>
  <c r="X198" i="2"/>
  <c r="N202" i="2"/>
  <c r="U202" i="2" s="1"/>
  <c r="V202" i="2" s="1"/>
  <c r="X202" i="2"/>
  <c r="N206" i="2"/>
  <c r="U206" i="2" s="1"/>
  <c r="V206" i="2" s="1"/>
  <c r="X206" i="2"/>
  <c r="N210" i="2"/>
  <c r="U210" i="2" s="1"/>
  <c r="V210" i="2" s="1"/>
  <c r="X210" i="2"/>
  <c r="N214" i="2"/>
  <c r="U214" i="2" s="1"/>
  <c r="V214" i="2" s="1"/>
  <c r="X214" i="2"/>
  <c r="N218" i="2"/>
  <c r="U218" i="2" s="1"/>
  <c r="V218" i="2" s="1"/>
  <c r="X218" i="2"/>
  <c r="N222" i="2"/>
  <c r="U222" i="2" s="1"/>
  <c r="V222" i="2" s="1"/>
  <c r="X222" i="2"/>
  <c r="N226" i="2"/>
  <c r="U226" i="2" s="1"/>
  <c r="X226" i="2"/>
  <c r="N230" i="2"/>
  <c r="U230" i="2" s="1"/>
  <c r="V230" i="2" s="1"/>
  <c r="X230" i="2"/>
  <c r="N234" i="2"/>
  <c r="U234" i="2" s="1"/>
  <c r="V234" i="2" s="1"/>
  <c r="X234" i="2"/>
  <c r="N238" i="2"/>
  <c r="U238" i="2" s="1"/>
  <c r="V238" i="2" s="1"/>
  <c r="X238" i="2"/>
  <c r="N242" i="2"/>
  <c r="U242" i="2" s="1"/>
  <c r="V242" i="2" s="1"/>
  <c r="X242" i="2"/>
  <c r="N246" i="2"/>
  <c r="U246" i="2" s="1"/>
  <c r="V246" i="2" s="1"/>
  <c r="X246" i="2"/>
  <c r="N250" i="2"/>
  <c r="U250" i="2" s="1"/>
  <c r="V250" i="2" s="1"/>
  <c r="X250" i="2"/>
  <c r="N254" i="2"/>
  <c r="U254" i="2" s="1"/>
  <c r="V254" i="2" s="1"/>
  <c r="X254" i="2"/>
  <c r="N258" i="2"/>
  <c r="U258" i="2" s="1"/>
  <c r="V258" i="2" s="1"/>
  <c r="X258" i="2"/>
  <c r="N262" i="2"/>
  <c r="U262" i="2" s="1"/>
  <c r="V262" i="2" s="1"/>
  <c r="X262" i="2"/>
  <c r="N266" i="2"/>
  <c r="U266" i="2" s="1"/>
  <c r="V266" i="2" s="1"/>
  <c r="X266" i="2"/>
  <c r="N270" i="2"/>
  <c r="U270" i="2" s="1"/>
  <c r="V270" i="2" s="1"/>
  <c r="X270" i="2"/>
  <c r="N274" i="2"/>
  <c r="U274" i="2" s="1"/>
  <c r="X274" i="2"/>
  <c r="N278" i="2"/>
  <c r="U278" i="2" s="1"/>
  <c r="X278" i="2"/>
  <c r="N282" i="2"/>
  <c r="U282" i="2" s="1"/>
  <c r="V282" i="2" s="1"/>
  <c r="X282" i="2"/>
  <c r="N286" i="2"/>
  <c r="U286" i="2" s="1"/>
  <c r="V286" i="2" s="1"/>
  <c r="X286" i="2"/>
  <c r="N290" i="2"/>
  <c r="U290" i="2" s="1"/>
  <c r="X290" i="2"/>
  <c r="N294" i="2"/>
  <c r="U294" i="2" s="1"/>
  <c r="V294" i="2" s="1"/>
  <c r="X294" i="2"/>
  <c r="N298" i="2"/>
  <c r="U298" i="2" s="1"/>
  <c r="X298" i="2"/>
  <c r="N302" i="2"/>
  <c r="U302" i="2" s="1"/>
  <c r="V302" i="2" s="1"/>
  <c r="X302" i="2"/>
  <c r="N306" i="2"/>
  <c r="U306" i="2" s="1"/>
  <c r="X306" i="2"/>
  <c r="N310" i="2"/>
  <c r="U310" i="2" s="1"/>
  <c r="V310" i="2" s="1"/>
  <c r="X310" i="2"/>
  <c r="N314" i="2"/>
  <c r="U314" i="2" s="1"/>
  <c r="V314" i="2" s="1"/>
  <c r="X314" i="2"/>
  <c r="N318" i="2"/>
  <c r="U318" i="2" s="1"/>
  <c r="V318" i="2" s="1"/>
  <c r="X318" i="2"/>
  <c r="N322" i="2"/>
  <c r="U322" i="2" s="1"/>
  <c r="X322" i="2"/>
  <c r="N326" i="2"/>
  <c r="U326" i="2" s="1"/>
  <c r="V326" i="2" s="1"/>
  <c r="X326" i="2"/>
  <c r="N330" i="2"/>
  <c r="U330" i="2" s="1"/>
  <c r="V330" i="2" s="1"/>
  <c r="X330" i="2"/>
  <c r="N334" i="2"/>
  <c r="U334" i="2" s="1"/>
  <c r="V334" i="2" s="1"/>
  <c r="X334" i="2"/>
  <c r="N338" i="2"/>
  <c r="U338" i="2" s="1"/>
  <c r="X338" i="2"/>
  <c r="N342" i="2"/>
  <c r="U342" i="2" s="1"/>
  <c r="V342" i="2" s="1"/>
  <c r="X342" i="2"/>
  <c r="N346" i="2"/>
  <c r="U346" i="2" s="1"/>
  <c r="V346" i="2" s="1"/>
  <c r="X346" i="2"/>
  <c r="N350" i="2"/>
  <c r="U350" i="2" s="1"/>
  <c r="V350" i="2" s="1"/>
  <c r="X350" i="2"/>
  <c r="N354" i="2"/>
  <c r="U354" i="2" s="1"/>
  <c r="X354" i="2"/>
  <c r="N358" i="2"/>
  <c r="U358" i="2" s="1"/>
  <c r="V358" i="2" s="1"/>
  <c r="X358" i="2"/>
  <c r="N362" i="2"/>
  <c r="U362" i="2" s="1"/>
  <c r="V362" i="2" s="1"/>
  <c r="X362" i="2"/>
  <c r="N366" i="2"/>
  <c r="U366" i="2" s="1"/>
  <c r="X366" i="2"/>
  <c r="N370" i="2"/>
  <c r="U370" i="2" s="1"/>
  <c r="X370" i="2"/>
  <c r="N374" i="2"/>
  <c r="U374" i="2" s="1"/>
  <c r="V374" i="2" s="1"/>
  <c r="X374" i="2"/>
  <c r="N378" i="2"/>
  <c r="U378" i="2" s="1"/>
  <c r="V378" i="2" s="1"/>
  <c r="X378" i="2"/>
  <c r="N382" i="2"/>
  <c r="U382" i="2" s="1"/>
  <c r="V382" i="2" s="1"/>
  <c r="X382" i="2"/>
  <c r="N386" i="2"/>
  <c r="U386" i="2" s="1"/>
  <c r="V386" i="2" s="1"/>
  <c r="X386" i="2"/>
  <c r="N390" i="2"/>
  <c r="U390" i="2" s="1"/>
  <c r="V390" i="2" s="1"/>
  <c r="X390" i="2"/>
  <c r="N394" i="2"/>
  <c r="U394" i="2" s="1"/>
  <c r="V394" i="2" s="1"/>
  <c r="X394" i="2"/>
  <c r="N398" i="2"/>
  <c r="U398" i="2" s="1"/>
  <c r="V398" i="2" s="1"/>
  <c r="X398" i="2"/>
  <c r="N402" i="2"/>
  <c r="U402" i="2" s="1"/>
  <c r="V402" i="2" s="1"/>
  <c r="X402" i="2"/>
  <c r="N406" i="2"/>
  <c r="U406" i="2" s="1"/>
  <c r="V406" i="2" s="1"/>
  <c r="X406" i="2"/>
  <c r="N410" i="2"/>
  <c r="U410" i="2" s="1"/>
  <c r="X410" i="2"/>
  <c r="N414" i="2"/>
  <c r="U414" i="2" s="1"/>
  <c r="V414" i="2" s="1"/>
  <c r="X414" i="2"/>
  <c r="N418" i="2"/>
  <c r="U418" i="2" s="1"/>
  <c r="X418" i="2"/>
  <c r="N422" i="2"/>
  <c r="U422" i="2" s="1"/>
  <c r="V422" i="2" s="1"/>
  <c r="X422" i="2"/>
  <c r="N430" i="2"/>
  <c r="U430" i="2" s="1"/>
  <c r="V430" i="2" s="1"/>
  <c r="X430" i="2"/>
  <c r="N29" i="2"/>
  <c r="U29" i="2" s="1"/>
  <c r="V29" i="2" s="1"/>
  <c r="N78" i="2"/>
  <c r="U78" i="2" s="1"/>
  <c r="V78" i="2" s="1"/>
  <c r="V9" i="2"/>
  <c r="V37" i="2"/>
  <c r="V113" i="2"/>
  <c r="V125" i="2"/>
  <c r="X6" i="2"/>
  <c r="X70" i="2"/>
  <c r="X241" i="2"/>
  <c r="N12" i="2"/>
  <c r="U12" i="2" s="1"/>
  <c r="V12" i="2" s="1"/>
  <c r="X12" i="2"/>
  <c r="N20" i="2"/>
  <c r="U20" i="2" s="1"/>
  <c r="V20" i="2" s="1"/>
  <c r="X20" i="2"/>
  <c r="N32" i="2"/>
  <c r="U32" i="2" s="1"/>
  <c r="V32" i="2" s="1"/>
  <c r="X32" i="2"/>
  <c r="N44" i="2"/>
  <c r="U44" i="2" s="1"/>
  <c r="V44" i="2" s="1"/>
  <c r="X44" i="2"/>
  <c r="N60" i="2"/>
  <c r="U60" i="2" s="1"/>
  <c r="X60" i="2"/>
  <c r="N72" i="2"/>
  <c r="U72" i="2" s="1"/>
  <c r="V72" i="2" s="1"/>
  <c r="X72" i="2"/>
  <c r="N96" i="2"/>
  <c r="U96" i="2" s="1"/>
  <c r="V96" i="2" s="1"/>
  <c r="X96" i="2"/>
  <c r="N104" i="2"/>
  <c r="U104" i="2" s="1"/>
  <c r="V104" i="2" s="1"/>
  <c r="X104" i="2"/>
  <c r="N117" i="2"/>
  <c r="U117" i="2" s="1"/>
  <c r="V117" i="2" s="1"/>
  <c r="X117" i="2"/>
  <c r="N129" i="2"/>
  <c r="U129" i="2" s="1"/>
  <c r="V129" i="2" s="1"/>
  <c r="X129" i="2"/>
  <c r="N141" i="2"/>
  <c r="U141" i="2" s="1"/>
  <c r="X141" i="2"/>
  <c r="N153" i="2"/>
  <c r="U153" i="2" s="1"/>
  <c r="V153" i="2" s="1"/>
  <c r="X153" i="2"/>
  <c r="N189" i="2"/>
  <c r="U189" i="2" s="1"/>
  <c r="X189" i="2"/>
  <c r="N201" i="2"/>
  <c r="U201" i="2" s="1"/>
  <c r="V201" i="2" s="1"/>
  <c r="X201" i="2"/>
  <c r="N213" i="2"/>
  <c r="U213" i="2" s="1"/>
  <c r="V213" i="2" s="1"/>
  <c r="X213" i="2"/>
  <c r="N257" i="2"/>
  <c r="U257" i="2" s="1"/>
  <c r="V257" i="2" s="1"/>
  <c r="X257" i="2"/>
  <c r="N269" i="2"/>
  <c r="U269" i="2" s="1"/>
  <c r="V269" i="2" s="1"/>
  <c r="X269" i="2"/>
  <c r="N281" i="2"/>
  <c r="U281" i="2" s="1"/>
  <c r="V281" i="2" s="1"/>
  <c r="X281" i="2"/>
  <c r="N289" i="2"/>
  <c r="U289" i="2" s="1"/>
  <c r="V289" i="2" s="1"/>
  <c r="X289" i="2"/>
  <c r="N297" i="2"/>
  <c r="U297" i="2" s="1"/>
  <c r="V297" i="2" s="1"/>
  <c r="X297" i="2"/>
  <c r="N313" i="2"/>
  <c r="U313" i="2" s="1"/>
  <c r="V313" i="2" s="1"/>
  <c r="X313" i="2"/>
  <c r="N325" i="2"/>
  <c r="U325" i="2" s="1"/>
  <c r="V325" i="2" s="1"/>
  <c r="X325" i="2"/>
  <c r="N333" i="2"/>
  <c r="U333" i="2" s="1"/>
  <c r="V333" i="2" s="1"/>
  <c r="X333" i="2"/>
  <c r="N341" i="2"/>
  <c r="U341" i="2" s="1"/>
  <c r="V341" i="2" s="1"/>
  <c r="X341" i="2"/>
  <c r="N349" i="2"/>
  <c r="U349" i="2" s="1"/>
  <c r="V349" i="2" s="1"/>
  <c r="X349" i="2"/>
  <c r="N357" i="2"/>
  <c r="U357" i="2" s="1"/>
  <c r="V357" i="2" s="1"/>
  <c r="X357" i="2"/>
  <c r="N365" i="2"/>
  <c r="U365" i="2" s="1"/>
  <c r="V365" i="2" s="1"/>
  <c r="X365" i="2"/>
  <c r="N377" i="2"/>
  <c r="U377" i="2" s="1"/>
  <c r="V377" i="2" s="1"/>
  <c r="X377" i="2"/>
  <c r="N389" i="2"/>
  <c r="U389" i="2" s="1"/>
  <c r="V389" i="2" s="1"/>
  <c r="X389" i="2"/>
  <c r="N401" i="2"/>
  <c r="U401" i="2" s="1"/>
  <c r="V401" i="2" s="1"/>
  <c r="X401" i="2"/>
  <c r="N413" i="2"/>
  <c r="U413" i="2" s="1"/>
  <c r="V413" i="2" s="1"/>
  <c r="X413" i="2"/>
  <c r="N421" i="2"/>
  <c r="U421" i="2" s="1"/>
  <c r="V421" i="2" s="1"/>
  <c r="X421" i="2"/>
  <c r="V60" i="2"/>
  <c r="N10" i="2"/>
  <c r="U10" i="2" s="1"/>
  <c r="V10" i="2" s="1"/>
  <c r="X10" i="2"/>
  <c r="N30" i="2"/>
  <c r="U30" i="2" s="1"/>
  <c r="X30" i="2"/>
  <c r="N34" i="2"/>
  <c r="U34" i="2" s="1"/>
  <c r="V34" i="2" s="1"/>
  <c r="X34" i="2"/>
  <c r="N42" i="2"/>
  <c r="U42" i="2" s="1"/>
  <c r="V42" i="2" s="1"/>
  <c r="X42" i="2"/>
  <c r="N62" i="2"/>
  <c r="U62" i="2" s="1"/>
  <c r="V62" i="2" s="1"/>
  <c r="X62" i="2"/>
  <c r="N82" i="2"/>
  <c r="U82" i="2" s="1"/>
  <c r="V82" i="2" s="1"/>
  <c r="X82" i="2"/>
  <c r="N90" i="2"/>
  <c r="U90" i="2" s="1"/>
  <c r="V90" i="2" s="1"/>
  <c r="X90" i="2"/>
  <c r="N98" i="2"/>
  <c r="U98" i="2" s="1"/>
  <c r="X98" i="2"/>
  <c r="N111" i="2"/>
  <c r="U111" i="2" s="1"/>
  <c r="V111" i="2" s="1"/>
  <c r="X111" i="2"/>
  <c r="N119" i="2"/>
  <c r="U119" i="2" s="1"/>
  <c r="V119" i="2" s="1"/>
  <c r="X119" i="2"/>
  <c r="N127" i="2"/>
  <c r="U127" i="2" s="1"/>
  <c r="V127" i="2" s="1"/>
  <c r="X127" i="2"/>
  <c r="N139" i="2"/>
  <c r="U139" i="2" s="1"/>
  <c r="X139" i="2"/>
  <c r="N151" i="2"/>
  <c r="U151" i="2" s="1"/>
  <c r="V151" i="2" s="1"/>
  <c r="X151" i="2"/>
  <c r="N163" i="2"/>
  <c r="U163" i="2" s="1"/>
  <c r="V163" i="2" s="1"/>
  <c r="X163" i="2"/>
  <c r="N175" i="2"/>
  <c r="U175" i="2" s="1"/>
  <c r="V175" i="2" s="1"/>
  <c r="X175" i="2"/>
  <c r="N183" i="2"/>
  <c r="U183" i="2" s="1"/>
  <c r="V183" i="2" s="1"/>
  <c r="X183" i="2"/>
  <c r="N191" i="2"/>
  <c r="U191" i="2" s="1"/>
  <c r="V191" i="2" s="1"/>
  <c r="X191" i="2"/>
  <c r="N203" i="2"/>
  <c r="U203" i="2" s="1"/>
  <c r="V203" i="2" s="1"/>
  <c r="X203" i="2"/>
  <c r="N211" i="2"/>
  <c r="U211" i="2" s="1"/>
  <c r="V211" i="2" s="1"/>
  <c r="X211" i="2"/>
  <c r="N219" i="2"/>
  <c r="U219" i="2" s="1"/>
  <c r="X219" i="2"/>
  <c r="N231" i="2"/>
  <c r="U231" i="2" s="1"/>
  <c r="V231" i="2" s="1"/>
  <c r="X231" i="2"/>
  <c r="N235" i="2"/>
  <c r="U235" i="2" s="1"/>
  <c r="V235" i="2" s="1"/>
  <c r="X235" i="2"/>
  <c r="N243" i="2"/>
  <c r="U243" i="2" s="1"/>
  <c r="V243" i="2" s="1"/>
  <c r="X243" i="2"/>
  <c r="N251" i="2"/>
  <c r="U251" i="2" s="1"/>
  <c r="X251" i="2"/>
  <c r="N259" i="2"/>
  <c r="U259" i="2" s="1"/>
  <c r="V259" i="2" s="1"/>
  <c r="X259" i="2"/>
  <c r="N271" i="2"/>
  <c r="U271" i="2" s="1"/>
  <c r="V271" i="2" s="1"/>
  <c r="X271" i="2"/>
  <c r="N283" i="2"/>
  <c r="U283" i="2" s="1"/>
  <c r="V283" i="2" s="1"/>
  <c r="X283" i="2"/>
  <c r="N291" i="2"/>
  <c r="U291" i="2" s="1"/>
  <c r="V291" i="2" s="1"/>
  <c r="X291" i="2"/>
  <c r="N295" i="2"/>
  <c r="U295" i="2" s="1"/>
  <c r="V295" i="2" s="1"/>
  <c r="X295" i="2"/>
  <c r="N303" i="2"/>
  <c r="U303" i="2" s="1"/>
  <c r="V303" i="2" s="1"/>
  <c r="X303" i="2"/>
  <c r="N311" i="2"/>
  <c r="U311" i="2" s="1"/>
  <c r="V311" i="2" s="1"/>
  <c r="X311" i="2"/>
  <c r="N323" i="2"/>
  <c r="U323" i="2" s="1"/>
  <c r="V323" i="2" s="1"/>
  <c r="X323" i="2"/>
  <c r="N335" i="2"/>
  <c r="U335" i="2" s="1"/>
  <c r="V335" i="2" s="1"/>
  <c r="X335" i="2"/>
  <c r="N343" i="2"/>
  <c r="U343" i="2" s="1"/>
  <c r="V343" i="2" s="1"/>
  <c r="X343" i="2"/>
  <c r="N351" i="2"/>
  <c r="U351" i="2" s="1"/>
  <c r="V351" i="2" s="1"/>
  <c r="X351" i="2"/>
  <c r="N359" i="2"/>
  <c r="U359" i="2" s="1"/>
  <c r="X359" i="2"/>
  <c r="N363" i="2"/>
  <c r="U363" i="2" s="1"/>
  <c r="V363" i="2" s="1"/>
  <c r="X363" i="2"/>
  <c r="N371" i="2"/>
  <c r="U371" i="2" s="1"/>
  <c r="V371" i="2" s="1"/>
  <c r="X371" i="2"/>
  <c r="N375" i="2"/>
  <c r="U375" i="2" s="1"/>
  <c r="V375" i="2" s="1"/>
  <c r="X375" i="2"/>
  <c r="N379" i="2"/>
  <c r="U379" i="2" s="1"/>
  <c r="X379" i="2"/>
  <c r="N383" i="2"/>
  <c r="U383" i="2" s="1"/>
  <c r="V383" i="2" s="1"/>
  <c r="X383" i="2"/>
  <c r="N387" i="2"/>
  <c r="U387" i="2" s="1"/>
  <c r="V387" i="2" s="1"/>
  <c r="X387" i="2"/>
  <c r="N391" i="2"/>
  <c r="U391" i="2" s="1"/>
  <c r="V391" i="2" s="1"/>
  <c r="X391" i="2"/>
  <c r="N395" i="2"/>
  <c r="U395" i="2" s="1"/>
  <c r="X395" i="2"/>
  <c r="N399" i="2"/>
  <c r="U399" i="2" s="1"/>
  <c r="V399" i="2" s="1"/>
  <c r="X399" i="2"/>
  <c r="N403" i="2"/>
  <c r="U403" i="2" s="1"/>
  <c r="V403" i="2" s="1"/>
  <c r="X403" i="2"/>
  <c r="N407" i="2"/>
  <c r="U407" i="2" s="1"/>
  <c r="V407" i="2" s="1"/>
  <c r="X407" i="2"/>
  <c r="N411" i="2"/>
  <c r="U411" i="2" s="1"/>
  <c r="V411" i="2" s="1"/>
  <c r="X411" i="2"/>
  <c r="N415" i="2"/>
  <c r="U415" i="2" s="1"/>
  <c r="V415" i="2" s="1"/>
  <c r="X415" i="2"/>
  <c r="N423" i="2"/>
  <c r="U423" i="2" s="1"/>
  <c r="X423" i="2"/>
  <c r="N427" i="2"/>
  <c r="U427" i="2" s="1"/>
  <c r="V427" i="2" s="1"/>
  <c r="X427" i="2"/>
  <c r="N431" i="2"/>
  <c r="U431" i="2" s="1"/>
  <c r="V431" i="2" s="1"/>
  <c r="X431" i="2"/>
  <c r="N41" i="2"/>
  <c r="U41" i="2" s="1"/>
  <c r="V41" i="2" s="1"/>
  <c r="N93" i="2"/>
  <c r="U93" i="2" s="1"/>
  <c r="V38" i="2"/>
  <c r="V54" i="2"/>
  <c r="V70" i="2"/>
  <c r="V86" i="2"/>
  <c r="V98" i="2"/>
  <c r="V146" i="2"/>
  <c r="V178" i="2"/>
  <c r="V226" i="2"/>
  <c r="V298" i="2"/>
  <c r="V410" i="2"/>
  <c r="X22" i="2"/>
  <c r="X86" i="2"/>
  <c r="X305" i="2"/>
  <c r="N4" i="2"/>
  <c r="U4" i="2" s="1"/>
  <c r="V4" i="2" s="1"/>
  <c r="X4" i="2"/>
  <c r="N16" i="2"/>
  <c r="U16" i="2" s="1"/>
  <c r="V16" i="2" s="1"/>
  <c r="X16" i="2"/>
  <c r="N28" i="2"/>
  <c r="U28" i="2" s="1"/>
  <c r="X28" i="2"/>
  <c r="N36" i="2"/>
  <c r="U36" i="2" s="1"/>
  <c r="V36" i="2" s="1"/>
  <c r="X36" i="2"/>
  <c r="N48" i="2"/>
  <c r="U48" i="2" s="1"/>
  <c r="X48" i="2"/>
  <c r="N56" i="2"/>
  <c r="U56" i="2" s="1"/>
  <c r="V56" i="2" s="1"/>
  <c r="X56" i="2"/>
  <c r="N68" i="2"/>
  <c r="U68" i="2" s="1"/>
  <c r="V68" i="2" s="1"/>
  <c r="X68" i="2"/>
  <c r="N80" i="2"/>
  <c r="U80" i="2" s="1"/>
  <c r="V80" i="2" s="1"/>
  <c r="X80" i="2"/>
  <c r="N84" i="2"/>
  <c r="U84" i="2" s="1"/>
  <c r="V84" i="2" s="1"/>
  <c r="X84" i="2"/>
  <c r="N88" i="2"/>
  <c r="U88" i="2" s="1"/>
  <c r="V88" i="2" s="1"/>
  <c r="X88" i="2"/>
  <c r="N121" i="2"/>
  <c r="U121" i="2" s="1"/>
  <c r="V121" i="2" s="1"/>
  <c r="X121" i="2"/>
  <c r="N133" i="2"/>
  <c r="U133" i="2" s="1"/>
  <c r="V133" i="2" s="1"/>
  <c r="X133" i="2"/>
  <c r="N145" i="2"/>
  <c r="U145" i="2" s="1"/>
  <c r="X145" i="2"/>
  <c r="N157" i="2"/>
  <c r="U157" i="2" s="1"/>
  <c r="V157" i="2" s="1"/>
  <c r="X157" i="2"/>
  <c r="N165" i="2"/>
  <c r="U165" i="2" s="1"/>
  <c r="V165" i="2" s="1"/>
  <c r="X165" i="2"/>
  <c r="N173" i="2"/>
  <c r="U173" i="2" s="1"/>
  <c r="X173" i="2"/>
  <c r="N185" i="2"/>
  <c r="U185" i="2" s="1"/>
  <c r="V185" i="2" s="1"/>
  <c r="X185" i="2"/>
  <c r="N197" i="2"/>
  <c r="U197" i="2" s="1"/>
  <c r="V197" i="2" s="1"/>
  <c r="X197" i="2"/>
  <c r="N209" i="2"/>
  <c r="U209" i="2" s="1"/>
  <c r="V209" i="2" s="1"/>
  <c r="X209" i="2"/>
  <c r="N221" i="2"/>
  <c r="U221" i="2" s="1"/>
  <c r="V221" i="2" s="1"/>
  <c r="X221" i="2"/>
  <c r="N229" i="2"/>
  <c r="U229" i="2" s="1"/>
  <c r="V229" i="2" s="1"/>
  <c r="X229" i="2"/>
  <c r="N237" i="2"/>
  <c r="U237" i="2" s="1"/>
  <c r="X237" i="2"/>
  <c r="N249" i="2"/>
  <c r="U249" i="2" s="1"/>
  <c r="V249" i="2" s="1"/>
  <c r="X249" i="2"/>
  <c r="N261" i="2"/>
  <c r="U261" i="2" s="1"/>
  <c r="V261" i="2" s="1"/>
  <c r="X261" i="2"/>
  <c r="N277" i="2"/>
  <c r="U277" i="2" s="1"/>
  <c r="V277" i="2" s="1"/>
  <c r="X277" i="2"/>
  <c r="N317" i="2"/>
  <c r="U317" i="2" s="1"/>
  <c r="V317" i="2" s="1"/>
  <c r="X317" i="2"/>
  <c r="N337" i="2"/>
  <c r="U337" i="2" s="1"/>
  <c r="V337" i="2" s="1"/>
  <c r="X337" i="2"/>
  <c r="N381" i="2"/>
  <c r="U381" i="2" s="1"/>
  <c r="V381" i="2" s="1"/>
  <c r="X381" i="2"/>
  <c r="N393" i="2"/>
  <c r="U393" i="2" s="1"/>
  <c r="X393" i="2"/>
  <c r="N405" i="2"/>
  <c r="U405" i="2" s="1"/>
  <c r="V405" i="2" s="1"/>
  <c r="X405" i="2"/>
  <c r="N417" i="2"/>
  <c r="U417" i="2" s="1"/>
  <c r="V417" i="2" s="1"/>
  <c r="X417" i="2"/>
  <c r="N429" i="2"/>
  <c r="U429" i="2" s="1"/>
  <c r="V429" i="2" s="1"/>
  <c r="X429" i="2"/>
  <c r="I75" i="1" s="1"/>
  <c r="J75" i="1" s="1"/>
  <c r="V28" i="2"/>
  <c r="V100" i="2"/>
  <c r="N2" i="2"/>
  <c r="U2" i="2" s="1"/>
  <c r="V2" i="2" s="1"/>
  <c r="X2" i="2"/>
  <c r="N18" i="2"/>
  <c r="U18" i="2" s="1"/>
  <c r="V18" i="2" s="1"/>
  <c r="X18" i="2"/>
  <c r="N26" i="2"/>
  <c r="U26" i="2" s="1"/>
  <c r="V26" i="2" s="1"/>
  <c r="X26" i="2"/>
  <c r="N46" i="2"/>
  <c r="U46" i="2" s="1"/>
  <c r="V46" i="2" s="1"/>
  <c r="X46" i="2"/>
  <c r="N50" i="2"/>
  <c r="U50" i="2" s="1"/>
  <c r="V50" i="2" s="1"/>
  <c r="X50" i="2"/>
  <c r="N58" i="2"/>
  <c r="U58" i="2" s="1"/>
  <c r="V58" i="2" s="1"/>
  <c r="X58" i="2"/>
  <c r="N66" i="2"/>
  <c r="U66" i="2" s="1"/>
  <c r="V66" i="2" s="1"/>
  <c r="X66" i="2"/>
  <c r="N74" i="2"/>
  <c r="U74" i="2" s="1"/>
  <c r="V74" i="2" s="1"/>
  <c r="X74" i="2"/>
  <c r="N94" i="2"/>
  <c r="U94" i="2" s="1"/>
  <c r="V94" i="2" s="1"/>
  <c r="X94" i="2"/>
  <c r="N102" i="2"/>
  <c r="U102" i="2" s="1"/>
  <c r="V102" i="2" s="1"/>
  <c r="X102" i="2"/>
  <c r="N106" i="2"/>
  <c r="U106" i="2" s="1"/>
  <c r="V106" i="2" s="1"/>
  <c r="X106" i="2"/>
  <c r="N115" i="2"/>
  <c r="U115" i="2" s="1"/>
  <c r="X115" i="2"/>
  <c r="N123" i="2"/>
  <c r="U123" i="2" s="1"/>
  <c r="V123" i="2" s="1"/>
  <c r="X123" i="2"/>
  <c r="N131" i="2"/>
  <c r="U131" i="2" s="1"/>
  <c r="V131" i="2" s="1"/>
  <c r="X131" i="2"/>
  <c r="N135" i="2"/>
  <c r="U135" i="2" s="1"/>
  <c r="V135" i="2" s="1"/>
  <c r="X135" i="2"/>
  <c r="N143" i="2"/>
  <c r="U143" i="2" s="1"/>
  <c r="V143" i="2" s="1"/>
  <c r="X143" i="2"/>
  <c r="N147" i="2"/>
  <c r="U147" i="2" s="1"/>
  <c r="X147" i="2"/>
  <c r="N155" i="2"/>
  <c r="U155" i="2" s="1"/>
  <c r="V155" i="2" s="1"/>
  <c r="X155" i="2"/>
  <c r="N159" i="2"/>
  <c r="U159" i="2" s="1"/>
  <c r="V159" i="2" s="1"/>
  <c r="X159" i="2"/>
  <c r="N167" i="2"/>
  <c r="U167" i="2" s="1"/>
  <c r="V167" i="2" s="1"/>
  <c r="X167" i="2"/>
  <c r="N171" i="2"/>
  <c r="U171" i="2" s="1"/>
  <c r="V171" i="2" s="1"/>
  <c r="X171" i="2"/>
  <c r="N179" i="2"/>
  <c r="U179" i="2" s="1"/>
  <c r="X179" i="2"/>
  <c r="N187" i="2"/>
  <c r="U187" i="2" s="1"/>
  <c r="V187" i="2" s="1"/>
  <c r="X187" i="2"/>
  <c r="N195" i="2"/>
  <c r="U195" i="2" s="1"/>
  <c r="V195" i="2" s="1"/>
  <c r="X195" i="2"/>
  <c r="N199" i="2"/>
  <c r="U199" i="2" s="1"/>
  <c r="X199" i="2"/>
  <c r="N207" i="2"/>
  <c r="U207" i="2" s="1"/>
  <c r="V207" i="2" s="1"/>
  <c r="X207" i="2"/>
  <c r="N215" i="2"/>
  <c r="U215" i="2" s="1"/>
  <c r="V215" i="2" s="1"/>
  <c r="X215" i="2"/>
  <c r="N223" i="2"/>
  <c r="U223" i="2" s="1"/>
  <c r="V223" i="2" s="1"/>
  <c r="X223" i="2"/>
  <c r="N227" i="2"/>
  <c r="U227" i="2" s="1"/>
  <c r="V227" i="2" s="1"/>
  <c r="X227" i="2"/>
  <c r="N239" i="2"/>
  <c r="U239" i="2" s="1"/>
  <c r="V239" i="2" s="1"/>
  <c r="X239" i="2"/>
  <c r="N247" i="2"/>
  <c r="U247" i="2" s="1"/>
  <c r="V247" i="2" s="1"/>
  <c r="X247" i="2"/>
  <c r="N255" i="2"/>
  <c r="U255" i="2" s="1"/>
  <c r="X255" i="2"/>
  <c r="N263" i="2"/>
  <c r="U263" i="2" s="1"/>
  <c r="X263" i="2"/>
  <c r="N267" i="2"/>
  <c r="U267" i="2" s="1"/>
  <c r="V267" i="2" s="1"/>
  <c r="X267" i="2"/>
  <c r="N275" i="2"/>
  <c r="U275" i="2" s="1"/>
  <c r="V275" i="2" s="1"/>
  <c r="X275" i="2"/>
  <c r="N279" i="2"/>
  <c r="U279" i="2" s="1"/>
  <c r="V279" i="2" s="1"/>
  <c r="X279" i="2"/>
  <c r="N287" i="2"/>
  <c r="U287" i="2" s="1"/>
  <c r="V287" i="2" s="1"/>
  <c r="X287" i="2"/>
  <c r="N299" i="2"/>
  <c r="U299" i="2" s="1"/>
  <c r="V299" i="2" s="1"/>
  <c r="X299" i="2"/>
  <c r="N307" i="2"/>
  <c r="U307" i="2" s="1"/>
  <c r="V307" i="2" s="1"/>
  <c r="X307" i="2"/>
  <c r="N315" i="2"/>
  <c r="U315" i="2" s="1"/>
  <c r="V315" i="2" s="1"/>
  <c r="X315" i="2"/>
  <c r="N319" i="2"/>
  <c r="U319" i="2" s="1"/>
  <c r="V319" i="2" s="1"/>
  <c r="X319" i="2"/>
  <c r="N327" i="2"/>
  <c r="U327" i="2" s="1"/>
  <c r="V327" i="2" s="1"/>
  <c r="X327" i="2"/>
  <c r="N331" i="2"/>
  <c r="U331" i="2" s="1"/>
  <c r="V331" i="2" s="1"/>
  <c r="X331" i="2"/>
  <c r="N339" i="2"/>
  <c r="U339" i="2" s="1"/>
  <c r="X339" i="2"/>
  <c r="N347" i="2"/>
  <c r="U347" i="2" s="1"/>
  <c r="V347" i="2" s="1"/>
  <c r="X347" i="2"/>
  <c r="N355" i="2"/>
  <c r="U355" i="2" s="1"/>
  <c r="V355" i="2" s="1"/>
  <c r="X355" i="2"/>
  <c r="N367" i="2"/>
  <c r="U367" i="2" s="1"/>
  <c r="V367" i="2" s="1"/>
  <c r="X367" i="2"/>
  <c r="N3" i="2"/>
  <c r="U3" i="2" s="1"/>
  <c r="V3" i="2" s="1"/>
  <c r="X3" i="2"/>
  <c r="N7" i="2"/>
  <c r="U7" i="2" s="1"/>
  <c r="V7" i="2" s="1"/>
  <c r="X7" i="2"/>
  <c r="I13" i="1" s="1"/>
  <c r="J13" i="1" s="1"/>
  <c r="N11" i="2"/>
  <c r="U11" i="2" s="1"/>
  <c r="X11" i="2"/>
  <c r="N15" i="2"/>
  <c r="U15" i="2" s="1"/>
  <c r="V15" i="2" s="1"/>
  <c r="X15" i="2"/>
  <c r="N19" i="2"/>
  <c r="U19" i="2" s="1"/>
  <c r="V19" i="2" s="1"/>
  <c r="X19" i="2"/>
  <c r="N23" i="2"/>
  <c r="U23" i="2" s="1"/>
  <c r="X23" i="2"/>
  <c r="N27" i="2"/>
  <c r="U27" i="2" s="1"/>
  <c r="V27" i="2" s="1"/>
  <c r="X27" i="2"/>
  <c r="N31" i="2"/>
  <c r="U31" i="2" s="1"/>
  <c r="V31" i="2" s="1"/>
  <c r="X31" i="2"/>
  <c r="N35" i="2"/>
  <c r="U35" i="2" s="1"/>
  <c r="V35" i="2" s="1"/>
  <c r="X35" i="2"/>
  <c r="N39" i="2"/>
  <c r="U39" i="2" s="1"/>
  <c r="V39" i="2" s="1"/>
  <c r="X39" i="2"/>
  <c r="N43" i="2"/>
  <c r="U43" i="2" s="1"/>
  <c r="V43" i="2" s="1"/>
  <c r="X43" i="2"/>
  <c r="N47" i="2"/>
  <c r="U47" i="2" s="1"/>
  <c r="X47" i="2"/>
  <c r="I18" i="1" s="1"/>
  <c r="J18" i="1" s="1"/>
  <c r="N51" i="2"/>
  <c r="U51" i="2" s="1"/>
  <c r="V51" i="2" s="1"/>
  <c r="X51" i="2"/>
  <c r="N55" i="2"/>
  <c r="U55" i="2" s="1"/>
  <c r="V55" i="2" s="1"/>
  <c r="X55" i="2"/>
  <c r="N59" i="2"/>
  <c r="U59" i="2" s="1"/>
  <c r="V59" i="2" s="1"/>
  <c r="X59" i="2"/>
  <c r="N63" i="2"/>
  <c r="U63" i="2" s="1"/>
  <c r="V63" i="2" s="1"/>
  <c r="X63" i="2"/>
  <c r="N67" i="2"/>
  <c r="U67" i="2" s="1"/>
  <c r="V67" i="2" s="1"/>
  <c r="X67" i="2"/>
  <c r="N71" i="2"/>
  <c r="U71" i="2" s="1"/>
  <c r="V71" i="2" s="1"/>
  <c r="X71" i="2"/>
  <c r="N75" i="2"/>
  <c r="U75" i="2" s="1"/>
  <c r="X75" i="2"/>
  <c r="N79" i="2"/>
  <c r="U79" i="2" s="1"/>
  <c r="V79" i="2" s="1"/>
  <c r="X79" i="2"/>
  <c r="N83" i="2"/>
  <c r="U83" i="2" s="1"/>
  <c r="V83" i="2" s="1"/>
  <c r="X83" i="2"/>
  <c r="N87" i="2"/>
  <c r="U87" i="2" s="1"/>
  <c r="V87" i="2" s="1"/>
  <c r="X87" i="2"/>
  <c r="N91" i="2"/>
  <c r="U91" i="2" s="1"/>
  <c r="V91" i="2" s="1"/>
  <c r="X91" i="2"/>
  <c r="N95" i="2"/>
  <c r="U95" i="2" s="1"/>
  <c r="X95" i="2"/>
  <c r="N99" i="2"/>
  <c r="U99" i="2" s="1"/>
  <c r="V99" i="2" s="1"/>
  <c r="X99" i="2"/>
  <c r="N103" i="2"/>
  <c r="U103" i="2" s="1"/>
  <c r="V103" i="2" s="1"/>
  <c r="X103" i="2"/>
  <c r="I23" i="1" s="1"/>
  <c r="J23" i="1" s="1"/>
  <c r="N107" i="2"/>
  <c r="U107" i="2" s="1"/>
  <c r="V107" i="2" s="1"/>
  <c r="X107" i="2"/>
  <c r="N112" i="2"/>
  <c r="U112" i="2" s="1"/>
  <c r="V112" i="2" s="1"/>
  <c r="X112" i="2"/>
  <c r="N116" i="2"/>
  <c r="U116" i="2" s="1"/>
  <c r="V116" i="2" s="1"/>
  <c r="X116" i="2"/>
  <c r="N120" i="2"/>
  <c r="U120" i="2" s="1"/>
  <c r="V120" i="2" s="1"/>
  <c r="X120" i="2"/>
  <c r="I31" i="1" s="1"/>
  <c r="J31" i="1" s="1"/>
  <c r="N124" i="2"/>
  <c r="U124" i="2" s="1"/>
  <c r="X124" i="2"/>
  <c r="N128" i="2"/>
  <c r="U128" i="2" s="1"/>
  <c r="V128" i="2" s="1"/>
  <c r="X128" i="2"/>
  <c r="I34" i="1" s="1"/>
  <c r="J34" i="1" s="1"/>
  <c r="N132" i="2"/>
  <c r="U132" i="2" s="1"/>
  <c r="V132" i="2" s="1"/>
  <c r="X132" i="2"/>
  <c r="N136" i="2"/>
  <c r="U136" i="2" s="1"/>
  <c r="V136" i="2" s="1"/>
  <c r="X136" i="2"/>
  <c r="I37" i="1" s="1"/>
  <c r="J37" i="1" s="1"/>
  <c r="N140" i="2"/>
  <c r="U140" i="2" s="1"/>
  <c r="V140" i="2" s="1"/>
  <c r="X140" i="2"/>
  <c r="N144" i="2"/>
  <c r="U144" i="2" s="1"/>
  <c r="X144" i="2"/>
  <c r="N148" i="2"/>
  <c r="U148" i="2" s="1"/>
  <c r="V148" i="2" s="1"/>
  <c r="X148" i="2"/>
  <c r="N152" i="2"/>
  <c r="U152" i="2" s="1"/>
  <c r="V152" i="2" s="1"/>
  <c r="X152" i="2"/>
  <c r="N156" i="2"/>
  <c r="U156" i="2" s="1"/>
  <c r="V156" i="2" s="1"/>
  <c r="X156" i="2"/>
  <c r="N160" i="2"/>
  <c r="U160" i="2" s="1"/>
  <c r="V160" i="2" s="1"/>
  <c r="X160" i="2"/>
  <c r="N164" i="2"/>
  <c r="U164" i="2" s="1"/>
  <c r="V164" i="2" s="1"/>
  <c r="X164" i="2"/>
  <c r="N168" i="2"/>
  <c r="U168" i="2" s="1"/>
  <c r="V168" i="2" s="1"/>
  <c r="X168" i="2"/>
  <c r="N172" i="2"/>
  <c r="U172" i="2" s="1"/>
  <c r="X172" i="2"/>
  <c r="N176" i="2"/>
  <c r="U176" i="2" s="1"/>
  <c r="V176" i="2" s="1"/>
  <c r="X176" i="2"/>
  <c r="N180" i="2"/>
  <c r="U180" i="2" s="1"/>
  <c r="V180" i="2" s="1"/>
  <c r="X180" i="2"/>
  <c r="N184" i="2"/>
  <c r="U184" i="2" s="1"/>
  <c r="V184" i="2" s="1"/>
  <c r="X184" i="2"/>
  <c r="N188" i="2"/>
  <c r="U188" i="2" s="1"/>
  <c r="V188" i="2" s="1"/>
  <c r="X188" i="2"/>
  <c r="N192" i="2"/>
  <c r="U192" i="2" s="1"/>
  <c r="V192" i="2" s="1"/>
  <c r="X192" i="2"/>
  <c r="N196" i="2"/>
  <c r="U196" i="2" s="1"/>
  <c r="X196" i="2"/>
  <c r="N200" i="2"/>
  <c r="U200" i="2" s="1"/>
  <c r="V200" i="2" s="1"/>
  <c r="X200" i="2"/>
  <c r="N204" i="2"/>
  <c r="U204" i="2" s="1"/>
  <c r="V204" i="2" s="1"/>
  <c r="X204" i="2"/>
  <c r="N208" i="2"/>
  <c r="U208" i="2" s="1"/>
  <c r="X208" i="2"/>
  <c r="I50" i="1" s="1"/>
  <c r="J50" i="1" s="1"/>
  <c r="N212" i="2"/>
  <c r="U212" i="2" s="1"/>
  <c r="V212" i="2" s="1"/>
  <c r="X212" i="2"/>
  <c r="N216" i="2"/>
  <c r="U216" i="2" s="1"/>
  <c r="V216" i="2" s="1"/>
  <c r="X216" i="2"/>
  <c r="N220" i="2"/>
  <c r="U220" i="2" s="1"/>
  <c r="X220" i="2"/>
  <c r="N224" i="2"/>
  <c r="U224" i="2" s="1"/>
  <c r="V224" i="2" s="1"/>
  <c r="X224" i="2"/>
  <c r="I52" i="1" s="1"/>
  <c r="J52" i="1" s="1"/>
  <c r="N228" i="2"/>
  <c r="U228" i="2" s="1"/>
  <c r="V228" i="2" s="1"/>
  <c r="X228" i="2"/>
  <c r="N232" i="2"/>
  <c r="U232" i="2" s="1"/>
  <c r="V232" i="2" s="1"/>
  <c r="X232" i="2"/>
  <c r="I54" i="1" s="1"/>
  <c r="J54" i="1" s="1"/>
  <c r="N236" i="2"/>
  <c r="U236" i="2" s="1"/>
  <c r="V236" i="2" s="1"/>
  <c r="X236" i="2"/>
  <c r="N240" i="2"/>
  <c r="U240" i="2" s="1"/>
  <c r="V240" i="2" s="1"/>
  <c r="X240" i="2"/>
  <c r="I55" i="1" s="1"/>
  <c r="J55" i="1" s="1"/>
  <c r="N244" i="2"/>
  <c r="U244" i="2" s="1"/>
  <c r="V244" i="2" s="1"/>
  <c r="X244" i="2"/>
  <c r="N248" i="2"/>
  <c r="U248" i="2" s="1"/>
  <c r="V248" i="2" s="1"/>
  <c r="X248" i="2"/>
  <c r="N252" i="2"/>
  <c r="U252" i="2" s="1"/>
  <c r="X252" i="2"/>
  <c r="N256" i="2"/>
  <c r="U256" i="2" s="1"/>
  <c r="V256" i="2" s="1"/>
  <c r="X256" i="2"/>
  <c r="N260" i="2"/>
  <c r="U260" i="2" s="1"/>
  <c r="V260" i="2" s="1"/>
  <c r="X260" i="2"/>
  <c r="N264" i="2"/>
  <c r="U264" i="2" s="1"/>
  <c r="V264" i="2" s="1"/>
  <c r="X264" i="2"/>
  <c r="N268" i="2"/>
  <c r="U268" i="2" s="1"/>
  <c r="V268" i="2" s="1"/>
  <c r="X268" i="2"/>
  <c r="N272" i="2"/>
  <c r="U272" i="2" s="1"/>
  <c r="X272" i="2"/>
  <c r="N276" i="2"/>
  <c r="U276" i="2" s="1"/>
  <c r="V276" i="2" s="1"/>
  <c r="X276" i="2"/>
  <c r="N280" i="2"/>
  <c r="U280" i="2" s="1"/>
  <c r="V280" i="2" s="1"/>
  <c r="X280" i="2"/>
  <c r="N284" i="2"/>
  <c r="U284" i="2" s="1"/>
  <c r="V284" i="2" s="1"/>
  <c r="X284" i="2"/>
  <c r="N288" i="2"/>
  <c r="U288" i="2" s="1"/>
  <c r="V288" i="2" s="1"/>
  <c r="X288" i="2"/>
  <c r="N292" i="2"/>
  <c r="U292" i="2" s="1"/>
  <c r="V292" i="2" s="1"/>
  <c r="X292" i="2"/>
  <c r="N296" i="2"/>
  <c r="U296" i="2" s="1"/>
  <c r="V296" i="2" s="1"/>
  <c r="X296" i="2"/>
  <c r="N300" i="2"/>
  <c r="U300" i="2" s="1"/>
  <c r="X300" i="2"/>
  <c r="N304" i="2"/>
  <c r="U304" i="2" s="1"/>
  <c r="V304" i="2" s="1"/>
  <c r="X304" i="2"/>
  <c r="N308" i="2"/>
  <c r="U308" i="2" s="1"/>
  <c r="V308" i="2" s="1"/>
  <c r="X308" i="2"/>
  <c r="N312" i="2"/>
  <c r="U312" i="2" s="1"/>
  <c r="V312" i="2" s="1"/>
  <c r="X312" i="2"/>
  <c r="N316" i="2"/>
  <c r="U316" i="2" s="1"/>
  <c r="V316" i="2" s="1"/>
  <c r="X316" i="2"/>
  <c r="N320" i="2"/>
  <c r="U320" i="2" s="1"/>
  <c r="V320" i="2" s="1"/>
  <c r="X320" i="2"/>
  <c r="N324" i="2"/>
  <c r="U324" i="2" s="1"/>
  <c r="X324" i="2"/>
  <c r="N328" i="2"/>
  <c r="U328" i="2" s="1"/>
  <c r="V328" i="2" s="1"/>
  <c r="X328" i="2"/>
  <c r="N332" i="2"/>
  <c r="U332" i="2" s="1"/>
  <c r="V332" i="2" s="1"/>
  <c r="X332" i="2"/>
  <c r="N336" i="2"/>
  <c r="U336" i="2" s="1"/>
  <c r="X336" i="2"/>
  <c r="N340" i="2"/>
  <c r="U340" i="2" s="1"/>
  <c r="V340" i="2" s="1"/>
  <c r="X340" i="2"/>
  <c r="N344" i="2"/>
  <c r="U344" i="2" s="1"/>
  <c r="V344" i="2" s="1"/>
  <c r="X344" i="2"/>
  <c r="I63" i="1" s="1"/>
  <c r="J63" i="1" s="1"/>
  <c r="N348" i="2"/>
  <c r="U348" i="2" s="1"/>
  <c r="X348" i="2"/>
  <c r="N352" i="2"/>
  <c r="U352" i="2" s="1"/>
  <c r="V352" i="2" s="1"/>
  <c r="X352" i="2"/>
  <c r="I65" i="1" s="1"/>
  <c r="J65" i="1" s="1"/>
  <c r="N356" i="2"/>
  <c r="U356" i="2" s="1"/>
  <c r="V356" i="2" s="1"/>
  <c r="X356" i="2"/>
  <c r="N360" i="2"/>
  <c r="U360" i="2" s="1"/>
  <c r="V360" i="2" s="1"/>
  <c r="X360" i="2"/>
  <c r="I66" i="1" s="1"/>
  <c r="J66" i="1" s="1"/>
  <c r="N364" i="2"/>
  <c r="U364" i="2" s="1"/>
  <c r="V364" i="2" s="1"/>
  <c r="X364" i="2"/>
  <c r="N368" i="2"/>
  <c r="U368" i="2" s="1"/>
  <c r="V368" i="2" s="1"/>
  <c r="X368" i="2"/>
  <c r="N372" i="2"/>
  <c r="U372" i="2" s="1"/>
  <c r="V372" i="2" s="1"/>
  <c r="X372" i="2"/>
  <c r="N376" i="2"/>
  <c r="U376" i="2" s="1"/>
  <c r="V376" i="2" s="1"/>
  <c r="X376" i="2"/>
  <c r="N380" i="2"/>
  <c r="U380" i="2" s="1"/>
  <c r="X380" i="2"/>
  <c r="N384" i="2"/>
  <c r="U384" i="2" s="1"/>
  <c r="V384" i="2" s="1"/>
  <c r="X384" i="2"/>
  <c r="N388" i="2"/>
  <c r="U388" i="2" s="1"/>
  <c r="V388" i="2" s="1"/>
  <c r="X388" i="2"/>
  <c r="N392" i="2"/>
  <c r="U392" i="2" s="1"/>
  <c r="V392" i="2" s="1"/>
  <c r="X392" i="2"/>
  <c r="N396" i="2"/>
  <c r="U396" i="2" s="1"/>
  <c r="V396" i="2" s="1"/>
  <c r="X396" i="2"/>
  <c r="N400" i="2"/>
  <c r="U400" i="2" s="1"/>
  <c r="X400" i="2"/>
  <c r="N404" i="2"/>
  <c r="U404" i="2" s="1"/>
  <c r="V404" i="2" s="1"/>
  <c r="X404" i="2"/>
  <c r="N408" i="2"/>
  <c r="U408" i="2" s="1"/>
  <c r="V408" i="2" s="1"/>
  <c r="X408" i="2"/>
  <c r="N412" i="2"/>
  <c r="U412" i="2" s="1"/>
  <c r="V412" i="2" s="1"/>
  <c r="X412" i="2"/>
  <c r="N416" i="2"/>
  <c r="U416" i="2" s="1"/>
  <c r="V416" i="2" s="1"/>
  <c r="X416" i="2"/>
  <c r="I72" i="1" s="1"/>
  <c r="J72" i="1" s="1"/>
  <c r="N420" i="2"/>
  <c r="U420" i="2" s="1"/>
  <c r="V420" i="2" s="1"/>
  <c r="X420" i="2"/>
  <c r="N424" i="2"/>
  <c r="U424" i="2" s="1"/>
  <c r="V424" i="2" s="1"/>
  <c r="X424" i="2"/>
  <c r="I74" i="1" s="1"/>
  <c r="J74" i="1" s="1"/>
  <c r="N428" i="2"/>
  <c r="U428" i="2" s="1"/>
  <c r="X428" i="2"/>
  <c r="N432" i="2"/>
  <c r="U432" i="2" s="1"/>
  <c r="V432" i="2" s="1"/>
  <c r="X432" i="2"/>
  <c r="I77" i="1" s="1"/>
  <c r="J77" i="1" s="1"/>
  <c r="N53" i="2"/>
  <c r="U53" i="2" s="1"/>
  <c r="V53" i="2" s="1"/>
  <c r="N105" i="2"/>
  <c r="U105" i="2" s="1"/>
  <c r="V105" i="2" s="1"/>
  <c r="X38" i="2"/>
  <c r="X113" i="2"/>
  <c r="X369" i="2"/>
  <c r="V141" i="2"/>
  <c r="V145" i="2"/>
  <c r="V149" i="2"/>
  <c r="V169" i="2"/>
  <c r="V173" i="2"/>
  <c r="V177" i="2"/>
  <c r="V189" i="2"/>
  <c r="V193" i="2"/>
  <c r="V205" i="2"/>
  <c r="V233" i="2"/>
  <c r="V237" i="2"/>
  <c r="V241" i="2"/>
  <c r="V253" i="2"/>
  <c r="V273" i="2"/>
  <c r="V293" i="2"/>
  <c r="V305" i="2"/>
  <c r="V309" i="2"/>
  <c r="V369" i="2"/>
  <c r="V373" i="2"/>
  <c r="V393" i="2"/>
  <c r="V274" i="2"/>
  <c r="V278" i="2"/>
  <c r="V290" i="2"/>
  <c r="V306" i="2"/>
  <c r="V322" i="2"/>
  <c r="V338" i="2"/>
  <c r="V354" i="2"/>
  <c r="V366" i="2"/>
  <c r="V370" i="2"/>
  <c r="V418" i="2"/>
  <c r="V139" i="2"/>
  <c r="V147" i="2"/>
  <c r="V179" i="2"/>
  <c r="V199" i="2"/>
  <c r="V219" i="2"/>
  <c r="V251" i="2"/>
  <c r="V255" i="2"/>
  <c r="V263" i="2"/>
  <c r="V339" i="2"/>
  <c r="V359" i="2"/>
  <c r="V379" i="2"/>
  <c r="V423" i="2"/>
  <c r="V395" i="2"/>
  <c r="V425" i="2"/>
  <c r="V426" i="2"/>
  <c r="V11" i="2"/>
  <c r="V23" i="2"/>
  <c r="V47" i="2"/>
  <c r="V75" i="2"/>
  <c r="V95" i="2"/>
  <c r="V115" i="2"/>
  <c r="V30" i="2"/>
  <c r="V40" i="2"/>
  <c r="V48" i="2"/>
  <c r="V124" i="2"/>
  <c r="V144" i="2"/>
  <c r="V172" i="2"/>
  <c r="V196" i="2"/>
  <c r="V208" i="2"/>
  <c r="V220" i="2"/>
  <c r="V252" i="2"/>
  <c r="V272" i="2"/>
  <c r="V300" i="2"/>
  <c r="V324" i="2"/>
  <c r="V336" i="2"/>
  <c r="V348" i="2"/>
  <c r="V380" i="2"/>
  <c r="V400" i="2"/>
  <c r="V428" i="2"/>
  <c r="V93" i="2"/>
  <c r="V22" i="2"/>
  <c r="I76" i="1"/>
  <c r="J76" i="1" s="1"/>
  <c r="I73" i="1"/>
  <c r="J73" i="1" s="1"/>
  <c r="I71" i="1"/>
  <c r="J71" i="1" s="1"/>
  <c r="I70" i="1"/>
  <c r="J70" i="1" s="1"/>
  <c r="I69" i="1"/>
  <c r="J69" i="1" s="1"/>
  <c r="I67" i="1"/>
  <c r="J67" i="1" s="1"/>
  <c r="I64" i="1"/>
  <c r="J64" i="1" s="1"/>
  <c r="I60" i="1"/>
  <c r="J60" i="1" s="1"/>
  <c r="I57" i="1"/>
  <c r="J57" i="1" s="1"/>
  <c r="I56" i="1"/>
  <c r="J56" i="1" s="1"/>
  <c r="I53" i="1"/>
  <c r="J53" i="1" s="1"/>
  <c r="I49" i="1"/>
  <c r="J49" i="1" s="1"/>
  <c r="I48" i="1"/>
  <c r="J48" i="1" s="1"/>
  <c r="I47" i="1"/>
  <c r="J47" i="1" s="1"/>
  <c r="I46" i="1"/>
  <c r="J46" i="1" s="1"/>
  <c r="I43" i="1"/>
  <c r="J43" i="1" s="1"/>
  <c r="I42" i="1"/>
  <c r="J42" i="1" s="1"/>
  <c r="I40" i="1"/>
  <c r="J40" i="1" s="1"/>
  <c r="I39" i="1"/>
  <c r="J39" i="1" s="1"/>
  <c r="I38" i="1"/>
  <c r="J38" i="1" s="1"/>
  <c r="I36" i="1"/>
  <c r="J36" i="1" s="1"/>
  <c r="I35" i="1"/>
  <c r="J35" i="1" s="1"/>
  <c r="I33" i="1"/>
  <c r="J33" i="1" s="1"/>
  <c r="I32" i="1"/>
  <c r="J32" i="1" s="1"/>
  <c r="I30" i="1"/>
  <c r="J30" i="1" s="1"/>
  <c r="I29" i="1"/>
  <c r="J29" i="1" s="1"/>
  <c r="I28" i="1"/>
  <c r="J28" i="1" s="1"/>
  <c r="I27" i="1"/>
  <c r="J27" i="1" s="1"/>
  <c r="I24" i="1"/>
  <c r="J24" i="1" s="1"/>
  <c r="I22" i="1"/>
  <c r="J22" i="1" s="1"/>
  <c r="I20" i="1"/>
  <c r="J20" i="1" s="1"/>
  <c r="I17" i="1"/>
  <c r="J17" i="1" s="1"/>
  <c r="I16" i="1"/>
  <c r="J16" i="1" s="1"/>
  <c r="I14" i="1"/>
  <c r="J14" i="1" s="1"/>
  <c r="I12" i="1"/>
  <c r="J12" i="1" s="1"/>
  <c r="E77" i="1"/>
  <c r="G77" i="1" s="1"/>
  <c r="E76" i="1"/>
  <c r="G76" i="1" s="1"/>
  <c r="E75" i="1"/>
  <c r="G75" i="1" s="1"/>
  <c r="E74" i="1"/>
  <c r="G74" i="1" s="1"/>
  <c r="E72" i="1"/>
  <c r="G72" i="1" s="1"/>
  <c r="E70" i="1"/>
  <c r="G70" i="1" s="1"/>
  <c r="E68" i="1"/>
  <c r="G68" i="1" s="1"/>
  <c r="E66" i="1"/>
  <c r="G66" i="1" s="1"/>
  <c r="E65" i="1"/>
  <c r="G65" i="1" s="1"/>
  <c r="E63" i="1"/>
  <c r="G63" i="1" s="1"/>
  <c r="E62" i="1"/>
  <c r="G62" i="1" s="1"/>
  <c r="E61" i="1"/>
  <c r="G61" i="1" s="1"/>
  <c r="E60" i="1"/>
  <c r="G60" i="1" s="1"/>
  <c r="E59" i="1"/>
  <c r="G59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6" i="1"/>
  <c r="G16" i="1" s="1"/>
  <c r="E15" i="1"/>
  <c r="G15" i="1" s="1"/>
  <c r="E14" i="1"/>
  <c r="G14" i="1" s="1"/>
  <c r="E13" i="1"/>
  <c r="G13" i="1" s="1"/>
  <c r="E12" i="1"/>
  <c r="G12" i="1" s="1"/>
  <c r="E11" i="1"/>
  <c r="G11" i="1" s="1"/>
  <c r="I41" i="1"/>
  <c r="J41" i="1" s="1"/>
  <c r="E41" i="1"/>
  <c r="G41" i="1" s="1"/>
  <c r="I62" i="1" l="1"/>
  <c r="J62" i="1" s="1"/>
  <c r="I45" i="1"/>
  <c r="J45" i="1" s="1"/>
  <c r="I26" i="1"/>
  <c r="J26" i="1" s="1"/>
  <c r="I21" i="1"/>
  <c r="J21" i="1" s="1"/>
  <c r="I15" i="1"/>
  <c r="J15" i="1" s="1"/>
  <c r="I68" i="1"/>
  <c r="J68" i="1" s="1"/>
  <c r="I61" i="1"/>
  <c r="J61" i="1" s="1"/>
  <c r="I59" i="1"/>
  <c r="J59" i="1" s="1"/>
  <c r="I51" i="1"/>
  <c r="J51" i="1" s="1"/>
  <c r="I44" i="1"/>
  <c r="J44" i="1" s="1"/>
  <c r="I19" i="1"/>
  <c r="J19" i="1" s="1"/>
  <c r="I11" i="1"/>
  <c r="J11" i="1" s="1"/>
  <c r="E67" i="1"/>
  <c r="G67" i="1" s="1"/>
  <c r="E71" i="1"/>
  <c r="G71" i="1" s="1"/>
  <c r="E64" i="1"/>
  <c r="G64" i="1" s="1"/>
  <c r="E69" i="1"/>
  <c r="G69" i="1" s="1"/>
  <c r="S419" i="2"/>
  <c r="N419" i="2"/>
  <c r="U419" i="2" s="1"/>
  <c r="E17" i="1"/>
  <c r="G17" i="1" s="1"/>
  <c r="L109" i="2"/>
  <c r="F78" i="1" s="1"/>
  <c r="N109" i="2" l="1"/>
  <c r="U109" i="2" s="1"/>
  <c r="V109" i="2" s="1"/>
  <c r="X109" i="2"/>
  <c r="I25" i="1" s="1"/>
  <c r="J25" i="1" s="1"/>
  <c r="E73" i="1"/>
  <c r="G73" i="1" s="1"/>
  <c r="V419" i="2"/>
  <c r="E25" i="1"/>
  <c r="G25" i="1" s="1"/>
  <c r="M13" i="1" l="1"/>
  <c r="L13" i="1"/>
  <c r="M14" i="1"/>
  <c r="L14" i="1"/>
  <c r="M18" i="1"/>
  <c r="L18" i="1"/>
  <c r="M22" i="1"/>
  <c r="L22" i="1"/>
  <c r="M26" i="1"/>
  <c r="L26" i="1"/>
  <c r="M30" i="1"/>
  <c r="L30" i="1"/>
  <c r="M34" i="1"/>
  <c r="L34" i="1"/>
  <c r="M38" i="1"/>
  <c r="L38" i="1"/>
  <c r="M42" i="1"/>
  <c r="L42" i="1"/>
  <c r="M46" i="1"/>
  <c r="L46" i="1"/>
  <c r="M50" i="1"/>
  <c r="L50" i="1"/>
  <c r="M54" i="1"/>
  <c r="L54" i="1"/>
  <c r="M62" i="1"/>
  <c r="L62" i="1"/>
  <c r="M66" i="1"/>
  <c r="L66" i="1"/>
  <c r="M70" i="1"/>
  <c r="L70" i="1"/>
  <c r="M74" i="1"/>
  <c r="L74" i="1"/>
  <c r="M11" i="1"/>
  <c r="L11" i="1"/>
  <c r="M15" i="1"/>
  <c r="L15" i="1"/>
  <c r="M19" i="1"/>
  <c r="L19" i="1"/>
  <c r="M23" i="1"/>
  <c r="L23" i="1"/>
  <c r="M27" i="1"/>
  <c r="L27" i="1"/>
  <c r="M31" i="1"/>
  <c r="L31" i="1"/>
  <c r="M35" i="1"/>
  <c r="L35" i="1"/>
  <c r="M39" i="1"/>
  <c r="L39" i="1"/>
  <c r="M43" i="1"/>
  <c r="L43" i="1"/>
  <c r="M47" i="1"/>
  <c r="L47" i="1"/>
  <c r="M51" i="1"/>
  <c r="L51" i="1"/>
  <c r="M55" i="1"/>
  <c r="L55" i="1"/>
  <c r="M59" i="1"/>
  <c r="L59" i="1"/>
  <c r="M63" i="1"/>
  <c r="L63" i="1"/>
  <c r="M67" i="1"/>
  <c r="L67" i="1"/>
  <c r="M71" i="1"/>
  <c r="L71" i="1"/>
  <c r="M75" i="1"/>
  <c r="L75" i="1"/>
  <c r="M12" i="1"/>
  <c r="L12" i="1"/>
  <c r="M16" i="1"/>
  <c r="L16" i="1"/>
  <c r="M24" i="1"/>
  <c r="L24" i="1"/>
  <c r="M28" i="1"/>
  <c r="L28" i="1"/>
  <c r="M32" i="1"/>
  <c r="L32" i="1"/>
  <c r="M36" i="1"/>
  <c r="L36" i="1"/>
  <c r="M40" i="1"/>
  <c r="L40" i="1"/>
  <c r="M44" i="1"/>
  <c r="L44" i="1"/>
  <c r="M48" i="1"/>
  <c r="L48" i="1"/>
  <c r="M52" i="1"/>
  <c r="L52" i="1"/>
  <c r="M56" i="1"/>
  <c r="L56" i="1"/>
  <c r="M60" i="1"/>
  <c r="L60" i="1"/>
  <c r="M64" i="1"/>
  <c r="L64" i="1"/>
  <c r="M68" i="1"/>
  <c r="L68" i="1"/>
  <c r="M72" i="1"/>
  <c r="L72" i="1"/>
  <c r="M76" i="1"/>
  <c r="L76" i="1"/>
  <c r="M20" i="1"/>
  <c r="L20" i="1"/>
  <c r="M17" i="1"/>
  <c r="L17" i="1"/>
  <c r="M21" i="1"/>
  <c r="L21" i="1"/>
  <c r="M25" i="1"/>
  <c r="L25" i="1"/>
  <c r="M29" i="1"/>
  <c r="L29" i="1"/>
  <c r="M33" i="1"/>
  <c r="L33" i="1"/>
  <c r="M37" i="1"/>
  <c r="L37" i="1"/>
  <c r="M41" i="1"/>
  <c r="L41" i="1"/>
  <c r="M45" i="1"/>
  <c r="L45" i="1"/>
  <c r="M49" i="1"/>
  <c r="L49" i="1"/>
  <c r="M53" i="1"/>
  <c r="L53" i="1"/>
  <c r="M57" i="1"/>
  <c r="L57" i="1"/>
  <c r="M61" i="1"/>
  <c r="L61" i="1"/>
  <c r="M65" i="1"/>
  <c r="L65" i="1"/>
  <c r="M69" i="1"/>
  <c r="L69" i="1"/>
  <c r="M73" i="1"/>
  <c r="L73" i="1"/>
  <c r="L77" i="1"/>
  <c r="M77" i="1" l="1"/>
  <c r="I58" i="1" l="1"/>
  <c r="J58" i="1" s="1"/>
  <c r="E58" i="1"/>
  <c r="G58" i="1" s="1"/>
  <c r="D78" i="1"/>
  <c r="G78" i="1" l="1"/>
  <c r="E78" i="1" s="1"/>
  <c r="L58" i="1"/>
  <c r="M58" i="1"/>
  <c r="I78" i="1"/>
  <c r="J78" i="1" l="1"/>
  <c r="L78" i="1"/>
  <c r="M78" i="1" l="1"/>
</calcChain>
</file>

<file path=xl/sharedStrings.xml><?xml version="1.0" encoding="utf-8"?>
<sst xmlns="http://schemas.openxmlformats.org/spreadsheetml/2006/main" count="2558" uniqueCount="609">
  <si>
    <t>County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</si>
  <si>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</si>
  <si>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</si>
  <si>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</si>
  <si>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</si>
  <si>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</si>
  <si>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</si>
  <si>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</si>
  <si>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</si>
  <si>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</si>
  <si>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</si>
  <si>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</si>
  <si>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</si>
  <si>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</si>
  <si>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</si>
  <si>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</si>
  <si>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</si>
  <si>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</si>
  <si>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</si>
  <si>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</si>
  <si>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</si>
  <si>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</si>
  <si>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</si>
  <si>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</si>
  <si>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</si>
  <si>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</si>
  <si>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</si>
  <si>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</si>
  <si>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</si>
  <si>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</si>
  <si>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</si>
  <si>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</si>
  <si>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</si>
  <si>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</si>
  <si>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</si>
  <si>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</si>
  <si>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</si>
  <si>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</si>
  <si>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</si>
  <si>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</si>
  <si>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</si>
  <si>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</si>
  <si>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</si>
  <si>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Miami-Dade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</si>
  <si>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</si>
  <si>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</si>
  <si>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</si>
  <si>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</si>
  <si>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</si>
  <si>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</si>
  <si>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</si>
  <si>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</si>
  <si>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</si>
  <si>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</si>
  <si>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</si>
  <si>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St. Johns</t>
  </si>
  <si>
    <t>St. Lucie</t>
  </si>
  <si>
    <t>Santa Rosa</t>
  </si>
  <si>
    <t>Sarasota</t>
  </si>
  <si>
    <t>Seminole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</si>
  <si>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</si>
  <si>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</si>
  <si>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</si>
  <si>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</si>
  <si>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</si>
  <si>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</si>
  <si>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</si>
  <si>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</si>
  <si>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COUNTY</t>
  </si>
  <si>
    <t>Tax Year</t>
  </si>
  <si>
    <t>County code</t>
  </si>
  <si>
    <t>Principal_Name</t>
  </si>
  <si>
    <t>reporting status DR-420</t>
  </si>
  <si>
    <t>PA_Type</t>
  </si>
  <si>
    <t>Taxing Authority Name</t>
  </si>
  <si>
    <t>Type</t>
  </si>
  <si>
    <t>Taxing Authority Description</t>
  </si>
  <si>
    <t>Taxable Value Real Property</t>
  </si>
  <si>
    <t>Taxable Value Persona lProperty</t>
  </si>
  <si>
    <t>Taxable Value Centrally Assessed Property</t>
  </si>
  <si>
    <t>Gross Taxable Value</t>
  </si>
  <si>
    <t xml:space="preserve"> Net New Taxable Value</t>
  </si>
  <si>
    <t>Adjusted Taxable Value</t>
  </si>
  <si>
    <t>Prior Year Gross Taxable Value</t>
  </si>
  <si>
    <t xml:space="preserve"> Prior Year Millage</t>
  </si>
  <si>
    <t>Prior Year Ad Valorem Proceeds</t>
  </si>
  <si>
    <t xml:space="preserve"> Sum Of Payments To Redevelopment Trust Fund</t>
  </si>
  <si>
    <t xml:space="preserve"> Adjusted Prior Year Ad Valorem Proceeds</t>
  </si>
  <si>
    <t xml:space="preserve"> Sum Of Dedicated Increment Value</t>
  </si>
  <si>
    <t xml:space="preserve"> TIF Adjusted Taxable Value</t>
  </si>
  <si>
    <t xml:space="preserve"> Roll Back Rate</t>
  </si>
  <si>
    <t xml:space="preserve"> Proposed Millage</t>
  </si>
  <si>
    <t xml:space="preserve"> Taxes At Proposed Millage</t>
  </si>
  <si>
    <t>ALACHUA COUNTY BCC</t>
  </si>
  <si>
    <t>Principal Authority</t>
  </si>
  <si>
    <t>GENERAL FUND</t>
  </si>
  <si>
    <t>MSTU - SHERIFF/LAW</t>
  </si>
  <si>
    <t>MSTU</t>
  </si>
  <si>
    <t>MSTU - UNINCORP</t>
  </si>
  <si>
    <t>MSTU FIRE PROTECTION SEV</t>
  </si>
  <si>
    <t>BAKER COUNTY BCC</t>
  </si>
  <si>
    <t>BAY BOCC</t>
  </si>
  <si>
    <t>BAY COUNTY BCC</t>
  </si>
  <si>
    <t>FIRE DIST-MSTU</t>
  </si>
  <si>
    <t>MOSQUITO CONTROL</t>
  </si>
  <si>
    <t>Dependent</t>
  </si>
  <si>
    <t>BRADFORD COUNTY BCC</t>
  </si>
  <si>
    <t>BREVARD COUNTY BCC</t>
  </si>
  <si>
    <t>BREVARD LIBRARY DIST*</t>
  </si>
  <si>
    <t>BREVARD MOSQUITO CONTROL*</t>
  </si>
  <si>
    <t>ENV END LAND&amp;WATER</t>
  </si>
  <si>
    <t>FIRE CTRL COWIDE</t>
  </si>
  <si>
    <t>LAW ENFORCEMENT</t>
  </si>
  <si>
    <t>MI REC DIST 2</t>
  </si>
  <si>
    <t>N BREV SP REC DIST</t>
  </si>
  <si>
    <t>PSJ/CAN GRV REC MSTU</t>
  </si>
  <si>
    <t>RD/BRIDGE DST 1</t>
  </si>
  <si>
    <t>RD/BRIDGE DST 2</t>
  </si>
  <si>
    <t>RD/BRIDGE DST 3</t>
  </si>
  <si>
    <t>RD/BRIDGE DST 4</t>
  </si>
  <si>
    <t>RD/BRIDGE DST 4 - MISL</t>
  </si>
  <si>
    <t>RD/BRIDGE DST 4 - N BCH</t>
  </si>
  <si>
    <t>RD/BRIDGE DST 5</t>
  </si>
  <si>
    <t>REC DIST 1 INCL T'VILLE</t>
  </si>
  <si>
    <t>RECREATION DIST 4 MAINT*</t>
  </si>
  <si>
    <t>S BREVARD REC 2001-2020</t>
  </si>
  <si>
    <t>TI-CO AIRPORT AUTHORITY*</t>
  </si>
  <si>
    <t>BROWARD COUNTY BCC</t>
  </si>
  <si>
    <t>COCOMAR WATER DIST</t>
  </si>
  <si>
    <t>FIRE/RESC</t>
  </si>
  <si>
    <t>STREET LIGHTING-CONSOLID</t>
  </si>
  <si>
    <t>UNINCORP CO MSD</t>
  </si>
  <si>
    <t>WATER MGMT DST  2</t>
  </si>
  <si>
    <t>WATER MGMT DST  3</t>
  </si>
  <si>
    <t>WATER MGMT DST  4A</t>
  </si>
  <si>
    <t>WATER MGMT DST  4B</t>
  </si>
  <si>
    <t>WATER MGMT DST  4C</t>
  </si>
  <si>
    <t>CALHOUN COUNTY BCC</t>
  </si>
  <si>
    <t>CHARLOTTE COUNTY CHARLOTTE CO</t>
  </si>
  <si>
    <t>CHARLOTTE COUNTY BCC</t>
  </si>
  <si>
    <t>CHARLOTTE PUBLIC SAFETY</t>
  </si>
  <si>
    <t>DON PEDRO/KNIGHT ISLAND S</t>
  </si>
  <si>
    <t>GREATER CHAR. ST LGT</t>
  </si>
  <si>
    <t>Integrated Shoreline Management</t>
  </si>
  <si>
    <t>Lemon Bay Street &amp; Drainage</t>
  </si>
  <si>
    <t>MANASOTA KEY ST/DR</t>
  </si>
  <si>
    <t>SANDHILL</t>
  </si>
  <si>
    <t>CITRUS COUNTY BCC</t>
  </si>
  <si>
    <t>Citrus County Health Board</t>
  </si>
  <si>
    <t>Citrus County Storm Water</t>
  </si>
  <si>
    <t>Citrus County Stormwater</t>
  </si>
  <si>
    <t>Citrus County Transportation Board</t>
  </si>
  <si>
    <t>FIRE DIST</t>
  </si>
  <si>
    <t>FIRE District</t>
  </si>
  <si>
    <t>Fire Res/Emer Med</t>
  </si>
  <si>
    <t>LIBRARY DIST</t>
  </si>
  <si>
    <t>CLAY BCC</t>
  </si>
  <si>
    <t>BCC-Challenger Center MSTU</t>
  </si>
  <si>
    <t>BCC-Fire Control MSTU-8</t>
  </si>
  <si>
    <t>BCC-Law Enforcement MSTU-4</t>
  </si>
  <si>
    <t>BCC-Unincorporated Services MSTU</t>
  </si>
  <si>
    <t>COUNTY SERVICES</t>
  </si>
  <si>
    <t>LAKE ASBURY MSBD</t>
  </si>
  <si>
    <t>COLLIER COUNTY BCC</t>
  </si>
  <si>
    <t>001 COLLIER COUNTY BCC</t>
  </si>
  <si>
    <t>001 GENERAL FUND</t>
  </si>
  <si>
    <t>002 COLLIER COUNTY BCC</t>
  </si>
  <si>
    <t>002 ROAD &amp; BRIDGE REG</t>
  </si>
  <si>
    <t>016 COLLIER COUNTY BCC</t>
  </si>
  <si>
    <t>016 OCHOPEE FIRE</t>
  </si>
  <si>
    <t>017 COLLIER COUNTY BCC</t>
  </si>
  <si>
    <t>017 COLLIER COUNTY LIGHTING</t>
  </si>
  <si>
    <t>018 COLLIER COUNTY BCC</t>
  </si>
  <si>
    <t>018 GOLDEN GATE COM CTR MSTD</t>
  </si>
  <si>
    <t>023 COLLIER COUNTY BCC</t>
  </si>
  <si>
    <t>023 VICTORIA PARK DRAIN MSTD</t>
  </si>
  <si>
    <t>039 COLLIER COUNTY BCC</t>
  </si>
  <si>
    <t>039 ISLE OF CAPRI MUNI RES &amp; FSTD</t>
  </si>
  <si>
    <t>049 COLLIER COUNTY BCC</t>
  </si>
  <si>
    <t>049 OLD MARCO VILLAGE WATER/SEWER</t>
  </si>
  <si>
    <t>052 COLLIER COUNTY BCC</t>
  </si>
  <si>
    <t>052 WATER DISTRICT NO. 7</t>
  </si>
  <si>
    <t>065 COLLIER COUNTY BCC</t>
  </si>
  <si>
    <t>065 UNINCORP GEN</t>
  </si>
  <si>
    <t>079 COLLIER COUNTY BCC</t>
  </si>
  <si>
    <t>079 PINE RIDGE IND PK</t>
  </si>
  <si>
    <t>092 COLLIER COUNTY BCC</t>
  </si>
  <si>
    <t>092 GG BEAUT</t>
  </si>
  <si>
    <t>097 COLLIER COUNTY BCC</t>
  </si>
  <si>
    <t>097 CC FIRE CTRL</t>
  </si>
  <si>
    <t>098 COLLIER COUNTY BCC</t>
  </si>
  <si>
    <t>098 CC WATER POLLUTION</t>
  </si>
  <si>
    <t>101 COLLIER COUNTY BCC</t>
  </si>
  <si>
    <t>101 NAPLES PROD PARK</t>
  </si>
  <si>
    <t>102 COLLIER COUNTY BCC</t>
  </si>
  <si>
    <t>102 NAPLES PARK DRAIN</t>
  </si>
  <si>
    <t>110 COLLIER COUNTY BCC</t>
  </si>
  <si>
    <t>110 LELY G EST BEAUT</t>
  </si>
  <si>
    <t>111 COLLIER COUNTY BCC</t>
  </si>
  <si>
    <t>111 SABAL PALM RD EXT1</t>
  </si>
  <si>
    <t>150 COLLIER COUNTY BCC</t>
  </si>
  <si>
    <t>150 PELICAN BAY</t>
  </si>
  <si>
    <t>153 COLLIER COUNTY BCC</t>
  </si>
  <si>
    <t>153 HAWKSRIDGE STORM WTR</t>
  </si>
  <si>
    <t>154 COLLIER COUNTY BCC</t>
  </si>
  <si>
    <t>154 FOREST LAKES RDWY/DRA</t>
  </si>
  <si>
    <t>155 COLLIER COUNTY BCC</t>
  </si>
  <si>
    <t>155 IMMOKALEE BEAUT</t>
  </si>
  <si>
    <t>163 COLLIER COUNTY BCC</t>
  </si>
  <si>
    <t>163 HERITAGE GREENS COMM DEV DIST</t>
  </si>
  <si>
    <t>167 COLLIER COUNTY BCC</t>
  </si>
  <si>
    <t>167 RADIO RD BEAUT</t>
  </si>
  <si>
    <t>168 COLLIER COUNTY BCC</t>
  </si>
  <si>
    <t>168 NAPLES HERITAGE COMM DEV DIST</t>
  </si>
  <si>
    <t>170 COLLIER COUNTY BCC</t>
  </si>
  <si>
    <t>170 BAYSHORE AVALON BEAUT</t>
  </si>
  <si>
    <t>171 COLLIER COUNTY BCC</t>
  </si>
  <si>
    <t>171 GOODLAND/HORR'S IS FI</t>
  </si>
  <si>
    <t>173 COLLIER COUNTY BCC</t>
  </si>
  <si>
    <t>173 VANDERBILT BEACH BEAU</t>
  </si>
  <si>
    <t>176 COLLIER COUNTY BCC</t>
  </si>
  <si>
    <t>176 PINE AIRE LAKES COMM DEV DIST</t>
  </si>
  <si>
    <t>180 COLLIER COUNTY BCC</t>
  </si>
  <si>
    <t>180 CONSERVATION COLLIER</t>
  </si>
  <si>
    <t>186 COLLIER COUNTY BCC</t>
  </si>
  <si>
    <t>186 ROCK ROAD IMPROVEMENT MSTU</t>
  </si>
  <si>
    <t>187 COLLIER COUNTY BCC</t>
  </si>
  <si>
    <t>187 HALDEMAN CRK MAIN/DREDG MSTU</t>
  </si>
  <si>
    <t>191 COLLIER COUNTY BCC</t>
  </si>
  <si>
    <t>191 NAPLES RESERVE COMM DEV DIST</t>
  </si>
  <si>
    <t>193 COLLIER COUNTY BCC</t>
  </si>
  <si>
    <t>192 RADIO ROAD E OF SANTA BARBARA</t>
  </si>
  <si>
    <t>194 COLLIER COUNTY BCC</t>
  </si>
  <si>
    <t>194 FIDDLER'S CREEK Municipal Rescue</t>
  </si>
  <si>
    <t>COLUMBIA COUNTY BCC</t>
  </si>
  <si>
    <t>MIAMI-DADE BCC</t>
  </si>
  <si>
    <t>FIRE/RESCUE</t>
  </si>
  <si>
    <t>LIBRARY</t>
  </si>
  <si>
    <t>MUN SRVC AREA-UMSA</t>
  </si>
  <si>
    <t>DESOTO COUNTY BCC</t>
  </si>
  <si>
    <t>EMS</t>
  </si>
  <si>
    <t>DIXIE COUNTY BCC</t>
  </si>
  <si>
    <t>GENERAL FUND*</t>
  </si>
  <si>
    <t>EMERGENCY MD SRVC-MSTU</t>
  </si>
  <si>
    <t>RECREATION/LIBRARY</t>
  </si>
  <si>
    <t>DUVAL BCC/CITY OF JACKSONVILLE</t>
  </si>
  <si>
    <t>GENERAL GOVERNMENT - BALDWIN</t>
  </si>
  <si>
    <t>GENERAL GOVERNMENT - BEACHES</t>
  </si>
  <si>
    <t>ESCAMBIA COUNTY BCC</t>
  </si>
  <si>
    <t>LIBRARY-MSTU</t>
  </si>
  <si>
    <t>SHERIFF-MSTU</t>
  </si>
  <si>
    <t>FLAGLER COUNTY BCC</t>
  </si>
  <si>
    <t>FRANKLIN COUNTY BCC</t>
  </si>
  <si>
    <t>GADSDEN COUNTY BCC</t>
  </si>
  <si>
    <t>GILCHRIST COUNTY BCC</t>
  </si>
  <si>
    <t>GLADES COUNTY BCC</t>
  </si>
  <si>
    <t>LAW-ENF  MSTU</t>
  </si>
  <si>
    <t>Gulf County Board of County Commissioners</t>
  </si>
  <si>
    <t>GULF COUNTY BCC</t>
  </si>
  <si>
    <t>HOWARD CREEK FIRE DIST</t>
  </si>
  <si>
    <t>OVERSTREET FIRE DIST</t>
  </si>
  <si>
    <t>SPEC TUPELO FIRE DIST</t>
  </si>
  <si>
    <t>ST JOSEPH FIRE DIST</t>
  </si>
  <si>
    <t>HAMILTON COUNTY BCC</t>
  </si>
  <si>
    <t>HARDEE COUNTY BCC</t>
  </si>
  <si>
    <t>HENDRY COUNTY BCC</t>
  </si>
  <si>
    <t>HERNANDO COUNTY BCC</t>
  </si>
  <si>
    <t>BCC COUNTY HEALTH</t>
  </si>
  <si>
    <t>BCC TRANSPORTATION TRUST</t>
  </si>
  <si>
    <t>EMERGENCY MEDICAL SERV MS</t>
  </si>
  <si>
    <t>Hernando County Fire Rescue Service</t>
  </si>
  <si>
    <t>STORMWATER MSTU</t>
  </si>
  <si>
    <t>HIGHLANDS COUNTY BCC</t>
  </si>
  <si>
    <t>HILLSBOROUGH COUNTY BCC</t>
  </si>
  <si>
    <t>GEN PURPOSE CO MSTU</t>
  </si>
  <si>
    <t>LIBRARY SERVICES</t>
  </si>
  <si>
    <t>HOLMES COUNTY BCC</t>
  </si>
  <si>
    <t>INDIAN RIVER COUNTY BCC</t>
  </si>
  <si>
    <t>COUNTY MSTU</t>
  </si>
  <si>
    <t>EMERGENCY SERVICE DIST</t>
  </si>
  <si>
    <t>JACKSON COUNTY BCC</t>
  </si>
  <si>
    <t>JEFFERSON COUNTY BCC</t>
  </si>
  <si>
    <t>LAFAYETTE COUNTY BCC</t>
  </si>
  <si>
    <t>LAKE COUNTY BCC</t>
  </si>
  <si>
    <t>CO MSTU STRMWTR</t>
  </si>
  <si>
    <t>LAKE CO/EM MED</t>
  </si>
  <si>
    <t>Lake County Fire MSTU</t>
  </si>
  <si>
    <t>LEE COUNTY BCC</t>
  </si>
  <si>
    <t>1 LEE CO ALL HAZARDS UNIN</t>
  </si>
  <si>
    <t>1 LEE CO LIBRARY FUND</t>
  </si>
  <si>
    <t>1 LEE C0 LIBRARY FUND</t>
  </si>
  <si>
    <t>ALABAMA GROVES LIGHT</t>
  </si>
  <si>
    <t>BAYSHORE ESTS LIGHT</t>
  </si>
  <si>
    <t>BILLY CRK COMM CTR LT</t>
  </si>
  <si>
    <t>BIRKDALE ST LGHT</t>
  </si>
  <si>
    <t>BURNT STORE FIRE</t>
  </si>
  <si>
    <t>CAPE CORAL SOLID WASTE</t>
  </si>
  <si>
    <t>CHARLESTON PK LIGHT</t>
  </si>
  <si>
    <t>CYPRESS LAKE LIGHT</t>
  </si>
  <si>
    <t>DAUGHTREY CREEK LIGHT</t>
  </si>
  <si>
    <t>FLAMINGO BAY LIGHT</t>
  </si>
  <si>
    <t>FT MYERS SHORES LIGHT</t>
  </si>
  <si>
    <t>FT MYERS VILLA LIGHT</t>
  </si>
  <si>
    <t>HARLEM HEIGHTS LIGHT</t>
  </si>
  <si>
    <t>HEIMAN/APOLLO ST LGHT</t>
  </si>
  <si>
    <t>HENDRY CREEK LGHT</t>
  </si>
  <si>
    <t>IONA GARDENS LIGHT</t>
  </si>
  <si>
    <t>LEE CO UNINCORP</t>
  </si>
  <si>
    <t>LEE COUNTY UNINCORPORATED MSTU</t>
  </si>
  <si>
    <t>LEHIGH ACRES LGHT</t>
  </si>
  <si>
    <t>LOCHMOOR VILLAGE LGHT</t>
  </si>
  <si>
    <t>MARAVILLA FIRE DIST</t>
  </si>
  <si>
    <t>MCGREGOR ISLES O&amp;M SPECIAL IMP UNIT</t>
  </si>
  <si>
    <t>MID METRO INDUSTRIAL PARK O&amp;M SPECIAL IMP UNIT</t>
  </si>
  <si>
    <t>MOBILE HAVEN LIGHT</t>
  </si>
  <si>
    <t>MORSE SHORES LIGHT</t>
  </si>
  <si>
    <t>N FT MYERS LIGHT</t>
  </si>
  <si>
    <t>NE HURRICANE BAY MSTU</t>
  </si>
  <si>
    <t>PAGE PARK LIGHT</t>
  </si>
  <si>
    <t>PALM BEACH SPECIAL IMPROVEMENT UNIT</t>
  </si>
  <si>
    <t>PALM BEACH SPECIAL IMPROVEMENT UNIT MSTU</t>
  </si>
  <si>
    <t>PALMETTO POINT LIGHT</t>
  </si>
  <si>
    <t>PALMONA PARK LIGHT</t>
  </si>
  <si>
    <t>PINE MANOR LIGHT</t>
  </si>
  <si>
    <t>PORT EDISON LIGHT</t>
  </si>
  <si>
    <t>RIVERDALE SHORES IMPRVMT</t>
  </si>
  <si>
    <t>RUSSELL PARK LIGHT</t>
  </si>
  <si>
    <t>SAN CARLOS ISL LGHT</t>
  </si>
  <si>
    <t>SAN CARLOS SPEC IMPRVMT</t>
  </si>
  <si>
    <t>SKYLINE LIGHT</t>
  </si>
  <si>
    <t>ST JUDE HARBOR LGHT</t>
  </si>
  <si>
    <t>TANGLEWOOD IMPROVMT</t>
  </si>
  <si>
    <t>TOWN &amp; RIVER IMPRVMT</t>
  </si>
  <si>
    <t>TRAILWINDS LIGHT</t>
  </si>
  <si>
    <t>TROPIC ISLES LIGHT</t>
  </si>
  <si>
    <t>USEPPA ISL FIRE</t>
  </si>
  <si>
    <t>VILLA PALMS LIGHT</t>
  </si>
  <si>
    <t>VILLA PINES LIGHT</t>
  </si>
  <si>
    <t>WATERWAY ESTATES LGHT</t>
  </si>
  <si>
    <t>WATERWAY SHORES LIGHT</t>
  </si>
  <si>
    <t>WHISKEY CREEK IMPRVMT</t>
  </si>
  <si>
    <t>LEON COUNTY BCC</t>
  </si>
  <si>
    <t>CO EMS</t>
  </si>
  <si>
    <t>LEVY COUNTY BCC</t>
  </si>
  <si>
    <t>LIBERTY COUNTY BCC</t>
  </si>
  <si>
    <t>MADISON COUNTY BCC</t>
  </si>
  <si>
    <t>MANATEE COUNTY BCC</t>
  </si>
  <si>
    <t>PALMAIRE</t>
  </si>
  <si>
    <t>UNINCORP AREA</t>
  </si>
  <si>
    <t>Marion County BCC</t>
  </si>
  <si>
    <t>EMS &amp; FIRE PROT/RESC</t>
  </si>
  <si>
    <t>FINE &amp; FORFITURE*</t>
  </si>
  <si>
    <t>HEALTH UNIT*</t>
  </si>
  <si>
    <t>HILLS OF OCALA</t>
  </si>
  <si>
    <t>Marion BOCC Transportation</t>
  </si>
  <si>
    <t>MARION COUNTY BCC</t>
  </si>
  <si>
    <t>MARION OAKS MSTU</t>
  </si>
  <si>
    <t>RAINBOW LAKES MSTU</t>
  </si>
  <si>
    <t>SILVER SPRGS SHORES STD</t>
  </si>
  <si>
    <t>MARTIN COUNTY BCC</t>
  </si>
  <si>
    <t>CO UNINCORP STORMWATER</t>
  </si>
  <si>
    <t>DISTRICT FIVE MSTU</t>
  </si>
  <si>
    <t>DISTRICT FOUR MSTU</t>
  </si>
  <si>
    <t>DISTRICT ONE MSTU</t>
  </si>
  <si>
    <t>DISTRICT THREE MSTU</t>
  </si>
  <si>
    <t>DISTRICT TWO MSTU</t>
  </si>
  <si>
    <t>FIRE/ RESCUE UNINCORP</t>
  </si>
  <si>
    <t>PARKS &amp; REC</t>
  </si>
  <si>
    <t>SPEC DIST A-61(H I)*</t>
  </si>
  <si>
    <t>MONROE COUNTY BCC</t>
  </si>
  <si>
    <t>GEN PURPOSE MSTU</t>
  </si>
  <si>
    <t>Local Road Patrol Law Enforcement</t>
  </si>
  <si>
    <t>LOWER/MID KEYS FIRE/AMB-M</t>
  </si>
  <si>
    <t>MSTU DISTRICT 6</t>
  </si>
  <si>
    <t>MSTU DISTRICT 7</t>
  </si>
  <si>
    <t>MUNICIPAL SERVICE WASTE DISTRICT</t>
  </si>
  <si>
    <t>NASSAU COUNTY BCC</t>
  </si>
  <si>
    <t>Amelia Island Beach Renourishment</t>
  </si>
  <si>
    <t>DRAINAGE DISTRICT</t>
  </si>
  <si>
    <t>MUN SER FUND</t>
  </si>
  <si>
    <t>Okaloosa County BCC</t>
  </si>
  <si>
    <t>OKALOOSA COUNTY BCC</t>
  </si>
  <si>
    <t>PARKS MSTU</t>
  </si>
  <si>
    <t>OKEECHOBEE COUNTY BCC</t>
  </si>
  <si>
    <t>Okeechobee County BCC</t>
  </si>
  <si>
    <t>Law Enforcement - MSTU</t>
  </si>
  <si>
    <t>ORANGE COUNTY BCC</t>
  </si>
  <si>
    <t>APOPKA-VINELAND IMP</t>
  </si>
  <si>
    <t>ASBURY PARK</t>
  </si>
  <si>
    <t>BASS LAKE</t>
  </si>
  <si>
    <t>BIG SAND LAKE</t>
  </si>
  <si>
    <t>CO FIRE &amp; EMS</t>
  </si>
  <si>
    <t>I-DR BUS SERV</t>
  </si>
  <si>
    <t>I-DR TRANSIT</t>
  </si>
  <si>
    <t>LAKE CONWAY WTR/NAV CAN*</t>
  </si>
  <si>
    <t>LAKE FAIRVIEW</t>
  </si>
  <si>
    <t>LAKE HOLDEN</t>
  </si>
  <si>
    <t>LAKE HORSESHOE</t>
  </si>
  <si>
    <t>Lake Irma</t>
  </si>
  <si>
    <t>Lake Jean</t>
  </si>
  <si>
    <t>LAKE JESSAMINE</t>
  </si>
  <si>
    <t>LAKE KILLARNEY</t>
  </si>
  <si>
    <t>LAKE LAWNE</t>
  </si>
  <si>
    <t>LAKE MARILYN</t>
  </si>
  <si>
    <t>LAKE MARY</t>
  </si>
  <si>
    <t>Lake Nona</t>
  </si>
  <si>
    <t>Lake Ola</t>
  </si>
  <si>
    <t>LAKE PICKETT</t>
  </si>
  <si>
    <t>LAKE PRICE</t>
  </si>
  <si>
    <t>Lake Rose</t>
  </si>
  <si>
    <t>LAKE SUE</t>
  </si>
  <si>
    <t>LAKE WAUMPI</t>
  </si>
  <si>
    <t>LAKE WHIPPORWILL</t>
  </si>
  <si>
    <t>N-I-DR IMP</t>
  </si>
  <si>
    <t>ORANGE BLSM TR CORR *</t>
  </si>
  <si>
    <t>ORANGE BLSM TR NEIGH IMP*</t>
  </si>
  <si>
    <t>ORLANDO CENTRAL PARK</t>
  </si>
  <si>
    <t>SO LAKE FAIRVIEW</t>
  </si>
  <si>
    <t>Unincorporated County Fire</t>
  </si>
  <si>
    <t>UTD</t>
  </si>
  <si>
    <t>Wind Wtr &amp; Nav Cntrl Dis</t>
  </si>
  <si>
    <t>WINDERMIRE CANAL*</t>
  </si>
  <si>
    <t>OSCEOLA COUNTY BCC</t>
  </si>
  <si>
    <t>ANORADA</t>
  </si>
  <si>
    <t>BELLALAGO</t>
  </si>
  <si>
    <t>BLACKSTONE LANDING PHASE</t>
  </si>
  <si>
    <t>BLACKSTONE LANDING PH 1</t>
  </si>
  <si>
    <t>EMERALD LAKES</t>
  </si>
  <si>
    <t>EMS FIRE/RESCUE</t>
  </si>
  <si>
    <t>HAMMOCK POINT</t>
  </si>
  <si>
    <t>HAMMOCK TRAILS</t>
  </si>
  <si>
    <t>HIDDEN HEIGHTS TRAIL</t>
  </si>
  <si>
    <t>INDIAN RIDGE</t>
  </si>
  <si>
    <t>INDIAN RIDGE VILLAS</t>
  </si>
  <si>
    <t>INDIAN WELLS</t>
  </si>
  <si>
    <t>INTERCESSION CITY</t>
  </si>
  <si>
    <t>ISLE OF BELLALAGO</t>
  </si>
  <si>
    <t>KING'S CREST</t>
  </si>
  <si>
    <t>KISSIMMEE ISLES</t>
  </si>
  <si>
    <t>LIBRARY DISTRICT*</t>
  </si>
  <si>
    <t>LINDFIELDS</t>
  </si>
  <si>
    <t>LIVE OAK SPRINGS</t>
  </si>
  <si>
    <t>ORANGE VISTA</t>
  </si>
  <si>
    <t>QUAIL RIDGE</t>
  </si>
  <si>
    <t>RAINTREE PARK</t>
  </si>
  <si>
    <t>REMINGTON</t>
  </si>
  <si>
    <t>RESERVES AT PLEASANT HILL</t>
  </si>
  <si>
    <t>ROYAL OAKS PHASE 2-5</t>
  </si>
  <si>
    <t>SAVE OSCEOLA</t>
  </si>
  <si>
    <t>SAVE OSCEOLA MAINTENANCE</t>
  </si>
  <si>
    <t>SHADOW OAKS</t>
  </si>
  <si>
    <t>ST JAMES PARK</t>
  </si>
  <si>
    <t>THE OAKS</t>
  </si>
  <si>
    <t>WESTMINISTER GARDENS</t>
  </si>
  <si>
    <t>WINDMILL POINT</t>
  </si>
  <si>
    <t>WINDWARD CAY</t>
  </si>
  <si>
    <t>WINNERS PARK</t>
  </si>
  <si>
    <t>Palm Beach County</t>
  </si>
  <si>
    <t>Fire/Rescue</t>
  </si>
  <si>
    <t>Jupiter Fire/Rescue</t>
  </si>
  <si>
    <t>Library</t>
  </si>
  <si>
    <t>Library Operating</t>
  </si>
  <si>
    <t>County Operating</t>
  </si>
  <si>
    <t>PASCO COUNTY BCC</t>
  </si>
  <si>
    <t>COUNTY TRANSPORTATION</t>
  </si>
  <si>
    <t>MUN SRVC FIRE</t>
  </si>
  <si>
    <t>PINELLAS COUNTY BCC</t>
  </si>
  <si>
    <t>BELLEAIR BLUFFS FIRE</t>
  </si>
  <si>
    <t>CLEARWATER FIRE</t>
  </si>
  <si>
    <t>DUNEDIN FIRE</t>
  </si>
  <si>
    <t>EAST LAKE LIBRARY SERVICES</t>
  </si>
  <si>
    <t>EAST LAKE RECREATION SERVICES DISTRICT</t>
  </si>
  <si>
    <t>EMERGENCY MED SRVC*</t>
  </si>
  <si>
    <t>FEATHER SOUND</t>
  </si>
  <si>
    <t>GANDY FIRE</t>
  </si>
  <si>
    <t>HEALTH DEPT*</t>
  </si>
  <si>
    <t>HIGHPOINT FIRE</t>
  </si>
  <si>
    <t>LARGO FIRE</t>
  </si>
  <si>
    <t>MUN SRVC TAX DIST</t>
  </si>
  <si>
    <t>PALM HARBOR COMM SVC</t>
  </si>
  <si>
    <t>PINELLAS PARK FIRE</t>
  </si>
  <si>
    <t>PINELLAS PLANNING COUNCIL</t>
  </si>
  <si>
    <t>SAFETY HARBOR FIRE</t>
  </si>
  <si>
    <t>SEMINOLE FIRE</t>
  </si>
  <si>
    <t>SOUTH PASADENA FIRE</t>
  </si>
  <si>
    <t>TARPON SPRGS FIRE</t>
  </si>
  <si>
    <t>TIERRA VERDE FIRE</t>
  </si>
  <si>
    <t>POLK COUNTY BCC</t>
  </si>
  <si>
    <t>POLK CTY LIBRARY (MSTU)</t>
  </si>
  <si>
    <t>POLK CTY PARKS (MSTU)</t>
  </si>
  <si>
    <t>POLK CTY RANCHO BONITO (MSTU)</t>
  </si>
  <si>
    <t>POLK CTY STORMWATER (MSTU)</t>
  </si>
  <si>
    <t>PUTNAM COUNTY BCC</t>
  </si>
  <si>
    <t>FIRE</t>
  </si>
  <si>
    <t>St. Johns County BCC</t>
  </si>
  <si>
    <t>FIRE DISTRICT*</t>
  </si>
  <si>
    <t>HEALTH UNIT</t>
  </si>
  <si>
    <t>ST AUGUSTINE SOUTH LGHT</t>
  </si>
  <si>
    <t>ST JOHNS COUNTY BCC</t>
  </si>
  <si>
    <t>Summerhaven MSTU</t>
  </si>
  <si>
    <t>TRANSPORTATION TRST FUND*</t>
  </si>
  <si>
    <t>VILANO LIGHT DIST *</t>
  </si>
  <si>
    <t>CO PARKS MSTU</t>
  </si>
  <si>
    <t>CO PUBLIC TRANSIT MST</t>
  </si>
  <si>
    <t>COMM DEV UNINC</t>
  </si>
  <si>
    <t>EROSION DIST E</t>
  </si>
  <si>
    <t>FINE &amp; FORFEITURE</t>
  </si>
  <si>
    <t>Fine &amp; Forfeiture</t>
  </si>
  <si>
    <t>MOSQUITO CONTROL*</t>
  </si>
  <si>
    <t>ST LUCIE BCC GENERAL FUND</t>
  </si>
  <si>
    <t>STORMWATER</t>
  </si>
  <si>
    <t>SANTA ROSA COUNTY BCC</t>
  </si>
  <si>
    <t>Sarasota County BCC</t>
  </si>
  <si>
    <t>AQUALANE ESTATES LIGHT</t>
  </si>
  <si>
    <t>BAY POINT LIGHTING</t>
  </si>
  <si>
    <t>BAY POINTE LIGHTING</t>
  </si>
  <si>
    <t>BAY VISTA BLVD LIGHTING</t>
  </si>
  <si>
    <t>CENTER GATE EST LT</t>
  </si>
  <si>
    <t>CENTER GATE WOODS LIGHTIN</t>
  </si>
  <si>
    <t>CLARK RD IND LGHT</t>
  </si>
  <si>
    <t>COLONIAL TERR/GLDN ACRES</t>
  </si>
  <si>
    <t>COUNTRY CLUB SARASOTA-LT</t>
  </si>
  <si>
    <t>DENHAM ACRES LIGHTING</t>
  </si>
  <si>
    <t>EAST PARK LIGHTING</t>
  </si>
  <si>
    <t>EMERGENCY MEDICAL SERVICES DISTR</t>
  </si>
  <si>
    <t>ENGLEWOOD LIGHT</t>
  </si>
  <si>
    <t>FOREST LAKES LIGHTING</t>
  </si>
  <si>
    <t>GULF GATE LIGHTING</t>
  </si>
  <si>
    <t>GULF GATE WOODS LIGHTING</t>
  </si>
  <si>
    <t>JACARANDA WEST LIGHTING</t>
  </si>
  <si>
    <t>KENSINGTON PARK LIGHTING</t>
  </si>
  <si>
    <t>NAVIGABLE WATERWAYS</t>
  </si>
  <si>
    <t>NOKOMIS EAST LIGHTING</t>
  </si>
  <si>
    <t>NORTH CASEY KEY PID</t>
  </si>
  <si>
    <t>NORTHGATE CTR LIGHTING</t>
  </si>
  <si>
    <t>OVERBROOK GARDENS LT</t>
  </si>
  <si>
    <t>OYSTER BAY LIGHTING</t>
  </si>
  <si>
    <t>PHILLIPPI GARDENS LIGHTING</t>
  </si>
  <si>
    <t>PHILLIPI GARDENS LIGHTING</t>
  </si>
  <si>
    <t>PINECRAFT LIGHTING</t>
  </si>
  <si>
    <t>RIDGEWOOD ESTS LIGHTING</t>
  </si>
  <si>
    <t>RIVER FOREST LIGHTING</t>
  </si>
  <si>
    <t>RIVERVIEW MANOR LIGHTING</t>
  </si>
  <si>
    <t>RIVERVIEW MANOR MSTU</t>
  </si>
  <si>
    <t>SARASOTA COUNTY BCC</t>
  </si>
  <si>
    <t>Sarasota Springs Lighting</t>
  </si>
  <si>
    <t>SHADOW LAKES LIGHTING</t>
  </si>
  <si>
    <t>SIESTA KEY LIGHTING</t>
  </si>
  <si>
    <t>Siesta Key Village PID</t>
  </si>
  <si>
    <t>SOUTH GATE LIGHTING</t>
  </si>
  <si>
    <t>SOUTH GATE RIDGE LIGHTING</t>
  </si>
  <si>
    <t>SOUTH VENICE LIGHTING</t>
  </si>
  <si>
    <t>SOUTHPOINTE SHORES LT</t>
  </si>
  <si>
    <t>SUNRISE GOLF CLUB LT</t>
  </si>
  <si>
    <t>UPLANDS LIGHTING</t>
  </si>
  <si>
    <t>VENETIAN GARDENS LIGHTING</t>
  </si>
  <si>
    <t>VENICE GARDENS LIGHTING</t>
  </si>
  <si>
    <t>VILLAGE GREEN LIGHTING</t>
  </si>
  <si>
    <t>WARM MINERAL SPRINGS LIGH</t>
  </si>
  <si>
    <t>SEMINOLE COUNTY BCC</t>
  </si>
  <si>
    <t>CO FIRE DIST</t>
  </si>
  <si>
    <t>ROAD IMP DIST</t>
  </si>
  <si>
    <t>SUMTER COUNTY BCC</t>
  </si>
  <si>
    <t>SUWANNEE COUNTY BCC</t>
  </si>
  <si>
    <t>TAYLOR COUNTY BCC</t>
  </si>
  <si>
    <t>UNION COUNTY BCC</t>
  </si>
  <si>
    <t>OTHER VTD MILL LIB</t>
  </si>
  <si>
    <t>VOLUSIA COUNTY</t>
  </si>
  <si>
    <t>FIRE DISTRICT</t>
  </si>
  <si>
    <t>PONCE INLET PORT AUTHORITY</t>
  </si>
  <si>
    <t>SILVER SANDS - BETHUNE BEACH MSD</t>
  </si>
  <si>
    <t>VOLUSIA COUNTY GENERAL FUND</t>
  </si>
  <si>
    <t>VOLUSIA COUNTY LIBRARY</t>
  </si>
  <si>
    <t>VOLUSIA COUNTY MSD</t>
  </si>
  <si>
    <t>VOLUSIA ECHO</t>
  </si>
  <si>
    <t>VOLUSIA FOREVER</t>
  </si>
  <si>
    <t>WAKULLA COUNTY BCC</t>
  </si>
  <si>
    <t>WALTON COUNTY BCC</t>
  </si>
  <si>
    <t>N WALTON MOSQUITO DIST</t>
  </si>
  <si>
    <t>WASHINGTON COUNTY BCC</t>
  </si>
  <si>
    <t>ST. LUCIE COUNTY BCC</t>
  </si>
  <si>
    <t>2017-2018 AGGREGATE ROLLED BACK RATE</t>
  </si>
  <si>
    <t>2017-2018 AGGREGATE ROLLED BACK TAXES</t>
  </si>
  <si>
    <t>2017-2018 PROPOSED AGGREGATE MILLAGE RATE</t>
  </si>
  <si>
    <t>% CHANGE IN MILLAGE RATE</t>
  </si>
  <si>
    <t>% CHANGE IN AD VALOREM TAX PROCEEDS</t>
  </si>
  <si>
    <t>2017-2018 PROPOSED ALL AD VALOREM TAXES TO BE LEVIED</t>
  </si>
  <si>
    <t>2017 PROPERTY TAX DATA SUMMARY BY COUNTY</t>
  </si>
  <si>
    <t>All Counties</t>
  </si>
  <si>
    <t>2017-2018 TAXABLE VALUE</t>
  </si>
  <si>
    <t>TAXABLE VALUE HISTORY: 2000-2017</t>
  </si>
  <si>
    <t>JUST VALUE HISTORY: 2000-2017</t>
  </si>
  <si>
    <t>2016-2017 ADJUSTED AD VALOREM TAX PROCEEDS</t>
  </si>
  <si>
    <t>SELECT COUNTY BELOW</t>
  </si>
  <si>
    <t>2006 TAXES LEVIED</t>
  </si>
  <si>
    <t>2007 TAXES LEVIED</t>
  </si>
  <si>
    <t>2008 TAXES LEVIED</t>
  </si>
  <si>
    <t>2009 TAXES LEVIED</t>
  </si>
  <si>
    <t>2010 TAXES LEVIED</t>
  </si>
  <si>
    <t>2011 TAXES LEVIED</t>
  </si>
  <si>
    <t>2012 TAXES LEVIED</t>
  </si>
  <si>
    <t>2013 TAXES LEVIED</t>
  </si>
  <si>
    <t>2014 TAXES LEVIED</t>
  </si>
  <si>
    <t>2015 TAXES LEVIED</t>
  </si>
  <si>
    <t>2016 TAXES LEVIED</t>
  </si>
  <si>
    <t>2017 PROPOSED TAXES LEVIED</t>
  </si>
  <si>
    <t>AGGREGATE MILLAGE RATE HISTORY: 2006-2017</t>
  </si>
  <si>
    <t>TAXES LEVIED HISTORY: 2006-2017</t>
  </si>
  <si>
    <t>2017P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</si>
</sst>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_(&quot;$&quot;* #,##0_);_(&quot;$&quot;* \(#,##0\);_(&quot;$&quot;* &quot;-&quot;??_);_(@_)"/>
    <numFmt numFmtId="167" formatCode="0.0000_);[Red]\(0.0000\)"/>
    <numFmt numFmtId="168" formatCode="_(&quot;$&quot;* #,##0.00_);_(&quot;$&quot;* \(#,##0.00\);_(&quot;$&quot;* &quot;-&quot;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3" tint="-0.249977111117893"/>
      <name val="Californian FB"/>
      <family val="1"/>
    </font>
    <font>
      <b/>
      <sz val="10"/>
      <color rgb="FFCCD4DE"/>
      <name val="Cambria"/>
      <family val="1"/>
    </font>
    <font>
      <sz val="11"/>
      <color theme="1"/>
      <name val="Cambria"/>
      <family val="1"/>
    </font>
    <font>
      <sz val="12"/>
      <color theme="1"/>
      <name val="Calibri"/>
      <family val="2"/>
      <scheme val="minor"/>
    </font>
    <font>
      <b/>
      <sz val="12"/>
      <color theme="1"/>
      <name val="Segoe UI Semibold"/>
      <family val="2"/>
    </font>
    <font>
      <b/>
      <i/>
      <sz val="12"/>
      <color rgb="FFCCD4DE"/>
      <name val="Constantia"/>
      <family val="1"/>
    </font>
    <font>
      <b/>
      <sz val="12"/>
      <color rgb="FFCCD4DE"/>
      <name val="Segoe UI Semibold"/>
      <family val="2"/>
    </font>
    <font>
      <b/>
      <u/>
      <sz val="14"/>
      <color theme="3" tint="0.59996337778862885"/>
      <name val="Constantia"/>
      <family val="1"/>
    </font>
    <font>
      <u/>
      <sz val="14"/>
      <color theme="1"/>
      <name val="Calibri"/>
      <family val="2"/>
      <scheme val="minor"/>
    </font>
    <font>
      <b/>
      <u/>
      <sz val="14"/>
      <color theme="3" tint="0.59996337778862885"/>
      <name val="Segoe UI Semibold"/>
      <family val="2"/>
    </font>
    <font>
      <b/>
      <u/>
      <sz val="14"/>
      <color theme="1"/>
      <name val="Segoe UI Semibold"/>
      <family val="2"/>
    </font>
    <font>
      <b/>
      <sz val="12"/>
      <color rgb="FFCCD4DE"/>
      <name val="Cambria"/>
      <family val="1"/>
    </font>
    <font>
      <sz val="10"/>
      <name val="Arial"/>
      <family val="2"/>
    </font>
    <font>
      <b/>
      <sz val="18"/>
      <color rgb="FFCCD4DE"/>
      <name val="Cambria"/>
      <family val="1"/>
    </font>
    <font>
      <sz val="16"/>
      <color theme="1"/>
      <name val="Calibri"/>
      <family val="2"/>
      <scheme val="minor"/>
    </font>
    <font>
      <b/>
      <i/>
      <sz val="16"/>
      <color rgb="FFCCD4DE"/>
      <name val="Constantia"/>
      <family val="1"/>
    </font>
    <font>
      <b/>
      <sz val="16"/>
      <color rgb="FFCCD4DE"/>
      <name val="Segoe UI Semibold"/>
      <family val="2"/>
    </font>
    <font>
      <b/>
      <sz val="14"/>
      <color rgb="FFCCD4DE"/>
      <name val="Cambria"/>
      <family val="1"/>
    </font>
    <font>
      <b/>
      <sz val="16"/>
      <color rgb="FFCCD4DE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gradientFill>
        <stop position="0">
          <color rgb="FF45556B"/>
        </stop>
        <stop position="1">
          <color theme="3" tint="-0.25098422193060094"/>
        </stop>
      </gradientFill>
    </fill>
    <fill>
      <gradientFill type="path" left="0.5" right="0.5" top="0.5" bottom="0.5">
        <stop position="0">
          <color rgb="FF45556B"/>
        </stop>
        <stop position="1">
          <color theme="3" tint="-0.25098422193060094"/>
        </stop>
      </gradientFill>
    </fill>
    <fill>
      <gradientFill>
        <stop position="0">
          <color theme="3" tint="-0.25098422193060094"/>
        </stop>
        <stop position="1">
          <color theme="3" tint="-0.49803155613879818"/>
        </stop>
      </gradientFill>
    </fill>
    <fill>
      <gradientFill>
        <stop position="0">
          <color rgb="FF45556B"/>
        </stop>
        <stop position="0.5">
          <color theme="3" tint="-0.25098422193060094"/>
        </stop>
        <stop position="1">
          <color rgb="FF45556B"/>
        </stop>
      </gradientFill>
    </fill>
    <fill>
      <gradientFill>
        <stop position="0">
          <color theme="3" tint="-0.25098422193060094"/>
        </stop>
        <stop position="0.5">
          <color theme="3" tint="-0.49803155613879818"/>
        </stop>
        <stop position="1">
          <color theme="3" tint="-0.25098422193060094"/>
        </stop>
      </gradientFill>
    </fill>
    <fill>
      <gradientFill type="path" left="0.5" right="0.5" top="0.5" bottom="0.5">
        <stop position="0">
          <color theme="3" tint="-0.25098422193060094"/>
        </stop>
        <stop position="1">
          <color rgb="FF50647C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68">
    <border>
      <left/>
      <right/>
      <top/>
      <bottom/>
      <diagonal/>
    </border>
    <border>
      <left style="medium">
        <color theme="3" tint="0.39994506668294322"/>
      </left>
      <right/>
      <top/>
      <bottom/>
      <diagonal/>
    </border>
    <border>
      <left style="medium">
        <color theme="3" tint="0.39994506668294322"/>
      </left>
      <right/>
      <top style="medium">
        <color theme="3" tint="0.39991454817346722"/>
      </top>
      <bottom style="thin">
        <color rgb="FF404F62"/>
      </bottom>
      <diagonal/>
    </border>
    <border>
      <left style="medium">
        <color theme="3" tint="0.39994506668294322"/>
      </left>
      <right/>
      <top style="thin">
        <color rgb="FF404F62"/>
      </top>
      <bottom style="thin">
        <color rgb="FF404F62"/>
      </bottom>
      <diagonal/>
    </border>
    <border>
      <left style="medium">
        <color theme="3" tint="0.39994506668294322"/>
      </left>
      <right/>
      <top style="thin">
        <color rgb="FF404F62"/>
      </top>
      <bottom style="double">
        <color theme="3" tint="0.39991454817346722"/>
      </bottom>
      <diagonal/>
    </border>
    <border>
      <left style="medium">
        <color theme="3" tint="0.39994506668294322"/>
      </left>
      <right style="medium">
        <color theme="3" tint="0.39994506668294322"/>
      </right>
      <top/>
      <bottom/>
      <diagonal/>
    </border>
    <border>
      <left style="medium">
        <color theme="3" tint="0.39994506668294322"/>
      </left>
      <right style="medium">
        <color theme="3" tint="0.39994506668294322"/>
      </right>
      <top style="medium">
        <color theme="3" tint="0.39991454817346722"/>
      </top>
      <bottom style="thin">
        <color rgb="FF404F62"/>
      </bottom>
      <diagonal/>
    </border>
    <border>
      <left style="medium">
        <color theme="3" tint="0.39994506668294322"/>
      </left>
      <right style="medium">
        <color theme="3" tint="0.39994506668294322"/>
      </right>
      <top style="thin">
        <color rgb="FF404F62"/>
      </top>
      <bottom style="thin">
        <color rgb="FF404F62"/>
      </bottom>
      <diagonal/>
    </border>
    <border>
      <left style="medium">
        <color theme="3" tint="0.39994506668294322"/>
      </left>
      <right style="medium">
        <color theme="3" tint="0.39994506668294322"/>
      </right>
      <top style="thin">
        <color rgb="FF404F62"/>
      </top>
      <bottom style="double">
        <color theme="3" tint="0.39991454817346722"/>
      </bottom>
      <diagonal/>
    </border>
    <border>
      <left style="medium">
        <color theme="3" tint="0.39994506668294322"/>
      </left>
      <right style="medium">
        <color theme="3" tint="0.39991454817346722"/>
      </right>
      <top/>
      <bottom/>
      <diagonal/>
    </border>
    <border>
      <left style="medium">
        <color theme="3" tint="0.39994506668294322"/>
      </left>
      <right style="medium">
        <color theme="3" tint="0.39991454817346722"/>
      </right>
      <top style="medium">
        <color theme="3" tint="0.39991454817346722"/>
      </top>
      <bottom style="thin">
        <color rgb="FF404F62"/>
      </bottom>
      <diagonal/>
    </border>
    <border>
      <left style="medium">
        <color theme="3" tint="0.39994506668294322"/>
      </left>
      <right style="medium">
        <color theme="3" tint="0.39991454817346722"/>
      </right>
      <top style="thin">
        <color rgb="FF404F62"/>
      </top>
      <bottom style="thin">
        <color rgb="FF404F62"/>
      </bottom>
      <diagonal/>
    </border>
    <border>
      <left style="medium">
        <color theme="3" tint="0.39994506668294322"/>
      </left>
      <right style="medium">
        <color theme="3" tint="0.39991454817346722"/>
      </right>
      <top style="thin">
        <color rgb="FF404F62"/>
      </top>
      <bottom style="double">
        <color theme="3" tint="0.39991454817346722"/>
      </bottom>
      <diagonal/>
    </border>
    <border>
      <left style="medium">
        <color theme="3" tint="0.39991454817346722"/>
      </left>
      <right style="medium">
        <color theme="3" tint="0.39994506668294322"/>
      </right>
      <top/>
      <bottom/>
      <diagonal/>
    </border>
    <border>
      <left style="thick">
        <color theme="3" tint="0.39991454817346722"/>
      </left>
      <right style="thick">
        <color theme="3" tint="0.39991454817346722"/>
      </right>
      <top style="thick">
        <color theme="3" tint="0.39991454817346722"/>
      </top>
      <bottom/>
      <diagonal/>
    </border>
    <border>
      <left style="thick">
        <color theme="3" tint="0.39991454817346722"/>
      </left>
      <right style="thick">
        <color theme="3" tint="0.39991454817346722"/>
      </right>
      <top/>
      <bottom/>
      <diagonal/>
    </border>
    <border>
      <left style="thick">
        <color theme="3" tint="0.39991454817346722"/>
      </left>
      <right style="thick">
        <color theme="3" tint="0.39991454817346722"/>
      </right>
      <top style="medium">
        <color theme="3" tint="0.39994506668294322"/>
      </top>
      <bottom/>
      <diagonal/>
    </border>
    <border>
      <left style="thick">
        <color theme="3" tint="0.39991454817346722"/>
      </left>
      <right style="thick">
        <color theme="3" tint="0.39991454817346722"/>
      </right>
      <top/>
      <bottom style="double">
        <color theme="3" tint="0.39994506668294322"/>
      </bottom>
      <diagonal/>
    </border>
    <border>
      <left style="thick">
        <color theme="3" tint="0.39991454817346722"/>
      </left>
      <right style="thick">
        <color theme="3" tint="0.39991454817346722"/>
      </right>
      <top style="double">
        <color theme="3" tint="0.39994506668294322"/>
      </top>
      <bottom style="thick">
        <color theme="3" tint="0.39991454817346722"/>
      </bottom>
      <diagonal/>
    </border>
    <border>
      <left style="thick">
        <color theme="3" tint="0.39991454817346722"/>
      </left>
      <right/>
      <top style="thick">
        <color theme="3" tint="0.39991454817346722"/>
      </top>
      <bottom/>
      <diagonal/>
    </border>
    <border>
      <left/>
      <right/>
      <top style="thick">
        <color theme="3" tint="0.39991454817346722"/>
      </top>
      <bottom/>
      <diagonal/>
    </border>
    <border>
      <left/>
      <right style="thick">
        <color theme="3" tint="0.39991454817346722"/>
      </right>
      <top style="thick">
        <color theme="3" tint="0.39991454817346722"/>
      </top>
      <bottom/>
      <diagonal/>
    </border>
    <border>
      <left style="thick">
        <color theme="3" tint="0.39991454817346722"/>
      </left>
      <right/>
      <top/>
      <bottom/>
      <diagonal/>
    </border>
    <border>
      <left/>
      <right style="thick">
        <color theme="3" tint="0.39991454817346722"/>
      </right>
      <top/>
      <bottom/>
      <diagonal/>
    </border>
    <border>
      <left style="medium">
        <color theme="3" tint="0.39994506668294322"/>
      </left>
      <right style="thick">
        <color theme="3" tint="0.39991454817346722"/>
      </right>
      <top/>
      <bottom/>
      <diagonal/>
    </border>
    <border>
      <left style="thick">
        <color theme="3" tint="0.39991454817346722"/>
      </left>
      <right/>
      <top style="medium">
        <color theme="3" tint="0.39991454817346722"/>
      </top>
      <bottom style="thin">
        <color rgb="FF404F62"/>
      </bottom>
      <diagonal/>
    </border>
    <border>
      <left style="medium">
        <color theme="3" tint="0.39994506668294322"/>
      </left>
      <right style="thick">
        <color theme="3" tint="0.39991454817346722"/>
      </right>
      <top style="medium">
        <color theme="3" tint="0.39991454817346722"/>
      </top>
      <bottom style="thin">
        <color rgb="FF404F62"/>
      </bottom>
      <diagonal/>
    </border>
    <border>
      <left style="thick">
        <color theme="3" tint="0.39991454817346722"/>
      </left>
      <right/>
      <top style="thin">
        <color rgb="FF404F62"/>
      </top>
      <bottom style="thin">
        <color rgb="FF404F62"/>
      </bottom>
      <diagonal/>
    </border>
    <border>
      <left style="medium">
        <color theme="3" tint="0.39994506668294322"/>
      </left>
      <right style="thick">
        <color theme="3" tint="0.39991454817346722"/>
      </right>
      <top style="thin">
        <color rgb="FF404F62"/>
      </top>
      <bottom style="thin">
        <color rgb="FF404F62"/>
      </bottom>
      <diagonal/>
    </border>
    <border>
      <left style="thick">
        <color theme="3" tint="0.39991454817346722"/>
      </left>
      <right/>
      <top style="thin">
        <color rgb="FF404F62"/>
      </top>
      <bottom style="double">
        <color theme="3" tint="0.39991454817346722"/>
      </bottom>
      <diagonal/>
    </border>
    <border>
      <left style="medium">
        <color theme="3" tint="0.39994506668294322"/>
      </left>
      <right style="thick">
        <color theme="3" tint="0.39991454817346722"/>
      </right>
      <top style="thin">
        <color rgb="FF404F62"/>
      </top>
      <bottom style="double">
        <color theme="3" tint="0.39991454817346722"/>
      </bottom>
      <diagonal/>
    </border>
    <border>
      <left style="thick">
        <color theme="3" tint="0.39991454817346722"/>
      </left>
      <right/>
      <top/>
      <bottom style="thick">
        <color theme="3" tint="0.39991454817346722"/>
      </bottom>
      <diagonal/>
    </border>
    <border>
      <left style="medium">
        <color theme="3" tint="0.39994506668294322"/>
      </left>
      <right/>
      <top/>
      <bottom style="thick">
        <color theme="3" tint="0.39991454817346722"/>
      </bottom>
      <diagonal/>
    </border>
    <border>
      <left style="medium">
        <color theme="3" tint="0.39994506668294322"/>
      </left>
      <right style="medium">
        <color theme="3" tint="0.39991454817346722"/>
      </right>
      <top/>
      <bottom style="thick">
        <color theme="3" tint="0.39991454817346722"/>
      </bottom>
      <diagonal/>
    </border>
    <border>
      <left style="medium">
        <color theme="3" tint="0.39994506668294322"/>
      </left>
      <right style="medium">
        <color theme="3" tint="0.39991454817346722"/>
      </right>
      <top style="double">
        <color theme="3" tint="0.39991454817346722"/>
      </top>
      <bottom style="thick">
        <color theme="3" tint="0.39991454817346722"/>
      </bottom>
      <diagonal/>
    </border>
    <border>
      <left style="medium">
        <color theme="3" tint="0.39994506668294322"/>
      </left>
      <right style="thick">
        <color theme="3" tint="0.39991454817346722"/>
      </right>
      <top/>
      <bottom style="thick">
        <color theme="3" tint="0.39991454817346722"/>
      </bottom>
      <diagonal/>
    </border>
    <border>
      <left style="thick">
        <color theme="3" tint="0.39991454817346722"/>
      </left>
      <right/>
      <top/>
      <bottom style="medium">
        <color theme="3" tint="0.39988402966399123"/>
      </bottom>
      <diagonal/>
    </border>
    <border>
      <left/>
      <right/>
      <top/>
      <bottom style="medium">
        <color theme="3" tint="0.39988402966399123"/>
      </bottom>
      <diagonal/>
    </border>
    <border>
      <left/>
      <right style="thick">
        <color theme="3" tint="0.39991454817346722"/>
      </right>
      <top/>
      <bottom style="medium">
        <color theme="3" tint="0.39988402966399123"/>
      </bottom>
      <diagonal/>
    </border>
    <border>
      <left style="medium">
        <color theme="3" tint="0.39991454817346722"/>
      </left>
      <right style="thick">
        <color theme="3" tint="0.39988402966399123"/>
      </right>
      <top style="medium">
        <color theme="3" tint="0.39988402966399123"/>
      </top>
      <bottom/>
      <diagonal/>
    </border>
    <border>
      <left style="medium">
        <color theme="3" tint="0.39991454817346722"/>
      </left>
      <right style="thick">
        <color theme="3" tint="0.39988402966399123"/>
      </right>
      <top/>
      <bottom/>
      <diagonal/>
    </border>
    <border>
      <left style="medium">
        <color theme="3" tint="0.39991454817346722"/>
      </left>
      <right style="thick">
        <color theme="3" tint="0.39988402966399123"/>
      </right>
      <top/>
      <bottom style="medium">
        <color theme="3" tint="0.39991454817346722"/>
      </bottom>
      <diagonal/>
    </border>
    <border>
      <left style="medium">
        <color theme="3" tint="0.39991454817346722"/>
      </left>
      <right style="thick">
        <color theme="3" tint="0.39988402966399123"/>
      </right>
      <top style="double">
        <color theme="3" tint="0.39991454817346722"/>
      </top>
      <bottom style="thick">
        <color theme="3" tint="0.39991454817346722"/>
      </bottom>
      <diagonal/>
    </border>
    <border>
      <left style="thick">
        <color theme="3" tint="0.39988402966399123"/>
      </left>
      <right style="medium">
        <color theme="3" tint="0.39994506668294322"/>
      </right>
      <top/>
      <bottom style="thick">
        <color theme="3" tint="0.39991454817346722"/>
      </bottom>
      <diagonal/>
    </border>
    <border>
      <left style="medium">
        <color theme="3" tint="0.39991454817346722"/>
      </left>
      <right style="medium">
        <color theme="3" tint="0.39991454817346722"/>
      </right>
      <top style="medium">
        <color theme="3" tint="0.39991454817346722"/>
      </top>
      <bottom style="thin">
        <color rgb="FF404F62"/>
      </bottom>
      <diagonal/>
    </border>
    <border>
      <left style="medium">
        <color theme="3" tint="0.39991454817346722"/>
      </left>
      <right style="medium">
        <color theme="3" tint="0.39991454817346722"/>
      </right>
      <top style="thin">
        <color rgb="FF404F62"/>
      </top>
      <bottom style="thin">
        <color rgb="FF404F62"/>
      </bottom>
      <diagonal/>
    </border>
    <border>
      <left style="medium">
        <color theme="3" tint="0.39991454817346722"/>
      </left>
      <right style="medium">
        <color theme="3" tint="0.39991454817346722"/>
      </right>
      <top style="thin">
        <color rgb="FF404F62"/>
      </top>
      <bottom style="double">
        <color theme="3" tint="0.39991454817346722"/>
      </bottom>
      <diagonal/>
    </border>
    <border>
      <left style="medium">
        <color theme="3" tint="0.39991454817346722"/>
      </left>
      <right/>
      <top style="medium">
        <color theme="3" tint="0.39991454817346722"/>
      </top>
      <bottom style="thin">
        <color rgb="FF404F62"/>
      </bottom>
      <diagonal/>
    </border>
    <border>
      <left style="medium">
        <color theme="3" tint="0.39991454817346722"/>
      </left>
      <right/>
      <top style="thin">
        <color rgb="FF404F62"/>
      </top>
      <bottom style="thin">
        <color rgb="FF404F62"/>
      </bottom>
      <diagonal/>
    </border>
    <border>
      <left style="medium">
        <color theme="3" tint="0.39991454817346722"/>
      </left>
      <right/>
      <top style="thin">
        <color rgb="FF404F62"/>
      </top>
      <bottom style="double">
        <color theme="3" tint="0.39991454817346722"/>
      </bottom>
      <diagonal/>
    </border>
    <border>
      <left style="medium">
        <color theme="3" tint="0.39988402966399123"/>
      </left>
      <right style="thick">
        <color theme="3" tint="0.39991454817346722"/>
      </right>
      <top style="medium">
        <color theme="3" tint="0.39991454817346722"/>
      </top>
      <bottom style="thin">
        <color rgb="FF404F62"/>
      </bottom>
      <diagonal/>
    </border>
    <border>
      <left style="medium">
        <color theme="3" tint="0.39988402966399123"/>
      </left>
      <right style="thick">
        <color theme="3" tint="0.39991454817346722"/>
      </right>
      <top style="thin">
        <color rgb="FF404F62"/>
      </top>
      <bottom style="thin">
        <color rgb="FF404F62"/>
      </bottom>
      <diagonal/>
    </border>
    <border>
      <left style="medium">
        <color theme="3" tint="0.39988402966399123"/>
      </left>
      <right style="thick">
        <color theme="3" tint="0.39991454817346722"/>
      </right>
      <top style="thin">
        <color rgb="FF404F62"/>
      </top>
      <bottom style="double">
        <color theme="3" tint="0.39991454817346722"/>
      </bottom>
      <diagonal/>
    </border>
    <border>
      <left style="thick">
        <color theme="3" tint="0.39991454817346722"/>
      </left>
      <right style="medium">
        <color theme="3" tint="0.39991454817346722"/>
      </right>
      <top style="medium">
        <color theme="3" tint="0.39991454817346722"/>
      </top>
      <bottom style="thin">
        <color rgb="FF404F62"/>
      </bottom>
      <diagonal/>
    </border>
    <border>
      <left style="thick">
        <color theme="3" tint="0.39991454817346722"/>
      </left>
      <right style="medium">
        <color theme="3" tint="0.39991454817346722"/>
      </right>
      <top style="thin">
        <color rgb="FF404F62"/>
      </top>
      <bottom style="thin">
        <color rgb="FF404F62"/>
      </bottom>
      <diagonal/>
    </border>
    <border>
      <left style="thick">
        <color theme="3" tint="0.39991454817346722"/>
      </left>
      <right style="medium">
        <color theme="3" tint="0.39991454817346722"/>
      </right>
      <top style="thin">
        <color rgb="FF404F62"/>
      </top>
      <bottom style="double">
        <color theme="3" tint="0.39991454817346722"/>
      </bottom>
      <diagonal/>
    </border>
    <border>
      <left style="thick">
        <color theme="3" tint="0.39991454817346722"/>
      </left>
      <right style="thick">
        <color theme="3" tint="0.39991454817346722"/>
      </right>
      <top style="medium">
        <color theme="3" tint="0.39994506668294322"/>
      </top>
      <bottom style="thick">
        <color theme="3" tint="0.39988402966399123"/>
      </bottom>
      <diagonal/>
    </border>
    <border>
      <left style="medium">
        <color theme="3" tint="0.39994506668294322"/>
      </left>
      <right style="medium">
        <color theme="3" tint="0.39991454817346722"/>
      </right>
      <top style="medium">
        <color theme="3" tint="0.39991454817346722"/>
      </top>
      <bottom style="thick">
        <color theme="3" tint="0.39988402966399123"/>
      </bottom>
      <diagonal/>
    </border>
    <border>
      <left style="medium">
        <color theme="3" tint="0.39994506668294322"/>
      </left>
      <right style="medium">
        <color theme="3" tint="0.39994506668294322"/>
      </right>
      <top style="medium">
        <color theme="3" tint="0.39991454817346722"/>
      </top>
      <bottom style="thick">
        <color theme="3" tint="0.39991454817346722"/>
      </bottom>
      <diagonal/>
    </border>
    <border>
      <left style="medium">
        <color theme="3" tint="0.39994506668294322"/>
      </left>
      <right/>
      <top style="medium">
        <color theme="3" tint="0.39991454817346722"/>
      </top>
      <bottom style="thick">
        <color theme="3" tint="0.39991454817346722"/>
      </bottom>
      <diagonal/>
    </border>
    <border>
      <left style="thick">
        <color theme="3" tint="0.39991454817346722"/>
      </left>
      <right style="medium">
        <color theme="3" tint="0.39994506668294322"/>
      </right>
      <top style="medium">
        <color theme="3" tint="0.39988402966399123"/>
      </top>
      <bottom/>
      <diagonal/>
    </border>
    <border>
      <left style="thick">
        <color theme="3" tint="0.39991454817346722"/>
      </left>
      <right style="medium">
        <color theme="3" tint="0.39994506668294322"/>
      </right>
      <top/>
      <bottom/>
      <diagonal/>
    </border>
    <border>
      <left style="thick">
        <color theme="3" tint="0.39991454817346722"/>
      </left>
      <right style="medium">
        <color theme="3" tint="0.39994506668294322"/>
      </right>
      <top style="medium">
        <color theme="3" tint="0.39991454817346722"/>
      </top>
      <bottom style="thick">
        <color theme="3" tint="0.39988402966399123"/>
      </bottom>
      <diagonal/>
    </border>
    <border>
      <left/>
      <right style="thick">
        <color theme="3" tint="0.39988402966399123"/>
      </right>
      <top style="thick">
        <color theme="3" tint="0.39991454817346722"/>
      </top>
      <bottom/>
      <diagonal/>
    </border>
    <border>
      <left/>
      <right style="thick">
        <color theme="3" tint="0.39988402966399123"/>
      </right>
      <top/>
      <bottom/>
      <diagonal/>
    </border>
    <border>
      <left/>
      <right style="thick">
        <color theme="3" tint="0.39988402966399123"/>
      </right>
      <top/>
      <bottom style="medium">
        <color theme="3" tint="0.39988402966399123"/>
      </bottom>
      <diagonal/>
    </border>
    <border>
      <left style="medium">
        <color theme="3" tint="0.39994506668294322"/>
      </left>
      <right style="thick">
        <color theme="3" tint="0.39988402966399123"/>
      </right>
      <top/>
      <bottom/>
      <diagonal/>
    </border>
    <border>
      <left style="medium">
        <color theme="3" tint="0.39994506668294322"/>
      </left>
      <right style="thick">
        <color theme="3" tint="0.39988402966399123"/>
      </right>
      <top style="medium">
        <color theme="3" tint="0.39991454817346722"/>
      </top>
      <bottom style="thick">
        <color theme="3" tint="0.399914548173467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/>
  </cellStyleXfs>
  <cellXfs count="131">
    <xf numFmtId="0" fontId="0" fillId="0" borderId="0" xfId="0"/>
    <xf numFmtId="0" fontId="2" fillId="0" borderId="0" xfId="0" applyFont="1" applyAlignment="1">
      <alignment horizontal="center" wrapText="1"/>
    </xf>
    <xf numFmtId="164" fontId="2" fillId="0" borderId="0" xfId="1" applyNumberFormat="1" applyFont="1" applyFill="1" applyAlignment="1">
      <alignment horizontal="center" wrapText="1"/>
    </xf>
    <xf numFmtId="165" fontId="2" fillId="0" borderId="0" xfId="0" applyNumberFormat="1" applyFont="1" applyFill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1" applyNumberFormat="1" applyFont="1" applyFill="1"/>
    <xf numFmtId="165" fontId="0" fillId="0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1" applyNumberFormat="1" applyFont="1" applyFill="1"/>
    <xf numFmtId="165" fontId="0" fillId="2" borderId="0" xfId="0" applyNumberFormat="1" applyFill="1"/>
    <xf numFmtId="0" fontId="0" fillId="0" borderId="0" xfId="0" applyBorder="1"/>
    <xf numFmtId="164" fontId="2" fillId="0" borderId="0" xfId="1" applyNumberFormat="1" applyFont="1" applyFill="1"/>
    <xf numFmtId="165" fontId="2" fillId="0" borderId="0" xfId="0" applyNumberFormat="1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3" fillId="9" borderId="0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7" fillId="0" borderId="0" xfId="0" applyFont="1" applyBorder="1"/>
    <xf numFmtId="0" fontId="8" fillId="8" borderId="16" xfId="0" applyFont="1" applyFill="1" applyBorder="1" applyAlignment="1">
      <alignment horizontal="left" indent="1"/>
    </xf>
    <xf numFmtId="0" fontId="6" fillId="0" borderId="0" xfId="0" applyFont="1" applyBorder="1"/>
    <xf numFmtId="166" fontId="9" fillId="3" borderId="25" xfId="0" applyNumberFormat="1" applyFont="1" applyFill="1" applyBorder="1" applyAlignment="1">
      <alignment horizontal="left" indent="1"/>
    </xf>
    <xf numFmtId="167" fontId="9" fillId="6" borderId="6" xfId="0" applyNumberFormat="1" applyFont="1" applyFill="1" applyBorder="1" applyAlignment="1">
      <alignment horizontal="left" indent="5"/>
    </xf>
    <xf numFmtId="166" fontId="9" fillId="3" borderId="10" xfId="0" applyNumberFormat="1" applyFont="1" applyFill="1" applyBorder="1" applyAlignment="1">
      <alignment horizontal="left" indent="1"/>
    </xf>
    <xf numFmtId="166" fontId="9" fillId="3" borderId="2" xfId="0" applyNumberFormat="1" applyFont="1" applyFill="1" applyBorder="1" applyAlignment="1">
      <alignment horizontal="left" indent="1"/>
    </xf>
    <xf numFmtId="0" fontId="8" fillId="8" borderId="15" xfId="0" applyFont="1" applyFill="1" applyBorder="1" applyAlignment="1">
      <alignment horizontal="left" indent="1"/>
    </xf>
    <xf numFmtId="166" fontId="9" fillId="3" borderId="27" xfId="0" applyNumberFormat="1" applyFont="1" applyFill="1" applyBorder="1" applyAlignment="1">
      <alignment horizontal="left" indent="1"/>
    </xf>
    <xf numFmtId="167" fontId="9" fillId="6" borderId="7" xfId="0" applyNumberFormat="1" applyFont="1" applyFill="1" applyBorder="1" applyAlignment="1">
      <alignment horizontal="left" indent="5"/>
    </xf>
    <xf numFmtId="166" fontId="9" fillId="3" borderId="11" xfId="0" applyNumberFormat="1" applyFont="1" applyFill="1" applyBorder="1" applyAlignment="1">
      <alignment horizontal="left" indent="1"/>
    </xf>
    <xf numFmtId="166" fontId="9" fillId="3" borderId="3" xfId="0" applyNumberFormat="1" applyFont="1" applyFill="1" applyBorder="1" applyAlignment="1">
      <alignment horizontal="left" indent="1"/>
    </xf>
    <xf numFmtId="0" fontId="8" fillId="8" borderId="17" xfId="0" applyFont="1" applyFill="1" applyBorder="1" applyAlignment="1">
      <alignment horizontal="left" indent="1"/>
    </xf>
    <xf numFmtId="166" fontId="9" fillId="3" borderId="29" xfId="0" applyNumberFormat="1" applyFont="1" applyFill="1" applyBorder="1" applyAlignment="1">
      <alignment horizontal="left" indent="1"/>
    </xf>
    <xf numFmtId="167" fontId="9" fillId="6" borderId="8" xfId="0" applyNumberFormat="1" applyFont="1" applyFill="1" applyBorder="1" applyAlignment="1">
      <alignment horizontal="left" indent="5"/>
    </xf>
    <xf numFmtId="166" fontId="9" fillId="3" borderId="12" xfId="0" applyNumberFormat="1" applyFont="1" applyFill="1" applyBorder="1" applyAlignment="1">
      <alignment horizontal="left" indent="1"/>
    </xf>
    <xf numFmtId="166" fontId="9" fillId="3" borderId="4" xfId="0" applyNumberFormat="1" applyFont="1" applyFill="1" applyBorder="1" applyAlignment="1">
      <alignment horizontal="left" indent="1"/>
    </xf>
    <xf numFmtId="10" fontId="9" fillId="6" borderId="2" xfId="2" applyNumberFormat="1" applyFont="1" applyFill="1" applyBorder="1" applyAlignment="1">
      <alignment horizontal="left" indent="4"/>
    </xf>
    <xf numFmtId="10" fontId="9" fillId="6" borderId="26" xfId="2" applyNumberFormat="1" applyFont="1" applyFill="1" applyBorder="1" applyAlignment="1">
      <alignment horizontal="left" indent="4"/>
    </xf>
    <xf numFmtId="10" fontId="9" fillId="6" borderId="3" xfId="2" applyNumberFormat="1" applyFont="1" applyFill="1" applyBorder="1" applyAlignment="1">
      <alignment horizontal="left" indent="4"/>
    </xf>
    <xf numFmtId="10" fontId="9" fillId="6" borderId="28" xfId="2" applyNumberFormat="1" applyFont="1" applyFill="1" applyBorder="1" applyAlignment="1">
      <alignment horizontal="left" indent="4"/>
    </xf>
    <xf numFmtId="10" fontId="9" fillId="6" borderId="4" xfId="2" applyNumberFormat="1" applyFont="1" applyFill="1" applyBorder="1" applyAlignment="1">
      <alignment horizontal="left" indent="4"/>
    </xf>
    <xf numFmtId="10" fontId="9" fillId="6" borderId="30" xfId="2" applyNumberFormat="1" applyFont="1" applyFill="1" applyBorder="1" applyAlignment="1">
      <alignment horizontal="left" indent="4"/>
    </xf>
    <xf numFmtId="0" fontId="10" fillId="7" borderId="18" xfId="2" applyNumberFormat="1" applyFont="1" applyFill="1" applyBorder="1" applyAlignment="1">
      <alignment horizontal="center" vertical="center"/>
    </xf>
    <xf numFmtId="0" fontId="11" fillId="0" borderId="15" xfId="0" applyFont="1" applyBorder="1" applyAlignment="1">
      <alignment vertical="center"/>
    </xf>
    <xf numFmtId="42" fontId="12" fillId="5" borderId="31" xfId="0" applyNumberFormat="1" applyFont="1" applyFill="1" applyBorder="1" applyAlignment="1">
      <alignment horizontal="left" vertical="center"/>
    </xf>
    <xf numFmtId="167" fontId="12" fillId="7" borderId="32" xfId="2" applyNumberFormat="1" applyFont="1" applyFill="1" applyBorder="1" applyAlignment="1">
      <alignment horizontal="center" vertical="center"/>
    </xf>
    <xf numFmtId="42" fontId="12" fillId="5" borderId="33" xfId="0" applyNumberFormat="1" applyFont="1" applyFill="1" applyBorder="1" applyAlignment="1">
      <alignment horizontal="left" vertical="center"/>
    </xf>
    <xf numFmtId="0" fontId="13" fillId="0" borderId="13" xfId="0" applyFont="1" applyBorder="1" applyAlignment="1">
      <alignment vertical="center"/>
    </xf>
    <xf numFmtId="42" fontId="12" fillId="5" borderId="32" xfId="0" applyNumberFormat="1" applyFont="1" applyFill="1" applyBorder="1" applyAlignment="1">
      <alignment horizontal="left" vertical="center"/>
    </xf>
    <xf numFmtId="167" fontId="12" fillId="7" borderId="34" xfId="2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10" fontId="12" fillId="7" borderId="32" xfId="2" applyNumberFormat="1" applyFont="1" applyFill="1" applyBorder="1" applyAlignment="1">
      <alignment horizontal="center" vertical="center"/>
    </xf>
    <xf numFmtId="10" fontId="12" fillId="7" borderId="35" xfId="2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44" fontId="0" fillId="0" borderId="0" xfId="0" applyNumberFormat="1"/>
    <xf numFmtId="168" fontId="0" fillId="0" borderId="0" xfId="0" applyNumberFormat="1"/>
    <xf numFmtId="165" fontId="0" fillId="0" borderId="0" xfId="0" applyNumberFormat="1"/>
    <xf numFmtId="42" fontId="9" fillId="3" borderId="25" xfId="0" applyNumberFormat="1" applyFont="1" applyFill="1" applyBorder="1" applyAlignment="1">
      <alignment horizontal="left" indent="1"/>
    </xf>
    <xf numFmtId="42" fontId="9" fillId="3" borderId="10" xfId="0" applyNumberFormat="1" applyFont="1" applyFill="1" applyBorder="1" applyAlignment="1">
      <alignment horizontal="left" indent="1"/>
    </xf>
    <xf numFmtId="42" fontId="9" fillId="3" borderId="27" xfId="0" applyNumberFormat="1" applyFont="1" applyFill="1" applyBorder="1" applyAlignment="1">
      <alignment horizontal="left" indent="1"/>
    </xf>
    <xf numFmtId="42" fontId="9" fillId="3" borderId="11" xfId="0" applyNumberFormat="1" applyFont="1" applyFill="1" applyBorder="1" applyAlignment="1">
      <alignment horizontal="left" indent="1"/>
    </xf>
    <xf numFmtId="42" fontId="9" fillId="3" borderId="29" xfId="0" applyNumberFormat="1" applyFont="1" applyFill="1" applyBorder="1" applyAlignment="1">
      <alignment horizontal="left" indent="1"/>
    </xf>
    <xf numFmtId="42" fontId="9" fillId="3" borderId="12" xfId="0" applyNumberFormat="1" applyFont="1" applyFill="1" applyBorder="1" applyAlignment="1">
      <alignment horizontal="left" indent="1"/>
    </xf>
    <xf numFmtId="42" fontId="9" fillId="6" borderId="26" xfId="2" applyNumberFormat="1" applyFont="1" applyFill="1" applyBorder="1" applyAlignment="1">
      <alignment horizontal="left" indent="1"/>
    </xf>
    <xf numFmtId="42" fontId="9" fillId="6" borderId="28" xfId="2" applyNumberFormat="1" applyFont="1" applyFill="1" applyBorder="1" applyAlignment="1">
      <alignment horizontal="left" indent="1"/>
    </xf>
    <xf numFmtId="42" fontId="9" fillId="6" borderId="30" xfId="2" applyNumberFormat="1" applyFont="1" applyFill="1" applyBorder="1" applyAlignment="1">
      <alignment horizontal="left" indent="1"/>
    </xf>
    <xf numFmtId="42" fontId="12" fillId="5" borderId="42" xfId="0" applyNumberFormat="1" applyFont="1" applyFill="1" applyBorder="1" applyAlignment="1">
      <alignment horizontal="left" vertical="center"/>
    </xf>
    <xf numFmtId="0" fontId="11" fillId="0" borderId="22" xfId="0" applyFont="1" applyBorder="1" applyAlignment="1">
      <alignment vertical="center"/>
    </xf>
    <xf numFmtId="167" fontId="12" fillId="7" borderId="43" xfId="2" applyNumberFormat="1" applyFont="1" applyFill="1" applyBorder="1" applyAlignment="1">
      <alignment horizontal="center" vertical="center"/>
    </xf>
    <xf numFmtId="167" fontId="12" fillId="7" borderId="35" xfId="2" applyNumberFormat="1" applyFont="1" applyFill="1" applyBorder="1" applyAlignment="1">
      <alignment horizontal="center" vertical="center"/>
    </xf>
    <xf numFmtId="167" fontId="9" fillId="6" borderId="44" xfId="0" applyNumberFormat="1" applyFont="1" applyFill="1" applyBorder="1" applyAlignment="1">
      <alignment horizontal="left" indent="7"/>
    </xf>
    <xf numFmtId="167" fontId="9" fillId="6" borderId="45" xfId="0" applyNumberFormat="1" applyFont="1" applyFill="1" applyBorder="1" applyAlignment="1">
      <alignment horizontal="left" indent="7"/>
    </xf>
    <xf numFmtId="167" fontId="9" fillId="6" borderId="46" xfId="0" applyNumberFormat="1" applyFont="1" applyFill="1" applyBorder="1" applyAlignment="1">
      <alignment horizontal="left" indent="7"/>
    </xf>
    <xf numFmtId="167" fontId="9" fillId="6" borderId="53" xfId="0" applyNumberFormat="1" applyFont="1" applyFill="1" applyBorder="1" applyAlignment="1">
      <alignment horizontal="left" indent="7"/>
    </xf>
    <xf numFmtId="167" fontId="9" fillId="6" borderId="54" xfId="0" applyNumberFormat="1" applyFont="1" applyFill="1" applyBorder="1" applyAlignment="1">
      <alignment horizontal="left" indent="7"/>
    </xf>
    <xf numFmtId="167" fontId="9" fillId="6" borderId="55" xfId="0" applyNumberFormat="1" applyFont="1" applyFill="1" applyBorder="1" applyAlignment="1">
      <alignment horizontal="left" indent="7"/>
    </xf>
    <xf numFmtId="167" fontId="9" fillId="6" borderId="44" xfId="0" applyNumberFormat="1" applyFont="1" applyFill="1" applyBorder="1" applyAlignment="1">
      <alignment horizontal="left" indent="8"/>
    </xf>
    <xf numFmtId="167" fontId="9" fillId="6" borderId="45" xfId="0" applyNumberFormat="1" applyFont="1" applyFill="1" applyBorder="1" applyAlignment="1">
      <alignment horizontal="left" indent="8"/>
    </xf>
    <xf numFmtId="167" fontId="9" fillId="6" borderId="46" xfId="0" applyNumberFormat="1" applyFont="1" applyFill="1" applyBorder="1" applyAlignment="1">
      <alignment horizontal="left" indent="8"/>
    </xf>
    <xf numFmtId="167" fontId="9" fillId="6" borderId="47" xfId="0" applyNumberFormat="1" applyFont="1" applyFill="1" applyBorder="1" applyAlignment="1">
      <alignment horizontal="left" indent="8"/>
    </xf>
    <xf numFmtId="167" fontId="9" fillId="6" borderId="50" xfId="0" applyNumberFormat="1" applyFont="1" applyFill="1" applyBorder="1" applyAlignment="1">
      <alignment horizontal="left" indent="8"/>
    </xf>
    <xf numFmtId="167" fontId="9" fillId="6" borderId="48" xfId="0" applyNumberFormat="1" applyFont="1" applyFill="1" applyBorder="1" applyAlignment="1">
      <alignment horizontal="left" indent="8"/>
    </xf>
    <xf numFmtId="167" fontId="9" fillId="6" borderId="51" xfId="0" applyNumberFormat="1" applyFont="1" applyFill="1" applyBorder="1" applyAlignment="1">
      <alignment horizontal="left" indent="8"/>
    </xf>
    <xf numFmtId="167" fontId="9" fillId="6" borderId="49" xfId="0" applyNumberFormat="1" applyFont="1" applyFill="1" applyBorder="1" applyAlignment="1">
      <alignment horizontal="left" indent="8"/>
    </xf>
    <xf numFmtId="167" fontId="9" fillId="6" borderId="52" xfId="0" applyNumberFormat="1" applyFont="1" applyFill="1" applyBorder="1" applyAlignment="1">
      <alignment horizontal="left" indent="8"/>
    </xf>
    <xf numFmtId="0" fontId="17" fillId="0" borderId="0" xfId="0" applyFont="1"/>
    <xf numFmtId="0" fontId="17" fillId="0" borderId="0" xfId="0" applyFont="1" applyBorder="1"/>
    <xf numFmtId="44" fontId="17" fillId="0" borderId="0" xfId="0" applyNumberFormat="1" applyFont="1"/>
    <xf numFmtId="0" fontId="18" fillId="8" borderId="56" xfId="0" applyFont="1" applyFill="1" applyBorder="1" applyAlignment="1">
      <alignment horizontal="center"/>
    </xf>
    <xf numFmtId="166" fontId="19" fillId="3" borderId="57" xfId="0" applyNumberFormat="1" applyFont="1" applyFill="1" applyBorder="1" applyAlignment="1">
      <alignment horizontal="left" indent="1"/>
    </xf>
    <xf numFmtId="166" fontId="19" fillId="3" borderId="59" xfId="0" applyNumberFormat="1" applyFont="1" applyFill="1" applyBorder="1" applyAlignment="1">
      <alignment horizontal="left" indent="1"/>
    </xf>
    <xf numFmtId="167" fontId="19" fillId="6" borderId="58" xfId="0" applyNumberFormat="1" applyFont="1" applyFill="1" applyBorder="1" applyAlignment="1">
      <alignment horizontal="left" indent="5"/>
    </xf>
    <xf numFmtId="167" fontId="19" fillId="6" borderId="62" xfId="0" applyNumberFormat="1" applyFont="1" applyFill="1" applyBorder="1" applyAlignment="1">
      <alignment horizontal="left" indent="5"/>
    </xf>
    <xf numFmtId="42" fontId="19" fillId="6" borderId="58" xfId="0" applyNumberFormat="1" applyFont="1" applyFill="1" applyBorder="1" applyAlignment="1">
      <alignment horizontal="left" indent="1"/>
    </xf>
    <xf numFmtId="42" fontId="19" fillId="6" borderId="67" xfId="0" applyNumberFormat="1" applyFont="1" applyFill="1" applyBorder="1" applyAlignment="1">
      <alignment horizontal="left" indent="1"/>
    </xf>
    <xf numFmtId="0" fontId="21" fillId="4" borderId="9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9" borderId="63" xfId="0" applyFont="1" applyFill="1" applyBorder="1" applyAlignment="1">
      <alignment horizontal="center" vertical="center"/>
    </xf>
    <xf numFmtId="0" fontId="3" fillId="9" borderId="22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64" xfId="0" applyFont="1" applyFill="1" applyBorder="1" applyAlignment="1">
      <alignment horizontal="center" vertical="center"/>
    </xf>
    <xf numFmtId="0" fontId="3" fillId="9" borderId="36" xfId="0" applyFont="1" applyFill="1" applyBorder="1" applyAlignment="1">
      <alignment horizontal="center" vertical="center"/>
    </xf>
    <xf numFmtId="0" fontId="3" fillId="9" borderId="37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horizontal="center" vertical="center"/>
    </xf>
    <xf numFmtId="0" fontId="20" fillId="4" borderId="16" xfId="0" applyFont="1" applyFill="1" applyBorder="1" applyAlignment="1">
      <alignment horizontal="center" vertical="center" wrapText="1"/>
    </xf>
    <xf numFmtId="0" fontId="20" fillId="4" borderId="15" xfId="0" applyFont="1" applyFill="1" applyBorder="1" applyAlignment="1">
      <alignment horizontal="center" vertical="center" wrapText="1"/>
    </xf>
    <xf numFmtId="0" fontId="14" fillId="4" borderId="60" xfId="0" applyFont="1" applyFill="1" applyBorder="1" applyAlignment="1">
      <alignment horizontal="center" vertical="center" wrapText="1"/>
    </xf>
    <xf numFmtId="0" fontId="14" fillId="4" borderId="61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21" fillId="4" borderId="66" xfId="0" applyFont="1" applyFill="1" applyBorder="1" applyAlignment="1">
      <alignment horizontal="center" vertical="center" wrapText="1"/>
    </xf>
    <xf numFmtId="0" fontId="3" fillId="9" borderId="21" xfId="0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 wrapText="1"/>
    </xf>
    <xf numFmtId="0" fontId="14" fillId="4" borderId="15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10" fontId="4" fillId="4" borderId="24" xfId="2" applyNumberFormat="1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10" fontId="4" fillId="4" borderId="1" xfId="2" applyNumberFormat="1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22" xfId="0" applyFont="1" applyFill="1" applyBorder="1" applyAlignment="1">
      <alignment horizontal="center" vertical="center" wrapText="1"/>
    </xf>
    <xf numFmtId="0" fontId="16" fillId="4" borderId="39" xfId="0" applyFont="1" applyFill="1" applyBorder="1" applyAlignment="1">
      <alignment horizontal="center" vertical="center" wrapText="1"/>
    </xf>
    <xf numFmtId="0" fontId="16" fillId="4" borderId="40" xfId="0" applyFont="1" applyFill="1" applyBorder="1" applyAlignment="1">
      <alignment horizontal="center" vertical="center" wrapText="1"/>
    </xf>
    <xf numFmtId="0" fontId="16" fillId="4" borderId="41" xfId="0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10">
    <dxf>
      <fill>
        <gradientFill degree="90">
          <stop position="0">
            <color theme="3" tint="-0.49803155613879818"/>
          </stop>
          <stop position="0.5">
            <color theme="3" tint="-0.25098422193060094"/>
          </stop>
          <stop position="1">
            <color theme="3" tint="-0.49803155613879818"/>
          </stop>
        </gradientFill>
      </fill>
    </dxf>
    <dxf>
      <fill>
        <gradientFill degree="90">
          <stop position="0">
            <color theme="3" tint="-0.49803155613879818"/>
          </stop>
          <stop position="0.5">
            <color theme="3" tint="-0.25098422193060094"/>
          </stop>
          <stop position="1">
            <color theme="3" tint="-0.49803155613879818"/>
          </stop>
        </gradientFill>
      </fill>
    </dxf>
    <dxf>
      <fill>
        <gradientFill degree="90">
          <stop position="0">
            <color theme="3" tint="-0.49803155613879818"/>
          </stop>
          <stop position="0.5">
            <color theme="3" tint="-0.25098422193060094"/>
          </stop>
          <stop position="1">
            <color theme="3" tint="-0.49803155613879818"/>
          </stop>
        </gradientFill>
      </fill>
    </dxf>
    <dxf>
      <fill>
        <gradientFill degree="90">
          <stop position="0">
            <color theme="3" tint="-0.49803155613879818"/>
          </stop>
          <stop position="0.5">
            <color theme="3" tint="-0.25098422193060094"/>
          </stop>
          <stop position="1">
            <color theme="3" tint="-0.49803155613879818"/>
          </stop>
        </gradientFill>
      </fill>
    </dxf>
    <dxf>
      <fill>
        <gradientFill degree="90">
          <stop position="0">
            <color theme="3" tint="-0.49803155613879818"/>
          </stop>
          <stop position="0.5">
            <color theme="3" tint="-0.25098422193060094"/>
          </stop>
          <stop position="1">
            <color theme="3" tint="-0.49803155613879818"/>
          </stop>
        </gradientFill>
      </fill>
    </dxf>
    <dxf>
      <fill>
        <gradientFill degree="90">
          <stop position="0">
            <color theme="3" tint="-0.49803155613879818"/>
          </stop>
          <stop position="0.5">
            <color theme="3" tint="-0.25098422193060094"/>
          </stop>
          <stop position="1">
            <color theme="3" tint="-0.49803155613879818"/>
          </stop>
        </gradientFill>
      </fill>
    </dxf>
    <dxf>
      <fill>
        <gradientFill degree="90">
          <stop position="0">
            <color theme="3" tint="-0.49803155613879818"/>
          </stop>
          <stop position="0.5">
            <color theme="3" tint="-0.25098422193060094"/>
          </stop>
          <stop position="1">
            <color theme="3" tint="-0.49803155613879818"/>
          </stop>
        </gradientFill>
      </fill>
    </dxf>
    <dxf>
      <fill>
        <gradientFill degree="90">
          <stop position="0">
            <color theme="3" tint="-0.49803155613879818"/>
          </stop>
          <stop position="0.5">
            <color theme="3" tint="-0.25098422193060094"/>
          </stop>
          <stop position="1">
            <color theme="3" tint="-0.49803155613879818"/>
          </stop>
        </gradientFill>
      </fill>
    </dxf>
    <dxf>
      <fill>
        <gradientFill degree="90">
          <stop position="0">
            <color theme="3" tint="-0.49803155613879818"/>
          </stop>
          <stop position="0.5">
            <color theme="3" tint="-0.25098422193060094"/>
          </stop>
          <stop position="1">
            <color theme="3" tint="-0.49803155613879818"/>
          </stop>
        </gradientFill>
      </fill>
    </dxf>
    <dxf>
      <fill>
        <gradientFill degree="90">
          <stop position="0">
            <color theme="3" tint="-0.49803155613879818"/>
          </stop>
          <stop position="0.5">
            <color theme="3" tint="-0.25098422193060094"/>
          </stop>
          <stop position="1">
            <color theme="3" tint="-0.49803155613879818"/>
          </stop>
        </gradientFill>
      </fill>
    </dxf>
  </dxfs>
  <tableStyles count="0" defaultTableStyle="TableStyleMedium2" defaultPivotStyle="PivotStyleLight16"/>
  <colors>
    <mruColors>
      <color rgb="FF50647C"/>
      <color rgb="FFCCD4DE"/>
      <color rgb="FF45566B"/>
      <color rgb="FF404F62"/>
      <color rgb="FF45556B"/>
      <color rgb="FF286398"/>
      <color rgb="FF153553"/>
      <color rgb="FF1B4367"/>
      <color rgb="FF324850"/>
      <color rgb="FFB3D0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'Property Taxes'!$B$10</c:f>
          <c:strCache>
            <c:ptCount val="1"/>
            <c:pt idx="0">
              <c:v>All Counties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'Property Taxes'!$D$7:$D$9</c:f>
              <c:strCache>
                <c:ptCount val="3"/>
                <c:pt idx="0">
                  <c:v>2017-2018 AGGREGATE ROLLED BACK RATE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tx2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tx2">
                    <a:lumMod val="60000"/>
                    <a:lumOff val="40000"/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solidFill>
                <a:schemeClr val="tx2">
                  <a:lumMod val="5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Rolled Back Rate vs Proposed Millage Rate</c:v>
              </c:pt>
            </c:strLit>
          </c:cat>
          <c:val>
            <c:numRef>
              <c:f>'Property Taxes'!$D$10</c:f>
              <c:numCache>
                <c:formatCode>0.0000_);[Red]\(0.0000\)</c:formatCode>
                <c:ptCount val="1"/>
                <c:pt idx="0">
                  <c:v>6.4488958450398437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6-4D74-BB44-30D8FA30F1F5}"/>
            </c:ext>
          </c:extLst>
        </c:ser>
        <c:ser>
          <c:idx val="1"/>
          <c:order val="1"/>
          <c:tx>
            <c:strRef>
              <c:f>'Property Taxes'!$E$7:$E$9</c:f>
              <c:strCache>
                <c:ptCount val="3"/>
                <c:pt idx="0">
                  <c:v>2017-2018 PROPOSED AGGREGATE MILLAGE RATE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75000"/>
                    <a:shade val="30000"/>
                    <a:satMod val="115000"/>
                  </a:schemeClr>
                </a:gs>
                <a:gs pos="50000">
                  <a:schemeClr val="tx2">
                    <a:lumMod val="75000"/>
                    <a:shade val="67500"/>
                    <a:satMod val="115000"/>
                  </a:schemeClr>
                </a:gs>
                <a:gs pos="100000">
                  <a:schemeClr val="tx2">
                    <a:lumMod val="75000"/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solidFill>
                <a:schemeClr val="tx2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Rolled Back Rate vs Proposed Millage Rate</c:v>
              </c:pt>
            </c:strLit>
          </c:cat>
          <c:val>
            <c:numRef>
              <c:f>'Property Taxes'!$E$10</c:f>
              <c:numCache>
                <c:formatCode>0.0000_);[Red]\(0.0000\)</c:formatCode>
                <c:ptCount val="1"/>
                <c:pt idx="0">
                  <c:v>6.7720000000000002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6-4D74-BB44-30D8FA30F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73632288"/>
        <c:axId val="1462126832"/>
      </c:barChart>
      <c:catAx>
        <c:axId val="147363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126832"/>
        <c:crosses val="autoZero"/>
        <c:auto val="1"/>
        <c:lblAlgn val="ctr"/>
        <c:lblOffset val="100"/>
        <c:noMultiLvlLbl val="0"/>
      </c:catAx>
      <c:valAx>
        <c:axId val="1462126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3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'Property Taxes'!$B$10</c:f>
          <c:strCache>
            <c:ptCount val="1"/>
            <c:pt idx="0">
              <c:v>All Counties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sng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Taxes Levied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'Property Taxes'!$F$7:$Q$7</c:f>
              <c:strCache>
                <c:ptCount val="12"/>
                <c:pt idx="0">
                  <c:v>2006 TAXES LEVIED</c:v>
                </c:pt>
                <c:pt idx="1">
                  <c:v>2007 TAXES LEVIED</c:v>
                </c:pt>
                <c:pt idx="2">
                  <c:v>2008 TAXES LEVIED</c:v>
                </c:pt>
                <c:pt idx="3">
                  <c:v>2009 TAXES LEVIED</c:v>
                </c:pt>
                <c:pt idx="4">
                  <c:v>2010 TAXES LEVIED</c:v>
                </c:pt>
                <c:pt idx="5">
                  <c:v>2011 TAXES LEVIED</c:v>
                </c:pt>
                <c:pt idx="6">
                  <c:v>2012 TAXES LEVIED</c:v>
                </c:pt>
                <c:pt idx="7">
                  <c:v>2013 TAXES LEVIED</c:v>
                </c:pt>
                <c:pt idx="8">
                  <c:v>2014 TAXES LEVIED</c:v>
                </c:pt>
                <c:pt idx="9">
                  <c:v>2015 TAXES LEVIED</c:v>
                </c:pt>
                <c:pt idx="10">
                  <c:v>2016 TAXES LEVIED</c:v>
                </c:pt>
                <c:pt idx="11">
                  <c:v>2017 PROPOSED TAXES LEVIED</c:v>
                </c:pt>
              </c:strCache>
            </c:strRef>
          </c:cat>
          <c:val>
            <c:numRef>
              <c:f>'Property Taxes'!$F$10:$Q$10</c:f>
              <c:numCache>
                <c:formatCode>_("$"* #,##0_);_("$"* \(#,##0\);_("$"* "-"??_);_(@_)</c:formatCode>
                <c:ptCount val="12"/>
                <c:pt idx="0">
                  <c:v>11282976754</c:v>
                </c:pt>
                <c:pt idx="1">
                  <c:v>10952246193</c:v>
                </c:pt>
                <c:pt idx="2">
                  <c:v>10517682032</c:v>
                </c:pt>
                <c:pt idx="3">
                  <c:v>9706850297</c:v>
                </c:pt>
                <c:pt idx="4" formatCode="_(&quot;$&quot;* #,##0_);_(&quot;$&quot;* \(#,##0\);_(&quot;$&quot;* &quot;-&quot;_);_(@_)">
                  <c:v>9006824742</c:v>
                </c:pt>
                <c:pt idx="5" formatCode="_(&quot;$&quot;* #,##0_);_(&quot;$&quot;* \(#,##0\);_(&quot;$&quot;* &quot;-&quot;_);_(@_)">
                  <c:v>8545721664</c:v>
                </c:pt>
                <c:pt idx="6" formatCode="_(&quot;$&quot;* #,##0_);_(&quot;$&quot;* \(#,##0\);_(&quot;$&quot;* &quot;-&quot;_);_(@_)">
                  <c:v>8475995061</c:v>
                </c:pt>
                <c:pt idx="7" formatCode="_(&quot;$&quot;* #,##0_);_(&quot;$&quot;* \(#,##0\);_(&quot;$&quot;* &quot;-&quot;_);_(@_)">
                  <c:v>8894228825</c:v>
                </c:pt>
                <c:pt idx="8" formatCode="_(&quot;$&quot;* #,##0_);_(&quot;$&quot;* \(#,##0\);_(&quot;$&quot;* &quot;-&quot;_);_(@_)">
                  <c:v>9472625549</c:v>
                </c:pt>
                <c:pt idx="9" formatCode="_(&quot;$&quot;* #,##0_);_(&quot;$&quot;* \(#,##0\);_(&quot;$&quot;* &quot;-&quot;_);_(@_)">
                  <c:v>10162783356</c:v>
                </c:pt>
                <c:pt idx="10" formatCode="_(&quot;$&quot;* #,##0_);_(&quot;$&quot;* \(#,##0\);_(&quot;$&quot;* &quot;-&quot;_);_(@_)">
                  <c:v>10866923654</c:v>
                </c:pt>
                <c:pt idx="11" formatCode="_(&quot;$&quot;* #,##0_);_(&quot;$&quot;* \(#,##0\);_(&quot;$&quot;* &quot;-&quot;_);_(@_)">
                  <c:v>11712691831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0-479D-83E1-809AD1351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697456"/>
        <c:axId val="15411686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Taxes Levied</c:v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'Property Taxes'!$F$7:$Q$7</c15:sqref>
                        </c15:formulaRef>
                      </c:ext>
                    </c:extLst>
                    <c:strCache>
                      <c:ptCount val="12"/>
                      <c:pt idx="0">
                        <c:v>2006 TAXES LEVIED</c:v>
                      </c:pt>
                      <c:pt idx="1">
                        <c:v>2007 TAXES LEVIED</c:v>
                      </c:pt>
                      <c:pt idx="2">
                        <c:v>2008 TAXES LEVIED</c:v>
                      </c:pt>
                      <c:pt idx="3">
                        <c:v>2009 TAXES LEVIED</c:v>
                      </c:pt>
                      <c:pt idx="4">
                        <c:v>2010 TAXES LEVIED</c:v>
                      </c:pt>
                      <c:pt idx="5">
                        <c:v>2011 TAXES LEVIED</c:v>
                      </c:pt>
                      <c:pt idx="6">
                        <c:v>2012 TAXES LEVIED</c:v>
                      </c:pt>
                      <c:pt idx="7">
                        <c:v>2013 TAXES LEVIED</c:v>
                      </c:pt>
                      <c:pt idx="8">
                        <c:v>2014 TAXES LEVIED</c:v>
                      </c:pt>
                      <c:pt idx="9">
                        <c:v>2015 TAXES LEVIED</c:v>
                      </c:pt>
                      <c:pt idx="10">
                        <c:v>2016 TAXES LEVIED</c:v>
                      </c:pt>
                      <c:pt idx="11">
                        <c:v>2017 PROPOSED TAXES LEVIED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'Property Taxes'!$F$8:$Q$8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8B0-479D-83E1-809AD1351E12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Taxes'!$F$7:$Q$7</c15:sqref>
                        </c15:formulaRef>
                      </c:ext>
                    </c:extLst>
                    <c:strCache>
                      <c:ptCount val="12"/>
                      <c:pt idx="0">
                        <c:v>2006 TAXES LEVIED</c:v>
                      </c:pt>
                      <c:pt idx="1">
                        <c:v>2007 TAXES LEVIED</c:v>
                      </c:pt>
                      <c:pt idx="2">
                        <c:v>2008 TAXES LEVIED</c:v>
                      </c:pt>
                      <c:pt idx="3">
                        <c:v>2009 TAXES LEVIED</c:v>
                      </c:pt>
                      <c:pt idx="4">
                        <c:v>2010 TAXES LEVIED</c:v>
                      </c:pt>
                      <c:pt idx="5">
                        <c:v>2011 TAXES LEVIED</c:v>
                      </c:pt>
                      <c:pt idx="6">
                        <c:v>2012 TAXES LEVIED</c:v>
                      </c:pt>
                      <c:pt idx="7">
                        <c:v>2013 TAXES LEVIED</c:v>
                      </c:pt>
                      <c:pt idx="8">
                        <c:v>2014 TAXES LEVIED</c:v>
                      </c:pt>
                      <c:pt idx="9">
                        <c:v>2015 TAXES LEVIED</c:v>
                      </c:pt>
                      <c:pt idx="10">
                        <c:v>2016 TAXES LEVIED</c:v>
                      </c:pt>
                      <c:pt idx="11">
                        <c:v>2017 PROPOSED TAXES LEVIED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Taxes'!$F$9:$Q$9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8B0-479D-83E1-809AD1351E12}"/>
                  </c:ext>
                </c:extLst>
              </c15:ser>
            </c15:filteredLineSeries>
          </c:ext>
        </c:extLst>
      </c:lineChart>
      <c:catAx>
        <c:axId val="142469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68656"/>
        <c:crosses val="autoZero"/>
        <c:auto val="1"/>
        <c:lblAlgn val="ctr"/>
        <c:lblOffset val="100"/>
        <c:noMultiLvlLbl val="0"/>
      </c:catAx>
      <c:valAx>
        <c:axId val="1541168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17319</xdr:colOff>
      <xdr:row>1</xdr:row>
      <xdr:rowOff>17318</xdr:rowOff>
    </xdr:from>
    <xdr:to>
      <xdr:col>1</xdr:col>
      <xdr:colOff>1322917</xdr:colOff>
      <xdr:row>5</xdr:row>
      <xdr:rowOff>209550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47F0D7-B7C5-4202-8781-6EF854523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152" y="461818"/>
          <a:ext cx="1305598" cy="1081232"/>
        </a:xfrm>
        <a:prstGeom prst="rect">
          <a:avLst/>
        </a:prstGeom>
      </xdr:spPr>
    </xdr:pic>
    <xdr:clientData/>
  </xdr:twoCellAnchor>
  <xdr:twoCellAnchor>
    <xdr:from>
      <xdr:col>1</xdr:col>
      <xdr:colOff>52918</xdr:colOff>
      <xdr:row>10</xdr:row>
      <xdr:rowOff>178856</xdr:rowOff>
    </xdr:from>
    <xdr:to>
      <xdr:col>6</xdr:col>
      <xdr:colOff>1217084</xdr:colOff>
      <xdr:row>34</xdr:row>
      <xdr:rowOff>148165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A4B51B-4D1C-4A25-B056-222F7E8D6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1576915</xdr:colOff>
      <xdr:row>11</xdr:row>
      <xdr:rowOff>105832</xdr:rowOff>
    </xdr:from>
    <xdr:to>
      <xdr:col>13</xdr:col>
      <xdr:colOff>1238250</xdr:colOff>
      <xdr:row>35</xdr:row>
      <xdr:rowOff>84665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BCBBCF-C065-4DE3-AF89-90E0E42F3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17319</xdr:colOff>
      <xdr:row>2</xdr:row>
      <xdr:rowOff>17318</xdr:rowOff>
    </xdr:from>
    <xdr:to>
      <xdr:col>1</xdr:col>
      <xdr:colOff>1133475</xdr:colOff>
      <xdr:row>6</xdr:row>
      <xdr:rowOff>209550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F2B990D-59BD-489F-936C-C286CA16F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919" y="455468"/>
          <a:ext cx="1116156" cy="1068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17319</xdr:colOff>
      <xdr:row>2</xdr:row>
      <xdr:rowOff>17318</xdr:rowOff>
    </xdr:from>
    <xdr:to>
      <xdr:col>1</xdr:col>
      <xdr:colOff>1133475</xdr:colOff>
      <xdr:row>6</xdr:row>
      <xdr:rowOff>209550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CE625F-1CE1-4C18-9278-7C6C83802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919" y="455468"/>
          <a:ext cx="1116156" cy="10685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17319</xdr:colOff>
      <xdr:row>2</xdr:row>
      <xdr:rowOff>17318</xdr:rowOff>
    </xdr:from>
    <xdr:to>
      <xdr:col>1</xdr:col>
      <xdr:colOff>1133475</xdr:colOff>
      <xdr:row>6</xdr:row>
      <xdr:rowOff>209550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7C9094-A751-41C5-BC39-80A09F749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919" y="455468"/>
          <a:ext cx="1116156" cy="10685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17319</xdr:colOff>
      <xdr:row>2</xdr:row>
      <xdr:rowOff>17318</xdr:rowOff>
    </xdr:from>
    <xdr:to>
      <xdr:col>1</xdr:col>
      <xdr:colOff>1133475</xdr:colOff>
      <xdr:row>6</xdr:row>
      <xdr:rowOff>209550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F421DE-1584-4508-B365-473CDFDE6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919" y="455468"/>
          <a:ext cx="1116156" cy="10685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17319</xdr:colOff>
      <xdr:row>2</xdr:row>
      <xdr:rowOff>17318</xdr:rowOff>
    </xdr:from>
    <xdr:to>
      <xdr:col>1</xdr:col>
      <xdr:colOff>1133475</xdr:colOff>
      <xdr:row>6</xdr:row>
      <xdr:rowOff>209550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18BC80-8640-4EF0-811B-377530258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919" y="455468"/>
          <a:ext cx="1116156" cy="106853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\Users\genevievecarroll\Library\Containers\com.apple.mail\Data\Library\Mail%20Downloads\47ACA9D5-B256-4BE4-8057-C2507AC89BE4\150309%20SSEC%20MARCH%202015_FINAL%20REVISED%20PER%20CONFERENCE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\Users\genevievecarroll\Downloads\model%201%20LIP%20SFY%2011_12%20%20v2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0300%20Statewide%20DSH%20Calculation_FL%20DSH%20201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\Users\lampkins\AppData\Local\Microsoft\Windows\Temporary%20Internet%20Files\Content.Outlook\0AR010MA\Transition%20Model%20v3_12082014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16\Transparency%202\Briefing\Roll%20Out\Final\Fighting%20for%20Florida's%20Future%20-%20Medicaid%20Hospital%20Funding%20Program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Community%20Benefit\Transition%20Model%20v3.1_Summer%202014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\EXCEL\Excel%20Training%20Information\1999%20Top%20Primary%20Procdeures%20by%20Facility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dshrecap1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Community%20Benefit\New%20x-file_v6_March_DRAFT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eb.mail.comcast.net/service/home/~/SFY%2013-14%20LIP%20House%20Recs_4.xlsx?auth=co&amp;loc=en_US&amp;id=713003&amp;part=2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Community%20Benefit\New%20x-file_v6_March_post%20conf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INDEX1"/>
      <sheetName val="INDEX2"/>
      <sheetName val="INDEX3"/>
      <sheetName val="INDEXSUMRY "/>
      <sheetName val="ESTEXPTOAPPROP"/>
      <sheetName val="COMPREVIOUS"/>
      <sheetName val="COMEXPEND"/>
      <sheetName val="SURPLUSDEFICIT "/>
      <sheetName val="REV1415"/>
      <sheetName val="REV1516"/>
      <sheetName val="ESTEXPBYGROUP "/>
      <sheetName val="CLCOMP14-15"/>
      <sheetName val="CLCOMP15-16"/>
      <sheetName val="CLMONTH"/>
      <sheetName val="PMAPROJ "/>
      <sheetName val="PMARECAP "/>
      <sheetName val="HCTF"/>
      <sheetName val="REBATES"/>
      <sheetName val="G&amp;DTF1415 "/>
      <sheetName val="G&amp;DTF1516 "/>
      <sheetName val="COUNTYIGT 14-15"/>
      <sheetName val="COUNTYIGT 15-16"/>
      <sheetName val="DSH1415"/>
      <sheetName val="DSH1516"/>
      <sheetName val="OSF1415"/>
      <sheetName val="OSF1516"/>
      <sheetName val="WLPLSUMRY"/>
      <sheetName val="X15-16"/>
      <sheetName val="X14-15"/>
      <sheetName val="PLWL0002"/>
      <sheetName val="CT"/>
      <sheetName val="Reference"/>
      <sheetName val="Casemaster"/>
      <sheetName val="Exp Import"/>
      <sheetName val="Fund Import"/>
      <sheetName val="PWL Im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>
        <row r="1">
          <cell r="A1" t="str">
            <v>ProjCat&amp;Forecast P</v>
          </cell>
        </row>
        <row r="6">
          <cell r="P6">
            <v>0.59560000000000002</v>
          </cell>
          <cell r="Q6">
            <v>0.59489999999999998</v>
          </cell>
          <cell r="R6">
            <v>0.59719999999999995</v>
          </cell>
        </row>
        <row r="12">
          <cell r="P12">
            <v>0.60509999999999997</v>
          </cell>
          <cell r="Q12">
            <v>0.60429999999999995</v>
          </cell>
          <cell r="R12">
            <v>0.60670000000000002</v>
          </cell>
        </row>
      </sheetData>
      <sheetData sheetId="35">
        <row r="1">
          <cell r="J1" t="str">
            <v>B</v>
          </cell>
        </row>
      </sheetData>
      <sheetData sheetId="3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S"/>
      <sheetName val="DSH Year Data"/>
      <sheetName val="CR Year Data"/>
      <sheetName val="CR Year RHC Data"/>
      <sheetName val="CR Year Alloc to DSH Year"/>
      <sheetName val="DSH Year Totals"/>
      <sheetName val="Notes"/>
      <sheetName val="Report on Verifications"/>
      <sheetName val="Annual Reporting Requirements"/>
      <sheetName val="CR Year RHC Alloc to DSH Year"/>
      <sheetName val="DSH Year RHC Totals"/>
      <sheetName val="DSH Year Combined Totals"/>
      <sheetName val="Annual Reporting Requirements 2"/>
      <sheetName val="Report on Verifications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A4">
            <v>40360</v>
          </cell>
          <cell r="B4">
            <v>40724</v>
          </cell>
        </row>
      </sheetData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Notes"/>
      <sheetName val="Reference"/>
      <sheetName val="Inputs"/>
      <sheetName val="Budget Only Groups"/>
      <sheetName val="Results Compare -Detail"/>
      <sheetName val="Results Compare-Bucket"/>
      <sheetName val="Results Compare-Elig"/>
      <sheetName val="Results Compare-Budget"/>
      <sheetName val="New Xfile Output"/>
      <sheetName val="Projection"/>
      <sheetName val="Parameterization"/>
      <sheetName val="Investigation"/>
      <sheetName val="Projection Notes"/>
      <sheetName val="Hist Data"/>
      <sheetName val="Reformulated CL"/>
      <sheetName val="Control Totals"/>
      <sheetName val="Sheet1"/>
    </sheetNames>
    <sheetDataSet>
      <sheetData sheetId="0" refreshError="1"/>
      <sheetData sheetId="1">
        <row r="5">
          <cell r="A5" t="str">
            <v>01</v>
          </cell>
          <cell r="B5" t="str">
            <v>AM-SSI</v>
          </cell>
          <cell r="C5" t="str">
            <v>SSI</v>
          </cell>
        </row>
        <row r="6">
          <cell r="A6" t="str">
            <v>02</v>
          </cell>
          <cell r="B6" t="str">
            <v>EL&amp;DIS</v>
          </cell>
          <cell r="C6" t="str">
            <v>SOBRA ELD &amp;DIABL</v>
          </cell>
        </row>
        <row r="7">
          <cell r="A7" t="str">
            <v>03</v>
          </cell>
          <cell r="B7" t="str">
            <v>SO-CLD</v>
          </cell>
          <cell r="C7" t="str">
            <v>SOBRA CH TO 100%</v>
          </cell>
        </row>
        <row r="8">
          <cell r="A8" t="str">
            <v>04</v>
          </cell>
          <cell r="B8" t="str">
            <v>AM-ADC</v>
          </cell>
          <cell r="C8" t="str">
            <v>TANF</v>
          </cell>
        </row>
        <row r="9">
          <cell r="A9" t="str">
            <v>05</v>
          </cell>
          <cell r="B9" t="str">
            <v>CT-ELG</v>
          </cell>
          <cell r="C9" t="str">
            <v>CATEGORICAL ELIGIBLE</v>
          </cell>
        </row>
        <row r="10">
          <cell r="A10" t="str">
            <v>06</v>
          </cell>
          <cell r="B10" t="str">
            <v>MD-NED</v>
          </cell>
          <cell r="C10" t="str">
            <v>MEDICALLY NEEDY</v>
          </cell>
        </row>
        <row r="11">
          <cell r="A11" t="str">
            <v>07</v>
          </cell>
          <cell r="B11" t="str">
            <v>OL-CLD</v>
          </cell>
          <cell r="C11" t="str">
            <v>CHILDREN (Title XXI)</v>
          </cell>
        </row>
        <row r="12">
          <cell r="A12" t="str">
            <v>08</v>
          </cell>
          <cell r="B12" t="str">
            <v>GN-AST</v>
          </cell>
          <cell r="C12" t="str">
            <v>GENERAL ASSISTANCE</v>
          </cell>
        </row>
        <row r="13">
          <cell r="A13" t="str">
            <v>09</v>
          </cell>
          <cell r="B13" t="str">
            <v>AM-QMB</v>
          </cell>
          <cell r="C13" t="str">
            <v>QMB/SLMB/QI</v>
          </cell>
        </row>
        <row r="14">
          <cell r="A14" t="str">
            <v>10</v>
          </cell>
          <cell r="B14" t="str">
            <v>SO-PGW</v>
          </cell>
          <cell r="C14" t="str">
            <v>SOBRA PGW TO 100%</v>
          </cell>
        </row>
        <row r="15">
          <cell r="A15" t="str">
            <v>11</v>
          </cell>
          <cell r="B15" t="str">
            <v>SO-CLF</v>
          </cell>
          <cell r="C15" t="str">
            <v>SO CHILDREN &gt; 100%</v>
          </cell>
        </row>
        <row r="16">
          <cell r="A16" t="str">
            <v>12</v>
          </cell>
          <cell r="B16" t="str">
            <v>SO-PGF</v>
          </cell>
          <cell r="C16" t="str">
            <v>SO PREG WOMAN &gt; 100%</v>
          </cell>
        </row>
        <row r="17">
          <cell r="A17" t="str">
            <v>14</v>
          </cell>
          <cell r="B17" t="str">
            <v>FP</v>
          </cell>
          <cell r="C17" t="str">
            <v>FAMILY PLANNING</v>
          </cell>
        </row>
        <row r="18">
          <cell r="A18" t="str">
            <v>15</v>
          </cell>
          <cell r="B18" t="str">
            <v>MK_A</v>
          </cell>
          <cell r="C18" t="str">
            <v>MEDIKIDS (MK_A)</v>
          </cell>
        </row>
        <row r="19">
          <cell r="A19" t="str">
            <v>16</v>
          </cell>
          <cell r="B19" t="str">
            <v>MK_B</v>
          </cell>
          <cell r="C19" t="str">
            <v>MEDIKIDS (MK_B)</v>
          </cell>
        </row>
        <row r="20">
          <cell r="A20" t="str">
            <v>17</v>
          </cell>
          <cell r="B20" t="str">
            <v>UD_1</v>
          </cell>
          <cell r="C20" t="str">
            <v>UNDER 1</v>
          </cell>
        </row>
        <row r="28">
          <cell r="A28" t="str">
            <v>1000</v>
          </cell>
          <cell r="B28" t="str">
            <v>MCR_PB</v>
          </cell>
          <cell r="C28" t="str">
            <v>MEDICARE PREMIUMS P_B</v>
          </cell>
          <cell r="D28" t="str">
            <v>1000</v>
          </cell>
          <cell r="E28">
            <v>24</v>
          </cell>
          <cell r="I28" t="str">
            <v>1000</v>
          </cell>
          <cell r="J28" t="str">
            <v>MCR_PB</v>
          </cell>
          <cell r="K28" t="str">
            <v>MEDICARE PREMIUMS P_B</v>
          </cell>
          <cell r="L28" t="str">
            <v>1000</v>
          </cell>
          <cell r="M28">
            <v>24</v>
          </cell>
          <cell r="N28" t="str">
            <v>P</v>
          </cell>
        </row>
        <row r="29">
          <cell r="A29" t="str">
            <v>1001</v>
          </cell>
          <cell r="B29" t="str">
            <v>MCR_PBQI</v>
          </cell>
          <cell r="C29" t="str">
            <v>MEDICARE PREMIUMS QI</v>
          </cell>
          <cell r="D29" t="str">
            <v>1001</v>
          </cell>
          <cell r="E29">
            <v>17</v>
          </cell>
          <cell r="I29" t="str">
            <v>1001</v>
          </cell>
          <cell r="J29" t="str">
            <v>MCR_PBQI</v>
          </cell>
          <cell r="K29" t="str">
            <v>MEDICARE PREMIUMS QI</v>
          </cell>
          <cell r="L29" t="str">
            <v>1001</v>
          </cell>
          <cell r="M29">
            <v>17</v>
          </cell>
          <cell r="N29" t="str">
            <v>P</v>
          </cell>
        </row>
        <row r="30">
          <cell r="A30" t="str">
            <v>1100</v>
          </cell>
          <cell r="B30" t="str">
            <v>MCR_PA</v>
          </cell>
          <cell r="C30" t="str">
            <v>MEDICARE PREMIUMS P_A</v>
          </cell>
          <cell r="D30" t="str">
            <v>1100</v>
          </cell>
          <cell r="E30">
            <v>24</v>
          </cell>
          <cell r="I30" t="str">
            <v>1100</v>
          </cell>
          <cell r="J30" t="str">
            <v>MCR_PA</v>
          </cell>
          <cell r="K30" t="str">
            <v>MEDICARE PREMIUMS P_A</v>
          </cell>
          <cell r="L30" t="str">
            <v>1100</v>
          </cell>
          <cell r="M30">
            <v>24</v>
          </cell>
          <cell r="N30" t="str">
            <v>P</v>
          </cell>
        </row>
        <row r="31">
          <cell r="A31" t="str">
            <v>2000</v>
          </cell>
          <cell r="B31" t="str">
            <v>PP_MMA</v>
          </cell>
          <cell r="C31" t="str">
            <v>PREPAID HEALTH PLAN</v>
          </cell>
          <cell r="D31" t="str">
            <v>2000</v>
          </cell>
          <cell r="E31">
            <v>18</v>
          </cell>
          <cell r="I31" t="str">
            <v>2000</v>
          </cell>
          <cell r="J31" t="str">
            <v>PP_MMA</v>
          </cell>
          <cell r="K31" t="str">
            <v>PREPAID HEALTH PLAN</v>
          </cell>
          <cell r="L31" t="str">
            <v>2000</v>
          </cell>
          <cell r="M31">
            <v>18</v>
          </cell>
          <cell r="N31" t="str">
            <v>P</v>
          </cell>
        </row>
        <row r="32">
          <cell r="A32" t="str">
            <v>2001</v>
          </cell>
          <cell r="B32" t="str">
            <v>PP_PMH</v>
          </cell>
          <cell r="C32" t="str">
            <v>PREPAID-MENTAL HEALTH</v>
          </cell>
          <cell r="D32" t="str">
            <v>2001</v>
          </cell>
          <cell r="E32">
            <v>14</v>
          </cell>
          <cell r="I32" t="str">
            <v>2001</v>
          </cell>
          <cell r="J32" t="str">
            <v>PP_PMH</v>
          </cell>
          <cell r="K32" t="str">
            <v>PREPAID-MENTAL HEALTH</v>
          </cell>
          <cell r="L32" t="str">
            <v>2001</v>
          </cell>
          <cell r="M32">
            <v>14</v>
          </cell>
          <cell r="N32" t="str">
            <v>P</v>
          </cell>
        </row>
        <row r="33">
          <cell r="A33" t="str">
            <v>2003</v>
          </cell>
          <cell r="B33" t="str">
            <v>PP_LTC</v>
          </cell>
          <cell r="C33" t="str">
            <v>SMMC PREPAID LTC</v>
          </cell>
          <cell r="D33" t="str">
            <v>2003</v>
          </cell>
          <cell r="E33">
            <v>19</v>
          </cell>
          <cell r="I33" t="str">
            <v>2003</v>
          </cell>
          <cell r="J33" t="str">
            <v>PP_LTC</v>
          </cell>
          <cell r="K33" t="str">
            <v>SMMC PREPAID LTC</v>
          </cell>
          <cell r="L33" t="str">
            <v>2003</v>
          </cell>
          <cell r="M33">
            <v>19</v>
          </cell>
          <cell r="N33" t="str">
            <v>P</v>
          </cell>
        </row>
        <row r="34">
          <cell r="A34" t="str">
            <v>3001</v>
          </cell>
          <cell r="B34" t="str">
            <v>OTH_FFS</v>
          </cell>
          <cell r="C34" t="str">
            <v>OTHER FEE FOR SERVICE</v>
          </cell>
          <cell r="D34" t="str">
            <v>3001</v>
          </cell>
          <cell r="E34">
            <v>9</v>
          </cell>
          <cell r="I34" t="str">
            <v>3001</v>
          </cell>
          <cell r="J34" t="str">
            <v>OTH_FFS</v>
          </cell>
          <cell r="K34" t="str">
            <v>OTHER FEE FOR SERVICE</v>
          </cell>
          <cell r="L34" t="str">
            <v>3001</v>
          </cell>
          <cell r="M34">
            <v>9</v>
          </cell>
          <cell r="N34" t="str">
            <v>P</v>
          </cell>
        </row>
        <row r="35">
          <cell r="A35" t="str">
            <v>3002</v>
          </cell>
          <cell r="B35" t="str">
            <v>OTH_XO</v>
          </cell>
          <cell r="C35" t="str">
            <v>OTHER CROSSOVERS</v>
          </cell>
          <cell r="D35" t="str">
            <v>3002</v>
          </cell>
          <cell r="E35">
            <v>10</v>
          </cell>
          <cell r="I35" t="str">
            <v>3002</v>
          </cell>
          <cell r="J35" t="str">
            <v>OTH_XO</v>
          </cell>
          <cell r="K35" t="str">
            <v>OTHER CROSSOVERS</v>
          </cell>
          <cell r="L35" t="str">
            <v>3002</v>
          </cell>
          <cell r="M35">
            <v>10</v>
          </cell>
          <cell r="N35" t="str">
            <v>P</v>
          </cell>
        </row>
        <row r="36">
          <cell r="A36" t="str">
            <v>3003</v>
          </cell>
          <cell r="B36" t="str">
            <v>OTH_MPA</v>
          </cell>
          <cell r="C36" t="str">
            <v>MEDIPASS SERVICES</v>
          </cell>
          <cell r="D36" t="str">
            <v>3003</v>
          </cell>
          <cell r="E36">
            <v>14</v>
          </cell>
          <cell r="I36" t="str">
            <v>3003</v>
          </cell>
          <cell r="J36" t="str">
            <v>OTH_MPA</v>
          </cell>
          <cell r="K36" t="str">
            <v>MEDIPASS SERVICES</v>
          </cell>
          <cell r="L36" t="str">
            <v>3003</v>
          </cell>
          <cell r="M36">
            <v>14</v>
          </cell>
          <cell r="N36" t="str">
            <v>P</v>
          </cell>
        </row>
        <row r="37">
          <cell r="A37" t="str">
            <v>3004</v>
          </cell>
          <cell r="B37" t="str">
            <v>OTH_PSN</v>
          </cell>
          <cell r="C37" t="str">
            <v>PROVIDER SERVICE NETWORK</v>
          </cell>
          <cell r="D37" t="str">
            <v>3004</v>
          </cell>
          <cell r="E37">
            <v>9</v>
          </cell>
          <cell r="I37" t="str">
            <v>3004</v>
          </cell>
          <cell r="J37" t="str">
            <v>OTH_PSN</v>
          </cell>
          <cell r="K37" t="str">
            <v>PROVIDER SERVICE NETWORK</v>
          </cell>
          <cell r="L37" t="str">
            <v>3004</v>
          </cell>
          <cell r="M37">
            <v>9</v>
          </cell>
          <cell r="N37" t="str">
            <v>P</v>
          </cell>
        </row>
        <row r="38">
          <cell r="A38" t="str">
            <v>3005</v>
          </cell>
          <cell r="B38" t="str">
            <v>OTH_HSM</v>
          </cell>
          <cell r="C38" t="str">
            <v>HEALTHY START MEDIPASS</v>
          </cell>
          <cell r="D38" t="str">
            <v>3005</v>
          </cell>
          <cell r="E38">
            <v>9</v>
          </cell>
          <cell r="I38" t="str">
            <v>3005</v>
          </cell>
          <cell r="J38" t="str">
            <v>OTH_HSM</v>
          </cell>
          <cell r="K38" t="str">
            <v>HEALTHY START MEDIPASS</v>
          </cell>
          <cell r="L38" t="str">
            <v>3005</v>
          </cell>
          <cell r="M38">
            <v>9</v>
          </cell>
          <cell r="N38" t="str">
            <v>P</v>
          </cell>
        </row>
        <row r="39">
          <cell r="A39" t="str">
            <v>3006</v>
          </cell>
          <cell r="B39" t="str">
            <v>OTH_DMF</v>
          </cell>
          <cell r="C39" t="str">
            <v>DISEASE MANAGEMENT FEE</v>
          </cell>
          <cell r="D39" t="str">
            <v>3006</v>
          </cell>
          <cell r="E39">
            <v>9</v>
          </cell>
          <cell r="I39" t="str">
            <v>3006</v>
          </cell>
          <cell r="J39" t="str">
            <v>OTH_DMF</v>
          </cell>
          <cell r="K39" t="str">
            <v>DISEASE MANAGEMENT FEE</v>
          </cell>
          <cell r="L39" t="str">
            <v>3006</v>
          </cell>
          <cell r="M39">
            <v>9</v>
          </cell>
          <cell r="N39" t="str">
            <v>P</v>
          </cell>
        </row>
        <row r="40">
          <cell r="A40" t="str">
            <v>4000</v>
          </cell>
          <cell r="B40" t="str">
            <v>CMH_ABA</v>
          </cell>
          <cell r="C40" t="str">
            <v>APPLIED BEHAVIORAL ANALYSIS</v>
          </cell>
          <cell r="D40" t="str">
            <v>4000</v>
          </cell>
          <cell r="E40">
            <v>8</v>
          </cell>
          <cell r="I40" t="str">
            <v>4000</v>
          </cell>
          <cell r="J40" t="str">
            <v>CMH_ABA</v>
          </cell>
          <cell r="K40" t="str">
            <v>APPLIED BEHAVIORAL ANALYSIS</v>
          </cell>
          <cell r="L40" t="str">
            <v>4000</v>
          </cell>
          <cell r="M40">
            <v>8</v>
          </cell>
          <cell r="N40" t="str">
            <v>P</v>
          </cell>
        </row>
        <row r="41">
          <cell r="A41" t="str">
            <v>4001</v>
          </cell>
          <cell r="B41" t="str">
            <v>CAS_MGMT</v>
          </cell>
          <cell r="C41" t="str">
            <v>CASE MANAGEMENT-CMS</v>
          </cell>
          <cell r="D41" t="str">
            <v>4001</v>
          </cell>
          <cell r="E41">
            <v>6</v>
          </cell>
          <cell r="I41" t="str">
            <v>4001</v>
          </cell>
          <cell r="J41" t="str">
            <v>CAS_MGMT</v>
          </cell>
          <cell r="K41" t="str">
            <v>CASE MANAGEMENT-CMS</v>
          </cell>
          <cell r="L41" t="str">
            <v>4001</v>
          </cell>
          <cell r="M41">
            <v>6</v>
          </cell>
          <cell r="N41" t="str">
            <v>P</v>
          </cell>
        </row>
        <row r="42">
          <cell r="A42" t="str">
            <v>4100</v>
          </cell>
          <cell r="B42" t="str">
            <v>CMH_MMA</v>
          </cell>
          <cell r="C42" t="str">
            <v>COMMUNITY MENTAL HLTH - MMA</v>
          </cell>
          <cell r="D42" t="str">
            <v>4100</v>
          </cell>
          <cell r="E42">
            <v>6</v>
          </cell>
          <cell r="I42" t="str">
            <v>4100</v>
          </cell>
          <cell r="J42" t="str">
            <v>CMH_MMA</v>
          </cell>
          <cell r="K42" t="str">
            <v>COMMUNITY MENTAL HLTH - MMA</v>
          </cell>
          <cell r="L42" t="str">
            <v>4100</v>
          </cell>
          <cell r="M42">
            <v>6</v>
          </cell>
          <cell r="N42" t="str">
            <v>P</v>
          </cell>
        </row>
        <row r="43">
          <cell r="A43" t="str">
            <v>4201</v>
          </cell>
          <cell r="B43" t="str">
            <v>HCB_AG</v>
          </cell>
          <cell r="C43" t="str">
            <v>HCB-AGING</v>
          </cell>
          <cell r="D43" t="str">
            <v>4201</v>
          </cell>
          <cell r="E43">
            <v>6</v>
          </cell>
          <cell r="I43" t="str">
            <v>4201</v>
          </cell>
          <cell r="J43" t="str">
            <v>HCB_AG</v>
          </cell>
          <cell r="K43" t="str">
            <v>HCB-AGING</v>
          </cell>
          <cell r="L43" t="str">
            <v>4201</v>
          </cell>
          <cell r="M43">
            <v>6</v>
          </cell>
          <cell r="N43" t="str">
            <v>P</v>
          </cell>
        </row>
        <row r="44">
          <cell r="A44" t="str">
            <v>4211</v>
          </cell>
          <cell r="B44" t="str">
            <v>HCB_ACF</v>
          </cell>
          <cell r="C44" t="str">
            <v>ADULT CONGREGATE LIVING</v>
          </cell>
          <cell r="D44" t="str">
            <v>4211</v>
          </cell>
          <cell r="E44">
            <v>6</v>
          </cell>
          <cell r="I44" t="str">
            <v>4211</v>
          </cell>
          <cell r="J44" t="str">
            <v>HCB_ACF</v>
          </cell>
          <cell r="K44" t="str">
            <v>ADULT CONGREGATE LIVING</v>
          </cell>
          <cell r="L44" t="str">
            <v>4211</v>
          </cell>
          <cell r="M44">
            <v>6</v>
          </cell>
          <cell r="N44" t="str">
            <v>P</v>
          </cell>
        </row>
        <row r="45">
          <cell r="A45" t="str">
            <v>4221</v>
          </cell>
          <cell r="B45" t="str">
            <v>HCB_DIS</v>
          </cell>
          <cell r="C45" t="str">
            <v>DISABLED ADULTS WAIVER</v>
          </cell>
          <cell r="D45" t="str">
            <v>4221</v>
          </cell>
          <cell r="E45">
            <v>6</v>
          </cell>
          <cell r="I45" t="str">
            <v>4221</v>
          </cell>
          <cell r="J45" t="str">
            <v>HCB_DIS</v>
          </cell>
          <cell r="K45" t="str">
            <v>DISABLED ADULTS WAIVER</v>
          </cell>
          <cell r="L45" t="str">
            <v>4221</v>
          </cell>
          <cell r="M45">
            <v>6</v>
          </cell>
          <cell r="N45" t="str">
            <v>P</v>
          </cell>
        </row>
        <row r="46">
          <cell r="A46" t="str">
            <v>4231</v>
          </cell>
          <cell r="B46" t="str">
            <v>HCN_HCC</v>
          </cell>
          <cell r="C46" t="str">
            <v>AGING OUT CMS</v>
          </cell>
          <cell r="D46" t="str">
            <v>4231</v>
          </cell>
          <cell r="E46">
            <v>6</v>
          </cell>
          <cell r="I46" t="str">
            <v>4231</v>
          </cell>
          <cell r="J46" t="str">
            <v>HCN_HCC</v>
          </cell>
          <cell r="K46" t="str">
            <v>AGING OUT CMS</v>
          </cell>
          <cell r="L46" t="str">
            <v>4231</v>
          </cell>
          <cell r="M46">
            <v>6</v>
          </cell>
          <cell r="N46" t="str">
            <v>P</v>
          </cell>
        </row>
        <row r="47">
          <cell r="A47" t="str">
            <v>5000</v>
          </cell>
          <cell r="B47" t="str">
            <v>CL_CHD</v>
          </cell>
          <cell r="C47" t="str">
            <v>COUNTY HLTH DEPT SVCS</v>
          </cell>
          <cell r="D47" t="str">
            <v>5000</v>
          </cell>
          <cell r="E47">
            <v>9</v>
          </cell>
          <cell r="I47" t="str">
            <v>5000</v>
          </cell>
          <cell r="J47" t="str">
            <v>CL_CHD</v>
          </cell>
          <cell r="K47" t="str">
            <v>COUNTY HLTH DEPT SVCS</v>
          </cell>
          <cell r="L47" t="str">
            <v>5000</v>
          </cell>
          <cell r="M47">
            <v>9</v>
          </cell>
          <cell r="N47" t="str">
            <v>P</v>
          </cell>
        </row>
        <row r="48">
          <cell r="A48" t="str">
            <v>5001</v>
          </cell>
          <cell r="B48" t="str">
            <v>CL_FQC</v>
          </cell>
          <cell r="C48" t="str">
            <v xml:space="preserve">FEDERALLY QUALIFIED CENTERS </v>
          </cell>
          <cell r="D48" t="str">
            <v>5001</v>
          </cell>
          <cell r="E48">
            <v>9</v>
          </cell>
          <cell r="I48" t="str">
            <v>5001</v>
          </cell>
          <cell r="J48" t="str">
            <v>CL_FQC</v>
          </cell>
          <cell r="K48" t="str">
            <v xml:space="preserve">FEDERALLY QUALIFIED CENTERS </v>
          </cell>
          <cell r="L48" t="str">
            <v>5001</v>
          </cell>
          <cell r="M48">
            <v>9</v>
          </cell>
          <cell r="N48" t="str">
            <v>P</v>
          </cell>
        </row>
        <row r="49">
          <cell r="A49" t="str">
            <v>5002</v>
          </cell>
          <cell r="B49" t="str">
            <v>CL_RHC</v>
          </cell>
          <cell r="C49" t="str">
            <v xml:space="preserve">RURAL HEALTH CLINICS      </v>
          </cell>
          <cell r="D49" t="str">
            <v>5002</v>
          </cell>
          <cell r="E49">
            <v>9</v>
          </cell>
          <cell r="I49" t="str">
            <v>5002</v>
          </cell>
          <cell r="J49" t="str">
            <v>CL_RHC</v>
          </cell>
          <cell r="K49" t="str">
            <v xml:space="preserve">RURAL HEALTH CLINICS      </v>
          </cell>
          <cell r="L49" t="str">
            <v>5002</v>
          </cell>
          <cell r="M49">
            <v>9</v>
          </cell>
          <cell r="N49" t="str">
            <v>P</v>
          </cell>
        </row>
        <row r="50">
          <cell r="A50" t="str">
            <v>5100</v>
          </cell>
          <cell r="B50" t="str">
            <v>DEV_EI</v>
          </cell>
          <cell r="C50" t="str">
            <v>DEVELOPMENTAL EVAL &amp; IN</v>
          </cell>
          <cell r="D50" t="str">
            <v>5100</v>
          </cell>
          <cell r="E50">
            <v>8</v>
          </cell>
          <cell r="I50" t="str">
            <v>5100</v>
          </cell>
          <cell r="J50" t="str">
            <v>DEV_EI</v>
          </cell>
          <cell r="K50" t="str">
            <v>DEVELOPMENTAL EVAL &amp; IN</v>
          </cell>
          <cell r="L50" t="str">
            <v>5100</v>
          </cell>
          <cell r="M50">
            <v>8</v>
          </cell>
          <cell r="N50" t="str">
            <v>P</v>
          </cell>
        </row>
        <row r="51">
          <cell r="A51" t="str">
            <v>6800</v>
          </cell>
          <cell r="B51" t="str">
            <v>HOSPCE</v>
          </cell>
          <cell r="C51" t="str">
            <v>HOSPICE</v>
          </cell>
          <cell r="D51" t="str">
            <v>6800</v>
          </cell>
          <cell r="E51">
            <v>6</v>
          </cell>
          <cell r="I51" t="str">
            <v>6800</v>
          </cell>
          <cell r="J51" t="str">
            <v>HOSPCE</v>
          </cell>
          <cell r="K51" t="str">
            <v>HOSPICE</v>
          </cell>
          <cell r="L51" t="str">
            <v>6800</v>
          </cell>
          <cell r="M51">
            <v>6</v>
          </cell>
          <cell r="N51" t="str">
            <v>P</v>
          </cell>
        </row>
        <row r="52">
          <cell r="A52" t="str">
            <v>6921</v>
          </cell>
          <cell r="B52" t="str">
            <v>DENTAL</v>
          </cell>
          <cell r="C52" t="str">
            <v>ADULT DENTAL SERVICES</v>
          </cell>
          <cell r="D52" t="str">
            <v>6921</v>
          </cell>
          <cell r="E52">
            <v>12</v>
          </cell>
          <cell r="I52" t="str">
            <v>6921</v>
          </cell>
          <cell r="J52" t="str">
            <v>DENTAL</v>
          </cell>
          <cell r="K52" t="str">
            <v>ADULT DENTAL SERVICES</v>
          </cell>
          <cell r="L52" t="str">
            <v>6921</v>
          </cell>
          <cell r="M52">
            <v>12</v>
          </cell>
          <cell r="N52" t="str">
            <v>P</v>
          </cell>
        </row>
        <row r="53">
          <cell r="A53" t="str">
            <v>6931</v>
          </cell>
          <cell r="B53" t="str">
            <v>VISION</v>
          </cell>
          <cell r="C53" t="str">
            <v>ADULT VISUAL SERVICES</v>
          </cell>
          <cell r="D53" t="str">
            <v>6931</v>
          </cell>
          <cell r="E53">
            <v>12</v>
          </cell>
          <cell r="I53" t="str">
            <v>6931</v>
          </cell>
          <cell r="J53" t="str">
            <v>VISION</v>
          </cell>
          <cell r="K53" t="str">
            <v>ADULT VISUAL SERVICES</v>
          </cell>
          <cell r="L53" t="str">
            <v>6931</v>
          </cell>
          <cell r="M53">
            <v>12</v>
          </cell>
          <cell r="N53" t="str">
            <v>P</v>
          </cell>
        </row>
        <row r="54">
          <cell r="A54" t="str">
            <v>6941</v>
          </cell>
          <cell r="B54" t="str">
            <v>HEARING</v>
          </cell>
          <cell r="C54" t="str">
            <v>ADULT HEARING SERVICES</v>
          </cell>
          <cell r="D54" t="str">
            <v>6941</v>
          </cell>
          <cell r="E54">
            <v>12</v>
          </cell>
          <cell r="I54" t="str">
            <v>6941</v>
          </cell>
          <cell r="J54" t="str">
            <v>HEARING</v>
          </cell>
          <cell r="K54" t="str">
            <v>ADULT HEARING SERVICES</v>
          </cell>
          <cell r="L54" t="str">
            <v>6941</v>
          </cell>
          <cell r="M54">
            <v>12</v>
          </cell>
          <cell r="N54" t="str">
            <v>P</v>
          </cell>
        </row>
        <row r="55">
          <cell r="A55" t="str">
            <v>7200</v>
          </cell>
          <cell r="B55" t="str">
            <v>PHY_PRC</v>
          </cell>
          <cell r="C55" t="str">
            <v>PHYSICIAN SERVICES</v>
          </cell>
          <cell r="D55" t="str">
            <v>7200</v>
          </cell>
          <cell r="E55">
            <v>9</v>
          </cell>
          <cell r="I55" t="str">
            <v>7200</v>
          </cell>
          <cell r="J55" t="str">
            <v>PHY_PRC</v>
          </cell>
          <cell r="K55" t="str">
            <v>PHYSICIAN SERVICES</v>
          </cell>
          <cell r="L55" t="str">
            <v>7200</v>
          </cell>
          <cell r="M55">
            <v>9</v>
          </cell>
          <cell r="N55" t="str">
            <v>P</v>
          </cell>
        </row>
        <row r="56">
          <cell r="A56" t="str">
            <v>7203</v>
          </cell>
          <cell r="B56" t="str">
            <v>PHY_XO</v>
          </cell>
          <cell r="C56" t="str">
            <v>PHYSICIAN XOVER</v>
          </cell>
          <cell r="D56" t="str">
            <v>7203</v>
          </cell>
          <cell r="E56">
            <v>10</v>
          </cell>
          <cell r="I56" t="str">
            <v>7203</v>
          </cell>
          <cell r="J56" t="str">
            <v>PHY_XO</v>
          </cell>
          <cell r="K56" t="str">
            <v>PHYSICIAN XOVER</v>
          </cell>
          <cell r="L56" t="str">
            <v>7203</v>
          </cell>
          <cell r="M56">
            <v>10</v>
          </cell>
          <cell r="N56" t="str">
            <v>P</v>
          </cell>
        </row>
        <row r="57">
          <cell r="A57" t="str">
            <v>7300</v>
          </cell>
          <cell r="B57" t="str">
            <v>HIP</v>
          </cell>
          <cell r="C57" t="str">
            <v>HOSPITAL INPATIENT SERV</v>
          </cell>
          <cell r="D57" t="str">
            <v>7300</v>
          </cell>
          <cell r="E57">
            <v>9</v>
          </cell>
          <cell r="I57" t="str">
            <v>7300</v>
          </cell>
          <cell r="J57" t="str">
            <v>HIP</v>
          </cell>
          <cell r="K57" t="str">
            <v>HOSPITAL INPATIENT SERV</v>
          </cell>
          <cell r="L57" t="str">
            <v>7300</v>
          </cell>
          <cell r="M57">
            <v>9</v>
          </cell>
          <cell r="N57" t="str">
            <v>P</v>
          </cell>
        </row>
        <row r="58">
          <cell r="A58">
            <v>7308</v>
          </cell>
          <cell r="B58" t="str">
            <v>SIPP</v>
          </cell>
          <cell r="C58" t="str">
            <v>CHILDREN'S MENTAL HOSPIT</v>
          </cell>
          <cell r="D58">
            <v>7308</v>
          </cell>
          <cell r="E58">
            <v>7</v>
          </cell>
          <cell r="I58">
            <v>7308</v>
          </cell>
          <cell r="J58" t="str">
            <v>SIPP</v>
          </cell>
          <cell r="K58" t="str">
            <v>CHILDREN'S MENTAL HOSPIT</v>
          </cell>
          <cell r="L58">
            <v>7308</v>
          </cell>
          <cell r="M58">
            <v>7</v>
          </cell>
          <cell r="N58" t="str">
            <v>P</v>
          </cell>
        </row>
        <row r="59">
          <cell r="A59" t="str">
            <v>7403</v>
          </cell>
          <cell r="B59" t="str">
            <v>NH_XO</v>
          </cell>
          <cell r="C59" t="str">
            <v>SKILLED NURSING XOVER</v>
          </cell>
          <cell r="D59" t="str">
            <v>7403</v>
          </cell>
          <cell r="E59">
            <v>6</v>
          </cell>
          <cell r="I59" t="str">
            <v>7403</v>
          </cell>
          <cell r="J59" t="str">
            <v>NH_XO</v>
          </cell>
          <cell r="K59" t="str">
            <v>SKILLED NURSING XOVER</v>
          </cell>
          <cell r="L59" t="str">
            <v>7403</v>
          </cell>
          <cell r="M59">
            <v>6</v>
          </cell>
          <cell r="N59" t="str">
            <v>P</v>
          </cell>
        </row>
        <row r="60">
          <cell r="A60" t="str">
            <v>7410</v>
          </cell>
          <cell r="B60" t="str">
            <v>NH_SK</v>
          </cell>
          <cell r="C60" t="str">
            <v>SKILLED NURSING CARE</v>
          </cell>
          <cell r="D60" t="str">
            <v>7410</v>
          </cell>
          <cell r="E60">
            <v>6</v>
          </cell>
          <cell r="I60" t="str">
            <v>7410</v>
          </cell>
          <cell r="J60" t="str">
            <v>NH_SK</v>
          </cell>
          <cell r="K60" t="str">
            <v>SKILLED NURSING CARE</v>
          </cell>
          <cell r="L60" t="str">
            <v>7410</v>
          </cell>
          <cell r="M60">
            <v>6</v>
          </cell>
          <cell r="N60" t="str">
            <v>P</v>
          </cell>
        </row>
        <row r="61">
          <cell r="A61" t="str">
            <v>7420</v>
          </cell>
          <cell r="B61" t="str">
            <v>NH_INT</v>
          </cell>
          <cell r="C61" t="str">
            <v>INTERMEDIATE CARE</v>
          </cell>
          <cell r="D61" t="str">
            <v>7420</v>
          </cell>
          <cell r="E61">
            <v>6</v>
          </cell>
          <cell r="I61" t="str">
            <v>7420</v>
          </cell>
          <cell r="J61" t="str">
            <v>NH_INT</v>
          </cell>
          <cell r="K61" t="str">
            <v>INTERMEDIATE CARE</v>
          </cell>
          <cell r="L61" t="str">
            <v>7420</v>
          </cell>
          <cell r="M61">
            <v>6</v>
          </cell>
          <cell r="N61" t="str">
            <v>P</v>
          </cell>
        </row>
        <row r="62">
          <cell r="A62" t="str">
            <v>7430</v>
          </cell>
          <cell r="B62" t="str">
            <v>NH_GEN</v>
          </cell>
          <cell r="C62" t="str">
            <v>GENERAL CARE</v>
          </cell>
          <cell r="D62" t="str">
            <v>7430</v>
          </cell>
          <cell r="E62">
            <v>6</v>
          </cell>
          <cell r="I62" t="str">
            <v>7430</v>
          </cell>
          <cell r="J62" t="str">
            <v>NH_GEN</v>
          </cell>
          <cell r="K62" t="str">
            <v>GENERAL CARE</v>
          </cell>
          <cell r="L62" t="str">
            <v>7430</v>
          </cell>
          <cell r="M62">
            <v>6</v>
          </cell>
          <cell r="N62" t="str">
            <v>P</v>
          </cell>
        </row>
        <row r="63">
          <cell r="A63" t="str">
            <v>7600</v>
          </cell>
          <cell r="B63" t="str">
            <v>HOP</v>
          </cell>
          <cell r="C63" t="str">
            <v>HOSPITAL OUTPATIENT SER</v>
          </cell>
          <cell r="D63" t="str">
            <v>7600</v>
          </cell>
          <cell r="E63">
            <v>9</v>
          </cell>
          <cell r="I63" t="str">
            <v>7600</v>
          </cell>
          <cell r="J63" t="str">
            <v>HOP</v>
          </cell>
          <cell r="K63" t="str">
            <v>HOSPITAL OUTPATIENT SER</v>
          </cell>
          <cell r="L63" t="str">
            <v>7600</v>
          </cell>
          <cell r="M63">
            <v>9</v>
          </cell>
          <cell r="N63" t="str">
            <v>P</v>
          </cell>
        </row>
        <row r="64">
          <cell r="A64" t="str">
            <v>7603</v>
          </cell>
          <cell r="B64" t="str">
            <v>HOP_XO</v>
          </cell>
          <cell r="C64" t="str">
            <v>HOSPITAL OUTPATIENT XOV</v>
          </cell>
          <cell r="D64" t="str">
            <v>7603</v>
          </cell>
          <cell r="E64">
            <v>10</v>
          </cell>
          <cell r="I64" t="str">
            <v>7603</v>
          </cell>
          <cell r="J64" t="str">
            <v>HOP_XO</v>
          </cell>
          <cell r="K64" t="str">
            <v>HOSPITAL OUTPATIENT XOV</v>
          </cell>
          <cell r="L64" t="str">
            <v>7603</v>
          </cell>
          <cell r="M64">
            <v>10</v>
          </cell>
          <cell r="N64" t="str">
            <v>P</v>
          </cell>
        </row>
        <row r="65">
          <cell r="A65" t="str">
            <v>7700</v>
          </cell>
          <cell r="B65" t="str">
            <v>LABXRAY</v>
          </cell>
          <cell r="C65" t="str">
            <v>OTHER LAB AND X-RAY</v>
          </cell>
          <cell r="D65" t="str">
            <v>7700</v>
          </cell>
          <cell r="E65">
            <v>9</v>
          </cell>
          <cell r="I65" t="str">
            <v>7700</v>
          </cell>
          <cell r="J65" t="str">
            <v>LABXRAY</v>
          </cell>
          <cell r="K65" t="str">
            <v>OTHER LAB AND X-RAY</v>
          </cell>
          <cell r="L65" t="str">
            <v>7700</v>
          </cell>
          <cell r="M65">
            <v>9</v>
          </cell>
          <cell r="N65" t="str">
            <v>P</v>
          </cell>
        </row>
        <row r="66">
          <cell r="A66" t="str">
            <v>8003</v>
          </cell>
          <cell r="B66" t="str">
            <v>HIP_XO</v>
          </cell>
          <cell r="C66" t="str">
            <v>HOSPITAL INSURANCE BENE</v>
          </cell>
          <cell r="D66" t="str">
            <v>8003</v>
          </cell>
          <cell r="E66">
            <v>10</v>
          </cell>
          <cell r="I66" t="str">
            <v>8003</v>
          </cell>
          <cell r="J66" t="str">
            <v>HIP_XO</v>
          </cell>
          <cell r="K66" t="str">
            <v>HOSPITAL INSURANCE BENE</v>
          </cell>
          <cell r="L66" t="str">
            <v>8003</v>
          </cell>
          <cell r="M66">
            <v>10</v>
          </cell>
          <cell r="N66" t="str">
            <v>P</v>
          </cell>
        </row>
        <row r="67">
          <cell r="A67" t="str">
            <v>8100</v>
          </cell>
          <cell r="B67" t="str">
            <v>ST_MH</v>
          </cell>
          <cell r="C67" t="str">
            <v>STATE MENTAL HEALTH HOS</v>
          </cell>
          <cell r="D67" t="str">
            <v>8100</v>
          </cell>
          <cell r="E67">
            <v>6</v>
          </cell>
          <cell r="I67" t="str">
            <v>8100</v>
          </cell>
          <cell r="J67" t="str">
            <v>ST_MH</v>
          </cell>
          <cell r="K67" t="str">
            <v>STATE MENTAL HEALTH HOS</v>
          </cell>
          <cell r="L67" t="str">
            <v>8100</v>
          </cell>
          <cell r="M67">
            <v>6</v>
          </cell>
          <cell r="N67" t="str">
            <v>P</v>
          </cell>
        </row>
        <row r="68">
          <cell r="A68" t="str">
            <v>8300</v>
          </cell>
          <cell r="B68" t="str">
            <v>HHLTH</v>
          </cell>
          <cell r="C68" t="str">
            <v>HOME HEALTH SERVICES</v>
          </cell>
          <cell r="D68" t="str">
            <v>8300</v>
          </cell>
          <cell r="E68">
            <v>9</v>
          </cell>
          <cell r="I68" t="str">
            <v>8300</v>
          </cell>
          <cell r="J68" t="str">
            <v>HHLTH</v>
          </cell>
          <cell r="K68" t="str">
            <v>HOME HEALTH SERVICES</v>
          </cell>
          <cell r="L68" t="str">
            <v>8300</v>
          </cell>
          <cell r="M68">
            <v>9</v>
          </cell>
          <cell r="N68" t="str">
            <v>P</v>
          </cell>
        </row>
        <row r="69">
          <cell r="A69" t="str">
            <v>8410</v>
          </cell>
          <cell r="B69" t="str">
            <v>CH_SCR</v>
          </cell>
          <cell r="C69" t="str">
            <v>EPSDT SCREENING</v>
          </cell>
          <cell r="D69" t="str">
            <v>8410</v>
          </cell>
          <cell r="E69">
            <v>7</v>
          </cell>
          <cell r="I69" t="str">
            <v>8410</v>
          </cell>
          <cell r="J69" t="str">
            <v>CH_SCR</v>
          </cell>
          <cell r="K69" t="str">
            <v>EPSDT SCREENING</v>
          </cell>
          <cell r="L69" t="str">
            <v>8410</v>
          </cell>
          <cell r="M69">
            <v>7</v>
          </cell>
          <cell r="N69" t="str">
            <v>P</v>
          </cell>
        </row>
        <row r="70">
          <cell r="A70" t="str">
            <v>8411</v>
          </cell>
          <cell r="B70" t="str">
            <v>CH_DVH</v>
          </cell>
          <cell r="C70" t="str">
            <v>CHILD DENTAL/VISION/HEARING</v>
          </cell>
          <cell r="D70" t="str">
            <v>8411</v>
          </cell>
          <cell r="E70">
            <v>7</v>
          </cell>
          <cell r="I70" t="str">
            <v>8411</v>
          </cell>
          <cell r="J70" t="str">
            <v>CH_DVH</v>
          </cell>
          <cell r="K70" t="str">
            <v>CHILD DENTAL/VISION/HEARING</v>
          </cell>
          <cell r="L70" t="str">
            <v>8411</v>
          </cell>
          <cell r="M70">
            <v>7</v>
          </cell>
          <cell r="N70" t="str">
            <v>P</v>
          </cell>
        </row>
        <row r="71">
          <cell r="A71" t="str">
            <v>8600</v>
          </cell>
          <cell r="B71" t="str">
            <v>FP</v>
          </cell>
          <cell r="C71" t="str">
            <v>FAMILY PLANNING SERVICE</v>
          </cell>
          <cell r="D71" t="str">
            <v>8600</v>
          </cell>
          <cell r="E71">
            <v>16</v>
          </cell>
          <cell r="I71" t="str">
            <v>8600</v>
          </cell>
          <cell r="J71" t="str">
            <v>FP</v>
          </cell>
          <cell r="K71" t="str">
            <v>FAMILY PLANNING SERVICE</v>
          </cell>
          <cell r="L71" t="str">
            <v>8600</v>
          </cell>
          <cell r="M71">
            <v>16</v>
          </cell>
          <cell r="N71" t="str">
            <v>P</v>
          </cell>
        </row>
        <row r="72">
          <cell r="A72" t="str">
            <v>8700</v>
          </cell>
          <cell r="B72" t="str">
            <v>TRA_FFS</v>
          </cell>
          <cell r="C72" t="str">
            <v>PATIENT TRANSPORTATION</v>
          </cell>
          <cell r="D72" t="str">
            <v>8700</v>
          </cell>
          <cell r="E72">
            <v>13</v>
          </cell>
          <cell r="I72" t="str">
            <v>8700</v>
          </cell>
          <cell r="J72" t="str">
            <v>TRA_FFS</v>
          </cell>
          <cell r="K72" t="str">
            <v>PATIENT TRANSPORTATION</v>
          </cell>
          <cell r="L72" t="str">
            <v>8700</v>
          </cell>
          <cell r="M72">
            <v>13</v>
          </cell>
          <cell r="N72" t="str">
            <v>P</v>
          </cell>
        </row>
        <row r="73">
          <cell r="A73" t="str">
            <v>8701</v>
          </cell>
          <cell r="B73" t="str">
            <v>TRA_CON</v>
          </cell>
          <cell r="C73" t="str">
            <v>TRANSPORTATION CONTRACT</v>
          </cell>
          <cell r="D73" t="str">
            <v>8701</v>
          </cell>
          <cell r="E73">
            <v>13</v>
          </cell>
          <cell r="I73" t="str">
            <v>8701</v>
          </cell>
          <cell r="J73" t="str">
            <v>TRA_CON</v>
          </cell>
          <cell r="K73" t="str">
            <v>TRANSPORTATION CONTRACT</v>
          </cell>
          <cell r="L73" t="str">
            <v>8701</v>
          </cell>
          <cell r="M73">
            <v>13</v>
          </cell>
          <cell r="N73" t="str">
            <v>P</v>
          </cell>
        </row>
        <row r="74">
          <cell r="A74" t="str">
            <v>8900</v>
          </cell>
          <cell r="B74" t="str">
            <v>PM_FFS</v>
          </cell>
          <cell r="C74" t="str">
            <v>PRESCRIBED MEDICINE</v>
          </cell>
          <cell r="D74" t="str">
            <v>8900</v>
          </cell>
          <cell r="E74">
            <v>25</v>
          </cell>
          <cell r="I74" t="str">
            <v>8900</v>
          </cell>
          <cell r="J74" t="str">
            <v>PM_FFS</v>
          </cell>
          <cell r="K74" t="str">
            <v>PRESCRIBED MEDICINE</v>
          </cell>
          <cell r="L74" t="str">
            <v>8900</v>
          </cell>
          <cell r="M74">
            <v>25</v>
          </cell>
          <cell r="N74" t="str">
            <v>P</v>
          </cell>
        </row>
        <row r="75">
          <cell r="A75" t="str">
            <v>8903</v>
          </cell>
          <cell r="B75" t="str">
            <v>PM_PTD</v>
          </cell>
          <cell r="C75" t="str">
            <v>PART D DRUGS FOR MEDICAR</v>
          </cell>
          <cell r="D75" t="str">
            <v>8903</v>
          </cell>
          <cell r="E75">
            <v>11</v>
          </cell>
          <cell r="I75" t="str">
            <v>8903</v>
          </cell>
          <cell r="J75" t="str">
            <v>PM_PTD</v>
          </cell>
          <cell r="K75" t="str">
            <v>PART D DRUGS FOR MEDICAR</v>
          </cell>
          <cell r="L75" t="str">
            <v>8903</v>
          </cell>
          <cell r="M75">
            <v>11</v>
          </cell>
          <cell r="N75" t="str">
            <v>P</v>
          </cell>
        </row>
        <row r="76">
          <cell r="A76" t="str">
            <v>9010</v>
          </cell>
          <cell r="B76" t="str">
            <v>ICF_SUNL</v>
          </cell>
          <cell r="C76" t="str">
            <v>ICF-MR SUNLAND</v>
          </cell>
          <cell r="D76" t="str">
            <v>9010</v>
          </cell>
          <cell r="E76">
            <v>20</v>
          </cell>
          <cell r="I76" t="str">
            <v>9010</v>
          </cell>
          <cell r="J76" t="str">
            <v>ICF_SUNL</v>
          </cell>
          <cell r="K76" t="str">
            <v>ICF-MR SUNLAND</v>
          </cell>
          <cell r="L76" t="str">
            <v>9010</v>
          </cell>
          <cell r="M76">
            <v>20</v>
          </cell>
          <cell r="N76" t="str">
            <v>P</v>
          </cell>
        </row>
        <row r="77">
          <cell r="A77" t="str">
            <v>9020</v>
          </cell>
          <cell r="B77" t="str">
            <v>ICF_PVT</v>
          </cell>
          <cell r="C77" t="str">
            <v>ICF-MR PRIVATE</v>
          </cell>
          <cell r="D77" t="str">
            <v>9020</v>
          </cell>
          <cell r="E77">
            <v>21</v>
          </cell>
          <cell r="I77" t="str">
            <v>9020</v>
          </cell>
          <cell r="J77" t="str">
            <v>ICF_PVT</v>
          </cell>
          <cell r="K77" t="str">
            <v>ICF-MR PRIVATE</v>
          </cell>
          <cell r="L77" t="str">
            <v>9020</v>
          </cell>
          <cell r="M77">
            <v>21</v>
          </cell>
          <cell r="N77" t="str">
            <v>P</v>
          </cell>
        </row>
        <row r="78">
          <cell r="A78" t="str">
            <v>9030</v>
          </cell>
          <cell r="B78" t="str">
            <v>ICF_CLU</v>
          </cell>
          <cell r="C78" t="str">
            <v>ICF-MR CLUSTER</v>
          </cell>
          <cell r="D78" t="str">
            <v>9030</v>
          </cell>
          <cell r="E78">
            <v>22</v>
          </cell>
          <cell r="I78" t="str">
            <v>9030</v>
          </cell>
          <cell r="J78" t="str">
            <v>ICF_CLU</v>
          </cell>
          <cell r="K78" t="str">
            <v>ICF-MR CLUSTER</v>
          </cell>
          <cell r="L78" t="str">
            <v>9030</v>
          </cell>
          <cell r="M78">
            <v>22</v>
          </cell>
          <cell r="N78" t="str">
            <v>P</v>
          </cell>
        </row>
        <row r="79">
          <cell r="A79" t="str">
            <v>9040</v>
          </cell>
          <cell r="B79" t="str">
            <v>ICF_SIX</v>
          </cell>
          <cell r="C79" t="str">
            <v>ICF-MR SIXBED</v>
          </cell>
          <cell r="D79" t="str">
            <v>9040</v>
          </cell>
          <cell r="E79">
            <v>23</v>
          </cell>
          <cell r="I79" t="str">
            <v>9040</v>
          </cell>
          <cell r="J79" t="str">
            <v>ICF_SIX</v>
          </cell>
          <cell r="K79" t="str">
            <v>ICF-MR SIXBED</v>
          </cell>
          <cell r="L79" t="str">
            <v>9040</v>
          </cell>
          <cell r="M79">
            <v>23</v>
          </cell>
          <cell r="N79" t="str">
            <v>P</v>
          </cell>
        </row>
        <row r="80">
          <cell r="A80" t="str">
            <v>9100</v>
          </cell>
          <cell r="B80" t="str">
            <v>PERCARE</v>
          </cell>
          <cell r="C80" t="str">
            <v>PERSONAL CARE SERVICES</v>
          </cell>
          <cell r="D80" t="str">
            <v>9100</v>
          </cell>
          <cell r="E80">
            <v>8</v>
          </cell>
          <cell r="I80" t="str">
            <v>9100</v>
          </cell>
          <cell r="J80" t="str">
            <v>PERCARE</v>
          </cell>
          <cell r="K80" t="str">
            <v>PERSONAL CARE SERVICES</v>
          </cell>
          <cell r="L80" t="str">
            <v>9100</v>
          </cell>
          <cell r="M80">
            <v>8</v>
          </cell>
          <cell r="N80" t="str">
            <v>P</v>
          </cell>
        </row>
        <row r="81">
          <cell r="A81" t="str">
            <v>9200</v>
          </cell>
          <cell r="B81" t="str">
            <v>THY_PT</v>
          </cell>
          <cell r="C81" t="str">
            <v>PHYSICAL THERAPY SERVIC</v>
          </cell>
          <cell r="D81" t="str">
            <v>9200</v>
          </cell>
          <cell r="E81">
            <v>7</v>
          </cell>
          <cell r="I81" t="str">
            <v>9200</v>
          </cell>
          <cell r="J81" t="str">
            <v>THY_PT</v>
          </cell>
          <cell r="K81" t="str">
            <v>PHYSICAL THERAPY SERVIC</v>
          </cell>
          <cell r="L81" t="str">
            <v>9200</v>
          </cell>
          <cell r="M81">
            <v>7</v>
          </cell>
          <cell r="N81" t="str">
            <v>P</v>
          </cell>
        </row>
        <row r="82">
          <cell r="A82" t="str">
            <v>9300</v>
          </cell>
          <cell r="B82" t="str">
            <v>THY_OT</v>
          </cell>
          <cell r="C82" t="str">
            <v>OCCUPATIONAL THERAPY SE</v>
          </cell>
          <cell r="D82" t="str">
            <v>9300</v>
          </cell>
          <cell r="E82">
            <v>7</v>
          </cell>
          <cell r="I82" t="str">
            <v>9300</v>
          </cell>
          <cell r="J82" t="str">
            <v>THY_OT</v>
          </cell>
          <cell r="K82" t="str">
            <v>OCCUPATIONAL THERAPY SE</v>
          </cell>
          <cell r="L82" t="str">
            <v>9300</v>
          </cell>
          <cell r="M82">
            <v>7</v>
          </cell>
          <cell r="N82" t="str">
            <v>P</v>
          </cell>
        </row>
        <row r="83">
          <cell r="A83" t="str">
            <v>9400</v>
          </cell>
          <cell r="B83" t="str">
            <v>THY_ST</v>
          </cell>
          <cell r="C83" t="str">
            <v>SPEECH THERAPY SERVICES</v>
          </cell>
          <cell r="D83" t="str">
            <v>9400</v>
          </cell>
          <cell r="E83">
            <v>7</v>
          </cell>
          <cell r="I83" t="str">
            <v>9400</v>
          </cell>
          <cell r="J83" t="str">
            <v>THY_ST</v>
          </cell>
          <cell r="K83" t="str">
            <v>SPEECH THERAPY SERVICES</v>
          </cell>
          <cell r="L83" t="str">
            <v>9400</v>
          </cell>
          <cell r="M83">
            <v>7</v>
          </cell>
          <cell r="N83" t="str">
            <v>P</v>
          </cell>
        </row>
        <row r="84">
          <cell r="A84" t="str">
            <v>9500</v>
          </cell>
          <cell r="B84" t="str">
            <v>THY_RT</v>
          </cell>
          <cell r="C84" t="str">
            <v>RESPIRATORY THERAPY SER</v>
          </cell>
          <cell r="D84" t="str">
            <v>9500</v>
          </cell>
          <cell r="E84">
            <v>7</v>
          </cell>
          <cell r="I84" t="str">
            <v>9500</v>
          </cell>
          <cell r="J84" t="str">
            <v>THY_RT</v>
          </cell>
          <cell r="K84" t="str">
            <v>RESPIRATORY THERAPY SER</v>
          </cell>
          <cell r="L84" t="str">
            <v>9500</v>
          </cell>
          <cell r="M84">
            <v>7</v>
          </cell>
          <cell r="N84" t="str">
            <v>P</v>
          </cell>
        </row>
        <row r="85">
          <cell r="A85" t="str">
            <v>9600</v>
          </cell>
          <cell r="B85" t="str">
            <v>PDN</v>
          </cell>
          <cell r="C85" t="str">
            <v>PRIVATE DUTY NURSING SE</v>
          </cell>
          <cell r="D85" t="str">
            <v>9600</v>
          </cell>
          <cell r="E85">
            <v>8</v>
          </cell>
          <cell r="I85" t="str">
            <v>9600</v>
          </cell>
          <cell r="J85" t="str">
            <v>PDN</v>
          </cell>
          <cell r="K85" t="str">
            <v>PRIVATE DUTY NURSING SE</v>
          </cell>
          <cell r="L85" t="str">
            <v>9600</v>
          </cell>
          <cell r="M85">
            <v>8</v>
          </cell>
          <cell r="N85" t="str">
            <v>P</v>
          </cell>
        </row>
        <row r="86">
          <cell r="I86" t="str">
            <v>2004</v>
          </cell>
          <cell r="J86" t="str">
            <v>PP_PCE</v>
          </cell>
          <cell r="K86" t="str">
            <v>PACE</v>
          </cell>
          <cell r="L86" t="str">
            <v>2004</v>
          </cell>
          <cell r="M86">
            <v>6</v>
          </cell>
          <cell r="N86" t="str">
            <v>B</v>
          </cell>
        </row>
        <row r="87">
          <cell r="I87" t="str">
            <v>4202</v>
          </cell>
          <cell r="J87" t="str">
            <v>HCB_DD</v>
          </cell>
          <cell r="K87" t="str">
            <v>HCB-DEVELOPMENTAL SERVI</v>
          </cell>
          <cell r="L87" t="str">
            <v>4202</v>
          </cell>
          <cell r="M87">
            <v>6</v>
          </cell>
          <cell r="N87" t="str">
            <v>B</v>
          </cell>
        </row>
        <row r="88">
          <cell r="I88" t="str">
            <v>4203</v>
          </cell>
          <cell r="J88" t="str">
            <v>HCB_BSI</v>
          </cell>
          <cell r="K88" t="str">
            <v>BRAIN &amp; SPINAL CORD INJU</v>
          </cell>
          <cell r="L88" t="str">
            <v>4203</v>
          </cell>
          <cell r="M88">
            <v>6</v>
          </cell>
          <cell r="N88" t="str">
            <v>B</v>
          </cell>
        </row>
        <row r="89">
          <cell r="I89" t="str">
            <v>4208</v>
          </cell>
          <cell r="J89" t="str">
            <v>HCB_AID</v>
          </cell>
          <cell r="K89" t="str">
            <v>HCB-AIDS</v>
          </cell>
          <cell r="L89" t="str">
            <v>4208</v>
          </cell>
          <cell r="M89">
            <v>6</v>
          </cell>
          <cell r="N89" t="str">
            <v>B</v>
          </cell>
        </row>
        <row r="90">
          <cell r="I90" t="str">
            <v>4215</v>
          </cell>
          <cell r="J90" t="str">
            <v>HCB_HSW</v>
          </cell>
          <cell r="K90" t="str">
            <v>HEALTHY START WAIVER</v>
          </cell>
          <cell r="L90" t="str">
            <v>4215</v>
          </cell>
          <cell r="M90">
            <v>6</v>
          </cell>
          <cell r="N90" t="str">
            <v>B</v>
          </cell>
        </row>
        <row r="91">
          <cell r="I91" t="str">
            <v>4216</v>
          </cell>
          <cell r="J91" t="str">
            <v>HCB_CF</v>
          </cell>
          <cell r="K91" t="str">
            <v>Cystic Fibrisis</v>
          </cell>
          <cell r="L91" t="str">
            <v>4216</v>
          </cell>
          <cell r="M91">
            <v>6</v>
          </cell>
          <cell r="N91" t="str">
            <v>B</v>
          </cell>
        </row>
        <row r="92">
          <cell r="I92" t="str">
            <v>4218</v>
          </cell>
          <cell r="J92" t="str">
            <v>HCB_FD</v>
          </cell>
          <cell r="K92" t="str">
            <v>Familial Dysautonomia (FD) Waiver</v>
          </cell>
          <cell r="L92" t="str">
            <v>4218</v>
          </cell>
          <cell r="M92">
            <v>6</v>
          </cell>
          <cell r="N92" t="str">
            <v>B</v>
          </cell>
        </row>
        <row r="93">
          <cell r="I93" t="str">
            <v>4300</v>
          </cell>
          <cell r="J93" t="str">
            <v>AC_SVCS</v>
          </cell>
          <cell r="K93" t="str">
            <v>ASSISTIVE CARE SERVICES</v>
          </cell>
          <cell r="L93" t="str">
            <v>4300</v>
          </cell>
          <cell r="M93">
            <v>6</v>
          </cell>
          <cell r="N93" t="str">
            <v>B</v>
          </cell>
        </row>
        <row r="94">
          <cell r="I94" t="str">
            <v>5200</v>
          </cell>
          <cell r="J94" t="str">
            <v>SCHOOL</v>
          </cell>
          <cell r="K94" t="str">
            <v>SCHOOL BASED SERVICES</v>
          </cell>
          <cell r="L94" t="str">
            <v>5200</v>
          </cell>
          <cell r="M94">
            <v>8</v>
          </cell>
          <cell r="N94" t="str">
            <v>B</v>
          </cell>
        </row>
        <row r="95">
          <cell r="I95" t="str">
            <v>7204</v>
          </cell>
          <cell r="J95" t="str">
            <v>PHY_SP</v>
          </cell>
          <cell r="K95" t="str">
            <v>SPECIAL PAYMENTS PHYSICI</v>
          </cell>
          <cell r="L95" t="str">
            <v>7204</v>
          </cell>
          <cell r="M95">
            <v>6</v>
          </cell>
          <cell r="N95" t="str">
            <v>B</v>
          </cell>
        </row>
        <row r="96">
          <cell r="I96" t="str">
            <v>7301</v>
          </cell>
          <cell r="J96" t="str">
            <v>GME</v>
          </cell>
          <cell r="K96" t="str">
            <v>GRADUATE MEDICAL EDUCATION</v>
          </cell>
          <cell r="L96" t="str">
            <v>7204</v>
          </cell>
          <cell r="M96">
            <v>6</v>
          </cell>
          <cell r="N96" t="str">
            <v>B</v>
          </cell>
        </row>
        <row r="97">
          <cell r="I97" t="str">
            <v>7302</v>
          </cell>
          <cell r="J97" t="str">
            <v>DSH</v>
          </cell>
          <cell r="K97" t="str">
            <v>DISPROPORTIONATE SHR</v>
          </cell>
          <cell r="L97" t="str">
            <v>7302</v>
          </cell>
          <cell r="M97">
            <v>6</v>
          </cell>
          <cell r="N97" t="str">
            <v>B</v>
          </cell>
        </row>
        <row r="98">
          <cell r="I98">
            <v>7303</v>
          </cell>
          <cell r="J98" t="str">
            <v>SHANDS</v>
          </cell>
          <cell r="K98" t="str">
            <v>G/A-SHANDS TEACHING HOSP*</v>
          </cell>
          <cell r="L98">
            <v>7303</v>
          </cell>
          <cell r="M98">
            <v>6</v>
          </cell>
          <cell r="N98" t="str">
            <v>B</v>
          </cell>
        </row>
        <row r="99">
          <cell r="I99">
            <v>7304</v>
          </cell>
          <cell r="J99" t="str">
            <v>MH_DSH</v>
          </cell>
          <cell r="K99" t="str">
            <v>MNTL HLTH HOSP DISPR SHARE D-6</v>
          </cell>
          <cell r="L99">
            <v>7304</v>
          </cell>
          <cell r="M99">
            <v>6</v>
          </cell>
          <cell r="N99" t="str">
            <v>B</v>
          </cell>
        </row>
        <row r="100">
          <cell r="I100">
            <v>7305</v>
          </cell>
          <cell r="J100" t="str">
            <v>G/A_RUR</v>
          </cell>
          <cell r="K100" t="str">
            <v>G/A-RURAL HOSP FIN ASST D-7</v>
          </cell>
          <cell r="L100">
            <v>7305</v>
          </cell>
          <cell r="M100">
            <v>6</v>
          </cell>
          <cell r="N100" t="str">
            <v>B</v>
          </cell>
        </row>
        <row r="101">
          <cell r="I101">
            <v>7306</v>
          </cell>
          <cell r="J101" t="str">
            <v>TB_DSH</v>
          </cell>
          <cell r="K101" t="str">
            <v>TB HOSP DISPR SHARE D-5</v>
          </cell>
          <cell r="L101">
            <v>7306</v>
          </cell>
          <cell r="M101">
            <v>6</v>
          </cell>
          <cell r="N101" t="str">
            <v>B</v>
          </cell>
        </row>
        <row r="102">
          <cell r="I102" t="str">
            <v>7307</v>
          </cell>
          <cell r="J102" t="str">
            <v>LIP</v>
          </cell>
          <cell r="K102" t="str">
            <v>LOW INCOME POOL</v>
          </cell>
          <cell r="L102" t="str">
            <v>7304</v>
          </cell>
          <cell r="M102">
            <v>6</v>
          </cell>
          <cell r="N102" t="str">
            <v>B</v>
          </cell>
        </row>
        <row r="103">
          <cell r="I103" t="str">
            <v>7404</v>
          </cell>
          <cell r="J103" t="str">
            <v>NH_SP</v>
          </cell>
          <cell r="K103" t="str">
            <v>SPECIAL PAYMENTS NH</v>
          </cell>
          <cell r="L103" t="str">
            <v>7404</v>
          </cell>
          <cell r="M103">
            <v>6</v>
          </cell>
          <cell r="N103" t="str">
            <v>B</v>
          </cell>
        </row>
        <row r="104">
          <cell r="I104" t="str">
            <v>7604</v>
          </cell>
          <cell r="J104" t="str">
            <v>HOP_SP</v>
          </cell>
          <cell r="K104" t="str">
            <v>SPECIAL PAYMENTS OUTPAT</v>
          </cell>
          <cell r="L104" t="str">
            <v>7604</v>
          </cell>
          <cell r="M104">
            <v>9</v>
          </cell>
          <cell r="N104" t="str">
            <v>B</v>
          </cell>
        </row>
        <row r="114">
          <cell r="A114" t="str">
            <v>2004</v>
          </cell>
          <cell r="B114" t="str">
            <v>PP_PCE</v>
          </cell>
          <cell r="C114" t="str">
            <v>PACE</v>
          </cell>
          <cell r="D114" t="str">
            <v>2004</v>
          </cell>
          <cell r="E114">
            <v>6</v>
          </cell>
        </row>
        <row r="115">
          <cell r="A115" t="str">
            <v>4202</v>
          </cell>
          <cell r="B115" t="str">
            <v>HCB_DD</v>
          </cell>
          <cell r="C115" t="str">
            <v>HCB-DEVELOPMENTAL SERVI</v>
          </cell>
          <cell r="D115" t="str">
            <v>4202</v>
          </cell>
          <cell r="E115">
            <v>6</v>
          </cell>
        </row>
        <row r="116">
          <cell r="A116" t="str">
            <v>4203</v>
          </cell>
          <cell r="B116" t="str">
            <v>HCB_BSI</v>
          </cell>
          <cell r="C116" t="str">
            <v>BRAIN &amp; SPINAL CORD INJU</v>
          </cell>
          <cell r="D116" t="str">
            <v>4203</v>
          </cell>
          <cell r="E116">
            <v>6</v>
          </cell>
        </row>
        <row r="117">
          <cell r="A117" t="str">
            <v>4208</v>
          </cell>
          <cell r="B117" t="str">
            <v>HCB_AID</v>
          </cell>
          <cell r="C117" t="str">
            <v>HCB-AIDS</v>
          </cell>
          <cell r="D117" t="str">
            <v>4208</v>
          </cell>
          <cell r="E117">
            <v>6</v>
          </cell>
        </row>
        <row r="118">
          <cell r="A118" t="str">
            <v>4215</v>
          </cell>
          <cell r="B118" t="str">
            <v>HCB_HSW</v>
          </cell>
          <cell r="C118" t="str">
            <v>HEALTHY START WAIVER</v>
          </cell>
          <cell r="D118" t="str">
            <v>4215</v>
          </cell>
          <cell r="E118">
            <v>6</v>
          </cell>
        </row>
        <row r="119">
          <cell r="A119" t="str">
            <v>4216</v>
          </cell>
          <cell r="B119" t="str">
            <v>HCB_CF</v>
          </cell>
          <cell r="C119" t="str">
            <v>Cystic Fibrisis</v>
          </cell>
          <cell r="D119" t="str">
            <v>4216</v>
          </cell>
          <cell r="E119">
            <v>6</v>
          </cell>
        </row>
        <row r="120">
          <cell r="A120" t="str">
            <v>4218</v>
          </cell>
          <cell r="B120" t="str">
            <v>HCB_FD</v>
          </cell>
          <cell r="C120" t="str">
            <v>Familial Dysautonomia (FD) Waiver</v>
          </cell>
          <cell r="D120" t="str">
            <v>4218</v>
          </cell>
          <cell r="E120">
            <v>6</v>
          </cell>
        </row>
        <row r="121">
          <cell r="A121" t="str">
            <v>4300</v>
          </cell>
          <cell r="B121" t="str">
            <v>AC_SVCS</v>
          </cell>
          <cell r="C121" t="str">
            <v>ASSISTIVE CARE SERVICES</v>
          </cell>
          <cell r="D121" t="str">
            <v>4300</v>
          </cell>
          <cell r="E121">
            <v>6</v>
          </cell>
        </row>
        <row r="122">
          <cell r="A122" t="str">
            <v>5200</v>
          </cell>
          <cell r="B122" t="str">
            <v>SCHOOL</v>
          </cell>
          <cell r="C122" t="str">
            <v>SCHOOL BASED SERVICES</v>
          </cell>
          <cell r="D122" t="str">
            <v>5200</v>
          </cell>
          <cell r="E122">
            <v>8</v>
          </cell>
        </row>
        <row r="123">
          <cell r="A123" t="str">
            <v>7204</v>
          </cell>
          <cell r="B123" t="str">
            <v>PHY_SP</v>
          </cell>
          <cell r="C123" t="str">
            <v>SPECIAL PAYMENTS PHYSICI</v>
          </cell>
          <cell r="D123" t="str">
            <v>7204</v>
          </cell>
          <cell r="E123">
            <v>6</v>
          </cell>
        </row>
        <row r="124">
          <cell r="A124" t="str">
            <v>7301</v>
          </cell>
          <cell r="B124" t="str">
            <v>GME</v>
          </cell>
          <cell r="C124" t="str">
            <v>GRADUATE MEDICAL EDUCATION</v>
          </cell>
          <cell r="D124" t="str">
            <v>7204</v>
          </cell>
          <cell r="E124">
            <v>6</v>
          </cell>
        </row>
        <row r="125">
          <cell r="A125" t="str">
            <v>7302</v>
          </cell>
          <cell r="B125" t="str">
            <v>DSH</v>
          </cell>
          <cell r="C125" t="str">
            <v>DISPROPORTIONATE SHR</v>
          </cell>
          <cell r="D125" t="str">
            <v>7302</v>
          </cell>
          <cell r="E125">
            <v>6</v>
          </cell>
        </row>
        <row r="126">
          <cell r="A126">
            <v>7303</v>
          </cell>
          <cell r="B126" t="str">
            <v>SHANDS</v>
          </cell>
          <cell r="C126" t="str">
            <v>G/A-SHANDS TEACHING HOSP*</v>
          </cell>
          <cell r="D126">
            <v>7303</v>
          </cell>
          <cell r="E126">
            <v>6</v>
          </cell>
        </row>
        <row r="127">
          <cell r="A127">
            <v>7304</v>
          </cell>
          <cell r="B127" t="str">
            <v>MH_DSH</v>
          </cell>
          <cell r="C127" t="str">
            <v>MNTL HLTH HOSP DISPR SHARE D-6</v>
          </cell>
          <cell r="D127">
            <v>7304</v>
          </cell>
          <cell r="E127">
            <v>6</v>
          </cell>
        </row>
        <row r="128">
          <cell r="A128">
            <v>7305</v>
          </cell>
          <cell r="B128" t="str">
            <v>G/A_RUR</v>
          </cell>
          <cell r="C128" t="str">
            <v>G/A-RURAL HOSP FIN ASST D-7</v>
          </cell>
          <cell r="D128">
            <v>7305</v>
          </cell>
          <cell r="E128">
            <v>6</v>
          </cell>
        </row>
        <row r="129">
          <cell r="A129">
            <v>7306</v>
          </cell>
          <cell r="B129" t="str">
            <v>TB_DSH</v>
          </cell>
          <cell r="C129" t="str">
            <v>TB HOSP DISPR SHARE D-5</v>
          </cell>
          <cell r="D129">
            <v>7306</v>
          </cell>
          <cell r="E129">
            <v>6</v>
          </cell>
        </row>
        <row r="130">
          <cell r="A130" t="str">
            <v>7307</v>
          </cell>
          <cell r="B130" t="str">
            <v>LIP</v>
          </cell>
          <cell r="C130" t="str">
            <v>LOW INCOME POOL</v>
          </cell>
          <cell r="D130" t="str">
            <v>7304</v>
          </cell>
          <cell r="E130">
            <v>6</v>
          </cell>
        </row>
        <row r="131">
          <cell r="A131" t="str">
            <v>7404</v>
          </cell>
          <cell r="B131" t="str">
            <v>NH_SP</v>
          </cell>
          <cell r="C131" t="str">
            <v>SPECIAL PAYMENTS NH</v>
          </cell>
          <cell r="D131" t="str">
            <v>7404</v>
          </cell>
          <cell r="E131">
            <v>6</v>
          </cell>
        </row>
        <row r="132">
          <cell r="A132" t="str">
            <v>7604</v>
          </cell>
          <cell r="B132" t="str">
            <v>HOP_SP</v>
          </cell>
          <cell r="C132" t="str">
            <v>SPECIAL PAYMENTS OUTPAT</v>
          </cell>
          <cell r="D132" t="str">
            <v>7604</v>
          </cell>
          <cell r="E132">
            <v>9</v>
          </cell>
        </row>
      </sheetData>
      <sheetData sheetId="2">
        <row r="14">
          <cell r="A14">
            <v>31</v>
          </cell>
          <cell r="B14">
            <v>60</v>
          </cell>
        </row>
        <row r="27">
          <cell r="D27">
            <v>201401</v>
          </cell>
          <cell r="E27">
            <v>201402</v>
          </cell>
          <cell r="F27">
            <v>201403</v>
          </cell>
          <cell r="G27">
            <v>201404</v>
          </cell>
          <cell r="H27">
            <v>201405</v>
          </cell>
          <cell r="I27">
            <v>201406</v>
          </cell>
          <cell r="J27">
            <v>201407</v>
          </cell>
          <cell r="K27">
            <v>201408</v>
          </cell>
          <cell r="L27">
            <v>201409</v>
          </cell>
          <cell r="M27">
            <v>201410</v>
          </cell>
          <cell r="N27">
            <v>201411</v>
          </cell>
          <cell r="O27">
            <v>201412</v>
          </cell>
          <cell r="P27">
            <v>201501</v>
          </cell>
          <cell r="Q27">
            <v>201502</v>
          </cell>
          <cell r="R27">
            <v>201503</v>
          </cell>
          <cell r="S27">
            <v>201504</v>
          </cell>
          <cell r="T27">
            <v>201505</v>
          </cell>
          <cell r="U27">
            <v>201506</v>
          </cell>
          <cell r="V27">
            <v>201507</v>
          </cell>
          <cell r="W27">
            <v>201508</v>
          </cell>
          <cell r="X27">
            <v>201509</v>
          </cell>
          <cell r="Y27">
            <v>201510</v>
          </cell>
          <cell r="Z27">
            <v>201511</v>
          </cell>
          <cell r="AA27">
            <v>201512</v>
          </cell>
          <cell r="AB27">
            <v>201601</v>
          </cell>
          <cell r="AC27">
            <v>201602</v>
          </cell>
          <cell r="AD27">
            <v>201603</v>
          </cell>
          <cell r="AE27">
            <v>201604</v>
          </cell>
          <cell r="AF27">
            <v>201605</v>
          </cell>
          <cell r="AG27">
            <v>201606</v>
          </cell>
        </row>
        <row r="28"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  <cell r="X28">
            <v>1</v>
          </cell>
          <cell r="Y28">
            <v>1</v>
          </cell>
          <cell r="Z28">
            <v>1</v>
          </cell>
          <cell r="AA28">
            <v>1</v>
          </cell>
          <cell r="AB28">
            <v>1.05</v>
          </cell>
          <cell r="AC28">
            <v>1.05</v>
          </cell>
          <cell r="AD28">
            <v>1.05</v>
          </cell>
          <cell r="AE28">
            <v>1.05</v>
          </cell>
          <cell r="AF28">
            <v>1.05</v>
          </cell>
          <cell r="AG28">
            <v>1.05</v>
          </cell>
        </row>
        <row r="29"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  <cell r="AB29">
            <v>1.05</v>
          </cell>
          <cell r="AC29">
            <v>1.05</v>
          </cell>
          <cell r="AD29">
            <v>1.05</v>
          </cell>
          <cell r="AE29">
            <v>1.05</v>
          </cell>
          <cell r="AF29">
            <v>1.05</v>
          </cell>
          <cell r="AG29">
            <v>1.05</v>
          </cell>
        </row>
        <row r="30">
          <cell r="D30">
            <v>1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1</v>
          </cell>
          <cell r="J30">
            <v>1</v>
          </cell>
          <cell r="K30">
            <v>1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0.95539906103286387</v>
          </cell>
          <cell r="Q30">
            <v>0.95539906103286387</v>
          </cell>
          <cell r="R30">
            <v>0.95539906103286387</v>
          </cell>
          <cell r="S30">
            <v>0.95539906103286387</v>
          </cell>
          <cell r="T30">
            <v>0.95539906103286387</v>
          </cell>
          <cell r="U30">
            <v>0.95539906103286387</v>
          </cell>
          <cell r="V30">
            <v>0.95539906103286387</v>
          </cell>
          <cell r="W30">
            <v>0.95539906103286387</v>
          </cell>
          <cell r="X30">
            <v>0.95539906103286387</v>
          </cell>
          <cell r="Y30">
            <v>0.95539906103286387</v>
          </cell>
          <cell r="Z30">
            <v>0.95539906103286387</v>
          </cell>
          <cell r="AA30">
            <v>0.95539906103286387</v>
          </cell>
          <cell r="AB30">
            <v>1.05</v>
          </cell>
          <cell r="AC30">
            <v>1.05</v>
          </cell>
          <cell r="AD30">
            <v>1.05</v>
          </cell>
          <cell r="AE30">
            <v>1.05</v>
          </cell>
          <cell r="AF30">
            <v>1.05</v>
          </cell>
          <cell r="AG30">
            <v>1.05</v>
          </cell>
        </row>
        <row r="31">
          <cell r="D31">
            <v>1</v>
          </cell>
          <cell r="E31">
            <v>1</v>
          </cell>
          <cell r="F31">
            <v>1</v>
          </cell>
          <cell r="G31">
            <v>1</v>
          </cell>
          <cell r="H31">
            <v>1</v>
          </cell>
          <cell r="I31">
            <v>1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0.97</v>
          </cell>
          <cell r="W31">
            <v>0.97</v>
          </cell>
          <cell r="X31">
            <v>1.0087999999999999</v>
          </cell>
          <cell r="Y31">
            <v>1.0087999999999999</v>
          </cell>
          <cell r="Z31">
            <v>1.0087999999999999</v>
          </cell>
          <cell r="AA31">
            <v>1.0087999999999999</v>
          </cell>
          <cell r="AB31">
            <v>1.0087999999999999</v>
          </cell>
          <cell r="AC31">
            <v>1.0087999999999999</v>
          </cell>
          <cell r="AD31">
            <v>1.0087999999999999</v>
          </cell>
          <cell r="AE31">
            <v>1.0087999999999999</v>
          </cell>
          <cell r="AF31">
            <v>1.0087999999999999</v>
          </cell>
          <cell r="AG31">
            <v>1.0087999999999999</v>
          </cell>
        </row>
        <row r="32">
          <cell r="D32">
            <v>1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1</v>
          </cell>
          <cell r="J32">
            <v>1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>
            <v>1.0609</v>
          </cell>
          <cell r="Y32">
            <v>1.0609</v>
          </cell>
          <cell r="Z32">
            <v>1.0609</v>
          </cell>
          <cell r="AA32">
            <v>1.0609</v>
          </cell>
          <cell r="AB32">
            <v>1.0609</v>
          </cell>
          <cell r="AC32">
            <v>1.0609</v>
          </cell>
          <cell r="AD32">
            <v>1.0609</v>
          </cell>
          <cell r="AE32">
            <v>1.0609</v>
          </cell>
          <cell r="AF32">
            <v>1.0609</v>
          </cell>
          <cell r="AG32">
            <v>1.0609</v>
          </cell>
        </row>
        <row r="33"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1</v>
          </cell>
          <cell r="L33">
            <v>1.0839157409531157</v>
          </cell>
          <cell r="M33">
            <v>1.0839157409531157</v>
          </cell>
          <cell r="N33">
            <v>1.0839157409531157</v>
          </cell>
          <cell r="O33">
            <v>1.0839157409531157</v>
          </cell>
          <cell r="P33">
            <v>1.0839157409531157</v>
          </cell>
          <cell r="Q33">
            <v>1.0839157409531157</v>
          </cell>
          <cell r="R33">
            <v>1.0839157409531157</v>
          </cell>
          <cell r="S33">
            <v>1.0839157409531157</v>
          </cell>
          <cell r="T33">
            <v>1.0839157409531157</v>
          </cell>
          <cell r="U33">
            <v>1.0839157409531157</v>
          </cell>
          <cell r="V33">
            <v>1.0839157409531157</v>
          </cell>
          <cell r="W33">
            <v>1.0839157409531157</v>
          </cell>
          <cell r="X33">
            <v>1.1272723705912404</v>
          </cell>
          <cell r="Y33">
            <v>1.1272723705912404</v>
          </cell>
          <cell r="Z33">
            <v>1.1272723705912404</v>
          </cell>
          <cell r="AA33">
            <v>1.1272723705912404</v>
          </cell>
          <cell r="AB33">
            <v>1.1272723705912404</v>
          </cell>
          <cell r="AC33">
            <v>1.1272723705912404</v>
          </cell>
          <cell r="AD33">
            <v>1.1272723705912404</v>
          </cell>
          <cell r="AE33">
            <v>1.1272723705912404</v>
          </cell>
          <cell r="AF33">
            <v>1.1272723705912404</v>
          </cell>
          <cell r="AG33">
            <v>1.1272723705912404</v>
          </cell>
        </row>
        <row r="34"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>
            <v>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  <cell r="V34">
            <v>1</v>
          </cell>
          <cell r="W34">
            <v>1</v>
          </cell>
          <cell r="X34">
            <v>1</v>
          </cell>
          <cell r="Y34">
            <v>1</v>
          </cell>
          <cell r="Z34">
            <v>1</v>
          </cell>
          <cell r="AA34">
            <v>1</v>
          </cell>
          <cell r="AB34">
            <v>1</v>
          </cell>
          <cell r="AC34">
            <v>1</v>
          </cell>
          <cell r="AD34">
            <v>1</v>
          </cell>
          <cell r="AE34">
            <v>1</v>
          </cell>
          <cell r="AF34">
            <v>1</v>
          </cell>
          <cell r="AG34">
            <v>1</v>
          </cell>
        </row>
        <row r="35"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</row>
        <row r="36"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A36">
            <v>1</v>
          </cell>
          <cell r="AB36">
            <v>1</v>
          </cell>
          <cell r="AC36">
            <v>1</v>
          </cell>
          <cell r="AD36">
            <v>1</v>
          </cell>
          <cell r="AE36">
            <v>1</v>
          </cell>
          <cell r="AF36">
            <v>1</v>
          </cell>
          <cell r="AG36">
            <v>1</v>
          </cell>
        </row>
        <row r="37"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  <cell r="AF37">
            <v>1</v>
          </cell>
          <cell r="AG37">
            <v>1</v>
          </cell>
        </row>
        <row r="38"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</row>
        <row r="39">
          <cell r="D39">
            <v>1</v>
          </cell>
          <cell r="E39">
            <v>1</v>
          </cell>
          <cell r="F39">
            <v>1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</row>
        <row r="40">
          <cell r="D40">
            <v>1</v>
          </cell>
          <cell r="E40">
            <v>1</v>
          </cell>
          <cell r="F40">
            <v>1</v>
          </cell>
          <cell r="G40">
            <v>1</v>
          </cell>
          <cell r="H40">
            <v>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  <cell r="V40">
            <v>1</v>
          </cell>
          <cell r="W40">
            <v>1</v>
          </cell>
          <cell r="X40">
            <v>1</v>
          </cell>
          <cell r="Y40">
            <v>1</v>
          </cell>
          <cell r="Z40">
            <v>1</v>
          </cell>
          <cell r="AA40">
            <v>1</v>
          </cell>
          <cell r="AB40">
            <v>1</v>
          </cell>
          <cell r="AC40">
            <v>1</v>
          </cell>
          <cell r="AD40">
            <v>1</v>
          </cell>
          <cell r="AE40">
            <v>1</v>
          </cell>
          <cell r="AF40">
            <v>1</v>
          </cell>
          <cell r="AG40">
            <v>1</v>
          </cell>
        </row>
        <row r="41">
          <cell r="D41">
            <v>1</v>
          </cell>
          <cell r="E41">
            <v>1</v>
          </cell>
          <cell r="F41">
            <v>1</v>
          </cell>
          <cell r="G41">
            <v>1</v>
          </cell>
          <cell r="H41">
            <v>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1</v>
          </cell>
          <cell r="Z41">
            <v>1</v>
          </cell>
          <cell r="AA41">
            <v>1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</row>
        <row r="42">
          <cell r="D42">
            <v>1</v>
          </cell>
          <cell r="E42">
            <v>1</v>
          </cell>
          <cell r="F42">
            <v>1</v>
          </cell>
          <cell r="G42">
            <v>1</v>
          </cell>
          <cell r="H42">
            <v>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X42">
            <v>1</v>
          </cell>
          <cell r="Y42">
            <v>1</v>
          </cell>
          <cell r="Z42">
            <v>1</v>
          </cell>
          <cell r="AA42">
            <v>1</v>
          </cell>
          <cell r="AB42">
            <v>1</v>
          </cell>
          <cell r="AC42">
            <v>1</v>
          </cell>
          <cell r="AD42">
            <v>1</v>
          </cell>
          <cell r="AE42">
            <v>1</v>
          </cell>
          <cell r="AF42">
            <v>1</v>
          </cell>
          <cell r="AG42">
            <v>1</v>
          </cell>
        </row>
        <row r="43"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1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>
            <v>1</v>
          </cell>
          <cell r="Y43">
            <v>1</v>
          </cell>
          <cell r="Z43">
            <v>1</v>
          </cell>
          <cell r="AA43">
            <v>1</v>
          </cell>
          <cell r="AB43">
            <v>1</v>
          </cell>
          <cell r="AC43">
            <v>1</v>
          </cell>
          <cell r="AD43">
            <v>1</v>
          </cell>
          <cell r="AE43">
            <v>1</v>
          </cell>
          <cell r="AF43">
            <v>1</v>
          </cell>
          <cell r="AG43">
            <v>1</v>
          </cell>
        </row>
        <row r="44"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  <cell r="I44">
            <v>1</v>
          </cell>
          <cell r="J44">
            <v>1</v>
          </cell>
          <cell r="K44">
            <v>1</v>
          </cell>
          <cell r="L44">
            <v>1</v>
          </cell>
          <cell r="M44">
            <v>1</v>
          </cell>
          <cell r="N44">
            <v>1</v>
          </cell>
          <cell r="O44">
            <v>1</v>
          </cell>
          <cell r="P44">
            <v>1</v>
          </cell>
          <cell r="Q44">
            <v>1</v>
          </cell>
          <cell r="R44">
            <v>1</v>
          </cell>
          <cell r="S44">
            <v>1</v>
          </cell>
          <cell r="T44">
            <v>1</v>
          </cell>
          <cell r="U44">
            <v>1</v>
          </cell>
          <cell r="V44">
            <v>1</v>
          </cell>
          <cell r="W44">
            <v>1</v>
          </cell>
          <cell r="X44">
            <v>1</v>
          </cell>
          <cell r="Y44">
            <v>1</v>
          </cell>
          <cell r="Z44">
            <v>1</v>
          </cell>
          <cell r="AA44">
            <v>1</v>
          </cell>
          <cell r="AB44">
            <v>1</v>
          </cell>
          <cell r="AC44">
            <v>1</v>
          </cell>
          <cell r="AD44">
            <v>1</v>
          </cell>
          <cell r="AE44">
            <v>1</v>
          </cell>
          <cell r="AF44">
            <v>1</v>
          </cell>
          <cell r="AG44">
            <v>1</v>
          </cell>
        </row>
        <row r="45"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1</v>
          </cell>
          <cell r="AB45">
            <v>1</v>
          </cell>
          <cell r="AC45">
            <v>1</v>
          </cell>
          <cell r="AD45">
            <v>1</v>
          </cell>
          <cell r="AE45">
            <v>1</v>
          </cell>
          <cell r="AF45">
            <v>1</v>
          </cell>
          <cell r="AG45">
            <v>1</v>
          </cell>
        </row>
        <row r="46">
          <cell r="D46">
            <v>1</v>
          </cell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1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>
            <v>1</v>
          </cell>
          <cell r="Y46">
            <v>1</v>
          </cell>
          <cell r="Z46">
            <v>1</v>
          </cell>
          <cell r="AA46">
            <v>1</v>
          </cell>
          <cell r="AB46">
            <v>1</v>
          </cell>
          <cell r="AC46">
            <v>1</v>
          </cell>
          <cell r="AD46">
            <v>1</v>
          </cell>
          <cell r="AE46">
            <v>1</v>
          </cell>
          <cell r="AF46">
            <v>1</v>
          </cell>
          <cell r="AG46">
            <v>1</v>
          </cell>
        </row>
        <row r="47">
          <cell r="D47">
            <v>1</v>
          </cell>
          <cell r="E47">
            <v>1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J47">
            <v>1</v>
          </cell>
          <cell r="K47">
            <v>1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>
            <v>1</v>
          </cell>
          <cell r="Y47">
            <v>1</v>
          </cell>
          <cell r="Z47">
            <v>1</v>
          </cell>
          <cell r="AA47">
            <v>1</v>
          </cell>
          <cell r="AB47">
            <v>1</v>
          </cell>
          <cell r="AC47">
            <v>1</v>
          </cell>
          <cell r="AD47">
            <v>1</v>
          </cell>
          <cell r="AE47">
            <v>1</v>
          </cell>
          <cell r="AF47">
            <v>1</v>
          </cell>
          <cell r="AG47">
            <v>1</v>
          </cell>
        </row>
        <row r="48">
          <cell r="D48">
            <v>1</v>
          </cell>
          <cell r="E48">
            <v>1</v>
          </cell>
          <cell r="F48">
            <v>1</v>
          </cell>
          <cell r="G48">
            <v>1</v>
          </cell>
          <cell r="H48">
            <v>1</v>
          </cell>
          <cell r="I48">
            <v>1</v>
          </cell>
          <cell r="J48">
            <v>1</v>
          </cell>
          <cell r="K48">
            <v>1</v>
          </cell>
          <cell r="L48">
            <v>1</v>
          </cell>
          <cell r="M48">
            <v>1.0129999999999999</v>
          </cell>
          <cell r="N48">
            <v>1.0129999999999999</v>
          </cell>
          <cell r="O48">
            <v>1.0129999999999999</v>
          </cell>
          <cell r="P48">
            <v>1.0129999999999999</v>
          </cell>
          <cell r="Q48">
            <v>1.0129999999999999</v>
          </cell>
          <cell r="R48">
            <v>1.0129999999999999</v>
          </cell>
          <cell r="S48">
            <v>1.0129999999999999</v>
          </cell>
          <cell r="T48">
            <v>1.0129999999999999</v>
          </cell>
          <cell r="U48">
            <v>1.0129999999999999</v>
          </cell>
          <cell r="V48">
            <v>1.0129999999999999</v>
          </cell>
          <cell r="W48">
            <v>1.0129999999999999</v>
          </cell>
          <cell r="X48">
            <v>1.0129999999999999</v>
          </cell>
          <cell r="Y48">
            <v>1.0322469999999997</v>
          </cell>
          <cell r="Z48">
            <v>1.0322469999999997</v>
          </cell>
          <cell r="AA48">
            <v>1.0322469999999997</v>
          </cell>
          <cell r="AB48">
            <v>1.0322469999999997</v>
          </cell>
          <cell r="AC48">
            <v>1.0322469999999997</v>
          </cell>
          <cell r="AD48">
            <v>1.0322469999999997</v>
          </cell>
          <cell r="AE48">
            <v>1.0322469999999997</v>
          </cell>
          <cell r="AF48">
            <v>1.0322469999999997</v>
          </cell>
          <cell r="AG48">
            <v>1.0322469999999997</v>
          </cell>
        </row>
        <row r="49"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1</v>
          </cell>
          <cell r="J49">
            <v>1</v>
          </cell>
          <cell r="K49">
            <v>1</v>
          </cell>
          <cell r="L49">
            <v>1</v>
          </cell>
          <cell r="M49">
            <v>1.0129999999999999</v>
          </cell>
          <cell r="N49">
            <v>1.0129999999999999</v>
          </cell>
          <cell r="O49">
            <v>1.0129999999999999</v>
          </cell>
          <cell r="P49">
            <v>1.0129999999999999</v>
          </cell>
          <cell r="Q49">
            <v>1.0129999999999999</v>
          </cell>
          <cell r="R49">
            <v>1.0129999999999999</v>
          </cell>
          <cell r="S49">
            <v>1.0129999999999999</v>
          </cell>
          <cell r="T49">
            <v>1.0129999999999999</v>
          </cell>
          <cell r="U49">
            <v>1.0129999999999999</v>
          </cell>
          <cell r="V49">
            <v>1.0129999999999999</v>
          </cell>
          <cell r="W49">
            <v>1.0129999999999999</v>
          </cell>
          <cell r="X49">
            <v>1.0129999999999999</v>
          </cell>
          <cell r="Y49">
            <v>1.0322469999999997</v>
          </cell>
          <cell r="Z49">
            <v>1.0322469999999997</v>
          </cell>
          <cell r="AA49">
            <v>1.0322469999999997</v>
          </cell>
          <cell r="AB49">
            <v>1.0322469999999997</v>
          </cell>
          <cell r="AC49">
            <v>1.0322469999999997</v>
          </cell>
          <cell r="AD49">
            <v>1.0322469999999997</v>
          </cell>
          <cell r="AE49">
            <v>1.0322469999999997</v>
          </cell>
          <cell r="AF49">
            <v>1.0322469999999997</v>
          </cell>
          <cell r="AG49">
            <v>1.0322469999999997</v>
          </cell>
        </row>
        <row r="50">
          <cell r="D50">
            <v>1</v>
          </cell>
          <cell r="E50">
            <v>1</v>
          </cell>
          <cell r="F50">
            <v>1</v>
          </cell>
          <cell r="G50">
            <v>1</v>
          </cell>
          <cell r="H50">
            <v>1</v>
          </cell>
          <cell r="I50">
            <v>1</v>
          </cell>
          <cell r="J50">
            <v>1</v>
          </cell>
          <cell r="K50">
            <v>1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>
            <v>1</v>
          </cell>
          <cell r="Y50">
            <v>1</v>
          </cell>
          <cell r="Z50">
            <v>1</v>
          </cell>
          <cell r="AA50">
            <v>1</v>
          </cell>
          <cell r="AB50">
            <v>1</v>
          </cell>
          <cell r="AC50">
            <v>1</v>
          </cell>
          <cell r="AD50">
            <v>1</v>
          </cell>
          <cell r="AE50">
            <v>1</v>
          </cell>
          <cell r="AF50">
            <v>1</v>
          </cell>
          <cell r="AG50">
            <v>1</v>
          </cell>
        </row>
        <row r="51">
          <cell r="D51">
            <v>1</v>
          </cell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1</v>
          </cell>
          <cell r="J51">
            <v>1.01</v>
          </cell>
          <cell r="K51">
            <v>1.01</v>
          </cell>
          <cell r="L51">
            <v>1.01</v>
          </cell>
          <cell r="M51">
            <v>1.01</v>
          </cell>
          <cell r="N51">
            <v>1.01</v>
          </cell>
          <cell r="O51">
            <v>1.01</v>
          </cell>
          <cell r="P51">
            <v>1.0201</v>
          </cell>
          <cell r="Q51">
            <v>1.0201</v>
          </cell>
          <cell r="R51">
            <v>1.0201</v>
          </cell>
          <cell r="S51">
            <v>1.0201</v>
          </cell>
          <cell r="T51">
            <v>1.0201</v>
          </cell>
          <cell r="U51">
            <v>1.0201</v>
          </cell>
          <cell r="V51">
            <v>1.0201</v>
          </cell>
          <cell r="W51">
            <v>1.0201</v>
          </cell>
          <cell r="X51">
            <v>1.040502</v>
          </cell>
          <cell r="Y51">
            <v>1.040502</v>
          </cell>
          <cell r="Z51">
            <v>1.040502</v>
          </cell>
          <cell r="AA51">
            <v>1.040502</v>
          </cell>
          <cell r="AB51">
            <v>1.040502</v>
          </cell>
          <cell r="AC51">
            <v>1.040502</v>
          </cell>
          <cell r="AD51">
            <v>1.040502</v>
          </cell>
          <cell r="AE51">
            <v>1.040502</v>
          </cell>
          <cell r="AF51">
            <v>1.040502</v>
          </cell>
          <cell r="AG51">
            <v>1.040502</v>
          </cell>
        </row>
        <row r="52">
          <cell r="D52">
            <v>1</v>
          </cell>
          <cell r="E52">
            <v>1</v>
          </cell>
          <cell r="F52">
            <v>1</v>
          </cell>
          <cell r="G52">
            <v>1</v>
          </cell>
          <cell r="H52">
            <v>1</v>
          </cell>
          <cell r="I52">
            <v>1</v>
          </cell>
          <cell r="J52">
            <v>1</v>
          </cell>
          <cell r="K52">
            <v>1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  <cell r="Y52">
            <v>1</v>
          </cell>
          <cell r="Z52">
            <v>1</v>
          </cell>
          <cell r="AA52">
            <v>1</v>
          </cell>
          <cell r="AB52">
            <v>1</v>
          </cell>
          <cell r="AC52">
            <v>1</v>
          </cell>
          <cell r="AD52">
            <v>1</v>
          </cell>
          <cell r="AE52">
            <v>1</v>
          </cell>
          <cell r="AF52">
            <v>1</v>
          </cell>
          <cell r="AG52">
            <v>1</v>
          </cell>
        </row>
        <row r="53">
          <cell r="D53">
            <v>1</v>
          </cell>
          <cell r="E53">
            <v>1</v>
          </cell>
          <cell r="F53">
            <v>1</v>
          </cell>
          <cell r="G53">
            <v>1</v>
          </cell>
          <cell r="H53">
            <v>1</v>
          </cell>
          <cell r="I53">
            <v>1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>
            <v>1</v>
          </cell>
          <cell r="Y53">
            <v>1</v>
          </cell>
          <cell r="Z53">
            <v>1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E53">
            <v>1</v>
          </cell>
          <cell r="AF53">
            <v>1</v>
          </cell>
          <cell r="AG53">
            <v>1</v>
          </cell>
        </row>
        <row r="54">
          <cell r="D54">
            <v>1</v>
          </cell>
          <cell r="E54">
            <v>1</v>
          </cell>
          <cell r="F54">
            <v>1</v>
          </cell>
          <cell r="G54">
            <v>1</v>
          </cell>
          <cell r="H54">
            <v>1</v>
          </cell>
          <cell r="I54">
            <v>1</v>
          </cell>
          <cell r="J54">
            <v>1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X54">
            <v>1</v>
          </cell>
          <cell r="Y54">
            <v>1</v>
          </cell>
          <cell r="Z54">
            <v>1</v>
          </cell>
          <cell r="AA54">
            <v>1</v>
          </cell>
          <cell r="AB54">
            <v>1</v>
          </cell>
          <cell r="AC54">
            <v>1</v>
          </cell>
          <cell r="AD54">
            <v>1</v>
          </cell>
          <cell r="AE54">
            <v>1</v>
          </cell>
          <cell r="AF54">
            <v>1</v>
          </cell>
          <cell r="AG54">
            <v>1</v>
          </cell>
        </row>
        <row r="55">
          <cell r="D55">
            <v>1</v>
          </cell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1.016100903198111</v>
          </cell>
          <cell r="Q55">
            <v>1.016100903198111</v>
          </cell>
          <cell r="R55">
            <v>1.016100903198111</v>
          </cell>
          <cell r="S55">
            <v>1.016100903198111</v>
          </cell>
          <cell r="T55">
            <v>1.016100903198111</v>
          </cell>
          <cell r="U55">
            <v>1.016100903198111</v>
          </cell>
          <cell r="V55">
            <v>1.016100903198111</v>
          </cell>
          <cell r="W55">
            <v>1.016100903198111</v>
          </cell>
          <cell r="X55">
            <v>1.016100903198111</v>
          </cell>
          <cell r="Y55">
            <v>1.016100903198111</v>
          </cell>
          <cell r="Z55">
            <v>1.016100903198111</v>
          </cell>
          <cell r="AA55">
            <v>1.016100903198111</v>
          </cell>
          <cell r="AB55">
            <v>1.016100903198111</v>
          </cell>
          <cell r="AC55">
            <v>1.016100903198111</v>
          </cell>
          <cell r="AD55">
            <v>1.016100903198111</v>
          </cell>
          <cell r="AE55">
            <v>1.016100903198111</v>
          </cell>
          <cell r="AF55">
            <v>1.016100903198111</v>
          </cell>
          <cell r="AG55">
            <v>1.016100903198111</v>
          </cell>
        </row>
        <row r="56">
          <cell r="D56">
            <v>1</v>
          </cell>
          <cell r="E56">
            <v>1</v>
          </cell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  <cell r="V56">
            <v>1</v>
          </cell>
          <cell r="W56">
            <v>1</v>
          </cell>
          <cell r="X56">
            <v>1</v>
          </cell>
          <cell r="Y56">
            <v>1</v>
          </cell>
          <cell r="Z56">
            <v>1</v>
          </cell>
          <cell r="AA56">
            <v>1</v>
          </cell>
          <cell r="AB56">
            <v>1</v>
          </cell>
          <cell r="AC56">
            <v>1</v>
          </cell>
          <cell r="AD56">
            <v>1</v>
          </cell>
          <cell r="AE56">
            <v>1</v>
          </cell>
          <cell r="AF56">
            <v>1</v>
          </cell>
          <cell r="AG56">
            <v>1</v>
          </cell>
        </row>
        <row r="57">
          <cell r="D57">
            <v>1</v>
          </cell>
          <cell r="E57">
            <v>1</v>
          </cell>
          <cell r="F57">
            <v>1</v>
          </cell>
          <cell r="G57">
            <v>1</v>
          </cell>
          <cell r="H57">
            <v>1</v>
          </cell>
          <cell r="I57">
            <v>1</v>
          </cell>
          <cell r="J57">
            <v>1.0211291819737067</v>
          </cell>
          <cell r="K57">
            <v>1.0211291819737067</v>
          </cell>
          <cell r="L57">
            <v>1.0211291819737067</v>
          </cell>
          <cell r="M57">
            <v>1.0211291819737067</v>
          </cell>
          <cell r="N57">
            <v>1.0211291819737067</v>
          </cell>
          <cell r="O57">
            <v>1.0211291819737067</v>
          </cell>
          <cell r="P57">
            <v>1.0211291819737067</v>
          </cell>
          <cell r="Q57">
            <v>1.0211291819737067</v>
          </cell>
          <cell r="R57">
            <v>1.0211291819737067</v>
          </cell>
          <cell r="S57">
            <v>1.0211291819737067</v>
          </cell>
          <cell r="T57">
            <v>1.0211291819737067</v>
          </cell>
          <cell r="U57">
            <v>1.0414961042840916</v>
          </cell>
          <cell r="V57">
            <v>1.0414961042840916</v>
          </cell>
          <cell r="W57">
            <v>1.0414961042840916</v>
          </cell>
          <cell r="X57">
            <v>1.0414961042840916</v>
          </cell>
          <cell r="Y57">
            <v>1.0414961042840916</v>
          </cell>
          <cell r="Z57">
            <v>1.0414961042840916</v>
          </cell>
          <cell r="AA57">
            <v>1.0414961042840916</v>
          </cell>
          <cell r="AB57">
            <v>1.0414961042840916</v>
          </cell>
          <cell r="AC57">
            <v>1.0414961042840916</v>
          </cell>
          <cell r="AD57">
            <v>1.0414961042840916</v>
          </cell>
          <cell r="AE57">
            <v>1.0414961042840916</v>
          </cell>
          <cell r="AF57">
            <v>1.0414961042840916</v>
          </cell>
          <cell r="AG57">
            <v>1.0414961042840916</v>
          </cell>
        </row>
        <row r="58">
          <cell r="D58">
            <v>1</v>
          </cell>
          <cell r="E58">
            <v>1</v>
          </cell>
          <cell r="F58">
            <v>1</v>
          </cell>
          <cell r="G58">
            <v>1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  <cell r="V58">
            <v>1</v>
          </cell>
          <cell r="W58">
            <v>1</v>
          </cell>
          <cell r="X58">
            <v>1</v>
          </cell>
          <cell r="Y58">
            <v>1</v>
          </cell>
          <cell r="Z58">
            <v>1</v>
          </cell>
          <cell r="AA58">
            <v>1</v>
          </cell>
          <cell r="AB58">
            <v>1</v>
          </cell>
          <cell r="AC58">
            <v>1</v>
          </cell>
          <cell r="AD58">
            <v>1</v>
          </cell>
          <cell r="AE58">
            <v>1</v>
          </cell>
          <cell r="AF58">
            <v>1</v>
          </cell>
          <cell r="AG58">
            <v>1</v>
          </cell>
        </row>
        <row r="59">
          <cell r="D59">
            <v>1</v>
          </cell>
          <cell r="E59">
            <v>1</v>
          </cell>
          <cell r="F59">
            <v>1</v>
          </cell>
          <cell r="G59">
            <v>1</v>
          </cell>
          <cell r="H59">
            <v>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1.0129999999999999</v>
          </cell>
          <cell r="Q59">
            <v>1.0129999999999999</v>
          </cell>
          <cell r="R59">
            <v>1.0129999999999999</v>
          </cell>
          <cell r="S59">
            <v>1.0129999999999999</v>
          </cell>
          <cell r="T59">
            <v>1.0129999999999999</v>
          </cell>
          <cell r="U59">
            <v>1.0129999999999999</v>
          </cell>
          <cell r="V59">
            <v>1.0129999999999999</v>
          </cell>
          <cell r="W59">
            <v>1.0129999999999999</v>
          </cell>
          <cell r="X59">
            <v>1.0129999999999999</v>
          </cell>
          <cell r="Y59">
            <v>1.0129999999999999</v>
          </cell>
          <cell r="Z59">
            <v>1.0129999999999999</v>
          </cell>
          <cell r="AA59">
            <v>1.0129999999999999</v>
          </cell>
          <cell r="AB59">
            <v>1.0261689999999999</v>
          </cell>
          <cell r="AC59">
            <v>1.0261689999999999</v>
          </cell>
          <cell r="AD59">
            <v>1.0261689999999999</v>
          </cell>
          <cell r="AE59">
            <v>1.0261689999999999</v>
          </cell>
          <cell r="AF59">
            <v>1.0261689999999999</v>
          </cell>
          <cell r="AG59">
            <v>1.0261689999999999</v>
          </cell>
        </row>
        <row r="60">
          <cell r="D60">
            <v>1</v>
          </cell>
          <cell r="E60">
            <v>1</v>
          </cell>
          <cell r="F60">
            <v>1</v>
          </cell>
          <cell r="G60">
            <v>1</v>
          </cell>
          <cell r="H60">
            <v>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1.0058560965263297</v>
          </cell>
          <cell r="Q60">
            <v>1.0058560965263297</v>
          </cell>
          <cell r="R60">
            <v>1.0058560965263297</v>
          </cell>
          <cell r="S60">
            <v>1.0058560965263297</v>
          </cell>
          <cell r="T60">
            <v>1.0058560965263297</v>
          </cell>
          <cell r="U60">
            <v>1.0058560965263297</v>
          </cell>
          <cell r="V60">
            <v>1.0058560965263297</v>
          </cell>
          <cell r="W60">
            <v>1.0058560965263297</v>
          </cell>
          <cell r="X60">
            <v>0.99061047686547055</v>
          </cell>
          <cell r="Y60">
            <v>0.99061047686547055</v>
          </cell>
          <cell r="Z60">
            <v>0.99061047686547055</v>
          </cell>
          <cell r="AA60">
            <v>0.99061047686547055</v>
          </cell>
          <cell r="AB60">
            <v>0.99061047686547055</v>
          </cell>
          <cell r="AC60">
            <v>0.99061047686547055</v>
          </cell>
          <cell r="AD60">
            <v>0.99061047686547055</v>
          </cell>
          <cell r="AE60">
            <v>0.99061047686547055</v>
          </cell>
          <cell r="AF60">
            <v>0.99061047686547055</v>
          </cell>
          <cell r="AG60">
            <v>0.99061047686547055</v>
          </cell>
        </row>
        <row r="61"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1.0058560965263297</v>
          </cell>
          <cell r="Q61">
            <v>1.0058560965263297</v>
          </cell>
          <cell r="R61">
            <v>1.0058560965263297</v>
          </cell>
          <cell r="S61">
            <v>1.0058560965263297</v>
          </cell>
          <cell r="T61">
            <v>1.0058560965263297</v>
          </cell>
          <cell r="U61">
            <v>1.0058560965263297</v>
          </cell>
          <cell r="V61">
            <v>1.0058560965263297</v>
          </cell>
          <cell r="W61">
            <v>1.0058560965263297</v>
          </cell>
          <cell r="X61">
            <v>0.99061047686547055</v>
          </cell>
          <cell r="Y61">
            <v>0.99061047686547055</v>
          </cell>
          <cell r="Z61">
            <v>0.99061047686547055</v>
          </cell>
          <cell r="AA61">
            <v>0.99061047686547055</v>
          </cell>
          <cell r="AB61">
            <v>0.99061047686547055</v>
          </cell>
          <cell r="AC61">
            <v>0.99061047686547055</v>
          </cell>
          <cell r="AD61">
            <v>0.99061047686547055</v>
          </cell>
          <cell r="AE61">
            <v>0.99061047686547055</v>
          </cell>
          <cell r="AF61">
            <v>0.99061047686547055</v>
          </cell>
          <cell r="AG61">
            <v>0.99061047686547055</v>
          </cell>
        </row>
        <row r="62">
          <cell r="D62">
            <v>1</v>
          </cell>
          <cell r="E62">
            <v>1</v>
          </cell>
          <cell r="F62">
            <v>1</v>
          </cell>
          <cell r="G62">
            <v>1</v>
          </cell>
          <cell r="H62">
            <v>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1.0058560965263297</v>
          </cell>
          <cell r="Q62">
            <v>1.0058560965263297</v>
          </cell>
          <cell r="R62">
            <v>1.0058560965263297</v>
          </cell>
          <cell r="S62">
            <v>1.0058560965263297</v>
          </cell>
          <cell r="T62">
            <v>1.0058560965263297</v>
          </cell>
          <cell r="U62">
            <v>1.0058560965263297</v>
          </cell>
          <cell r="V62">
            <v>1.0058560965263297</v>
          </cell>
          <cell r="W62">
            <v>1.0058560965263297</v>
          </cell>
          <cell r="X62">
            <v>0.99061047686547055</v>
          </cell>
          <cell r="Y62">
            <v>0.99061047686547055</v>
          </cell>
          <cell r="Z62">
            <v>0.99061047686547055</v>
          </cell>
          <cell r="AA62">
            <v>0.99061047686547055</v>
          </cell>
          <cell r="AB62">
            <v>0.99061047686547055</v>
          </cell>
          <cell r="AC62">
            <v>0.99061047686547055</v>
          </cell>
          <cell r="AD62">
            <v>0.99061047686547055</v>
          </cell>
          <cell r="AE62">
            <v>0.99061047686547055</v>
          </cell>
          <cell r="AF62">
            <v>0.99061047686547055</v>
          </cell>
          <cell r="AG62">
            <v>0.99061047686547055</v>
          </cell>
        </row>
        <row r="63">
          <cell r="D63">
            <v>1</v>
          </cell>
          <cell r="E63">
            <v>1</v>
          </cell>
          <cell r="F63">
            <v>1</v>
          </cell>
          <cell r="G63">
            <v>1</v>
          </cell>
          <cell r="H63">
            <v>1</v>
          </cell>
          <cell r="I63">
            <v>1</v>
          </cell>
          <cell r="J63">
            <v>1.02</v>
          </cell>
          <cell r="K63">
            <v>1.02</v>
          </cell>
          <cell r="L63">
            <v>1.02</v>
          </cell>
          <cell r="M63">
            <v>1.02</v>
          </cell>
          <cell r="N63">
            <v>1.02</v>
          </cell>
          <cell r="O63">
            <v>1.02</v>
          </cell>
          <cell r="P63">
            <v>1.02</v>
          </cell>
          <cell r="Q63">
            <v>1.02</v>
          </cell>
          <cell r="R63">
            <v>1.02</v>
          </cell>
          <cell r="S63">
            <v>1.02</v>
          </cell>
          <cell r="T63">
            <v>1.02</v>
          </cell>
          <cell r="U63">
            <v>1.0404</v>
          </cell>
          <cell r="V63">
            <v>1.0404</v>
          </cell>
          <cell r="W63">
            <v>1.0404</v>
          </cell>
          <cell r="X63">
            <v>1.0404</v>
          </cell>
          <cell r="Y63">
            <v>1.0404</v>
          </cell>
          <cell r="Z63">
            <v>1.0404</v>
          </cell>
          <cell r="AA63">
            <v>1.0404</v>
          </cell>
          <cell r="AB63">
            <v>1.0404</v>
          </cell>
          <cell r="AC63">
            <v>1.0404</v>
          </cell>
          <cell r="AD63">
            <v>1.0404</v>
          </cell>
          <cell r="AE63">
            <v>1.0404</v>
          </cell>
          <cell r="AF63">
            <v>1.0404</v>
          </cell>
          <cell r="AG63">
            <v>1.0404</v>
          </cell>
        </row>
        <row r="64">
          <cell r="D64">
            <v>1</v>
          </cell>
          <cell r="E64">
            <v>1</v>
          </cell>
          <cell r="F64">
            <v>1</v>
          </cell>
          <cell r="G64">
            <v>1</v>
          </cell>
          <cell r="H64">
            <v>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1.0233000000000001</v>
          </cell>
          <cell r="P64">
            <v>1.0233000000000001</v>
          </cell>
          <cell r="Q64">
            <v>1.0233000000000001</v>
          </cell>
          <cell r="R64">
            <v>1.0233000000000001</v>
          </cell>
          <cell r="S64">
            <v>1.0233000000000001</v>
          </cell>
          <cell r="T64">
            <v>1.0233000000000001</v>
          </cell>
          <cell r="U64">
            <v>1.0233000000000001</v>
          </cell>
          <cell r="V64">
            <v>1.0233000000000001</v>
          </cell>
          <cell r="W64">
            <v>1.0233000000000001</v>
          </cell>
          <cell r="X64">
            <v>1.0233000000000001</v>
          </cell>
          <cell r="Y64">
            <v>1.0233000000000001</v>
          </cell>
          <cell r="Z64">
            <v>1.0233000000000001</v>
          </cell>
          <cell r="AA64">
            <v>1.0233000000000001</v>
          </cell>
          <cell r="AB64">
            <v>1.0471428900000002</v>
          </cell>
          <cell r="AC64">
            <v>1.0471428900000002</v>
          </cell>
          <cell r="AD64">
            <v>1.0471428900000002</v>
          </cell>
          <cell r="AE64">
            <v>1.0471428900000002</v>
          </cell>
          <cell r="AF64">
            <v>1.0471428900000002</v>
          </cell>
          <cell r="AG64">
            <v>1.0471428900000002</v>
          </cell>
        </row>
        <row r="65">
          <cell r="D65">
            <v>1</v>
          </cell>
          <cell r="E65">
            <v>1</v>
          </cell>
          <cell r="F65">
            <v>1</v>
          </cell>
          <cell r="G65">
            <v>1</v>
          </cell>
          <cell r="H65">
            <v>1</v>
          </cell>
          <cell r="I65">
            <v>1</v>
          </cell>
          <cell r="J65">
            <v>0.9865615032864562</v>
          </cell>
          <cell r="K65">
            <v>0.9865615032864562</v>
          </cell>
          <cell r="L65">
            <v>0.9865615032864562</v>
          </cell>
          <cell r="M65">
            <v>0.9865615032864562</v>
          </cell>
          <cell r="N65">
            <v>0.9865615032864562</v>
          </cell>
          <cell r="O65">
            <v>0.9865615032864562</v>
          </cell>
          <cell r="P65">
            <v>0.9865615032864562</v>
          </cell>
          <cell r="Q65">
            <v>0.9865615032864562</v>
          </cell>
          <cell r="R65">
            <v>0.9865615032864562</v>
          </cell>
          <cell r="S65">
            <v>0.9865615032864562</v>
          </cell>
          <cell r="T65">
            <v>0.9865615032864562</v>
          </cell>
          <cell r="U65">
            <v>0.9865615032864562</v>
          </cell>
          <cell r="V65">
            <v>0.9865615032864562</v>
          </cell>
          <cell r="W65">
            <v>0.9865615032864562</v>
          </cell>
          <cell r="X65">
            <v>0.9865615032864562</v>
          </cell>
          <cell r="Y65">
            <v>0.9865615032864562</v>
          </cell>
          <cell r="Z65">
            <v>0.9865615032864562</v>
          </cell>
          <cell r="AA65">
            <v>0.9865615032864562</v>
          </cell>
          <cell r="AB65">
            <v>0.9865615032864562</v>
          </cell>
          <cell r="AC65">
            <v>0.9865615032864562</v>
          </cell>
          <cell r="AD65">
            <v>0.9865615032864562</v>
          </cell>
          <cell r="AE65">
            <v>0.9865615032864562</v>
          </cell>
          <cell r="AF65">
            <v>0.9865615032864562</v>
          </cell>
          <cell r="AG65">
            <v>0.9865615032864562</v>
          </cell>
        </row>
        <row r="66"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  <cell r="N66">
            <v>1</v>
          </cell>
          <cell r="O66">
            <v>1</v>
          </cell>
          <cell r="P66">
            <v>1.05</v>
          </cell>
          <cell r="Q66">
            <v>1.05</v>
          </cell>
          <cell r="R66">
            <v>1.05</v>
          </cell>
          <cell r="S66">
            <v>1.05</v>
          </cell>
          <cell r="T66">
            <v>1.05</v>
          </cell>
          <cell r="U66">
            <v>1.05</v>
          </cell>
          <cell r="V66">
            <v>1.05</v>
          </cell>
          <cell r="W66">
            <v>1.05</v>
          </cell>
          <cell r="X66">
            <v>1.05</v>
          </cell>
          <cell r="Y66">
            <v>1.05</v>
          </cell>
          <cell r="Z66">
            <v>1.05</v>
          </cell>
          <cell r="AA66">
            <v>1.05</v>
          </cell>
          <cell r="AB66">
            <v>1.1025</v>
          </cell>
          <cell r="AC66">
            <v>1.1025</v>
          </cell>
          <cell r="AD66">
            <v>1.1025</v>
          </cell>
          <cell r="AE66">
            <v>1.1025</v>
          </cell>
          <cell r="AF66">
            <v>1.1025</v>
          </cell>
          <cell r="AG66">
            <v>1.1025</v>
          </cell>
        </row>
        <row r="67"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>
            <v>1</v>
          </cell>
          <cell r="J67">
            <v>1.0087906423997668</v>
          </cell>
          <cell r="K67">
            <v>1.0087906423997668</v>
          </cell>
          <cell r="L67">
            <v>1.0087906423997668</v>
          </cell>
          <cell r="M67">
            <v>1.0087906423997668</v>
          </cell>
          <cell r="N67">
            <v>1.0087906423997668</v>
          </cell>
          <cell r="O67">
            <v>1.0087906423997668</v>
          </cell>
          <cell r="P67">
            <v>1.0087906423997668</v>
          </cell>
          <cell r="Q67">
            <v>1.0087906423997668</v>
          </cell>
          <cell r="R67">
            <v>1.0087906423997668</v>
          </cell>
          <cell r="S67">
            <v>1.0087906423997668</v>
          </cell>
          <cell r="T67">
            <v>1.0087906423997668</v>
          </cell>
          <cell r="U67">
            <v>1.0087906423997668</v>
          </cell>
          <cell r="V67">
            <v>1.0087906423997668</v>
          </cell>
          <cell r="W67">
            <v>1.0087906423997668</v>
          </cell>
          <cell r="X67">
            <v>1.0087906423997668</v>
          </cell>
          <cell r="Y67">
            <v>1.0087906423997668</v>
          </cell>
          <cell r="Z67">
            <v>1.0087906423997668</v>
          </cell>
          <cell r="AA67">
            <v>1.0087906423997668</v>
          </cell>
          <cell r="AB67">
            <v>1.0087906423997668</v>
          </cell>
          <cell r="AC67">
            <v>1.0087906423997668</v>
          </cell>
          <cell r="AD67">
            <v>1.0087906423997668</v>
          </cell>
          <cell r="AE67">
            <v>1.0087906423997668</v>
          </cell>
          <cell r="AF67">
            <v>1.0087906423997668</v>
          </cell>
          <cell r="AG67">
            <v>1.0087906423997668</v>
          </cell>
        </row>
        <row r="68"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  <cell r="AB68">
            <v>1</v>
          </cell>
          <cell r="AC68">
            <v>1</v>
          </cell>
          <cell r="AD68">
            <v>1</v>
          </cell>
          <cell r="AE68">
            <v>1</v>
          </cell>
          <cell r="AF68">
            <v>1</v>
          </cell>
          <cell r="AG68">
            <v>1</v>
          </cell>
        </row>
        <row r="69">
          <cell r="D69">
            <v>1</v>
          </cell>
          <cell r="E69">
            <v>1</v>
          </cell>
          <cell r="F69">
            <v>1</v>
          </cell>
          <cell r="G69">
            <v>1</v>
          </cell>
          <cell r="H69">
            <v>1</v>
          </cell>
          <cell r="I69">
            <v>1</v>
          </cell>
          <cell r="J69">
            <v>1</v>
          </cell>
          <cell r="K69">
            <v>1</v>
          </cell>
          <cell r="L69">
            <v>1</v>
          </cell>
          <cell r="M69">
            <v>1</v>
          </cell>
          <cell r="N69">
            <v>1</v>
          </cell>
          <cell r="O69">
            <v>1</v>
          </cell>
          <cell r="P69">
            <v>1</v>
          </cell>
          <cell r="Q69">
            <v>1</v>
          </cell>
          <cell r="R69">
            <v>1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W69">
            <v>1</v>
          </cell>
          <cell r="X69">
            <v>1</v>
          </cell>
          <cell r="Y69">
            <v>1</v>
          </cell>
          <cell r="Z69">
            <v>1</v>
          </cell>
          <cell r="AA69">
            <v>1</v>
          </cell>
          <cell r="AB69">
            <v>1</v>
          </cell>
          <cell r="AC69">
            <v>1</v>
          </cell>
          <cell r="AD69">
            <v>1</v>
          </cell>
          <cell r="AE69">
            <v>1</v>
          </cell>
          <cell r="AF69">
            <v>1</v>
          </cell>
          <cell r="AG69">
            <v>1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  <cell r="L70">
            <v>1</v>
          </cell>
          <cell r="M70">
            <v>1</v>
          </cell>
          <cell r="N70">
            <v>1</v>
          </cell>
          <cell r="O70">
            <v>1</v>
          </cell>
          <cell r="P70">
            <v>1</v>
          </cell>
          <cell r="Q70">
            <v>1</v>
          </cell>
          <cell r="R70">
            <v>1</v>
          </cell>
          <cell r="S70">
            <v>1</v>
          </cell>
          <cell r="T70">
            <v>1</v>
          </cell>
          <cell r="U70">
            <v>1</v>
          </cell>
          <cell r="V70">
            <v>1</v>
          </cell>
          <cell r="W70">
            <v>1</v>
          </cell>
          <cell r="X70">
            <v>1</v>
          </cell>
          <cell r="Y70">
            <v>1</v>
          </cell>
          <cell r="Z70">
            <v>1</v>
          </cell>
          <cell r="AA70">
            <v>1</v>
          </cell>
          <cell r="AB70">
            <v>1</v>
          </cell>
          <cell r="AC70">
            <v>1</v>
          </cell>
          <cell r="AD70">
            <v>1</v>
          </cell>
          <cell r="AE70">
            <v>1</v>
          </cell>
          <cell r="AF70">
            <v>1</v>
          </cell>
          <cell r="AG70">
            <v>1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>
            <v>1</v>
          </cell>
          <cell r="L71">
            <v>1</v>
          </cell>
          <cell r="M71">
            <v>1</v>
          </cell>
          <cell r="N71">
            <v>1</v>
          </cell>
          <cell r="O71">
            <v>1</v>
          </cell>
          <cell r="P71">
            <v>1</v>
          </cell>
          <cell r="Q71">
            <v>1</v>
          </cell>
          <cell r="R71">
            <v>1</v>
          </cell>
          <cell r="S71">
            <v>1</v>
          </cell>
          <cell r="T71">
            <v>1</v>
          </cell>
          <cell r="U71">
            <v>1</v>
          </cell>
          <cell r="V71">
            <v>1</v>
          </cell>
          <cell r="W71">
            <v>1</v>
          </cell>
          <cell r="X71">
            <v>1</v>
          </cell>
          <cell r="Y71">
            <v>1</v>
          </cell>
          <cell r="Z71">
            <v>1</v>
          </cell>
          <cell r="AA71">
            <v>1</v>
          </cell>
          <cell r="AB71">
            <v>1</v>
          </cell>
          <cell r="AC71">
            <v>1</v>
          </cell>
          <cell r="AD71">
            <v>1</v>
          </cell>
          <cell r="AE71">
            <v>1</v>
          </cell>
          <cell r="AF71">
            <v>1</v>
          </cell>
          <cell r="AG71">
            <v>1</v>
          </cell>
        </row>
        <row r="72">
          <cell r="D72">
            <v>1</v>
          </cell>
          <cell r="E72">
            <v>1</v>
          </cell>
          <cell r="F72">
            <v>1</v>
          </cell>
          <cell r="G72">
            <v>1</v>
          </cell>
          <cell r="H72">
            <v>1</v>
          </cell>
          <cell r="I72">
            <v>1</v>
          </cell>
          <cell r="J72">
            <v>1</v>
          </cell>
          <cell r="K72">
            <v>1</v>
          </cell>
          <cell r="L72">
            <v>1</v>
          </cell>
          <cell r="M72">
            <v>1</v>
          </cell>
          <cell r="N72">
            <v>1</v>
          </cell>
          <cell r="O72">
            <v>1</v>
          </cell>
          <cell r="P72">
            <v>1</v>
          </cell>
          <cell r="Q72">
            <v>1</v>
          </cell>
          <cell r="R72">
            <v>1</v>
          </cell>
          <cell r="S72">
            <v>1</v>
          </cell>
          <cell r="T72">
            <v>1</v>
          </cell>
          <cell r="U72">
            <v>1</v>
          </cell>
          <cell r="V72">
            <v>1</v>
          </cell>
          <cell r="W72">
            <v>1</v>
          </cell>
          <cell r="X72">
            <v>1</v>
          </cell>
          <cell r="Y72">
            <v>1</v>
          </cell>
          <cell r="Z72">
            <v>1</v>
          </cell>
          <cell r="AA72">
            <v>1</v>
          </cell>
          <cell r="AB72">
            <v>1</v>
          </cell>
          <cell r="AC72">
            <v>1</v>
          </cell>
          <cell r="AD72">
            <v>1</v>
          </cell>
          <cell r="AE72">
            <v>1</v>
          </cell>
          <cell r="AF72">
            <v>1</v>
          </cell>
          <cell r="AG72">
            <v>1</v>
          </cell>
        </row>
        <row r="73">
          <cell r="D73">
            <v>1</v>
          </cell>
          <cell r="E73">
            <v>1</v>
          </cell>
          <cell r="F73">
            <v>1</v>
          </cell>
          <cell r="G73">
            <v>1</v>
          </cell>
          <cell r="H73">
            <v>1</v>
          </cell>
          <cell r="I73">
            <v>1</v>
          </cell>
          <cell r="J73">
            <v>1</v>
          </cell>
          <cell r="K73">
            <v>1</v>
          </cell>
          <cell r="L73">
            <v>1</v>
          </cell>
          <cell r="M73">
            <v>1</v>
          </cell>
          <cell r="N73">
            <v>1</v>
          </cell>
          <cell r="O73">
            <v>1</v>
          </cell>
          <cell r="P73">
            <v>1</v>
          </cell>
          <cell r="Q73">
            <v>1</v>
          </cell>
          <cell r="R73">
            <v>1</v>
          </cell>
          <cell r="S73">
            <v>1</v>
          </cell>
          <cell r="T73">
            <v>1</v>
          </cell>
          <cell r="U73">
            <v>1</v>
          </cell>
          <cell r="V73">
            <v>1</v>
          </cell>
          <cell r="W73">
            <v>1</v>
          </cell>
          <cell r="X73">
            <v>1</v>
          </cell>
          <cell r="Y73">
            <v>1</v>
          </cell>
          <cell r="Z73">
            <v>1</v>
          </cell>
          <cell r="AA73">
            <v>1</v>
          </cell>
          <cell r="AB73">
            <v>1</v>
          </cell>
          <cell r="AC73">
            <v>1</v>
          </cell>
          <cell r="AD73">
            <v>1</v>
          </cell>
          <cell r="AE73">
            <v>1</v>
          </cell>
          <cell r="AF73">
            <v>1</v>
          </cell>
          <cell r="AG73">
            <v>1</v>
          </cell>
        </row>
        <row r="74">
          <cell r="D74">
            <v>1</v>
          </cell>
          <cell r="E74">
            <v>1</v>
          </cell>
          <cell r="F74">
            <v>1</v>
          </cell>
          <cell r="G74">
            <v>1</v>
          </cell>
          <cell r="H74">
            <v>1</v>
          </cell>
          <cell r="I74">
            <v>1</v>
          </cell>
          <cell r="J74">
            <v>1.0688052767514822</v>
          </cell>
          <cell r="K74">
            <v>1.0688052767514822</v>
          </cell>
          <cell r="L74">
            <v>1.0688052767514822</v>
          </cell>
          <cell r="M74">
            <v>1.0688052767514822</v>
          </cell>
          <cell r="N74">
            <v>1.0688052767514822</v>
          </cell>
          <cell r="O74">
            <v>1.0688052767514822</v>
          </cell>
          <cell r="P74">
            <v>1.0688052767514822</v>
          </cell>
          <cell r="Q74">
            <v>1.0688052767514822</v>
          </cell>
          <cell r="R74">
            <v>1.0688052767514822</v>
          </cell>
          <cell r="S74">
            <v>1.0688052767514822</v>
          </cell>
          <cell r="T74">
            <v>1.0688052767514822</v>
          </cell>
          <cell r="U74">
            <v>1.0688052767514822</v>
          </cell>
          <cell r="V74">
            <v>1.0688052767514822</v>
          </cell>
          <cell r="W74">
            <v>1.0688052767514822</v>
          </cell>
          <cell r="X74">
            <v>1.0688052767514822</v>
          </cell>
          <cell r="Y74">
            <v>1.0688052767514822</v>
          </cell>
          <cell r="Z74">
            <v>1.0688052767514822</v>
          </cell>
          <cell r="AA74">
            <v>1.0688052767514822</v>
          </cell>
          <cell r="AB74">
            <v>1.0688052767514822</v>
          </cell>
          <cell r="AC74">
            <v>1.0688052767514822</v>
          </cell>
          <cell r="AD74">
            <v>1.0688052767514822</v>
          </cell>
          <cell r="AE74">
            <v>1.0688052767514822</v>
          </cell>
          <cell r="AF74">
            <v>1.0688052767514822</v>
          </cell>
          <cell r="AG74">
            <v>1.0688052767514822</v>
          </cell>
        </row>
        <row r="75">
          <cell r="D75">
            <v>1</v>
          </cell>
          <cell r="E75">
            <v>1</v>
          </cell>
          <cell r="F75">
            <v>1</v>
          </cell>
          <cell r="G75">
            <v>1</v>
          </cell>
          <cell r="H75">
            <v>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0.97739349725299463</v>
          </cell>
          <cell r="N75">
            <v>0.97739349725299463</v>
          </cell>
          <cell r="O75">
            <v>0.97739349725299463</v>
          </cell>
          <cell r="P75">
            <v>1.0139144858090674</v>
          </cell>
          <cell r="Q75">
            <v>1.0139144858090674</v>
          </cell>
          <cell r="R75">
            <v>1.0139144858090674</v>
          </cell>
          <cell r="S75">
            <v>1.0139144858090674</v>
          </cell>
          <cell r="T75">
            <v>1.0139144858090674</v>
          </cell>
          <cell r="U75">
            <v>1.0139144858090674</v>
          </cell>
          <cell r="V75">
            <v>1.0139144858090674</v>
          </cell>
          <cell r="W75">
            <v>1.0139144858090674</v>
          </cell>
          <cell r="X75">
            <v>1.0139144858090674</v>
          </cell>
          <cell r="Y75">
            <v>0.97637008088703081</v>
          </cell>
          <cell r="Z75">
            <v>0.97637008088703081</v>
          </cell>
          <cell r="AA75">
            <v>0.97637008088703081</v>
          </cell>
          <cell r="AB75">
            <v>1.02</v>
          </cell>
          <cell r="AC75">
            <v>1.02</v>
          </cell>
          <cell r="AD75">
            <v>1.02</v>
          </cell>
          <cell r="AE75">
            <v>1.02</v>
          </cell>
          <cell r="AF75">
            <v>1.02</v>
          </cell>
          <cell r="AG75">
            <v>1.02</v>
          </cell>
        </row>
        <row r="76">
          <cell r="D76">
            <v>1</v>
          </cell>
          <cell r="E76">
            <v>1</v>
          </cell>
          <cell r="F76">
            <v>1</v>
          </cell>
          <cell r="G76">
            <v>1</v>
          </cell>
          <cell r="H76">
            <v>1</v>
          </cell>
          <cell r="I76">
            <v>1</v>
          </cell>
          <cell r="J76">
            <v>1.0068828968701018</v>
          </cell>
          <cell r="K76">
            <v>1.0068828968701018</v>
          </cell>
          <cell r="L76">
            <v>1.0068828968701018</v>
          </cell>
          <cell r="M76">
            <v>1.0068828968701018</v>
          </cell>
          <cell r="N76">
            <v>1.0068828968701018</v>
          </cell>
          <cell r="O76">
            <v>1.0068828968701018</v>
          </cell>
          <cell r="P76">
            <v>1.0068828968701018</v>
          </cell>
          <cell r="Q76">
            <v>1.0068828968701018</v>
          </cell>
          <cell r="R76">
            <v>1.0068828968701018</v>
          </cell>
          <cell r="S76">
            <v>1.0068828968701018</v>
          </cell>
          <cell r="T76">
            <v>1.0068828968701018</v>
          </cell>
          <cell r="U76">
            <v>1.0068828968701018</v>
          </cell>
          <cell r="V76">
            <v>1.0068828968701018</v>
          </cell>
          <cell r="W76">
            <v>1.0068828968701018</v>
          </cell>
          <cell r="X76">
            <v>1.0068828968701018</v>
          </cell>
          <cell r="Y76">
            <v>1.0068828968701018</v>
          </cell>
          <cell r="Z76">
            <v>1.0068828968701018</v>
          </cell>
          <cell r="AA76">
            <v>1.0068828968701018</v>
          </cell>
          <cell r="AB76">
            <v>1.0068828968701018</v>
          </cell>
          <cell r="AC76">
            <v>1.0068828968701018</v>
          </cell>
          <cell r="AD76">
            <v>1.0068828968701018</v>
          </cell>
          <cell r="AE76">
            <v>1.0068828968701018</v>
          </cell>
          <cell r="AF76">
            <v>1.0068828968701018</v>
          </cell>
          <cell r="AG76">
            <v>1.0068828968701018</v>
          </cell>
        </row>
        <row r="77">
          <cell r="D77">
            <v>1</v>
          </cell>
          <cell r="E77">
            <v>1</v>
          </cell>
          <cell r="F77">
            <v>1</v>
          </cell>
          <cell r="G77">
            <v>1</v>
          </cell>
          <cell r="H77">
            <v>1</v>
          </cell>
          <cell r="I77">
            <v>1</v>
          </cell>
          <cell r="J77">
            <v>1.0071083666307987</v>
          </cell>
          <cell r="K77">
            <v>1.0071083666307987</v>
          </cell>
          <cell r="L77">
            <v>1.0071083666307987</v>
          </cell>
          <cell r="M77">
            <v>1.0071083666307987</v>
          </cell>
          <cell r="N77">
            <v>1.0071083666307987</v>
          </cell>
          <cell r="O77">
            <v>1.0071083666307987</v>
          </cell>
          <cell r="P77">
            <v>1.0071083666307987</v>
          </cell>
          <cell r="Q77">
            <v>1.0071083666307987</v>
          </cell>
          <cell r="R77">
            <v>1.0071083666307987</v>
          </cell>
          <cell r="S77">
            <v>1.0071083666307987</v>
          </cell>
          <cell r="T77">
            <v>1.0071083666307987</v>
          </cell>
          <cell r="U77">
            <v>1.0071083666307987</v>
          </cell>
          <cell r="V77">
            <v>1.0071083666307987</v>
          </cell>
          <cell r="W77">
            <v>1.0071083666307987</v>
          </cell>
          <cell r="X77">
            <v>1.0071083666307987</v>
          </cell>
          <cell r="Y77">
            <v>1.0071083666307987</v>
          </cell>
          <cell r="Z77">
            <v>1.0071083666307987</v>
          </cell>
          <cell r="AA77">
            <v>1.0071083666307987</v>
          </cell>
          <cell r="AB77">
            <v>1.0071083666307987</v>
          </cell>
          <cell r="AC77">
            <v>1.0071083666307987</v>
          </cell>
          <cell r="AD77">
            <v>1.0071083666307987</v>
          </cell>
          <cell r="AE77">
            <v>1.0071083666307987</v>
          </cell>
          <cell r="AF77">
            <v>1.0071083666307987</v>
          </cell>
          <cell r="AG77">
            <v>1.0071083666307987</v>
          </cell>
        </row>
        <row r="78">
          <cell r="D78">
            <v>1</v>
          </cell>
          <cell r="E78">
            <v>1</v>
          </cell>
          <cell r="F78">
            <v>1</v>
          </cell>
          <cell r="G78">
            <v>1</v>
          </cell>
          <cell r="H78">
            <v>1</v>
          </cell>
          <cell r="I78">
            <v>1</v>
          </cell>
          <cell r="J78">
            <v>1.0058108028529078</v>
          </cell>
          <cell r="K78">
            <v>1.0058108028529078</v>
          </cell>
          <cell r="L78">
            <v>1.0058108028529078</v>
          </cell>
          <cell r="M78">
            <v>1.0058108028529078</v>
          </cell>
          <cell r="N78">
            <v>1.0058108028529078</v>
          </cell>
          <cell r="O78">
            <v>1.0058108028529078</v>
          </cell>
          <cell r="P78">
            <v>1.0058108028529078</v>
          </cell>
          <cell r="Q78">
            <v>1.0058108028529078</v>
          </cell>
          <cell r="R78">
            <v>1.0058108028529078</v>
          </cell>
          <cell r="S78">
            <v>1.0058108028529078</v>
          </cell>
          <cell r="T78">
            <v>1.0058108028529078</v>
          </cell>
          <cell r="U78">
            <v>1.0058108028529078</v>
          </cell>
          <cell r="V78">
            <v>1.0058108028529078</v>
          </cell>
          <cell r="W78">
            <v>1.0058108028529078</v>
          </cell>
          <cell r="X78">
            <v>1.0058108028529078</v>
          </cell>
          <cell r="Y78">
            <v>1.0058108028529078</v>
          </cell>
          <cell r="Z78">
            <v>1.0058108028529078</v>
          </cell>
          <cell r="AA78">
            <v>1.0058108028529078</v>
          </cell>
          <cell r="AB78">
            <v>1.0058108028529078</v>
          </cell>
          <cell r="AC78">
            <v>1.0058108028529078</v>
          </cell>
          <cell r="AD78">
            <v>1.0058108028529078</v>
          </cell>
          <cell r="AE78">
            <v>1.0058108028529078</v>
          </cell>
          <cell r="AF78">
            <v>1.0058108028529078</v>
          </cell>
          <cell r="AG78">
            <v>1.0058108028529078</v>
          </cell>
        </row>
        <row r="79">
          <cell r="D79">
            <v>1</v>
          </cell>
          <cell r="E79">
            <v>1</v>
          </cell>
          <cell r="F79">
            <v>1</v>
          </cell>
          <cell r="G79">
            <v>1</v>
          </cell>
          <cell r="H79">
            <v>1</v>
          </cell>
          <cell r="I79">
            <v>1</v>
          </cell>
          <cell r="J79">
            <v>1.0109284753359142</v>
          </cell>
          <cell r="K79">
            <v>1.0109284753359142</v>
          </cell>
          <cell r="L79">
            <v>1.0109284753359142</v>
          </cell>
          <cell r="M79">
            <v>1.0109284753359142</v>
          </cell>
          <cell r="N79">
            <v>1.0109284753359142</v>
          </cell>
          <cell r="O79">
            <v>1.0109284753359142</v>
          </cell>
          <cell r="P79">
            <v>1.0109284753359142</v>
          </cell>
          <cell r="Q79">
            <v>1.0109284753359142</v>
          </cell>
          <cell r="R79">
            <v>1.0109284753359142</v>
          </cell>
          <cell r="S79">
            <v>1.0109284753359142</v>
          </cell>
          <cell r="T79">
            <v>1.0109284753359142</v>
          </cell>
          <cell r="U79">
            <v>1.0109284753359142</v>
          </cell>
          <cell r="V79">
            <v>1.0109284753359142</v>
          </cell>
          <cell r="W79">
            <v>1.0109284753359142</v>
          </cell>
          <cell r="X79">
            <v>1.0109284753359142</v>
          </cell>
          <cell r="Y79">
            <v>1.0109284753359142</v>
          </cell>
          <cell r="Z79">
            <v>1.0109284753359142</v>
          </cell>
          <cell r="AA79">
            <v>1.0109284753359142</v>
          </cell>
          <cell r="AB79">
            <v>1.0109284753359142</v>
          </cell>
          <cell r="AC79">
            <v>1.0109284753359142</v>
          </cell>
          <cell r="AD79">
            <v>1.0109284753359142</v>
          </cell>
          <cell r="AE79">
            <v>1.0109284753359142</v>
          </cell>
          <cell r="AF79">
            <v>1.0109284753359142</v>
          </cell>
          <cell r="AG79">
            <v>1.0109284753359142</v>
          </cell>
        </row>
        <row r="80"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1</v>
          </cell>
          <cell r="I80">
            <v>1</v>
          </cell>
          <cell r="J80">
            <v>1.0765415860364722</v>
          </cell>
          <cell r="K80">
            <v>1.0765415860364722</v>
          </cell>
          <cell r="L80">
            <v>1.0765415860364722</v>
          </cell>
          <cell r="M80">
            <v>1.0765415860364722</v>
          </cell>
          <cell r="N80">
            <v>1.0765415860364722</v>
          </cell>
          <cell r="O80">
            <v>1.0765415860364722</v>
          </cell>
          <cell r="P80">
            <v>1.0765415860364722</v>
          </cell>
          <cell r="Q80">
            <v>1.0765415860364722</v>
          </cell>
          <cell r="R80">
            <v>1.0765415860364722</v>
          </cell>
          <cell r="S80">
            <v>1.0765415860364722</v>
          </cell>
          <cell r="T80">
            <v>1.0765415860364722</v>
          </cell>
          <cell r="U80">
            <v>1.0765415860364722</v>
          </cell>
          <cell r="V80">
            <v>1.0765415860364722</v>
          </cell>
          <cell r="W80">
            <v>1.0765415860364722</v>
          </cell>
          <cell r="X80">
            <v>1.0765415860364722</v>
          </cell>
          <cell r="Y80">
            <v>1.0765415860364722</v>
          </cell>
          <cell r="Z80">
            <v>1.0765415860364722</v>
          </cell>
          <cell r="AA80">
            <v>1.0765415860364722</v>
          </cell>
          <cell r="AB80">
            <v>1.0765415860364722</v>
          </cell>
          <cell r="AC80">
            <v>1.0765415860364722</v>
          </cell>
          <cell r="AD80">
            <v>1.0765415860364722</v>
          </cell>
          <cell r="AE80">
            <v>1.0765415860364722</v>
          </cell>
          <cell r="AF80">
            <v>1.0765415860364722</v>
          </cell>
          <cell r="AG80">
            <v>1.0765415860364722</v>
          </cell>
        </row>
        <row r="81"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1.0304887982623574</v>
          </cell>
          <cell r="K81">
            <v>1.0304887982623574</v>
          </cell>
          <cell r="L81">
            <v>1.0304887982623574</v>
          </cell>
          <cell r="M81">
            <v>1.0304887982623574</v>
          </cell>
          <cell r="N81">
            <v>1.0304887982623574</v>
          </cell>
          <cell r="O81">
            <v>1.0304887982623574</v>
          </cell>
          <cell r="P81">
            <v>1.0304887982623574</v>
          </cell>
          <cell r="Q81">
            <v>1.0304887982623574</v>
          </cell>
          <cell r="R81">
            <v>1.0304887982623574</v>
          </cell>
          <cell r="S81">
            <v>1.0304887982623574</v>
          </cell>
          <cell r="T81">
            <v>1.0304887982623574</v>
          </cell>
          <cell r="U81">
            <v>1.0304887982623574</v>
          </cell>
          <cell r="V81">
            <v>1.0304887982623574</v>
          </cell>
          <cell r="W81">
            <v>1.0304887982623574</v>
          </cell>
          <cell r="X81">
            <v>1.0304887982623574</v>
          </cell>
          <cell r="Y81">
            <v>1.0304887982623574</v>
          </cell>
          <cell r="Z81">
            <v>1.0304887982623574</v>
          </cell>
          <cell r="AA81">
            <v>1.0304887982623574</v>
          </cell>
          <cell r="AB81">
            <v>1.0304887982623574</v>
          </cell>
          <cell r="AC81">
            <v>1.0304887982623574</v>
          </cell>
          <cell r="AD81">
            <v>1.0304887982623574</v>
          </cell>
          <cell r="AE81">
            <v>1.0304887982623574</v>
          </cell>
          <cell r="AF81">
            <v>1.0304887982623574</v>
          </cell>
          <cell r="AG81">
            <v>1.0304887982623574</v>
          </cell>
        </row>
        <row r="82"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1</v>
          </cell>
          <cell r="J82">
            <v>1.0501886910920195</v>
          </cell>
          <cell r="K82">
            <v>1.0501886910920195</v>
          </cell>
          <cell r="L82">
            <v>1.0501886910920195</v>
          </cell>
          <cell r="M82">
            <v>1.0501886910920195</v>
          </cell>
          <cell r="N82">
            <v>1.0501886910920195</v>
          </cell>
          <cell r="O82">
            <v>1.0501886910920195</v>
          </cell>
          <cell r="P82">
            <v>1.0501886910920195</v>
          </cell>
          <cell r="Q82">
            <v>1.0501886910920195</v>
          </cell>
          <cell r="R82">
            <v>1.0501886910920195</v>
          </cell>
          <cell r="S82">
            <v>1.0501886910920195</v>
          </cell>
          <cell r="T82">
            <v>1.0501886910920195</v>
          </cell>
          <cell r="U82">
            <v>1.0501886910920195</v>
          </cell>
          <cell r="V82">
            <v>1.0501886910920195</v>
          </cell>
          <cell r="W82">
            <v>1.0501886910920195</v>
          </cell>
          <cell r="X82">
            <v>1.0501886910920195</v>
          </cell>
          <cell r="Y82">
            <v>1.0501886910920195</v>
          </cell>
          <cell r="Z82">
            <v>1.0501886910920195</v>
          </cell>
          <cell r="AA82">
            <v>1.0501886910920195</v>
          </cell>
          <cell r="AB82">
            <v>1.0501886910920195</v>
          </cell>
          <cell r="AC82">
            <v>1.0501886910920195</v>
          </cell>
          <cell r="AD82">
            <v>1.0501886910920195</v>
          </cell>
          <cell r="AE82">
            <v>1.0501886910920195</v>
          </cell>
          <cell r="AF82">
            <v>1.0501886910920195</v>
          </cell>
          <cell r="AG82">
            <v>1.0501886910920195</v>
          </cell>
        </row>
        <row r="83"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1</v>
          </cell>
          <cell r="J83">
            <v>1.0503838670958265</v>
          </cell>
          <cell r="K83">
            <v>1.0503838670958265</v>
          </cell>
          <cell r="L83">
            <v>1.0503838670958265</v>
          </cell>
          <cell r="M83">
            <v>1.0503838670958265</v>
          </cell>
          <cell r="N83">
            <v>1.0503838670958265</v>
          </cell>
          <cell r="O83">
            <v>1.0503838670958265</v>
          </cell>
          <cell r="P83">
            <v>1.0503838670958265</v>
          </cell>
          <cell r="Q83">
            <v>1.0503838670958265</v>
          </cell>
          <cell r="R83">
            <v>1.0503838670958265</v>
          </cell>
          <cell r="S83">
            <v>1.0503838670958265</v>
          </cell>
          <cell r="T83">
            <v>1.0503838670958265</v>
          </cell>
          <cell r="U83">
            <v>1.0503838670958265</v>
          </cell>
          <cell r="V83">
            <v>1.0503838670958265</v>
          </cell>
          <cell r="W83">
            <v>1.0503838670958265</v>
          </cell>
          <cell r="X83">
            <v>1.0503838670958265</v>
          </cell>
          <cell r="Y83">
            <v>1.0503838670958265</v>
          </cell>
          <cell r="Z83">
            <v>1.0503838670958265</v>
          </cell>
          <cell r="AA83">
            <v>1.0503838670958265</v>
          </cell>
          <cell r="AB83">
            <v>1.0503838670958265</v>
          </cell>
          <cell r="AC83">
            <v>1.0503838670958265</v>
          </cell>
          <cell r="AD83">
            <v>1.0503838670958265</v>
          </cell>
          <cell r="AE83">
            <v>1.0503838670958265</v>
          </cell>
          <cell r="AF83">
            <v>1.0503838670958265</v>
          </cell>
          <cell r="AG83">
            <v>1.0503838670958265</v>
          </cell>
        </row>
        <row r="84">
          <cell r="D84">
            <v>1</v>
          </cell>
          <cell r="E84">
            <v>1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M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</row>
        <row r="85">
          <cell r="D85">
            <v>1</v>
          </cell>
          <cell r="E85">
            <v>1</v>
          </cell>
          <cell r="F85">
            <v>1</v>
          </cell>
          <cell r="G85">
            <v>1</v>
          </cell>
          <cell r="H85">
            <v>1</v>
          </cell>
          <cell r="I85">
            <v>1</v>
          </cell>
          <cell r="J85">
            <v>1.0339193346440767</v>
          </cell>
          <cell r="K85">
            <v>1.0339193346440767</v>
          </cell>
          <cell r="L85">
            <v>1.0339193346440767</v>
          </cell>
          <cell r="M85">
            <v>1.0339193346440767</v>
          </cell>
          <cell r="N85">
            <v>1.0339193346440767</v>
          </cell>
          <cell r="O85">
            <v>1.0339193346440767</v>
          </cell>
          <cell r="P85">
            <v>1.0339193346440767</v>
          </cell>
          <cell r="Q85">
            <v>1.0339193346440767</v>
          </cell>
          <cell r="R85">
            <v>1.0339193346440767</v>
          </cell>
          <cell r="S85">
            <v>1.0339193346440767</v>
          </cell>
          <cell r="T85">
            <v>1.0339193346440767</v>
          </cell>
          <cell r="U85">
            <v>1.0339193346440767</v>
          </cell>
          <cell r="V85">
            <v>1.0339193346440767</v>
          </cell>
          <cell r="W85">
            <v>1.0339193346440767</v>
          </cell>
          <cell r="X85">
            <v>1.0339193346440767</v>
          </cell>
          <cell r="Y85">
            <v>1.0339193346440767</v>
          </cell>
          <cell r="Z85">
            <v>1.0339193346440767</v>
          </cell>
          <cell r="AA85">
            <v>1.0339193346440767</v>
          </cell>
          <cell r="AB85">
            <v>1.0339193346440767</v>
          </cell>
          <cell r="AC85">
            <v>1.0339193346440767</v>
          </cell>
          <cell r="AD85">
            <v>1.0339193346440767</v>
          </cell>
          <cell r="AE85">
            <v>1.0339193346440767</v>
          </cell>
          <cell r="AF85">
            <v>1.0339193346440767</v>
          </cell>
          <cell r="AG85">
            <v>1.0339193346440767</v>
          </cell>
        </row>
        <row r="86">
          <cell r="D86">
            <v>1</v>
          </cell>
          <cell r="E86">
            <v>1</v>
          </cell>
          <cell r="F86">
            <v>1</v>
          </cell>
          <cell r="G86">
            <v>1</v>
          </cell>
          <cell r="H86">
            <v>1</v>
          </cell>
          <cell r="I86">
            <v>1</v>
          </cell>
          <cell r="J86">
            <v>1</v>
          </cell>
          <cell r="K86">
            <v>1</v>
          </cell>
          <cell r="L86">
            <v>1</v>
          </cell>
          <cell r="M86">
            <v>1</v>
          </cell>
          <cell r="N86">
            <v>1</v>
          </cell>
          <cell r="O86">
            <v>1</v>
          </cell>
          <cell r="P86">
            <v>1</v>
          </cell>
          <cell r="Q86">
            <v>1</v>
          </cell>
          <cell r="R86">
            <v>1</v>
          </cell>
          <cell r="S86">
            <v>1</v>
          </cell>
          <cell r="T86">
            <v>1</v>
          </cell>
          <cell r="U86">
            <v>1</v>
          </cell>
          <cell r="V86">
            <v>1</v>
          </cell>
          <cell r="W86">
            <v>1</v>
          </cell>
          <cell r="X86">
            <v>1</v>
          </cell>
          <cell r="Y86">
            <v>1</v>
          </cell>
          <cell r="Z86">
            <v>1</v>
          </cell>
          <cell r="AA86">
            <v>1</v>
          </cell>
          <cell r="AB86">
            <v>1</v>
          </cell>
          <cell r="AC86">
            <v>1</v>
          </cell>
          <cell r="AD86">
            <v>1</v>
          </cell>
          <cell r="AE86">
            <v>1</v>
          </cell>
          <cell r="AF86">
            <v>1</v>
          </cell>
          <cell r="AG86">
            <v>1</v>
          </cell>
        </row>
        <row r="87"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1</v>
          </cell>
          <cell r="I87">
            <v>1</v>
          </cell>
          <cell r="J87">
            <v>1</v>
          </cell>
          <cell r="K87">
            <v>1</v>
          </cell>
          <cell r="L87">
            <v>1</v>
          </cell>
          <cell r="M87">
            <v>1</v>
          </cell>
          <cell r="N87">
            <v>1</v>
          </cell>
          <cell r="O87">
            <v>1</v>
          </cell>
          <cell r="P87">
            <v>1</v>
          </cell>
          <cell r="Q87">
            <v>1</v>
          </cell>
          <cell r="R87">
            <v>1</v>
          </cell>
          <cell r="S87">
            <v>1</v>
          </cell>
          <cell r="T87">
            <v>1</v>
          </cell>
          <cell r="U87">
            <v>1</v>
          </cell>
          <cell r="V87">
            <v>1</v>
          </cell>
          <cell r="W87">
            <v>1</v>
          </cell>
          <cell r="X87">
            <v>1</v>
          </cell>
          <cell r="Y87">
            <v>1</v>
          </cell>
          <cell r="Z87">
            <v>1</v>
          </cell>
          <cell r="AA87">
            <v>1</v>
          </cell>
          <cell r="AB87">
            <v>1</v>
          </cell>
          <cell r="AC87">
            <v>1</v>
          </cell>
          <cell r="AD87">
            <v>1</v>
          </cell>
          <cell r="AE87">
            <v>1</v>
          </cell>
          <cell r="AF87">
            <v>1</v>
          </cell>
          <cell r="AG87">
            <v>1</v>
          </cell>
        </row>
        <row r="88">
          <cell r="D88">
            <v>1</v>
          </cell>
          <cell r="E88">
            <v>1</v>
          </cell>
          <cell r="F88">
            <v>1</v>
          </cell>
          <cell r="G88">
            <v>1</v>
          </cell>
          <cell r="H88">
            <v>1</v>
          </cell>
          <cell r="I88">
            <v>1</v>
          </cell>
          <cell r="J88">
            <v>1</v>
          </cell>
          <cell r="K88">
            <v>1</v>
          </cell>
          <cell r="L88">
            <v>1</v>
          </cell>
          <cell r="M88">
            <v>1</v>
          </cell>
          <cell r="N88">
            <v>1</v>
          </cell>
          <cell r="O88">
            <v>1</v>
          </cell>
          <cell r="P88">
            <v>1</v>
          </cell>
          <cell r="Q88">
            <v>1</v>
          </cell>
          <cell r="R88">
            <v>1</v>
          </cell>
          <cell r="S88">
            <v>1</v>
          </cell>
          <cell r="T88">
            <v>1</v>
          </cell>
          <cell r="U88">
            <v>1</v>
          </cell>
          <cell r="V88">
            <v>1</v>
          </cell>
          <cell r="W88">
            <v>1</v>
          </cell>
          <cell r="X88">
            <v>1</v>
          </cell>
          <cell r="Y88">
            <v>1</v>
          </cell>
          <cell r="Z88">
            <v>1</v>
          </cell>
          <cell r="AA88">
            <v>1</v>
          </cell>
          <cell r="AB88">
            <v>1</v>
          </cell>
          <cell r="AC88">
            <v>1</v>
          </cell>
          <cell r="AD88">
            <v>1</v>
          </cell>
          <cell r="AE88">
            <v>1</v>
          </cell>
          <cell r="AF88">
            <v>1</v>
          </cell>
          <cell r="AG88">
            <v>1</v>
          </cell>
        </row>
        <row r="89">
          <cell r="D89">
            <v>1</v>
          </cell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  <cell r="U89">
            <v>1</v>
          </cell>
          <cell r="V89">
            <v>1</v>
          </cell>
          <cell r="W89">
            <v>1</v>
          </cell>
          <cell r="X89">
            <v>1</v>
          </cell>
          <cell r="Y89">
            <v>1</v>
          </cell>
          <cell r="Z89">
            <v>1</v>
          </cell>
          <cell r="AA89">
            <v>1</v>
          </cell>
          <cell r="AB89">
            <v>1</v>
          </cell>
          <cell r="AC89">
            <v>1</v>
          </cell>
          <cell r="AD89">
            <v>1</v>
          </cell>
          <cell r="AE89">
            <v>1</v>
          </cell>
          <cell r="AF89">
            <v>1</v>
          </cell>
          <cell r="AG89">
            <v>1</v>
          </cell>
        </row>
        <row r="90">
          <cell r="D90">
            <v>1</v>
          </cell>
          <cell r="E90">
            <v>1</v>
          </cell>
          <cell r="F90">
            <v>1</v>
          </cell>
          <cell r="G90">
            <v>1</v>
          </cell>
          <cell r="H90">
            <v>1</v>
          </cell>
          <cell r="I90">
            <v>1</v>
          </cell>
          <cell r="J90">
            <v>1</v>
          </cell>
          <cell r="K90">
            <v>1</v>
          </cell>
          <cell r="L90">
            <v>1</v>
          </cell>
          <cell r="M90">
            <v>1</v>
          </cell>
          <cell r="N90">
            <v>1</v>
          </cell>
          <cell r="O90">
            <v>1</v>
          </cell>
          <cell r="P90">
            <v>1</v>
          </cell>
          <cell r="Q90">
            <v>1</v>
          </cell>
          <cell r="R90">
            <v>1</v>
          </cell>
          <cell r="S90">
            <v>1</v>
          </cell>
          <cell r="T90">
            <v>1</v>
          </cell>
          <cell r="U90">
            <v>1</v>
          </cell>
          <cell r="V90">
            <v>1</v>
          </cell>
          <cell r="W90">
            <v>1</v>
          </cell>
          <cell r="X90">
            <v>1</v>
          </cell>
          <cell r="Y90">
            <v>1</v>
          </cell>
          <cell r="Z90">
            <v>1</v>
          </cell>
          <cell r="AA90">
            <v>1</v>
          </cell>
          <cell r="AB90">
            <v>1</v>
          </cell>
          <cell r="AC90">
            <v>1</v>
          </cell>
          <cell r="AD90">
            <v>1</v>
          </cell>
          <cell r="AE90">
            <v>1</v>
          </cell>
          <cell r="AF90">
            <v>1</v>
          </cell>
          <cell r="AG90">
            <v>1</v>
          </cell>
        </row>
        <row r="91">
          <cell r="D91">
            <v>1</v>
          </cell>
          <cell r="E91">
            <v>1</v>
          </cell>
          <cell r="F91">
            <v>1</v>
          </cell>
          <cell r="G91">
            <v>1</v>
          </cell>
          <cell r="H91">
            <v>1</v>
          </cell>
          <cell r="I91">
            <v>1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1</v>
          </cell>
          <cell r="P91">
            <v>1</v>
          </cell>
          <cell r="Q91">
            <v>1</v>
          </cell>
          <cell r="R91">
            <v>1</v>
          </cell>
          <cell r="S91">
            <v>1</v>
          </cell>
          <cell r="T91">
            <v>1</v>
          </cell>
          <cell r="U91">
            <v>1</v>
          </cell>
          <cell r="V91">
            <v>1</v>
          </cell>
          <cell r="W91">
            <v>1</v>
          </cell>
          <cell r="X91">
            <v>1</v>
          </cell>
          <cell r="Y91">
            <v>1</v>
          </cell>
          <cell r="Z91">
            <v>1</v>
          </cell>
          <cell r="AA91">
            <v>1</v>
          </cell>
          <cell r="AB91">
            <v>1</v>
          </cell>
          <cell r="AC91">
            <v>1</v>
          </cell>
          <cell r="AD91">
            <v>1</v>
          </cell>
          <cell r="AE91">
            <v>1</v>
          </cell>
          <cell r="AF91">
            <v>1</v>
          </cell>
          <cell r="AG91">
            <v>1</v>
          </cell>
        </row>
        <row r="92">
          <cell r="D92">
            <v>1</v>
          </cell>
          <cell r="E92">
            <v>1</v>
          </cell>
          <cell r="F92">
            <v>1</v>
          </cell>
          <cell r="G92">
            <v>1</v>
          </cell>
          <cell r="H92">
            <v>1</v>
          </cell>
          <cell r="I92">
            <v>1</v>
          </cell>
          <cell r="J92">
            <v>1</v>
          </cell>
          <cell r="K92">
            <v>1</v>
          </cell>
          <cell r="L92">
            <v>1</v>
          </cell>
          <cell r="M92">
            <v>1</v>
          </cell>
          <cell r="N92">
            <v>1</v>
          </cell>
          <cell r="O92">
            <v>1</v>
          </cell>
          <cell r="P92">
            <v>1</v>
          </cell>
          <cell r="Q92">
            <v>1</v>
          </cell>
          <cell r="R92">
            <v>1</v>
          </cell>
          <cell r="S92">
            <v>1</v>
          </cell>
          <cell r="T92">
            <v>1</v>
          </cell>
          <cell r="U92">
            <v>1</v>
          </cell>
          <cell r="V92">
            <v>1</v>
          </cell>
          <cell r="W92">
            <v>1</v>
          </cell>
          <cell r="X92">
            <v>1</v>
          </cell>
          <cell r="Y92">
            <v>1</v>
          </cell>
          <cell r="Z92">
            <v>1</v>
          </cell>
          <cell r="AA92">
            <v>1</v>
          </cell>
          <cell r="AB92">
            <v>1</v>
          </cell>
          <cell r="AC92">
            <v>1</v>
          </cell>
          <cell r="AD92">
            <v>1</v>
          </cell>
          <cell r="AE92">
            <v>1</v>
          </cell>
          <cell r="AF92">
            <v>1</v>
          </cell>
          <cell r="AG92">
            <v>1</v>
          </cell>
        </row>
        <row r="93">
          <cell r="D93">
            <v>1</v>
          </cell>
          <cell r="E93">
            <v>1</v>
          </cell>
          <cell r="F93">
            <v>1</v>
          </cell>
          <cell r="G93">
            <v>1</v>
          </cell>
          <cell r="H93">
            <v>1</v>
          </cell>
          <cell r="I93">
            <v>1</v>
          </cell>
          <cell r="J93">
            <v>1</v>
          </cell>
          <cell r="K93">
            <v>1</v>
          </cell>
          <cell r="L93">
            <v>1</v>
          </cell>
          <cell r="M93">
            <v>1</v>
          </cell>
          <cell r="N93">
            <v>1</v>
          </cell>
          <cell r="O93">
            <v>1</v>
          </cell>
          <cell r="P93">
            <v>1</v>
          </cell>
          <cell r="Q93">
            <v>1</v>
          </cell>
          <cell r="R93">
            <v>1</v>
          </cell>
          <cell r="S93">
            <v>1</v>
          </cell>
          <cell r="T93">
            <v>1</v>
          </cell>
          <cell r="U93">
            <v>1</v>
          </cell>
          <cell r="V93">
            <v>1</v>
          </cell>
          <cell r="W93">
            <v>1</v>
          </cell>
          <cell r="X93">
            <v>1</v>
          </cell>
          <cell r="Y93">
            <v>1</v>
          </cell>
          <cell r="Z93">
            <v>1</v>
          </cell>
          <cell r="AA93">
            <v>1</v>
          </cell>
          <cell r="AB93">
            <v>1</v>
          </cell>
          <cell r="AC93">
            <v>1</v>
          </cell>
          <cell r="AD93">
            <v>1</v>
          </cell>
          <cell r="AE93">
            <v>1</v>
          </cell>
          <cell r="AF93">
            <v>1</v>
          </cell>
          <cell r="AG93">
            <v>1</v>
          </cell>
        </row>
        <row r="94">
          <cell r="D94">
            <v>1</v>
          </cell>
          <cell r="E94">
            <v>1</v>
          </cell>
          <cell r="F94">
            <v>1</v>
          </cell>
          <cell r="G94">
            <v>1</v>
          </cell>
          <cell r="H94">
            <v>1</v>
          </cell>
          <cell r="I94">
            <v>1</v>
          </cell>
          <cell r="J94">
            <v>1</v>
          </cell>
          <cell r="K94">
            <v>1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P94">
            <v>1</v>
          </cell>
          <cell r="Q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X94">
            <v>1</v>
          </cell>
          <cell r="Y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  <cell r="AD94">
            <v>1</v>
          </cell>
          <cell r="AE94">
            <v>1</v>
          </cell>
          <cell r="AF94">
            <v>1</v>
          </cell>
          <cell r="AG94">
            <v>1</v>
          </cell>
        </row>
        <row r="95">
          <cell r="D95">
            <v>1</v>
          </cell>
          <cell r="E95">
            <v>1</v>
          </cell>
          <cell r="F95">
            <v>1</v>
          </cell>
          <cell r="G95">
            <v>1</v>
          </cell>
          <cell r="H95">
            <v>1</v>
          </cell>
          <cell r="I95">
            <v>1</v>
          </cell>
          <cell r="J95">
            <v>1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1</v>
          </cell>
          <cell r="AB95">
            <v>1</v>
          </cell>
          <cell r="AC95">
            <v>1</v>
          </cell>
          <cell r="AD95">
            <v>1</v>
          </cell>
          <cell r="AE95">
            <v>1</v>
          </cell>
          <cell r="AF95">
            <v>1</v>
          </cell>
          <cell r="AG95">
            <v>1</v>
          </cell>
        </row>
        <row r="96">
          <cell r="D96">
            <v>1</v>
          </cell>
          <cell r="E96">
            <v>1</v>
          </cell>
          <cell r="F96">
            <v>1</v>
          </cell>
          <cell r="G96">
            <v>1</v>
          </cell>
          <cell r="H96">
            <v>1</v>
          </cell>
          <cell r="I96">
            <v>1</v>
          </cell>
          <cell r="J96">
            <v>1</v>
          </cell>
          <cell r="K96">
            <v>1</v>
          </cell>
          <cell r="L96">
            <v>1</v>
          </cell>
          <cell r="M96">
            <v>1</v>
          </cell>
          <cell r="N96">
            <v>1</v>
          </cell>
          <cell r="O96">
            <v>1</v>
          </cell>
          <cell r="P96">
            <v>1</v>
          </cell>
          <cell r="Q96">
            <v>1</v>
          </cell>
          <cell r="R96">
            <v>1</v>
          </cell>
          <cell r="S96">
            <v>1</v>
          </cell>
          <cell r="T96">
            <v>1</v>
          </cell>
          <cell r="U96">
            <v>1</v>
          </cell>
          <cell r="V96">
            <v>1</v>
          </cell>
          <cell r="W96">
            <v>1</v>
          </cell>
          <cell r="X96">
            <v>1</v>
          </cell>
          <cell r="Y96">
            <v>1</v>
          </cell>
          <cell r="Z96">
            <v>1</v>
          </cell>
          <cell r="AA96">
            <v>1</v>
          </cell>
          <cell r="AB96">
            <v>1</v>
          </cell>
          <cell r="AC96">
            <v>1</v>
          </cell>
          <cell r="AD96">
            <v>1</v>
          </cell>
          <cell r="AE96">
            <v>1</v>
          </cell>
          <cell r="AF96">
            <v>1</v>
          </cell>
          <cell r="AG96">
            <v>1</v>
          </cell>
        </row>
        <row r="97">
          <cell r="D97">
            <v>1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1</v>
          </cell>
          <cell r="J97">
            <v>1</v>
          </cell>
          <cell r="K97">
            <v>1</v>
          </cell>
          <cell r="L97">
            <v>1</v>
          </cell>
          <cell r="M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1</v>
          </cell>
        </row>
        <row r="98">
          <cell r="D98">
            <v>1</v>
          </cell>
          <cell r="E98">
            <v>1</v>
          </cell>
          <cell r="F98">
            <v>1</v>
          </cell>
          <cell r="G98">
            <v>1</v>
          </cell>
          <cell r="H98">
            <v>1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D98">
            <v>1</v>
          </cell>
          <cell r="AE98">
            <v>1</v>
          </cell>
          <cell r="AF98">
            <v>1</v>
          </cell>
          <cell r="AG98">
            <v>1</v>
          </cell>
        </row>
        <row r="99">
          <cell r="D99">
            <v>1</v>
          </cell>
          <cell r="E99">
            <v>1</v>
          </cell>
          <cell r="F99">
            <v>1</v>
          </cell>
          <cell r="G99">
            <v>1</v>
          </cell>
          <cell r="H99">
            <v>1</v>
          </cell>
          <cell r="I99">
            <v>1</v>
          </cell>
          <cell r="J99">
            <v>1</v>
          </cell>
          <cell r="K99">
            <v>1</v>
          </cell>
          <cell r="L99">
            <v>1</v>
          </cell>
          <cell r="M99">
            <v>1</v>
          </cell>
          <cell r="N99">
            <v>1</v>
          </cell>
          <cell r="O99">
            <v>1</v>
          </cell>
          <cell r="P99">
            <v>1</v>
          </cell>
          <cell r="Q99">
            <v>1</v>
          </cell>
          <cell r="R99">
            <v>1</v>
          </cell>
          <cell r="S99">
            <v>1</v>
          </cell>
          <cell r="T99">
            <v>1</v>
          </cell>
          <cell r="U99">
            <v>1</v>
          </cell>
          <cell r="V99">
            <v>1</v>
          </cell>
          <cell r="W99">
            <v>1</v>
          </cell>
          <cell r="X99">
            <v>1</v>
          </cell>
          <cell r="Y99">
            <v>1</v>
          </cell>
          <cell r="Z99">
            <v>1</v>
          </cell>
          <cell r="AA99">
            <v>1</v>
          </cell>
          <cell r="AB99">
            <v>1</v>
          </cell>
          <cell r="AC99">
            <v>1</v>
          </cell>
          <cell r="AD99">
            <v>1</v>
          </cell>
          <cell r="AE99">
            <v>1</v>
          </cell>
          <cell r="AF99">
            <v>1</v>
          </cell>
          <cell r="AG99">
            <v>1</v>
          </cell>
        </row>
        <row r="100">
          <cell r="D100">
            <v>1</v>
          </cell>
          <cell r="E100">
            <v>1</v>
          </cell>
          <cell r="F100">
            <v>1</v>
          </cell>
          <cell r="G100">
            <v>1</v>
          </cell>
          <cell r="H100">
            <v>1</v>
          </cell>
          <cell r="I100">
            <v>1</v>
          </cell>
          <cell r="J100">
            <v>1</v>
          </cell>
          <cell r="K100">
            <v>1</v>
          </cell>
          <cell r="L100">
            <v>1</v>
          </cell>
          <cell r="M100">
            <v>1</v>
          </cell>
          <cell r="N100">
            <v>1</v>
          </cell>
          <cell r="O100">
            <v>1</v>
          </cell>
          <cell r="P100">
            <v>1</v>
          </cell>
          <cell r="Q100">
            <v>1</v>
          </cell>
          <cell r="R100">
            <v>1</v>
          </cell>
          <cell r="S100">
            <v>1</v>
          </cell>
          <cell r="T100">
            <v>1</v>
          </cell>
          <cell r="U100">
            <v>1</v>
          </cell>
          <cell r="V100">
            <v>1</v>
          </cell>
          <cell r="W100">
            <v>1</v>
          </cell>
          <cell r="X100">
            <v>1</v>
          </cell>
          <cell r="Y100">
            <v>1</v>
          </cell>
          <cell r="Z100">
            <v>1</v>
          </cell>
          <cell r="AA100">
            <v>1</v>
          </cell>
          <cell r="AB100">
            <v>1</v>
          </cell>
          <cell r="AC100">
            <v>1</v>
          </cell>
          <cell r="AD100">
            <v>1</v>
          </cell>
          <cell r="AE100">
            <v>1</v>
          </cell>
          <cell r="AF100">
            <v>1</v>
          </cell>
          <cell r="AG100">
            <v>1</v>
          </cell>
        </row>
        <row r="101">
          <cell r="D101">
            <v>1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  <cell r="I101">
            <v>1</v>
          </cell>
          <cell r="J101">
            <v>1</v>
          </cell>
          <cell r="K101">
            <v>1</v>
          </cell>
          <cell r="L101">
            <v>1</v>
          </cell>
          <cell r="M101">
            <v>1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  <cell r="AG101">
            <v>1</v>
          </cell>
        </row>
        <row r="102"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  <cell r="I102">
            <v>1</v>
          </cell>
          <cell r="J102">
            <v>1</v>
          </cell>
          <cell r="K102">
            <v>1</v>
          </cell>
          <cell r="L102">
            <v>1</v>
          </cell>
          <cell r="M102">
            <v>1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1</v>
          </cell>
          <cell r="AG102">
            <v>1</v>
          </cell>
        </row>
        <row r="133">
          <cell r="D133">
            <v>201401</v>
          </cell>
          <cell r="E133">
            <v>201402</v>
          </cell>
          <cell r="F133">
            <v>201403</v>
          </cell>
          <cell r="G133">
            <v>201404</v>
          </cell>
          <cell r="H133">
            <v>201405</v>
          </cell>
          <cell r="I133">
            <v>201406</v>
          </cell>
          <cell r="J133">
            <v>201407</v>
          </cell>
          <cell r="K133">
            <v>201408</v>
          </cell>
          <cell r="L133">
            <v>201409</v>
          </cell>
          <cell r="M133">
            <v>201410</v>
          </cell>
          <cell r="N133">
            <v>201411</v>
          </cell>
          <cell r="O133">
            <v>201412</v>
          </cell>
          <cell r="P133">
            <v>201501</v>
          </cell>
          <cell r="Q133">
            <v>201502</v>
          </cell>
          <cell r="R133">
            <v>201503</v>
          </cell>
          <cell r="S133">
            <v>201504</v>
          </cell>
          <cell r="T133">
            <v>201505</v>
          </cell>
          <cell r="U133">
            <v>201506</v>
          </cell>
          <cell r="V133">
            <v>201507</v>
          </cell>
          <cell r="W133">
            <v>201508</v>
          </cell>
          <cell r="X133">
            <v>201509</v>
          </cell>
          <cell r="Y133">
            <v>201510</v>
          </cell>
          <cell r="Z133">
            <v>201511</v>
          </cell>
          <cell r="AA133">
            <v>201512</v>
          </cell>
          <cell r="AB133">
            <v>201601</v>
          </cell>
          <cell r="AC133">
            <v>201602</v>
          </cell>
          <cell r="AD133">
            <v>201603</v>
          </cell>
          <cell r="AE133">
            <v>201604</v>
          </cell>
          <cell r="AF133">
            <v>201605</v>
          </cell>
          <cell r="AG133">
            <v>201606</v>
          </cell>
        </row>
        <row r="134">
          <cell r="D134">
            <v>1</v>
          </cell>
          <cell r="E134">
            <v>1</v>
          </cell>
          <cell r="F134">
            <v>1</v>
          </cell>
          <cell r="G134">
            <v>1</v>
          </cell>
          <cell r="H134">
            <v>1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  <cell r="N134">
            <v>1</v>
          </cell>
          <cell r="O134">
            <v>1</v>
          </cell>
          <cell r="P134">
            <v>1</v>
          </cell>
          <cell r="Q134">
            <v>1</v>
          </cell>
          <cell r="R134">
            <v>1</v>
          </cell>
          <cell r="S134">
            <v>1</v>
          </cell>
          <cell r="T134">
            <v>1</v>
          </cell>
          <cell r="U134">
            <v>1</v>
          </cell>
          <cell r="V134">
            <v>1</v>
          </cell>
          <cell r="W134">
            <v>1</v>
          </cell>
          <cell r="X134">
            <v>1</v>
          </cell>
          <cell r="Y134">
            <v>1</v>
          </cell>
          <cell r="Z134">
            <v>1</v>
          </cell>
          <cell r="AA134">
            <v>1</v>
          </cell>
          <cell r="AB134">
            <v>1</v>
          </cell>
          <cell r="AC134">
            <v>1</v>
          </cell>
          <cell r="AD134">
            <v>1</v>
          </cell>
          <cell r="AE134">
            <v>1</v>
          </cell>
          <cell r="AF134">
            <v>1</v>
          </cell>
          <cell r="AG134">
            <v>1</v>
          </cell>
        </row>
        <row r="135">
          <cell r="D135">
            <v>1</v>
          </cell>
          <cell r="E135">
            <v>1</v>
          </cell>
          <cell r="F135">
            <v>1</v>
          </cell>
          <cell r="G135">
            <v>1</v>
          </cell>
          <cell r="H135">
            <v>1</v>
          </cell>
          <cell r="I135">
            <v>1</v>
          </cell>
          <cell r="J135">
            <v>1</v>
          </cell>
          <cell r="K135">
            <v>1</v>
          </cell>
          <cell r="L135">
            <v>1</v>
          </cell>
          <cell r="M135">
            <v>1</v>
          </cell>
          <cell r="N135">
            <v>1</v>
          </cell>
          <cell r="O135">
            <v>1</v>
          </cell>
          <cell r="P135">
            <v>1</v>
          </cell>
          <cell r="Q135">
            <v>1</v>
          </cell>
          <cell r="R135">
            <v>1</v>
          </cell>
          <cell r="S135">
            <v>1</v>
          </cell>
          <cell r="T135">
            <v>1</v>
          </cell>
          <cell r="U135">
            <v>1</v>
          </cell>
          <cell r="V135">
            <v>1</v>
          </cell>
          <cell r="W135">
            <v>1</v>
          </cell>
          <cell r="X135">
            <v>1</v>
          </cell>
          <cell r="Y135">
            <v>1</v>
          </cell>
          <cell r="Z135">
            <v>1</v>
          </cell>
          <cell r="AA135">
            <v>1</v>
          </cell>
          <cell r="AB135">
            <v>1</v>
          </cell>
          <cell r="AC135">
            <v>1</v>
          </cell>
          <cell r="AD135">
            <v>1</v>
          </cell>
          <cell r="AE135">
            <v>1</v>
          </cell>
          <cell r="AF135">
            <v>1</v>
          </cell>
          <cell r="AG135">
            <v>1</v>
          </cell>
        </row>
        <row r="136">
          <cell r="D136">
            <v>1</v>
          </cell>
          <cell r="E136">
            <v>1</v>
          </cell>
          <cell r="F136">
            <v>1</v>
          </cell>
          <cell r="G136">
            <v>1</v>
          </cell>
          <cell r="H136">
            <v>1</v>
          </cell>
          <cell r="I136">
            <v>1</v>
          </cell>
          <cell r="J136">
            <v>1</v>
          </cell>
          <cell r="K136">
            <v>1</v>
          </cell>
          <cell r="L136">
            <v>1</v>
          </cell>
          <cell r="M136">
            <v>1</v>
          </cell>
          <cell r="N136">
            <v>1</v>
          </cell>
          <cell r="O136">
            <v>1</v>
          </cell>
          <cell r="P136">
            <v>1</v>
          </cell>
          <cell r="Q136">
            <v>1</v>
          </cell>
          <cell r="R136">
            <v>1</v>
          </cell>
          <cell r="S136">
            <v>1</v>
          </cell>
          <cell r="T136">
            <v>1</v>
          </cell>
          <cell r="U136">
            <v>1</v>
          </cell>
          <cell r="V136">
            <v>1</v>
          </cell>
          <cell r="W136">
            <v>1</v>
          </cell>
          <cell r="X136">
            <v>1</v>
          </cell>
          <cell r="Y136">
            <v>1</v>
          </cell>
          <cell r="Z136">
            <v>1</v>
          </cell>
          <cell r="AA136">
            <v>1</v>
          </cell>
          <cell r="AB136">
            <v>1</v>
          </cell>
          <cell r="AC136">
            <v>1</v>
          </cell>
          <cell r="AD136">
            <v>1</v>
          </cell>
          <cell r="AE136">
            <v>1</v>
          </cell>
          <cell r="AF136">
            <v>1</v>
          </cell>
          <cell r="AG136">
            <v>1</v>
          </cell>
        </row>
        <row r="137">
          <cell r="D137">
            <v>1</v>
          </cell>
          <cell r="E137">
            <v>1</v>
          </cell>
          <cell r="F137">
            <v>1</v>
          </cell>
          <cell r="G137">
            <v>1</v>
          </cell>
          <cell r="H137">
            <v>1</v>
          </cell>
          <cell r="I137">
            <v>1</v>
          </cell>
          <cell r="J137">
            <v>1</v>
          </cell>
          <cell r="K137">
            <v>1</v>
          </cell>
          <cell r="L137">
            <v>1</v>
          </cell>
          <cell r="M137">
            <v>1</v>
          </cell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V137">
            <v>1</v>
          </cell>
          <cell r="W137">
            <v>1</v>
          </cell>
          <cell r="X137">
            <v>1</v>
          </cell>
          <cell r="Y137">
            <v>1</v>
          </cell>
          <cell r="Z137">
            <v>1</v>
          </cell>
          <cell r="AA137">
            <v>1</v>
          </cell>
          <cell r="AB137">
            <v>1</v>
          </cell>
          <cell r="AC137">
            <v>1</v>
          </cell>
          <cell r="AD137">
            <v>1</v>
          </cell>
          <cell r="AE137">
            <v>1</v>
          </cell>
          <cell r="AF137">
            <v>1</v>
          </cell>
          <cell r="AG137">
            <v>1</v>
          </cell>
        </row>
        <row r="138">
          <cell r="D138">
            <v>1</v>
          </cell>
          <cell r="E138">
            <v>1</v>
          </cell>
          <cell r="F138">
            <v>1</v>
          </cell>
          <cell r="G138">
            <v>1</v>
          </cell>
          <cell r="H138">
            <v>1</v>
          </cell>
          <cell r="I138">
            <v>1</v>
          </cell>
          <cell r="J138">
            <v>1</v>
          </cell>
          <cell r="K138">
            <v>1</v>
          </cell>
          <cell r="L138">
            <v>1</v>
          </cell>
          <cell r="M138">
            <v>1</v>
          </cell>
          <cell r="N138">
            <v>1</v>
          </cell>
          <cell r="O138">
            <v>1</v>
          </cell>
          <cell r="P138">
            <v>1</v>
          </cell>
          <cell r="Q138">
            <v>1</v>
          </cell>
          <cell r="R138">
            <v>1</v>
          </cell>
          <cell r="S138">
            <v>1</v>
          </cell>
          <cell r="T138">
            <v>1</v>
          </cell>
          <cell r="U138">
            <v>1</v>
          </cell>
          <cell r="V138">
            <v>1</v>
          </cell>
          <cell r="W138">
            <v>1</v>
          </cell>
          <cell r="X138">
            <v>1</v>
          </cell>
          <cell r="Y138">
            <v>1</v>
          </cell>
          <cell r="Z138">
            <v>1</v>
          </cell>
          <cell r="AA138">
            <v>1</v>
          </cell>
          <cell r="AB138">
            <v>1</v>
          </cell>
          <cell r="AC138">
            <v>1</v>
          </cell>
          <cell r="AD138">
            <v>1</v>
          </cell>
          <cell r="AE138">
            <v>1</v>
          </cell>
          <cell r="AF138">
            <v>1</v>
          </cell>
          <cell r="AG138">
            <v>1</v>
          </cell>
        </row>
        <row r="139">
          <cell r="D139">
            <v>1</v>
          </cell>
          <cell r="E139">
            <v>1</v>
          </cell>
          <cell r="F139">
            <v>1</v>
          </cell>
          <cell r="G139">
            <v>1</v>
          </cell>
          <cell r="H139">
            <v>1</v>
          </cell>
          <cell r="I139">
            <v>1</v>
          </cell>
          <cell r="J139">
            <v>1</v>
          </cell>
          <cell r="K139">
            <v>1</v>
          </cell>
          <cell r="L139">
            <v>1</v>
          </cell>
          <cell r="M139">
            <v>1</v>
          </cell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T139">
            <v>1</v>
          </cell>
          <cell r="U139">
            <v>1</v>
          </cell>
          <cell r="V139">
            <v>1</v>
          </cell>
          <cell r="W139">
            <v>1</v>
          </cell>
          <cell r="X139">
            <v>1</v>
          </cell>
          <cell r="Y139">
            <v>1</v>
          </cell>
          <cell r="Z139">
            <v>1</v>
          </cell>
          <cell r="AA139">
            <v>1</v>
          </cell>
          <cell r="AB139">
            <v>1</v>
          </cell>
          <cell r="AC139">
            <v>1</v>
          </cell>
          <cell r="AD139">
            <v>1</v>
          </cell>
          <cell r="AE139">
            <v>1</v>
          </cell>
          <cell r="AF139">
            <v>1</v>
          </cell>
          <cell r="AG139">
            <v>1</v>
          </cell>
        </row>
        <row r="140">
          <cell r="D140">
            <v>1</v>
          </cell>
          <cell r="E140">
            <v>1</v>
          </cell>
          <cell r="F140">
            <v>1</v>
          </cell>
          <cell r="G140">
            <v>1</v>
          </cell>
          <cell r="H140">
            <v>1</v>
          </cell>
          <cell r="I140">
            <v>1</v>
          </cell>
          <cell r="J140">
            <v>1</v>
          </cell>
          <cell r="K140">
            <v>1</v>
          </cell>
          <cell r="L140">
            <v>1</v>
          </cell>
          <cell r="M140">
            <v>1</v>
          </cell>
          <cell r="N140">
            <v>1</v>
          </cell>
          <cell r="O140">
            <v>1</v>
          </cell>
          <cell r="P140">
            <v>1</v>
          </cell>
          <cell r="Q140">
            <v>1</v>
          </cell>
          <cell r="R140">
            <v>1</v>
          </cell>
          <cell r="S140">
            <v>1</v>
          </cell>
          <cell r="T140">
            <v>1</v>
          </cell>
          <cell r="U140">
            <v>1</v>
          </cell>
          <cell r="V140">
            <v>0.88454755395671181</v>
          </cell>
          <cell r="W140">
            <v>0.88454755395671181</v>
          </cell>
          <cell r="X140">
            <v>0.88454755395671181</v>
          </cell>
          <cell r="Y140">
            <v>0.88454755395671181</v>
          </cell>
          <cell r="Z140">
            <v>0.88454755395671181</v>
          </cell>
          <cell r="AA140">
            <v>0.88454755395671181</v>
          </cell>
          <cell r="AB140">
            <v>0.88454755395671181</v>
          </cell>
          <cell r="AC140">
            <v>0.88454755395671181</v>
          </cell>
          <cell r="AD140">
            <v>0.88454755395671181</v>
          </cell>
          <cell r="AE140">
            <v>0.88454755395671181</v>
          </cell>
          <cell r="AF140">
            <v>0.88454755395671181</v>
          </cell>
          <cell r="AG140">
            <v>0.88454755395671181</v>
          </cell>
        </row>
        <row r="141">
          <cell r="D141">
            <v>1</v>
          </cell>
          <cell r="E141">
            <v>1</v>
          </cell>
          <cell r="F141">
            <v>1</v>
          </cell>
          <cell r="G141">
            <v>1</v>
          </cell>
          <cell r="H141">
            <v>1</v>
          </cell>
          <cell r="I141">
            <v>1</v>
          </cell>
          <cell r="J141">
            <v>1</v>
          </cell>
          <cell r="K141">
            <v>1</v>
          </cell>
          <cell r="L141">
            <v>1</v>
          </cell>
          <cell r="M141">
            <v>1</v>
          </cell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U141">
            <v>1</v>
          </cell>
          <cell r="V141">
            <v>0.9057211611709407</v>
          </cell>
          <cell r="W141">
            <v>0.9057211611709407</v>
          </cell>
          <cell r="X141">
            <v>0.9057211611709407</v>
          </cell>
          <cell r="Y141">
            <v>0.9057211611709407</v>
          </cell>
          <cell r="Z141">
            <v>0.9057211611709407</v>
          </cell>
          <cell r="AA141">
            <v>0.9057211611709407</v>
          </cell>
          <cell r="AB141">
            <v>0.9057211611709407</v>
          </cell>
          <cell r="AC141">
            <v>0.9057211611709407</v>
          </cell>
          <cell r="AD141">
            <v>0.9057211611709407</v>
          </cell>
          <cell r="AE141">
            <v>0.9057211611709407</v>
          </cell>
          <cell r="AF141">
            <v>0.9057211611709407</v>
          </cell>
          <cell r="AG141">
            <v>0.9057211611709407</v>
          </cell>
        </row>
        <row r="142">
          <cell r="D142">
            <v>1</v>
          </cell>
          <cell r="E142">
            <v>1</v>
          </cell>
          <cell r="F142">
            <v>1</v>
          </cell>
          <cell r="G142">
            <v>1</v>
          </cell>
          <cell r="H142">
            <v>1</v>
          </cell>
          <cell r="I142">
            <v>1</v>
          </cell>
          <cell r="J142">
            <v>1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</row>
        <row r="143">
          <cell r="D143">
            <v>1</v>
          </cell>
          <cell r="E143">
            <v>1</v>
          </cell>
          <cell r="F143">
            <v>1</v>
          </cell>
          <cell r="G143">
            <v>1</v>
          </cell>
          <cell r="H143">
            <v>1</v>
          </cell>
          <cell r="I143">
            <v>1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</row>
        <row r="144">
          <cell r="D144">
            <v>1</v>
          </cell>
          <cell r="E144">
            <v>1</v>
          </cell>
          <cell r="F144">
            <v>1</v>
          </cell>
          <cell r="G144">
            <v>1</v>
          </cell>
          <cell r="H144">
            <v>1</v>
          </cell>
          <cell r="I144">
            <v>1</v>
          </cell>
          <cell r="J144">
            <v>1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</row>
        <row r="145"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  <cell r="V145">
            <v>1</v>
          </cell>
          <cell r="W145">
            <v>1</v>
          </cell>
          <cell r="X145">
            <v>1</v>
          </cell>
          <cell r="Y145">
            <v>1</v>
          </cell>
          <cell r="Z145">
            <v>1</v>
          </cell>
          <cell r="AA145">
            <v>1</v>
          </cell>
          <cell r="AB145">
            <v>1</v>
          </cell>
          <cell r="AC145">
            <v>1</v>
          </cell>
          <cell r="AD145">
            <v>1</v>
          </cell>
          <cell r="AE145">
            <v>1</v>
          </cell>
          <cell r="AF145">
            <v>1</v>
          </cell>
          <cell r="AG145">
            <v>1</v>
          </cell>
        </row>
        <row r="146">
          <cell r="D146">
            <v>1</v>
          </cell>
          <cell r="E146">
            <v>1</v>
          </cell>
          <cell r="F146">
            <v>1</v>
          </cell>
          <cell r="G146">
            <v>1</v>
          </cell>
          <cell r="H146">
            <v>1</v>
          </cell>
          <cell r="I146">
            <v>1</v>
          </cell>
          <cell r="J146">
            <v>1</v>
          </cell>
          <cell r="K146">
            <v>1</v>
          </cell>
          <cell r="L146">
            <v>1</v>
          </cell>
          <cell r="M146">
            <v>1</v>
          </cell>
          <cell r="N146">
            <v>1</v>
          </cell>
          <cell r="O146">
            <v>1</v>
          </cell>
          <cell r="P146">
            <v>1</v>
          </cell>
          <cell r="Q146">
            <v>1</v>
          </cell>
          <cell r="R146">
            <v>1</v>
          </cell>
          <cell r="S146">
            <v>1</v>
          </cell>
          <cell r="T146">
            <v>1</v>
          </cell>
          <cell r="U146">
            <v>1</v>
          </cell>
          <cell r="V146">
            <v>1.06</v>
          </cell>
          <cell r="W146">
            <v>1.06</v>
          </cell>
          <cell r="X146">
            <v>1.06</v>
          </cell>
          <cell r="Y146">
            <v>1.06</v>
          </cell>
          <cell r="Z146">
            <v>1.06</v>
          </cell>
          <cell r="AA146">
            <v>1.06</v>
          </cell>
          <cell r="AB146">
            <v>1.06</v>
          </cell>
          <cell r="AC146">
            <v>1.06</v>
          </cell>
          <cell r="AD146">
            <v>1.06</v>
          </cell>
          <cell r="AE146">
            <v>1.06</v>
          </cell>
          <cell r="AF146">
            <v>1.06</v>
          </cell>
          <cell r="AG146">
            <v>1.06</v>
          </cell>
        </row>
        <row r="147"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H147">
            <v>1</v>
          </cell>
          <cell r="I147">
            <v>1</v>
          </cell>
          <cell r="J147">
            <v>1</v>
          </cell>
          <cell r="K147">
            <v>1</v>
          </cell>
          <cell r="L147">
            <v>1</v>
          </cell>
          <cell r="M147">
            <v>1</v>
          </cell>
          <cell r="N147">
            <v>1</v>
          </cell>
          <cell r="O147">
            <v>1</v>
          </cell>
          <cell r="P147">
            <v>1</v>
          </cell>
          <cell r="Q147">
            <v>1</v>
          </cell>
          <cell r="R147">
            <v>1</v>
          </cell>
          <cell r="S147">
            <v>1</v>
          </cell>
          <cell r="T147">
            <v>1</v>
          </cell>
          <cell r="U147">
            <v>1</v>
          </cell>
          <cell r="V147">
            <v>1</v>
          </cell>
          <cell r="W147">
            <v>1</v>
          </cell>
          <cell r="X147">
            <v>1</v>
          </cell>
          <cell r="Y147">
            <v>1</v>
          </cell>
          <cell r="Z147">
            <v>1</v>
          </cell>
          <cell r="AA147">
            <v>1</v>
          </cell>
          <cell r="AB147">
            <v>1</v>
          </cell>
          <cell r="AC147">
            <v>1</v>
          </cell>
          <cell r="AD147">
            <v>1</v>
          </cell>
          <cell r="AE147">
            <v>1</v>
          </cell>
          <cell r="AF147">
            <v>1</v>
          </cell>
          <cell r="AG147">
            <v>1</v>
          </cell>
        </row>
        <row r="148">
          <cell r="D148">
            <v>1</v>
          </cell>
          <cell r="E148">
            <v>1</v>
          </cell>
          <cell r="F148">
            <v>1</v>
          </cell>
          <cell r="G148">
            <v>1</v>
          </cell>
          <cell r="H148">
            <v>1</v>
          </cell>
          <cell r="I148">
            <v>1</v>
          </cell>
          <cell r="J148">
            <v>1</v>
          </cell>
          <cell r="K148">
            <v>1</v>
          </cell>
          <cell r="L148">
            <v>1</v>
          </cell>
          <cell r="M148">
            <v>1</v>
          </cell>
          <cell r="N148">
            <v>1</v>
          </cell>
          <cell r="O148">
            <v>1</v>
          </cell>
          <cell r="P148">
            <v>1</v>
          </cell>
          <cell r="Q148">
            <v>1</v>
          </cell>
          <cell r="R148">
            <v>1</v>
          </cell>
          <cell r="S148">
            <v>1</v>
          </cell>
          <cell r="T148">
            <v>1</v>
          </cell>
          <cell r="U148">
            <v>1</v>
          </cell>
          <cell r="V148">
            <v>0.97368434510859747</v>
          </cell>
          <cell r="W148">
            <v>0.97368434510859747</v>
          </cell>
          <cell r="X148">
            <v>0.97368434510859747</v>
          </cell>
          <cell r="Y148">
            <v>0.97368434510859747</v>
          </cell>
          <cell r="Z148">
            <v>0.97368434510859747</v>
          </cell>
          <cell r="AA148">
            <v>0.97368434510859747</v>
          </cell>
          <cell r="AB148">
            <v>0.97368434510859747</v>
          </cell>
          <cell r="AC148">
            <v>0.97368434510859747</v>
          </cell>
          <cell r="AD148">
            <v>0.97368434510859747</v>
          </cell>
          <cell r="AE148">
            <v>0.97368434510859747</v>
          </cell>
          <cell r="AF148">
            <v>0.97368434510859747</v>
          </cell>
          <cell r="AG148">
            <v>0.97368434510859747</v>
          </cell>
        </row>
        <row r="149">
          <cell r="D149">
            <v>1</v>
          </cell>
          <cell r="E149">
            <v>1</v>
          </cell>
          <cell r="F149">
            <v>1</v>
          </cell>
          <cell r="G149">
            <v>1</v>
          </cell>
          <cell r="H149">
            <v>1</v>
          </cell>
          <cell r="I149">
            <v>1</v>
          </cell>
          <cell r="J149">
            <v>1</v>
          </cell>
          <cell r="K149">
            <v>1</v>
          </cell>
          <cell r="L149">
            <v>1</v>
          </cell>
          <cell r="M149">
            <v>1</v>
          </cell>
          <cell r="N149">
            <v>1</v>
          </cell>
          <cell r="O149">
            <v>1</v>
          </cell>
          <cell r="P149">
            <v>1</v>
          </cell>
          <cell r="Q149">
            <v>1</v>
          </cell>
          <cell r="R149">
            <v>1</v>
          </cell>
          <cell r="S149">
            <v>1</v>
          </cell>
          <cell r="T149">
            <v>1</v>
          </cell>
          <cell r="U149">
            <v>1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</row>
        <row r="150">
          <cell r="D150">
            <v>1</v>
          </cell>
          <cell r="E150">
            <v>1</v>
          </cell>
          <cell r="F150">
            <v>1</v>
          </cell>
          <cell r="G150">
            <v>1</v>
          </cell>
          <cell r="H150">
            <v>1</v>
          </cell>
          <cell r="I150">
            <v>1</v>
          </cell>
          <cell r="J150">
            <v>1</v>
          </cell>
          <cell r="K150">
            <v>1</v>
          </cell>
          <cell r="L150">
            <v>1</v>
          </cell>
          <cell r="M150">
            <v>1</v>
          </cell>
          <cell r="N150">
            <v>1</v>
          </cell>
          <cell r="O150">
            <v>1</v>
          </cell>
          <cell r="P150">
            <v>1</v>
          </cell>
          <cell r="Q150">
            <v>1</v>
          </cell>
          <cell r="R150">
            <v>1</v>
          </cell>
          <cell r="S150">
            <v>1</v>
          </cell>
          <cell r="T150">
            <v>1</v>
          </cell>
          <cell r="U150">
            <v>1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</row>
        <row r="151">
          <cell r="D151">
            <v>1</v>
          </cell>
          <cell r="E151">
            <v>1</v>
          </cell>
          <cell r="F151">
            <v>1</v>
          </cell>
          <cell r="G151">
            <v>1</v>
          </cell>
          <cell r="H151">
            <v>1</v>
          </cell>
          <cell r="I151">
            <v>1</v>
          </cell>
          <cell r="J151">
            <v>1</v>
          </cell>
          <cell r="K151">
            <v>1</v>
          </cell>
          <cell r="L151">
            <v>1</v>
          </cell>
          <cell r="M151">
            <v>1</v>
          </cell>
          <cell r="N151">
            <v>1</v>
          </cell>
          <cell r="O151">
            <v>1</v>
          </cell>
          <cell r="P151">
            <v>1</v>
          </cell>
          <cell r="Q151">
            <v>1</v>
          </cell>
          <cell r="R151">
            <v>1</v>
          </cell>
          <cell r="S151">
            <v>1</v>
          </cell>
          <cell r="T151">
            <v>1</v>
          </cell>
          <cell r="U151">
            <v>1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</row>
        <row r="152">
          <cell r="D152">
            <v>1</v>
          </cell>
          <cell r="E152">
            <v>1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1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</row>
        <row r="153"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>
            <v>1</v>
          </cell>
          <cell r="I153">
            <v>1</v>
          </cell>
          <cell r="J153">
            <v>1</v>
          </cell>
          <cell r="K153">
            <v>1</v>
          </cell>
          <cell r="L153">
            <v>1</v>
          </cell>
          <cell r="M153">
            <v>1</v>
          </cell>
          <cell r="N153">
            <v>1</v>
          </cell>
          <cell r="O153">
            <v>1</v>
          </cell>
          <cell r="P153">
            <v>1</v>
          </cell>
          <cell r="Q153">
            <v>1</v>
          </cell>
          <cell r="R153">
            <v>1</v>
          </cell>
          <cell r="S153">
            <v>1</v>
          </cell>
          <cell r="T153">
            <v>1</v>
          </cell>
          <cell r="U153">
            <v>1</v>
          </cell>
          <cell r="V153">
            <v>0.97846284636862224</v>
          </cell>
          <cell r="W153">
            <v>0.97846284636862224</v>
          </cell>
          <cell r="X153">
            <v>0.97846284636862224</v>
          </cell>
          <cell r="Y153">
            <v>0.97846284636862224</v>
          </cell>
          <cell r="Z153">
            <v>0.97846284636862224</v>
          </cell>
          <cell r="AA153">
            <v>0.97846284636862224</v>
          </cell>
          <cell r="AB153">
            <v>0.97846284636862224</v>
          </cell>
          <cell r="AC153">
            <v>0.97846284636862224</v>
          </cell>
          <cell r="AD153">
            <v>0.97846284636862224</v>
          </cell>
          <cell r="AE153">
            <v>0.97846284636862224</v>
          </cell>
          <cell r="AF153">
            <v>0.97846284636862224</v>
          </cell>
          <cell r="AG153">
            <v>0.97846284636862224</v>
          </cell>
        </row>
        <row r="154">
          <cell r="D154">
            <v>1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L154">
            <v>1</v>
          </cell>
          <cell r="M154">
            <v>1</v>
          </cell>
          <cell r="N154">
            <v>1</v>
          </cell>
          <cell r="O154">
            <v>1</v>
          </cell>
          <cell r="P154">
            <v>1</v>
          </cell>
          <cell r="Q154">
            <v>1</v>
          </cell>
          <cell r="R154">
            <v>1</v>
          </cell>
          <cell r="S154">
            <v>1</v>
          </cell>
          <cell r="T154">
            <v>1</v>
          </cell>
          <cell r="U154">
            <v>1</v>
          </cell>
          <cell r="V154">
            <v>0.97413386584865636</v>
          </cell>
          <cell r="W154">
            <v>0.97413386584865636</v>
          </cell>
          <cell r="X154">
            <v>0.97413386584865636</v>
          </cell>
          <cell r="Y154">
            <v>0.97413386584865636</v>
          </cell>
          <cell r="Z154">
            <v>0.97413386584865636</v>
          </cell>
          <cell r="AA154">
            <v>0.97413386584865636</v>
          </cell>
          <cell r="AB154">
            <v>0.97413386584865636</v>
          </cell>
          <cell r="AC154">
            <v>0.97413386584865636</v>
          </cell>
          <cell r="AD154">
            <v>0.97413386584865636</v>
          </cell>
          <cell r="AE154">
            <v>0.97413386584865636</v>
          </cell>
          <cell r="AF154">
            <v>0.97413386584865636</v>
          </cell>
          <cell r="AG154">
            <v>0.97413386584865636</v>
          </cell>
        </row>
        <row r="155"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1</v>
          </cell>
          <cell r="V155">
            <v>0.9673699146459237</v>
          </cell>
          <cell r="W155">
            <v>0.9673699146459237</v>
          </cell>
          <cell r="X155">
            <v>0.9673699146459237</v>
          </cell>
          <cell r="Y155">
            <v>0.9673699146459237</v>
          </cell>
          <cell r="Z155">
            <v>0.9673699146459237</v>
          </cell>
          <cell r="AA155">
            <v>0.9673699146459237</v>
          </cell>
          <cell r="AB155">
            <v>0.9673699146459237</v>
          </cell>
          <cell r="AC155">
            <v>0.9673699146459237</v>
          </cell>
          <cell r="AD155">
            <v>0.9673699146459237</v>
          </cell>
          <cell r="AE155">
            <v>0.9673699146459237</v>
          </cell>
          <cell r="AF155">
            <v>0.9673699146459237</v>
          </cell>
          <cell r="AG155">
            <v>0.9673699146459237</v>
          </cell>
        </row>
        <row r="156">
          <cell r="D156">
            <v>1</v>
          </cell>
          <cell r="E156">
            <v>1</v>
          </cell>
          <cell r="F156">
            <v>1</v>
          </cell>
          <cell r="G156">
            <v>1</v>
          </cell>
          <cell r="H156">
            <v>1</v>
          </cell>
          <cell r="I156">
            <v>1</v>
          </cell>
          <cell r="J156">
            <v>1</v>
          </cell>
          <cell r="K156">
            <v>1</v>
          </cell>
          <cell r="L156">
            <v>1</v>
          </cell>
          <cell r="M156">
            <v>1</v>
          </cell>
          <cell r="N156">
            <v>1</v>
          </cell>
          <cell r="O156">
            <v>1</v>
          </cell>
          <cell r="P156">
            <v>1</v>
          </cell>
          <cell r="Q156">
            <v>1</v>
          </cell>
          <cell r="R156">
            <v>1</v>
          </cell>
          <cell r="S156">
            <v>1</v>
          </cell>
          <cell r="T156">
            <v>1</v>
          </cell>
          <cell r="U156">
            <v>1</v>
          </cell>
          <cell r="V156">
            <v>1</v>
          </cell>
          <cell r="W156">
            <v>1</v>
          </cell>
          <cell r="X156">
            <v>1</v>
          </cell>
          <cell r="Y156">
            <v>1</v>
          </cell>
          <cell r="Z156">
            <v>1</v>
          </cell>
          <cell r="AA156">
            <v>1</v>
          </cell>
          <cell r="AB156">
            <v>1</v>
          </cell>
          <cell r="AC156">
            <v>1</v>
          </cell>
          <cell r="AD156">
            <v>1</v>
          </cell>
          <cell r="AE156">
            <v>1</v>
          </cell>
          <cell r="AF156">
            <v>1</v>
          </cell>
          <cell r="AG156">
            <v>1</v>
          </cell>
        </row>
        <row r="157">
          <cell r="D157">
            <v>1</v>
          </cell>
          <cell r="E157">
            <v>1</v>
          </cell>
          <cell r="F157">
            <v>1</v>
          </cell>
          <cell r="G157">
            <v>1</v>
          </cell>
          <cell r="H157">
            <v>1</v>
          </cell>
          <cell r="I157">
            <v>1</v>
          </cell>
          <cell r="J157">
            <v>1</v>
          </cell>
          <cell r="K157">
            <v>1</v>
          </cell>
          <cell r="L157">
            <v>1</v>
          </cell>
          <cell r="M157">
            <v>1</v>
          </cell>
          <cell r="N157">
            <v>1</v>
          </cell>
          <cell r="O157">
            <v>1</v>
          </cell>
          <cell r="P157">
            <v>1</v>
          </cell>
          <cell r="Q157">
            <v>1</v>
          </cell>
          <cell r="R157">
            <v>1</v>
          </cell>
          <cell r="S157">
            <v>1</v>
          </cell>
          <cell r="T157">
            <v>1</v>
          </cell>
          <cell r="U157">
            <v>1</v>
          </cell>
          <cell r="V157">
            <v>0.77349036149963257</v>
          </cell>
          <cell r="W157">
            <v>0.77349036149963257</v>
          </cell>
          <cell r="X157">
            <v>0.77349036149963257</v>
          </cell>
          <cell r="Y157">
            <v>0.77349036149963257</v>
          </cell>
          <cell r="Z157">
            <v>0.77349036149963257</v>
          </cell>
          <cell r="AA157">
            <v>0.77349036149963257</v>
          </cell>
          <cell r="AB157">
            <v>0.77349036149963257</v>
          </cell>
          <cell r="AC157">
            <v>0.77349036149963257</v>
          </cell>
          <cell r="AD157">
            <v>0.77349036149963257</v>
          </cell>
          <cell r="AE157">
            <v>0.77349036149963257</v>
          </cell>
          <cell r="AF157">
            <v>0.77349036149963257</v>
          </cell>
          <cell r="AG157">
            <v>0.77349036149963257</v>
          </cell>
        </row>
        <row r="158">
          <cell r="D158">
            <v>1</v>
          </cell>
          <cell r="E158">
            <v>1</v>
          </cell>
          <cell r="F158">
            <v>1</v>
          </cell>
          <cell r="G158">
            <v>1</v>
          </cell>
          <cell r="H158">
            <v>1</v>
          </cell>
          <cell r="I158">
            <v>1</v>
          </cell>
          <cell r="J158">
            <v>1</v>
          </cell>
          <cell r="K158">
            <v>1</v>
          </cell>
          <cell r="L158">
            <v>1</v>
          </cell>
          <cell r="M158">
            <v>1</v>
          </cell>
          <cell r="N158">
            <v>1</v>
          </cell>
          <cell r="O158">
            <v>1</v>
          </cell>
          <cell r="P158">
            <v>1</v>
          </cell>
          <cell r="Q158">
            <v>1</v>
          </cell>
          <cell r="R158">
            <v>1</v>
          </cell>
          <cell r="S158">
            <v>1</v>
          </cell>
          <cell r="T158">
            <v>1</v>
          </cell>
          <cell r="U158">
            <v>1</v>
          </cell>
          <cell r="V158">
            <v>0.95163653953868554</v>
          </cell>
          <cell r="W158">
            <v>0.95163653953868554</v>
          </cell>
          <cell r="X158">
            <v>0.95163653953868554</v>
          </cell>
          <cell r="Y158">
            <v>0.95163653953868554</v>
          </cell>
          <cell r="Z158">
            <v>0.95163653953868554</v>
          </cell>
          <cell r="AA158">
            <v>0.95163653953868554</v>
          </cell>
          <cell r="AB158">
            <v>0.95163653953868554</v>
          </cell>
          <cell r="AC158">
            <v>0.95163653953868554</v>
          </cell>
          <cell r="AD158">
            <v>0.95163653953868554</v>
          </cell>
          <cell r="AE158">
            <v>0.95163653953868554</v>
          </cell>
          <cell r="AF158">
            <v>0.95163653953868554</v>
          </cell>
          <cell r="AG158">
            <v>0.95163653953868554</v>
          </cell>
        </row>
        <row r="159">
          <cell r="D159">
            <v>1</v>
          </cell>
          <cell r="E159">
            <v>1</v>
          </cell>
          <cell r="F159">
            <v>1</v>
          </cell>
          <cell r="G159">
            <v>1</v>
          </cell>
          <cell r="H159">
            <v>1</v>
          </cell>
          <cell r="I159">
            <v>1</v>
          </cell>
          <cell r="J159">
            <v>1</v>
          </cell>
          <cell r="K159">
            <v>1</v>
          </cell>
          <cell r="L159">
            <v>1</v>
          </cell>
          <cell r="M159">
            <v>1</v>
          </cell>
          <cell r="N159">
            <v>1</v>
          </cell>
          <cell r="O159">
            <v>1</v>
          </cell>
          <cell r="P159">
            <v>1</v>
          </cell>
          <cell r="Q159">
            <v>1</v>
          </cell>
          <cell r="R159">
            <v>1</v>
          </cell>
          <cell r="S159">
            <v>1</v>
          </cell>
          <cell r="T159">
            <v>1</v>
          </cell>
          <cell r="U159">
            <v>1</v>
          </cell>
          <cell r="V159">
            <v>0.93933613495221335</v>
          </cell>
          <cell r="W159">
            <v>0.93933613495221335</v>
          </cell>
          <cell r="X159">
            <v>0.93933613495221335</v>
          </cell>
          <cell r="Y159">
            <v>0.93933613495221335</v>
          </cell>
          <cell r="Z159">
            <v>0.93933613495221335</v>
          </cell>
          <cell r="AA159">
            <v>0.93933613495221335</v>
          </cell>
          <cell r="AB159">
            <v>0.93933613495221335</v>
          </cell>
          <cell r="AC159">
            <v>0.93933613495221335</v>
          </cell>
          <cell r="AD159">
            <v>0.93933613495221335</v>
          </cell>
          <cell r="AE159">
            <v>0.93933613495221335</v>
          </cell>
          <cell r="AF159">
            <v>0.93933613495221335</v>
          </cell>
          <cell r="AG159">
            <v>0.93933613495221335</v>
          </cell>
        </row>
        <row r="160">
          <cell r="D160">
            <v>1</v>
          </cell>
          <cell r="E160">
            <v>1</v>
          </cell>
          <cell r="F160">
            <v>1</v>
          </cell>
          <cell r="G160">
            <v>1</v>
          </cell>
          <cell r="H160">
            <v>1</v>
          </cell>
          <cell r="I160">
            <v>1</v>
          </cell>
          <cell r="J160">
            <v>1</v>
          </cell>
          <cell r="K160">
            <v>1</v>
          </cell>
          <cell r="L160">
            <v>1</v>
          </cell>
          <cell r="M160">
            <v>1</v>
          </cell>
          <cell r="N160">
            <v>1</v>
          </cell>
          <cell r="O160">
            <v>1</v>
          </cell>
          <cell r="P160">
            <v>1</v>
          </cell>
          <cell r="Q160">
            <v>1</v>
          </cell>
          <cell r="R160">
            <v>1</v>
          </cell>
          <cell r="S160">
            <v>1</v>
          </cell>
          <cell r="T160">
            <v>1</v>
          </cell>
          <cell r="U160">
            <v>1</v>
          </cell>
          <cell r="V160">
            <v>0.95302797537688222</v>
          </cell>
          <cell r="W160">
            <v>0.95302797537688222</v>
          </cell>
          <cell r="X160">
            <v>0.95302797537688222</v>
          </cell>
          <cell r="Y160">
            <v>0.95302797537688222</v>
          </cell>
          <cell r="Z160">
            <v>0.95302797537688222</v>
          </cell>
          <cell r="AA160">
            <v>0.95302797537688222</v>
          </cell>
          <cell r="AB160">
            <v>0.95302797537688222</v>
          </cell>
          <cell r="AC160">
            <v>0.95302797537688222</v>
          </cell>
          <cell r="AD160">
            <v>0.95302797537688222</v>
          </cell>
          <cell r="AE160">
            <v>0.95302797537688222</v>
          </cell>
          <cell r="AF160">
            <v>0.95302797537688222</v>
          </cell>
          <cell r="AG160">
            <v>0.95302797537688222</v>
          </cell>
        </row>
        <row r="161">
          <cell r="D161">
            <v>1</v>
          </cell>
          <cell r="E161">
            <v>1</v>
          </cell>
          <cell r="F161">
            <v>1</v>
          </cell>
          <cell r="G161">
            <v>1</v>
          </cell>
          <cell r="H161">
            <v>1</v>
          </cell>
          <cell r="I161">
            <v>1</v>
          </cell>
          <cell r="J161">
            <v>1.01</v>
          </cell>
          <cell r="K161">
            <v>1.01</v>
          </cell>
          <cell r="L161">
            <v>1.01</v>
          </cell>
          <cell r="M161">
            <v>1.01</v>
          </cell>
          <cell r="N161">
            <v>1.01</v>
          </cell>
          <cell r="O161">
            <v>1.01</v>
          </cell>
          <cell r="P161">
            <v>1.01</v>
          </cell>
          <cell r="Q161">
            <v>1.01</v>
          </cell>
          <cell r="R161">
            <v>1.01</v>
          </cell>
          <cell r="S161">
            <v>1.01</v>
          </cell>
          <cell r="T161">
            <v>1.01</v>
          </cell>
          <cell r="U161">
            <v>1.01</v>
          </cell>
          <cell r="V161">
            <v>0.95731541537147169</v>
          </cell>
          <cell r="W161">
            <v>0.95731541537147169</v>
          </cell>
          <cell r="X161">
            <v>0.95731541537147169</v>
          </cell>
          <cell r="Y161">
            <v>0.95731541537147169</v>
          </cell>
          <cell r="Z161">
            <v>0.95731541537147169</v>
          </cell>
          <cell r="AA161">
            <v>0.95731541537147169</v>
          </cell>
          <cell r="AB161">
            <v>0.95731541537147169</v>
          </cell>
          <cell r="AC161">
            <v>0.95731541537147169</v>
          </cell>
          <cell r="AD161">
            <v>0.95731541537147169</v>
          </cell>
          <cell r="AE161">
            <v>0.95731541537147169</v>
          </cell>
          <cell r="AF161">
            <v>0.95731541537147169</v>
          </cell>
          <cell r="AG161">
            <v>0.95731541537147169</v>
          </cell>
        </row>
        <row r="162">
          <cell r="D162">
            <v>1</v>
          </cell>
          <cell r="E162">
            <v>1</v>
          </cell>
          <cell r="F162">
            <v>1</v>
          </cell>
          <cell r="G162">
            <v>1</v>
          </cell>
          <cell r="H162">
            <v>1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  <cell r="M162">
            <v>1</v>
          </cell>
          <cell r="N162">
            <v>1</v>
          </cell>
          <cell r="O162">
            <v>1</v>
          </cell>
          <cell r="P162">
            <v>1</v>
          </cell>
          <cell r="Q162">
            <v>1</v>
          </cell>
          <cell r="R162">
            <v>1</v>
          </cell>
          <cell r="S162">
            <v>1</v>
          </cell>
          <cell r="T162">
            <v>1</v>
          </cell>
          <cell r="U162">
            <v>1</v>
          </cell>
          <cell r="V162">
            <v>0.95134150700187325</v>
          </cell>
          <cell r="W162">
            <v>0.95134150700187325</v>
          </cell>
          <cell r="X162">
            <v>0.95134150700187325</v>
          </cell>
          <cell r="Y162">
            <v>0.95134150700187325</v>
          </cell>
          <cell r="Z162">
            <v>0.95134150700187325</v>
          </cell>
          <cell r="AA162">
            <v>0.95134150700187325</v>
          </cell>
          <cell r="AB162">
            <v>0.95134150700187325</v>
          </cell>
          <cell r="AC162">
            <v>0.95134150700187325</v>
          </cell>
          <cell r="AD162">
            <v>0.95134150700187325</v>
          </cell>
          <cell r="AE162">
            <v>0.95134150700187325</v>
          </cell>
          <cell r="AF162">
            <v>0.95134150700187325</v>
          </cell>
          <cell r="AG162">
            <v>0.95134150700187325</v>
          </cell>
        </row>
        <row r="163">
          <cell r="D163">
            <v>1</v>
          </cell>
          <cell r="E163">
            <v>1</v>
          </cell>
          <cell r="F163">
            <v>1</v>
          </cell>
          <cell r="G163">
            <v>1</v>
          </cell>
          <cell r="H163">
            <v>1</v>
          </cell>
          <cell r="I163">
            <v>1</v>
          </cell>
          <cell r="J163">
            <v>1</v>
          </cell>
          <cell r="K163">
            <v>1</v>
          </cell>
          <cell r="L163">
            <v>1</v>
          </cell>
          <cell r="M163">
            <v>1</v>
          </cell>
          <cell r="N163">
            <v>1</v>
          </cell>
          <cell r="O163">
            <v>1</v>
          </cell>
          <cell r="P163">
            <v>1</v>
          </cell>
          <cell r="Q163">
            <v>1</v>
          </cell>
          <cell r="R163">
            <v>1</v>
          </cell>
          <cell r="S163">
            <v>1</v>
          </cell>
          <cell r="T163">
            <v>1</v>
          </cell>
          <cell r="U163">
            <v>1</v>
          </cell>
          <cell r="V163">
            <v>0.82444361692481427</v>
          </cell>
          <cell r="W163">
            <v>0.82444361692481427</v>
          </cell>
          <cell r="X163">
            <v>0.82444361692481427</v>
          </cell>
          <cell r="Y163">
            <v>0.82444361692481427</v>
          </cell>
          <cell r="Z163">
            <v>0.82444361692481427</v>
          </cell>
          <cell r="AA163">
            <v>0.82444361692481427</v>
          </cell>
          <cell r="AB163">
            <v>0.82444361692481427</v>
          </cell>
          <cell r="AC163">
            <v>0.82444361692481427</v>
          </cell>
          <cell r="AD163">
            <v>0.82444361692481427</v>
          </cell>
          <cell r="AE163">
            <v>0.82444361692481427</v>
          </cell>
          <cell r="AF163">
            <v>0.82444361692481427</v>
          </cell>
          <cell r="AG163">
            <v>0.82444361692481427</v>
          </cell>
        </row>
        <row r="164">
          <cell r="D164">
            <v>1</v>
          </cell>
          <cell r="E164">
            <v>1</v>
          </cell>
          <cell r="F164">
            <v>1</v>
          </cell>
          <cell r="G164">
            <v>1</v>
          </cell>
          <cell r="H164">
            <v>1</v>
          </cell>
          <cell r="I164">
            <v>1</v>
          </cell>
          <cell r="J164">
            <v>1</v>
          </cell>
          <cell r="K164">
            <v>1</v>
          </cell>
          <cell r="L164">
            <v>1</v>
          </cell>
          <cell r="M164">
            <v>1</v>
          </cell>
          <cell r="N164">
            <v>1</v>
          </cell>
          <cell r="O164">
            <v>1</v>
          </cell>
          <cell r="P164">
            <v>1</v>
          </cell>
          <cell r="Q164">
            <v>1</v>
          </cell>
          <cell r="R164">
            <v>1</v>
          </cell>
          <cell r="S164">
            <v>1</v>
          </cell>
          <cell r="T164">
            <v>1</v>
          </cell>
          <cell r="U164">
            <v>1</v>
          </cell>
          <cell r="V164">
            <v>1</v>
          </cell>
          <cell r="W164">
            <v>1</v>
          </cell>
          <cell r="X164">
            <v>1</v>
          </cell>
          <cell r="Y164">
            <v>1</v>
          </cell>
          <cell r="Z164">
            <v>1</v>
          </cell>
          <cell r="AA164">
            <v>1</v>
          </cell>
          <cell r="AB164">
            <v>1</v>
          </cell>
          <cell r="AC164">
            <v>1</v>
          </cell>
          <cell r="AD164">
            <v>1</v>
          </cell>
          <cell r="AE164">
            <v>1</v>
          </cell>
          <cell r="AF164">
            <v>1</v>
          </cell>
          <cell r="AG164">
            <v>1</v>
          </cell>
        </row>
        <row r="165">
          <cell r="D165">
            <v>1</v>
          </cell>
          <cell r="E165">
            <v>1</v>
          </cell>
          <cell r="F165">
            <v>1</v>
          </cell>
          <cell r="G165">
            <v>1</v>
          </cell>
          <cell r="H165">
            <v>1</v>
          </cell>
          <cell r="I165">
            <v>1</v>
          </cell>
          <cell r="J165">
            <v>1</v>
          </cell>
          <cell r="K165">
            <v>1</v>
          </cell>
          <cell r="L165">
            <v>1</v>
          </cell>
          <cell r="M165">
            <v>1</v>
          </cell>
          <cell r="N165">
            <v>1</v>
          </cell>
          <cell r="O165">
            <v>1</v>
          </cell>
          <cell r="P165">
            <v>1</v>
          </cell>
          <cell r="Q165">
            <v>1</v>
          </cell>
          <cell r="R165">
            <v>1</v>
          </cell>
          <cell r="S165">
            <v>1</v>
          </cell>
          <cell r="T165">
            <v>1</v>
          </cell>
          <cell r="U165">
            <v>1</v>
          </cell>
          <cell r="V165">
            <v>1</v>
          </cell>
          <cell r="W165">
            <v>1</v>
          </cell>
          <cell r="X165">
            <v>1</v>
          </cell>
          <cell r="Y165">
            <v>1</v>
          </cell>
          <cell r="Z165">
            <v>1</v>
          </cell>
          <cell r="AA165">
            <v>1</v>
          </cell>
          <cell r="AB165">
            <v>1</v>
          </cell>
          <cell r="AC165">
            <v>1</v>
          </cell>
          <cell r="AD165">
            <v>1</v>
          </cell>
          <cell r="AE165">
            <v>1</v>
          </cell>
          <cell r="AF165">
            <v>1</v>
          </cell>
          <cell r="AG165">
            <v>1</v>
          </cell>
        </row>
        <row r="166">
          <cell r="D166">
            <v>1</v>
          </cell>
          <cell r="E166">
            <v>1</v>
          </cell>
          <cell r="F166">
            <v>1</v>
          </cell>
          <cell r="G166">
            <v>1</v>
          </cell>
          <cell r="H166">
            <v>1</v>
          </cell>
          <cell r="I166">
            <v>1</v>
          </cell>
          <cell r="J166">
            <v>1</v>
          </cell>
          <cell r="K166">
            <v>1</v>
          </cell>
          <cell r="L166">
            <v>1</v>
          </cell>
          <cell r="M166">
            <v>1</v>
          </cell>
          <cell r="N166">
            <v>1</v>
          </cell>
          <cell r="O166">
            <v>1</v>
          </cell>
          <cell r="P166">
            <v>1</v>
          </cell>
          <cell r="Q166">
            <v>1</v>
          </cell>
          <cell r="R166">
            <v>1</v>
          </cell>
          <cell r="S166">
            <v>1</v>
          </cell>
          <cell r="T166">
            <v>1</v>
          </cell>
          <cell r="U166">
            <v>1</v>
          </cell>
          <cell r="V166">
            <v>0.79754999027103124</v>
          </cell>
          <cell r="W166">
            <v>0.79754999027103124</v>
          </cell>
          <cell r="X166">
            <v>0.79754999027103124</v>
          </cell>
          <cell r="Y166">
            <v>0.79754999027103124</v>
          </cell>
          <cell r="Z166">
            <v>0.79754999027103124</v>
          </cell>
          <cell r="AA166">
            <v>0.79754999027103124</v>
          </cell>
          <cell r="AB166">
            <v>0.79754999027103124</v>
          </cell>
          <cell r="AC166">
            <v>0.79754999027103124</v>
          </cell>
          <cell r="AD166">
            <v>0.79754999027103124</v>
          </cell>
          <cell r="AE166">
            <v>0.79754999027103124</v>
          </cell>
          <cell r="AF166">
            <v>0.79754999027103124</v>
          </cell>
          <cell r="AG166">
            <v>0.79754999027103124</v>
          </cell>
        </row>
        <row r="167"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>
            <v>1</v>
          </cell>
          <cell r="I167">
            <v>1</v>
          </cell>
          <cell r="J167">
            <v>1</v>
          </cell>
          <cell r="K167">
            <v>1</v>
          </cell>
          <cell r="L167">
            <v>1</v>
          </cell>
          <cell r="M167">
            <v>1</v>
          </cell>
          <cell r="N167">
            <v>1</v>
          </cell>
          <cell r="O167">
            <v>1</v>
          </cell>
          <cell r="P167">
            <v>1</v>
          </cell>
          <cell r="Q167">
            <v>1</v>
          </cell>
          <cell r="R167">
            <v>1</v>
          </cell>
          <cell r="S167">
            <v>1</v>
          </cell>
          <cell r="T167">
            <v>1</v>
          </cell>
          <cell r="U167">
            <v>1</v>
          </cell>
          <cell r="V167">
            <v>0.79754999027103124</v>
          </cell>
          <cell r="W167">
            <v>0.79754999027103124</v>
          </cell>
          <cell r="X167">
            <v>0.79754999027103124</v>
          </cell>
          <cell r="Y167">
            <v>0.79754999027103124</v>
          </cell>
          <cell r="Z167">
            <v>0.79754999027103124</v>
          </cell>
          <cell r="AA167">
            <v>0.79754999027103124</v>
          </cell>
          <cell r="AB167">
            <v>0.79754999027103124</v>
          </cell>
          <cell r="AC167">
            <v>0.79754999027103124</v>
          </cell>
          <cell r="AD167">
            <v>0.79754999027103124</v>
          </cell>
          <cell r="AE167">
            <v>0.79754999027103124</v>
          </cell>
          <cell r="AF167">
            <v>0.79754999027103124</v>
          </cell>
          <cell r="AG167">
            <v>0.79754999027103124</v>
          </cell>
        </row>
        <row r="168">
          <cell r="D168">
            <v>1</v>
          </cell>
          <cell r="E168">
            <v>1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0.79754999027103113</v>
          </cell>
          <cell r="W168">
            <v>0.79754999027103113</v>
          </cell>
          <cell r="X168">
            <v>0.79754999027103113</v>
          </cell>
          <cell r="Y168">
            <v>0.79754999027103113</v>
          </cell>
          <cell r="Z168">
            <v>0.79754999027103113</v>
          </cell>
          <cell r="AA168">
            <v>0.79754999027103113</v>
          </cell>
          <cell r="AB168">
            <v>0.79754999027103113</v>
          </cell>
          <cell r="AC168">
            <v>0.79754999027103113</v>
          </cell>
          <cell r="AD168">
            <v>0.79754999027103113</v>
          </cell>
          <cell r="AE168">
            <v>0.79754999027103113</v>
          </cell>
          <cell r="AF168">
            <v>0.79754999027103113</v>
          </cell>
          <cell r="AG168">
            <v>0.79754999027103113</v>
          </cell>
        </row>
        <row r="169">
          <cell r="D169">
            <v>1</v>
          </cell>
          <cell r="E169">
            <v>1</v>
          </cell>
          <cell r="F169">
            <v>1</v>
          </cell>
          <cell r="G169">
            <v>1</v>
          </cell>
          <cell r="H169">
            <v>1</v>
          </cell>
          <cell r="I169">
            <v>1</v>
          </cell>
          <cell r="J169">
            <v>1</v>
          </cell>
          <cell r="K169">
            <v>1</v>
          </cell>
          <cell r="L169">
            <v>1</v>
          </cell>
          <cell r="M169">
            <v>1</v>
          </cell>
          <cell r="N169">
            <v>1</v>
          </cell>
          <cell r="O169">
            <v>1</v>
          </cell>
          <cell r="P169">
            <v>1</v>
          </cell>
          <cell r="Q169">
            <v>1</v>
          </cell>
          <cell r="R169">
            <v>1</v>
          </cell>
          <cell r="S169">
            <v>1</v>
          </cell>
          <cell r="T169">
            <v>1</v>
          </cell>
          <cell r="U169">
            <v>1</v>
          </cell>
          <cell r="V169">
            <v>0.98640017400595781</v>
          </cell>
          <cell r="W169">
            <v>0.98640017400595781</v>
          </cell>
          <cell r="X169">
            <v>0.98640017400595781</v>
          </cell>
          <cell r="Y169">
            <v>0.98640017400595781</v>
          </cell>
          <cell r="Z169">
            <v>0.98640017400595781</v>
          </cell>
          <cell r="AA169">
            <v>0.98640017400595781</v>
          </cell>
          <cell r="AB169">
            <v>0.98640017400595781</v>
          </cell>
          <cell r="AC169">
            <v>0.98640017400595781</v>
          </cell>
          <cell r="AD169">
            <v>0.98640017400595781</v>
          </cell>
          <cell r="AE169">
            <v>0.98640017400595781</v>
          </cell>
          <cell r="AF169">
            <v>0.98640017400595781</v>
          </cell>
          <cell r="AG169">
            <v>0.98640017400595781</v>
          </cell>
        </row>
        <row r="170">
          <cell r="D170">
            <v>1</v>
          </cell>
          <cell r="E170">
            <v>1</v>
          </cell>
          <cell r="F170">
            <v>1</v>
          </cell>
          <cell r="G170">
            <v>1</v>
          </cell>
          <cell r="H170">
            <v>1</v>
          </cell>
          <cell r="I170">
            <v>1</v>
          </cell>
          <cell r="J170">
            <v>1</v>
          </cell>
          <cell r="K170">
            <v>1</v>
          </cell>
          <cell r="L170">
            <v>1</v>
          </cell>
          <cell r="M170">
            <v>1</v>
          </cell>
          <cell r="N170">
            <v>1</v>
          </cell>
          <cell r="O170">
            <v>1</v>
          </cell>
          <cell r="P170">
            <v>1</v>
          </cell>
          <cell r="Q170">
            <v>1</v>
          </cell>
          <cell r="R170">
            <v>1</v>
          </cell>
          <cell r="S170">
            <v>1</v>
          </cell>
          <cell r="T170">
            <v>1</v>
          </cell>
          <cell r="U170">
            <v>1</v>
          </cell>
          <cell r="V170">
            <v>0.97175291231782601</v>
          </cell>
          <cell r="W170">
            <v>0.97175291231782601</v>
          </cell>
          <cell r="X170">
            <v>0.97175291231782601</v>
          </cell>
          <cell r="Y170">
            <v>0.97175291231782601</v>
          </cell>
          <cell r="Z170">
            <v>0.97175291231782601</v>
          </cell>
          <cell r="AA170">
            <v>0.97175291231782601</v>
          </cell>
          <cell r="AB170">
            <v>0.97175291231782601</v>
          </cell>
          <cell r="AC170">
            <v>0.97175291231782601</v>
          </cell>
          <cell r="AD170">
            <v>0.97175291231782601</v>
          </cell>
          <cell r="AE170">
            <v>0.97175291231782601</v>
          </cell>
          <cell r="AF170">
            <v>0.97175291231782601</v>
          </cell>
          <cell r="AG170">
            <v>0.97175291231782601</v>
          </cell>
        </row>
        <row r="171">
          <cell r="D171">
            <v>1</v>
          </cell>
          <cell r="E171">
            <v>1</v>
          </cell>
          <cell r="F171">
            <v>1</v>
          </cell>
          <cell r="G171">
            <v>1</v>
          </cell>
          <cell r="H171">
            <v>1</v>
          </cell>
          <cell r="I171">
            <v>1</v>
          </cell>
          <cell r="J171">
            <v>1</v>
          </cell>
          <cell r="K171">
            <v>1</v>
          </cell>
          <cell r="L171">
            <v>1</v>
          </cell>
          <cell r="M171">
            <v>1</v>
          </cell>
          <cell r="N171">
            <v>1</v>
          </cell>
          <cell r="O171">
            <v>1</v>
          </cell>
          <cell r="P171">
            <v>1</v>
          </cell>
          <cell r="Q171">
            <v>1</v>
          </cell>
          <cell r="R171">
            <v>1</v>
          </cell>
          <cell r="S171">
            <v>1</v>
          </cell>
          <cell r="T171">
            <v>1</v>
          </cell>
          <cell r="U171">
            <v>1</v>
          </cell>
          <cell r="V171">
            <v>0.88477090859752627</v>
          </cell>
          <cell r="W171">
            <v>0.88477090859752627</v>
          </cell>
          <cell r="X171">
            <v>0.88477090859752627</v>
          </cell>
          <cell r="Y171">
            <v>0.88477090859752627</v>
          </cell>
          <cell r="Z171">
            <v>0.88477090859752627</v>
          </cell>
          <cell r="AA171">
            <v>0.88477090859752627</v>
          </cell>
          <cell r="AB171">
            <v>0.88477090859752627</v>
          </cell>
          <cell r="AC171">
            <v>0.88477090859752627</v>
          </cell>
          <cell r="AD171">
            <v>0.88477090859752627</v>
          </cell>
          <cell r="AE171">
            <v>0.88477090859752627</v>
          </cell>
          <cell r="AF171">
            <v>0.88477090859752627</v>
          </cell>
          <cell r="AG171">
            <v>0.88477090859752627</v>
          </cell>
        </row>
        <row r="172">
          <cell r="D172">
            <v>1</v>
          </cell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1</v>
          </cell>
          <cell r="J172">
            <v>1</v>
          </cell>
          <cell r="K172">
            <v>1</v>
          </cell>
          <cell r="L172">
            <v>1</v>
          </cell>
          <cell r="M172">
            <v>1</v>
          </cell>
          <cell r="N172">
            <v>1</v>
          </cell>
          <cell r="O172">
            <v>1</v>
          </cell>
          <cell r="P172">
            <v>1</v>
          </cell>
          <cell r="Q172">
            <v>1</v>
          </cell>
          <cell r="R172">
            <v>1</v>
          </cell>
          <cell r="S172">
            <v>1</v>
          </cell>
          <cell r="T172">
            <v>1</v>
          </cell>
          <cell r="U172">
            <v>1</v>
          </cell>
          <cell r="V172">
            <v>0.97801472244495435</v>
          </cell>
          <cell r="W172">
            <v>0.97801472244495435</v>
          </cell>
          <cell r="X172">
            <v>0.97801472244495435</v>
          </cell>
          <cell r="Y172">
            <v>0.97801472244495435</v>
          </cell>
          <cell r="Z172">
            <v>0.97801472244495435</v>
          </cell>
          <cell r="AA172">
            <v>0.97801472244495435</v>
          </cell>
          <cell r="AB172">
            <v>0.97801472244495435</v>
          </cell>
          <cell r="AC172">
            <v>0.97801472244495435</v>
          </cell>
          <cell r="AD172">
            <v>0.97801472244495435</v>
          </cell>
          <cell r="AE172">
            <v>0.97801472244495435</v>
          </cell>
          <cell r="AF172">
            <v>0.97801472244495435</v>
          </cell>
          <cell r="AG172">
            <v>0.97801472244495435</v>
          </cell>
        </row>
        <row r="173"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1</v>
          </cell>
          <cell r="J173">
            <v>1</v>
          </cell>
          <cell r="K173">
            <v>1</v>
          </cell>
          <cell r="L173">
            <v>1</v>
          </cell>
          <cell r="M173">
            <v>1</v>
          </cell>
          <cell r="N173">
            <v>1</v>
          </cell>
          <cell r="O173">
            <v>1</v>
          </cell>
          <cell r="P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1</v>
          </cell>
          <cell r="X173">
            <v>1</v>
          </cell>
          <cell r="Y173">
            <v>1</v>
          </cell>
          <cell r="Z173">
            <v>1</v>
          </cell>
          <cell r="AA173">
            <v>1</v>
          </cell>
          <cell r="AB173">
            <v>1</v>
          </cell>
          <cell r="AC173">
            <v>1</v>
          </cell>
          <cell r="AD173">
            <v>1</v>
          </cell>
          <cell r="AE173">
            <v>1</v>
          </cell>
          <cell r="AF173">
            <v>1</v>
          </cell>
          <cell r="AG173">
            <v>1</v>
          </cell>
        </row>
        <row r="174"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1</v>
          </cell>
          <cell r="J174">
            <v>1</v>
          </cell>
          <cell r="K174">
            <v>1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0.94557253689606435</v>
          </cell>
          <cell r="W174">
            <v>0.94557253689606435</v>
          </cell>
          <cell r="X174">
            <v>0.94557253689606435</v>
          </cell>
          <cell r="Y174">
            <v>0.94557253689606435</v>
          </cell>
          <cell r="Z174">
            <v>0.94557253689606435</v>
          </cell>
          <cell r="AA174">
            <v>0.94557253689606435</v>
          </cell>
          <cell r="AB174">
            <v>0.94557253689606435</v>
          </cell>
          <cell r="AC174">
            <v>0.94557253689606435</v>
          </cell>
          <cell r="AD174">
            <v>0.94557253689606435</v>
          </cell>
          <cell r="AE174">
            <v>0.94557253689606435</v>
          </cell>
          <cell r="AF174">
            <v>0.94557253689606435</v>
          </cell>
          <cell r="AG174">
            <v>0.94557253689606435</v>
          </cell>
        </row>
        <row r="175">
          <cell r="D175">
            <v>1</v>
          </cell>
          <cell r="E175">
            <v>1</v>
          </cell>
          <cell r="F175">
            <v>1</v>
          </cell>
          <cell r="G175">
            <v>1</v>
          </cell>
          <cell r="H175">
            <v>1</v>
          </cell>
          <cell r="I175">
            <v>1</v>
          </cell>
          <cell r="J175">
            <v>1</v>
          </cell>
          <cell r="K175">
            <v>1</v>
          </cell>
          <cell r="L175">
            <v>1</v>
          </cell>
          <cell r="M175">
            <v>1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0.92701781887115631</v>
          </cell>
          <cell r="W175">
            <v>0.92701781887115631</v>
          </cell>
          <cell r="X175">
            <v>0.92701781887115631</v>
          </cell>
          <cell r="Y175">
            <v>0.92701781887115631</v>
          </cell>
          <cell r="Z175">
            <v>0.92701781887115631</v>
          </cell>
          <cell r="AA175">
            <v>0.92701781887115631</v>
          </cell>
          <cell r="AB175">
            <v>0.92701781887115631</v>
          </cell>
          <cell r="AC175">
            <v>0.92701781887115631</v>
          </cell>
          <cell r="AD175">
            <v>0.92701781887115631</v>
          </cell>
          <cell r="AE175">
            <v>0.92701781887115631</v>
          </cell>
          <cell r="AF175">
            <v>0.92701781887115631</v>
          </cell>
          <cell r="AG175">
            <v>0.92701781887115631</v>
          </cell>
        </row>
        <row r="176">
          <cell r="D176">
            <v>1</v>
          </cell>
          <cell r="E176">
            <v>1</v>
          </cell>
          <cell r="F176">
            <v>1</v>
          </cell>
          <cell r="G176">
            <v>1</v>
          </cell>
          <cell r="H176">
            <v>1</v>
          </cell>
          <cell r="I176">
            <v>1</v>
          </cell>
          <cell r="J176">
            <v>1</v>
          </cell>
          <cell r="K176">
            <v>1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1</v>
          </cell>
          <cell r="X176">
            <v>1</v>
          </cell>
          <cell r="Y176">
            <v>1</v>
          </cell>
          <cell r="Z176">
            <v>1</v>
          </cell>
          <cell r="AA176">
            <v>1</v>
          </cell>
          <cell r="AB176">
            <v>1</v>
          </cell>
          <cell r="AC176">
            <v>1</v>
          </cell>
          <cell r="AD176">
            <v>1</v>
          </cell>
          <cell r="AE176">
            <v>1</v>
          </cell>
          <cell r="AF176">
            <v>1</v>
          </cell>
          <cell r="AG176">
            <v>1</v>
          </cell>
        </row>
        <row r="177">
          <cell r="D177">
            <v>1</v>
          </cell>
          <cell r="E177">
            <v>1</v>
          </cell>
          <cell r="F177">
            <v>1</v>
          </cell>
          <cell r="G177">
            <v>1</v>
          </cell>
          <cell r="H177">
            <v>1</v>
          </cell>
          <cell r="I177">
            <v>1</v>
          </cell>
          <cell r="J177">
            <v>1</v>
          </cell>
          <cell r="K177">
            <v>1</v>
          </cell>
          <cell r="L177">
            <v>1</v>
          </cell>
          <cell r="M177">
            <v>1</v>
          </cell>
          <cell r="N177">
            <v>1</v>
          </cell>
          <cell r="O177">
            <v>1</v>
          </cell>
          <cell r="P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W177">
            <v>1</v>
          </cell>
          <cell r="X177">
            <v>1</v>
          </cell>
          <cell r="Y177">
            <v>1</v>
          </cell>
          <cell r="Z177">
            <v>1</v>
          </cell>
          <cell r="AA177">
            <v>1</v>
          </cell>
          <cell r="AB177">
            <v>1</v>
          </cell>
          <cell r="AC177">
            <v>1</v>
          </cell>
          <cell r="AD177">
            <v>1</v>
          </cell>
          <cell r="AE177">
            <v>1</v>
          </cell>
          <cell r="AF177">
            <v>1</v>
          </cell>
          <cell r="AG177">
            <v>1</v>
          </cell>
        </row>
        <row r="178">
          <cell r="D178">
            <v>1</v>
          </cell>
          <cell r="E178">
            <v>1</v>
          </cell>
          <cell r="F178">
            <v>1</v>
          </cell>
          <cell r="G178">
            <v>1</v>
          </cell>
          <cell r="H178">
            <v>1</v>
          </cell>
          <cell r="I178">
            <v>1</v>
          </cell>
          <cell r="J178">
            <v>1</v>
          </cell>
          <cell r="K178">
            <v>1</v>
          </cell>
          <cell r="L178">
            <v>1</v>
          </cell>
          <cell r="M178">
            <v>1</v>
          </cell>
          <cell r="N178">
            <v>1</v>
          </cell>
          <cell r="O178">
            <v>1</v>
          </cell>
          <cell r="P178">
            <v>1</v>
          </cell>
          <cell r="Q178">
            <v>1</v>
          </cell>
          <cell r="R178">
            <v>1</v>
          </cell>
          <cell r="S178">
            <v>1</v>
          </cell>
          <cell r="T178">
            <v>1</v>
          </cell>
          <cell r="U178">
            <v>1</v>
          </cell>
          <cell r="V178">
            <v>0.8762851617124634</v>
          </cell>
          <cell r="W178">
            <v>0.8762851617124634</v>
          </cell>
          <cell r="X178">
            <v>0.8762851617124634</v>
          </cell>
          <cell r="Y178">
            <v>0.8762851617124634</v>
          </cell>
          <cell r="Z178">
            <v>0.8762851617124634</v>
          </cell>
          <cell r="AA178">
            <v>0.8762851617124634</v>
          </cell>
          <cell r="AB178">
            <v>0.8762851617124634</v>
          </cell>
          <cell r="AC178">
            <v>0.8762851617124634</v>
          </cell>
          <cell r="AD178">
            <v>0.8762851617124634</v>
          </cell>
          <cell r="AE178">
            <v>0.8762851617124634</v>
          </cell>
          <cell r="AF178">
            <v>0.8762851617124634</v>
          </cell>
          <cell r="AG178">
            <v>0.8762851617124634</v>
          </cell>
        </row>
        <row r="179">
          <cell r="D179">
            <v>1</v>
          </cell>
          <cell r="E179">
            <v>1</v>
          </cell>
          <cell r="F179">
            <v>1</v>
          </cell>
          <cell r="G179">
            <v>1</v>
          </cell>
          <cell r="H179">
            <v>1</v>
          </cell>
          <cell r="I179">
            <v>1</v>
          </cell>
          <cell r="J179">
            <v>1</v>
          </cell>
          <cell r="K179">
            <v>1</v>
          </cell>
          <cell r="L179">
            <v>1</v>
          </cell>
          <cell r="M179">
            <v>1</v>
          </cell>
          <cell r="N179">
            <v>1</v>
          </cell>
          <cell r="O179">
            <v>1</v>
          </cell>
          <cell r="P179">
            <v>1</v>
          </cell>
          <cell r="Q179">
            <v>1</v>
          </cell>
          <cell r="R179">
            <v>1</v>
          </cell>
          <cell r="S179">
            <v>1</v>
          </cell>
          <cell r="T179">
            <v>1</v>
          </cell>
          <cell r="U179">
            <v>1</v>
          </cell>
          <cell r="V179">
            <v>1</v>
          </cell>
          <cell r="W179">
            <v>1</v>
          </cell>
          <cell r="X179">
            <v>1</v>
          </cell>
          <cell r="Y179">
            <v>1</v>
          </cell>
          <cell r="Z179">
            <v>1</v>
          </cell>
          <cell r="AA179">
            <v>1</v>
          </cell>
          <cell r="AB179">
            <v>1</v>
          </cell>
          <cell r="AC179">
            <v>1</v>
          </cell>
          <cell r="AD179">
            <v>1</v>
          </cell>
          <cell r="AE179">
            <v>1</v>
          </cell>
          <cell r="AF179">
            <v>1</v>
          </cell>
          <cell r="AG179">
            <v>1</v>
          </cell>
        </row>
        <row r="180">
          <cell r="D180">
            <v>1</v>
          </cell>
          <cell r="E180">
            <v>1</v>
          </cell>
          <cell r="F180">
            <v>1</v>
          </cell>
          <cell r="G180">
            <v>1</v>
          </cell>
          <cell r="H180">
            <v>1</v>
          </cell>
          <cell r="I180">
            <v>1</v>
          </cell>
          <cell r="J180">
            <v>1</v>
          </cell>
          <cell r="K180">
            <v>1</v>
          </cell>
          <cell r="L180">
            <v>1</v>
          </cell>
          <cell r="M180">
            <v>1</v>
          </cell>
          <cell r="N180">
            <v>1</v>
          </cell>
          <cell r="O180">
            <v>1</v>
          </cell>
          <cell r="P180">
            <v>1</v>
          </cell>
          <cell r="Q180">
            <v>1</v>
          </cell>
          <cell r="R180">
            <v>1</v>
          </cell>
          <cell r="S180">
            <v>1</v>
          </cell>
          <cell r="T180">
            <v>1</v>
          </cell>
          <cell r="U180">
            <v>1</v>
          </cell>
          <cell r="V180">
            <v>0.99837467180583339</v>
          </cell>
          <cell r="W180">
            <v>0.99837467180583339</v>
          </cell>
          <cell r="X180">
            <v>0.99837467180583339</v>
          </cell>
          <cell r="Y180">
            <v>0.99837467180583339</v>
          </cell>
          <cell r="Z180">
            <v>0.99837467180583339</v>
          </cell>
          <cell r="AA180">
            <v>0.99837467180583339</v>
          </cell>
          <cell r="AB180">
            <v>0.99837467180583339</v>
          </cell>
          <cell r="AC180">
            <v>0.99837467180583339</v>
          </cell>
          <cell r="AD180">
            <v>0.99837467180583339</v>
          </cell>
          <cell r="AE180">
            <v>0.99837467180583339</v>
          </cell>
          <cell r="AF180">
            <v>0.99837467180583339</v>
          </cell>
          <cell r="AG180">
            <v>0.99837467180583339</v>
          </cell>
        </row>
        <row r="181">
          <cell r="D181">
            <v>1</v>
          </cell>
          <cell r="E181">
            <v>1</v>
          </cell>
          <cell r="F181">
            <v>1</v>
          </cell>
          <cell r="G181">
            <v>1</v>
          </cell>
          <cell r="H181">
            <v>1</v>
          </cell>
          <cell r="I181">
            <v>1</v>
          </cell>
          <cell r="J181">
            <v>1</v>
          </cell>
          <cell r="K181">
            <v>1</v>
          </cell>
          <cell r="L181">
            <v>1</v>
          </cell>
          <cell r="M181">
            <v>1</v>
          </cell>
          <cell r="N181">
            <v>1</v>
          </cell>
          <cell r="O181">
            <v>1</v>
          </cell>
          <cell r="P181">
            <v>1</v>
          </cell>
          <cell r="Q181">
            <v>1</v>
          </cell>
          <cell r="R181">
            <v>1</v>
          </cell>
          <cell r="S181">
            <v>1</v>
          </cell>
          <cell r="T181">
            <v>1</v>
          </cell>
          <cell r="U181">
            <v>1</v>
          </cell>
          <cell r="V181">
            <v>1</v>
          </cell>
          <cell r="W181">
            <v>1</v>
          </cell>
          <cell r="X181">
            <v>1</v>
          </cell>
          <cell r="Y181">
            <v>1</v>
          </cell>
          <cell r="Z181">
            <v>1</v>
          </cell>
          <cell r="AA181">
            <v>1</v>
          </cell>
          <cell r="AB181">
            <v>1</v>
          </cell>
          <cell r="AC181">
            <v>1</v>
          </cell>
          <cell r="AD181">
            <v>1</v>
          </cell>
          <cell r="AE181">
            <v>1</v>
          </cell>
          <cell r="AF181">
            <v>1</v>
          </cell>
          <cell r="AG181">
            <v>1</v>
          </cell>
        </row>
        <row r="182">
          <cell r="D182">
            <v>1</v>
          </cell>
          <cell r="E182">
            <v>1</v>
          </cell>
          <cell r="F182">
            <v>1</v>
          </cell>
          <cell r="G182">
            <v>1</v>
          </cell>
          <cell r="H182">
            <v>1</v>
          </cell>
          <cell r="I182">
            <v>1</v>
          </cell>
          <cell r="J182">
            <v>1</v>
          </cell>
          <cell r="K182">
            <v>1</v>
          </cell>
          <cell r="L182">
            <v>1</v>
          </cell>
          <cell r="M182">
            <v>1</v>
          </cell>
          <cell r="N182">
            <v>1</v>
          </cell>
          <cell r="O182">
            <v>1</v>
          </cell>
          <cell r="P182">
            <v>1</v>
          </cell>
          <cell r="Q182">
            <v>1</v>
          </cell>
          <cell r="R182">
            <v>1</v>
          </cell>
          <cell r="S182">
            <v>1</v>
          </cell>
          <cell r="T182">
            <v>1</v>
          </cell>
          <cell r="U182">
            <v>1</v>
          </cell>
          <cell r="V182">
            <v>1</v>
          </cell>
          <cell r="W182">
            <v>1</v>
          </cell>
          <cell r="X182">
            <v>1</v>
          </cell>
          <cell r="Y182">
            <v>1</v>
          </cell>
          <cell r="Z182">
            <v>1</v>
          </cell>
          <cell r="AA182">
            <v>1</v>
          </cell>
          <cell r="AB182">
            <v>1</v>
          </cell>
          <cell r="AC182">
            <v>1</v>
          </cell>
          <cell r="AD182">
            <v>1</v>
          </cell>
          <cell r="AE182">
            <v>1</v>
          </cell>
          <cell r="AF182">
            <v>1</v>
          </cell>
          <cell r="AG182">
            <v>1</v>
          </cell>
        </row>
        <row r="183">
          <cell r="D183">
            <v>1</v>
          </cell>
          <cell r="E183">
            <v>1</v>
          </cell>
          <cell r="F183">
            <v>1</v>
          </cell>
          <cell r="G183">
            <v>1</v>
          </cell>
          <cell r="H183">
            <v>1</v>
          </cell>
          <cell r="I183">
            <v>1</v>
          </cell>
          <cell r="J183">
            <v>1</v>
          </cell>
          <cell r="K183">
            <v>1</v>
          </cell>
          <cell r="L183">
            <v>1</v>
          </cell>
          <cell r="M183">
            <v>1</v>
          </cell>
          <cell r="N183">
            <v>1</v>
          </cell>
          <cell r="O183">
            <v>1</v>
          </cell>
          <cell r="P183">
            <v>1</v>
          </cell>
          <cell r="Q183">
            <v>1</v>
          </cell>
          <cell r="R183">
            <v>1</v>
          </cell>
          <cell r="S183">
            <v>1</v>
          </cell>
          <cell r="T183">
            <v>1</v>
          </cell>
          <cell r="U183">
            <v>1</v>
          </cell>
          <cell r="V183">
            <v>1</v>
          </cell>
          <cell r="W183">
            <v>1</v>
          </cell>
          <cell r="X183">
            <v>1</v>
          </cell>
          <cell r="Y183">
            <v>1</v>
          </cell>
          <cell r="Z183">
            <v>1</v>
          </cell>
          <cell r="AA183">
            <v>1</v>
          </cell>
          <cell r="AB183">
            <v>1</v>
          </cell>
          <cell r="AC183">
            <v>1</v>
          </cell>
          <cell r="AD183">
            <v>1</v>
          </cell>
          <cell r="AE183">
            <v>1</v>
          </cell>
          <cell r="AF183">
            <v>1</v>
          </cell>
          <cell r="AG183">
            <v>1</v>
          </cell>
        </row>
        <row r="184"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1</v>
          </cell>
          <cell r="I184">
            <v>1</v>
          </cell>
          <cell r="J184">
            <v>1</v>
          </cell>
          <cell r="K184">
            <v>1</v>
          </cell>
          <cell r="L184">
            <v>1</v>
          </cell>
          <cell r="M184">
            <v>1</v>
          </cell>
          <cell r="N184">
            <v>1</v>
          </cell>
          <cell r="O184">
            <v>1</v>
          </cell>
          <cell r="P184">
            <v>1</v>
          </cell>
          <cell r="Q184">
            <v>1</v>
          </cell>
          <cell r="R184">
            <v>1</v>
          </cell>
          <cell r="S184">
            <v>1</v>
          </cell>
          <cell r="T184">
            <v>1</v>
          </cell>
          <cell r="U184">
            <v>1</v>
          </cell>
          <cell r="V184">
            <v>1</v>
          </cell>
          <cell r="W184">
            <v>1</v>
          </cell>
          <cell r="X184">
            <v>1</v>
          </cell>
          <cell r="Y184">
            <v>1</v>
          </cell>
          <cell r="Z184">
            <v>1</v>
          </cell>
          <cell r="AA184">
            <v>1</v>
          </cell>
          <cell r="AB184">
            <v>1</v>
          </cell>
          <cell r="AC184">
            <v>1</v>
          </cell>
          <cell r="AD184">
            <v>1</v>
          </cell>
          <cell r="AE184">
            <v>1</v>
          </cell>
          <cell r="AF184">
            <v>1</v>
          </cell>
          <cell r="AG184">
            <v>1</v>
          </cell>
        </row>
        <row r="185"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1</v>
          </cell>
          <cell r="I185">
            <v>1</v>
          </cell>
          <cell r="J185">
            <v>1</v>
          </cell>
          <cell r="K185">
            <v>1</v>
          </cell>
          <cell r="L185">
            <v>1</v>
          </cell>
          <cell r="M185">
            <v>1</v>
          </cell>
          <cell r="N185">
            <v>1</v>
          </cell>
          <cell r="O185">
            <v>1</v>
          </cell>
          <cell r="P185">
            <v>1</v>
          </cell>
          <cell r="Q185">
            <v>1</v>
          </cell>
          <cell r="R185">
            <v>1</v>
          </cell>
          <cell r="S185">
            <v>1</v>
          </cell>
          <cell r="T185">
            <v>1</v>
          </cell>
          <cell r="U185">
            <v>1</v>
          </cell>
          <cell r="V185">
            <v>1</v>
          </cell>
          <cell r="W185">
            <v>1</v>
          </cell>
          <cell r="X185">
            <v>1</v>
          </cell>
          <cell r="Y185">
            <v>1</v>
          </cell>
          <cell r="Z185">
            <v>1</v>
          </cell>
          <cell r="AA185">
            <v>1</v>
          </cell>
          <cell r="AB185">
            <v>1</v>
          </cell>
          <cell r="AC185">
            <v>1</v>
          </cell>
          <cell r="AD185">
            <v>1</v>
          </cell>
          <cell r="AE185">
            <v>1</v>
          </cell>
          <cell r="AF185">
            <v>1</v>
          </cell>
          <cell r="AG185">
            <v>1</v>
          </cell>
        </row>
        <row r="186">
          <cell r="D186">
            <v>1</v>
          </cell>
          <cell r="E186">
            <v>1</v>
          </cell>
          <cell r="F186">
            <v>1</v>
          </cell>
          <cell r="G186">
            <v>1</v>
          </cell>
          <cell r="H186">
            <v>1</v>
          </cell>
          <cell r="I186">
            <v>1</v>
          </cell>
          <cell r="J186">
            <v>1</v>
          </cell>
          <cell r="K186">
            <v>1</v>
          </cell>
          <cell r="L186">
            <v>1</v>
          </cell>
          <cell r="M186">
            <v>1</v>
          </cell>
          <cell r="N186">
            <v>1</v>
          </cell>
          <cell r="O186">
            <v>1</v>
          </cell>
          <cell r="P186">
            <v>1</v>
          </cell>
          <cell r="Q186">
            <v>1</v>
          </cell>
          <cell r="R186">
            <v>1</v>
          </cell>
          <cell r="S186">
            <v>1</v>
          </cell>
          <cell r="T186">
            <v>1</v>
          </cell>
          <cell r="U186">
            <v>1</v>
          </cell>
          <cell r="V186">
            <v>1</v>
          </cell>
          <cell r="W186">
            <v>1</v>
          </cell>
          <cell r="X186">
            <v>1</v>
          </cell>
          <cell r="Y186">
            <v>1</v>
          </cell>
          <cell r="Z186">
            <v>1</v>
          </cell>
          <cell r="AA186">
            <v>1</v>
          </cell>
          <cell r="AB186">
            <v>1</v>
          </cell>
          <cell r="AC186">
            <v>1</v>
          </cell>
          <cell r="AD186">
            <v>1</v>
          </cell>
          <cell r="AE186">
            <v>1</v>
          </cell>
          <cell r="AF186">
            <v>1</v>
          </cell>
          <cell r="AG186">
            <v>1</v>
          </cell>
        </row>
        <row r="187"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1</v>
          </cell>
          <cell r="I187">
            <v>1</v>
          </cell>
          <cell r="J187">
            <v>1</v>
          </cell>
          <cell r="K187">
            <v>1</v>
          </cell>
          <cell r="L187">
            <v>1</v>
          </cell>
          <cell r="M187">
            <v>1</v>
          </cell>
          <cell r="N187">
            <v>1</v>
          </cell>
          <cell r="O187">
            <v>1</v>
          </cell>
          <cell r="P187">
            <v>1</v>
          </cell>
          <cell r="Q187">
            <v>1</v>
          </cell>
          <cell r="R187">
            <v>1</v>
          </cell>
          <cell r="S187">
            <v>1</v>
          </cell>
          <cell r="T187">
            <v>1</v>
          </cell>
          <cell r="U187">
            <v>1</v>
          </cell>
          <cell r="V187">
            <v>0.94046979652282381</v>
          </cell>
          <cell r="W187">
            <v>0.94046979652282381</v>
          </cell>
          <cell r="X187">
            <v>0.94046979652282381</v>
          </cell>
          <cell r="Y187">
            <v>0.94046979652282381</v>
          </cell>
          <cell r="Z187">
            <v>0.94046979652282381</v>
          </cell>
          <cell r="AA187">
            <v>0.94046979652282381</v>
          </cell>
          <cell r="AB187">
            <v>0.94046979652282381</v>
          </cell>
          <cell r="AC187">
            <v>0.94046979652282381</v>
          </cell>
          <cell r="AD187">
            <v>0.94046979652282381</v>
          </cell>
          <cell r="AE187">
            <v>0.94046979652282381</v>
          </cell>
          <cell r="AF187">
            <v>0.94046979652282381</v>
          </cell>
          <cell r="AG187">
            <v>0.94046979652282381</v>
          </cell>
        </row>
        <row r="188">
          <cell r="D188">
            <v>1</v>
          </cell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1</v>
          </cell>
          <cell r="J188">
            <v>1</v>
          </cell>
          <cell r="K188">
            <v>1</v>
          </cell>
          <cell r="L188">
            <v>1</v>
          </cell>
          <cell r="M188">
            <v>1</v>
          </cell>
          <cell r="N188">
            <v>1</v>
          </cell>
          <cell r="O188">
            <v>1</v>
          </cell>
          <cell r="P188">
            <v>1</v>
          </cell>
          <cell r="Q188">
            <v>1</v>
          </cell>
          <cell r="R188">
            <v>1</v>
          </cell>
          <cell r="S188">
            <v>1</v>
          </cell>
          <cell r="T188">
            <v>1</v>
          </cell>
          <cell r="U188">
            <v>1</v>
          </cell>
          <cell r="V188">
            <v>0.93979538421489262</v>
          </cell>
          <cell r="W188">
            <v>0.93979538421489262</v>
          </cell>
          <cell r="X188">
            <v>0.93979538421489262</v>
          </cell>
          <cell r="Y188">
            <v>0.93979538421489262</v>
          </cell>
          <cell r="Z188">
            <v>0.93979538421489262</v>
          </cell>
          <cell r="AA188">
            <v>0.93979538421489262</v>
          </cell>
          <cell r="AB188">
            <v>0.93979538421489262</v>
          </cell>
          <cell r="AC188">
            <v>0.93979538421489262</v>
          </cell>
          <cell r="AD188">
            <v>0.93979538421489262</v>
          </cell>
          <cell r="AE188">
            <v>0.93979538421489262</v>
          </cell>
          <cell r="AF188">
            <v>0.93979538421489262</v>
          </cell>
          <cell r="AG188">
            <v>0.93979538421489262</v>
          </cell>
        </row>
        <row r="189">
          <cell r="D189">
            <v>1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1</v>
          </cell>
          <cell r="J189">
            <v>1</v>
          </cell>
          <cell r="K189">
            <v>1</v>
          </cell>
          <cell r="L189">
            <v>1</v>
          </cell>
          <cell r="M189">
            <v>1</v>
          </cell>
          <cell r="N189">
            <v>1</v>
          </cell>
          <cell r="O189">
            <v>1</v>
          </cell>
          <cell r="P189">
            <v>1</v>
          </cell>
          <cell r="Q189">
            <v>1</v>
          </cell>
          <cell r="R189">
            <v>1</v>
          </cell>
          <cell r="S189">
            <v>1</v>
          </cell>
          <cell r="T189">
            <v>1</v>
          </cell>
          <cell r="U189">
            <v>1</v>
          </cell>
          <cell r="V189">
            <v>0.93986655412450915</v>
          </cell>
          <cell r="W189">
            <v>0.93986655412450915</v>
          </cell>
          <cell r="X189">
            <v>0.93986655412450915</v>
          </cell>
          <cell r="Y189">
            <v>0.93986655412450915</v>
          </cell>
          <cell r="Z189">
            <v>0.93986655412450915</v>
          </cell>
          <cell r="AA189">
            <v>0.93986655412450915</v>
          </cell>
          <cell r="AB189">
            <v>0.93986655412450915</v>
          </cell>
          <cell r="AC189">
            <v>0.93986655412450915</v>
          </cell>
          <cell r="AD189">
            <v>0.93986655412450915</v>
          </cell>
          <cell r="AE189">
            <v>0.93986655412450915</v>
          </cell>
          <cell r="AF189">
            <v>0.93986655412450915</v>
          </cell>
          <cell r="AG189">
            <v>0.93986655412450915</v>
          </cell>
        </row>
        <row r="190">
          <cell r="D190">
            <v>1</v>
          </cell>
          <cell r="E190">
            <v>1</v>
          </cell>
          <cell r="F190">
            <v>1</v>
          </cell>
          <cell r="G190">
            <v>1</v>
          </cell>
          <cell r="H190">
            <v>1</v>
          </cell>
          <cell r="I190">
            <v>1</v>
          </cell>
          <cell r="J190">
            <v>1</v>
          </cell>
          <cell r="K190">
            <v>1</v>
          </cell>
          <cell r="L190">
            <v>1</v>
          </cell>
          <cell r="M190">
            <v>1</v>
          </cell>
          <cell r="N190">
            <v>1</v>
          </cell>
          <cell r="O190">
            <v>1</v>
          </cell>
          <cell r="P190">
            <v>1</v>
          </cell>
          <cell r="Q190">
            <v>1</v>
          </cell>
          <cell r="R190">
            <v>1</v>
          </cell>
          <cell r="S190">
            <v>1</v>
          </cell>
          <cell r="T190">
            <v>1</v>
          </cell>
          <cell r="U190">
            <v>1</v>
          </cell>
          <cell r="V190">
            <v>0.94316508987259606</v>
          </cell>
          <cell r="W190">
            <v>0.94316508987259606</v>
          </cell>
          <cell r="X190">
            <v>0.94316508987259606</v>
          </cell>
          <cell r="Y190">
            <v>0.94316508987259606</v>
          </cell>
          <cell r="Z190">
            <v>0.94316508987259606</v>
          </cell>
          <cell r="AA190">
            <v>0.94316508987259606</v>
          </cell>
          <cell r="AB190">
            <v>0.94316508987259606</v>
          </cell>
          <cell r="AC190">
            <v>0.94316508987259606</v>
          </cell>
          <cell r="AD190">
            <v>0.94316508987259606</v>
          </cell>
          <cell r="AE190">
            <v>0.94316508987259606</v>
          </cell>
          <cell r="AF190">
            <v>0.94316508987259606</v>
          </cell>
          <cell r="AG190">
            <v>0.94316508987259606</v>
          </cell>
        </row>
        <row r="191">
          <cell r="D191">
            <v>1</v>
          </cell>
          <cell r="E191">
            <v>1</v>
          </cell>
          <cell r="F191">
            <v>1</v>
          </cell>
          <cell r="G191">
            <v>1</v>
          </cell>
          <cell r="H191">
            <v>1</v>
          </cell>
          <cell r="I191">
            <v>1</v>
          </cell>
          <cell r="J191">
            <v>1</v>
          </cell>
          <cell r="K191">
            <v>1</v>
          </cell>
          <cell r="L191">
            <v>1</v>
          </cell>
          <cell r="M191">
            <v>1</v>
          </cell>
          <cell r="N191">
            <v>1</v>
          </cell>
          <cell r="O191">
            <v>1</v>
          </cell>
          <cell r="P191">
            <v>1</v>
          </cell>
          <cell r="Q191">
            <v>1</v>
          </cell>
          <cell r="R191">
            <v>1</v>
          </cell>
          <cell r="S191">
            <v>1</v>
          </cell>
          <cell r="T191">
            <v>1</v>
          </cell>
          <cell r="U191">
            <v>1</v>
          </cell>
          <cell r="V191">
            <v>0.97580092928550544</v>
          </cell>
          <cell r="W191">
            <v>0.97580092928550544</v>
          </cell>
          <cell r="X191">
            <v>0.97580092928550544</v>
          </cell>
          <cell r="Y191">
            <v>0.97580092928550544</v>
          </cell>
          <cell r="Z191">
            <v>0.97580092928550544</v>
          </cell>
          <cell r="AA191">
            <v>0.97580092928550544</v>
          </cell>
          <cell r="AB191">
            <v>0.97580092928550544</v>
          </cell>
          <cell r="AC191">
            <v>0.97580092928550544</v>
          </cell>
          <cell r="AD191">
            <v>0.97580092928550544</v>
          </cell>
          <cell r="AE191">
            <v>0.97580092928550544</v>
          </cell>
          <cell r="AF191">
            <v>0.97580092928550544</v>
          </cell>
          <cell r="AG191">
            <v>0.97580092928550544</v>
          </cell>
        </row>
        <row r="192">
          <cell r="D192">
            <v>1</v>
          </cell>
          <cell r="E192">
            <v>1</v>
          </cell>
          <cell r="F192">
            <v>1</v>
          </cell>
          <cell r="G192">
            <v>1</v>
          </cell>
          <cell r="H192">
            <v>1</v>
          </cell>
          <cell r="I192">
            <v>1</v>
          </cell>
          <cell r="J192">
            <v>1</v>
          </cell>
          <cell r="K192">
            <v>1</v>
          </cell>
          <cell r="L192">
            <v>1</v>
          </cell>
          <cell r="M192">
            <v>1</v>
          </cell>
          <cell r="N192">
            <v>1</v>
          </cell>
          <cell r="O192">
            <v>1</v>
          </cell>
          <cell r="P192">
            <v>1</v>
          </cell>
          <cell r="Q192">
            <v>1</v>
          </cell>
          <cell r="R192">
            <v>1</v>
          </cell>
          <cell r="S192">
            <v>1</v>
          </cell>
          <cell r="T192">
            <v>1</v>
          </cell>
          <cell r="U192">
            <v>1</v>
          </cell>
          <cell r="V192">
            <v>1</v>
          </cell>
          <cell r="W192">
            <v>1</v>
          </cell>
          <cell r="X192">
            <v>1</v>
          </cell>
          <cell r="Y192">
            <v>1</v>
          </cell>
          <cell r="Z192">
            <v>1</v>
          </cell>
          <cell r="AA192">
            <v>1</v>
          </cell>
          <cell r="AB192">
            <v>1</v>
          </cell>
          <cell r="AC192">
            <v>1</v>
          </cell>
          <cell r="AD192">
            <v>1</v>
          </cell>
          <cell r="AE192">
            <v>1</v>
          </cell>
          <cell r="AF192">
            <v>1</v>
          </cell>
          <cell r="AG192">
            <v>1</v>
          </cell>
        </row>
        <row r="193">
          <cell r="D193">
            <v>1</v>
          </cell>
          <cell r="E193">
            <v>1</v>
          </cell>
          <cell r="F193">
            <v>1</v>
          </cell>
          <cell r="G193">
            <v>1</v>
          </cell>
          <cell r="H193">
            <v>1</v>
          </cell>
          <cell r="I193">
            <v>1</v>
          </cell>
          <cell r="J193">
            <v>1</v>
          </cell>
          <cell r="K193">
            <v>1</v>
          </cell>
          <cell r="L193">
            <v>1</v>
          </cell>
          <cell r="M193">
            <v>1</v>
          </cell>
          <cell r="N193">
            <v>1</v>
          </cell>
          <cell r="O193">
            <v>1</v>
          </cell>
          <cell r="P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U193">
            <v>1</v>
          </cell>
          <cell r="V193">
            <v>1</v>
          </cell>
          <cell r="W193">
            <v>1</v>
          </cell>
          <cell r="X193">
            <v>1</v>
          </cell>
          <cell r="Y193">
            <v>1</v>
          </cell>
          <cell r="Z193">
            <v>1</v>
          </cell>
          <cell r="AA193">
            <v>1</v>
          </cell>
          <cell r="AB193">
            <v>1</v>
          </cell>
          <cell r="AC193">
            <v>1</v>
          </cell>
          <cell r="AD193">
            <v>1</v>
          </cell>
          <cell r="AE193">
            <v>1</v>
          </cell>
          <cell r="AF193">
            <v>1</v>
          </cell>
          <cell r="AG193">
            <v>1</v>
          </cell>
        </row>
        <row r="194">
          <cell r="D194">
            <v>1</v>
          </cell>
          <cell r="E194">
            <v>1</v>
          </cell>
          <cell r="F194">
            <v>1</v>
          </cell>
          <cell r="G194">
            <v>1</v>
          </cell>
          <cell r="H194">
            <v>1</v>
          </cell>
          <cell r="I194">
            <v>1</v>
          </cell>
          <cell r="J194">
            <v>1</v>
          </cell>
          <cell r="K194">
            <v>1</v>
          </cell>
          <cell r="L194">
            <v>1</v>
          </cell>
          <cell r="M194">
            <v>1</v>
          </cell>
          <cell r="N194">
            <v>1</v>
          </cell>
          <cell r="O194">
            <v>1</v>
          </cell>
          <cell r="P194">
            <v>1</v>
          </cell>
          <cell r="Q194">
            <v>1</v>
          </cell>
          <cell r="R194">
            <v>1</v>
          </cell>
          <cell r="S194">
            <v>1</v>
          </cell>
          <cell r="T194">
            <v>1</v>
          </cell>
          <cell r="U194">
            <v>1</v>
          </cell>
          <cell r="V194">
            <v>1</v>
          </cell>
          <cell r="W194">
            <v>1</v>
          </cell>
          <cell r="X194">
            <v>1</v>
          </cell>
          <cell r="Y194">
            <v>1</v>
          </cell>
          <cell r="Z194">
            <v>1</v>
          </cell>
          <cell r="AA194">
            <v>1</v>
          </cell>
          <cell r="AB194">
            <v>1</v>
          </cell>
          <cell r="AC194">
            <v>1</v>
          </cell>
          <cell r="AD194">
            <v>1</v>
          </cell>
          <cell r="AE194">
            <v>1</v>
          </cell>
          <cell r="AF194">
            <v>1</v>
          </cell>
          <cell r="AG194">
            <v>1</v>
          </cell>
        </row>
        <row r="195">
          <cell r="D195">
            <v>1</v>
          </cell>
          <cell r="E195">
            <v>1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</row>
        <row r="196"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</v>
          </cell>
          <cell r="M196">
            <v>1</v>
          </cell>
          <cell r="N196">
            <v>1</v>
          </cell>
          <cell r="O196">
            <v>1</v>
          </cell>
          <cell r="P196">
            <v>1</v>
          </cell>
          <cell r="Q196">
            <v>1</v>
          </cell>
          <cell r="R196">
            <v>1</v>
          </cell>
          <cell r="S196">
            <v>1</v>
          </cell>
          <cell r="T196">
            <v>1</v>
          </cell>
          <cell r="U196">
            <v>1</v>
          </cell>
          <cell r="V196">
            <v>1</v>
          </cell>
          <cell r="W196">
            <v>1</v>
          </cell>
          <cell r="X196">
            <v>1</v>
          </cell>
          <cell r="Y196">
            <v>1</v>
          </cell>
          <cell r="Z196">
            <v>1</v>
          </cell>
          <cell r="AA196">
            <v>1</v>
          </cell>
          <cell r="AB196">
            <v>1</v>
          </cell>
          <cell r="AC196">
            <v>1</v>
          </cell>
          <cell r="AD196">
            <v>1</v>
          </cell>
          <cell r="AE196">
            <v>1</v>
          </cell>
          <cell r="AF196">
            <v>1</v>
          </cell>
          <cell r="AG196">
            <v>1</v>
          </cell>
        </row>
        <row r="197"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H197">
            <v>1</v>
          </cell>
          <cell r="I197">
            <v>1</v>
          </cell>
          <cell r="J197">
            <v>1</v>
          </cell>
          <cell r="K197">
            <v>1</v>
          </cell>
          <cell r="L197">
            <v>1</v>
          </cell>
          <cell r="M197">
            <v>1</v>
          </cell>
          <cell r="N197">
            <v>1</v>
          </cell>
          <cell r="O197">
            <v>1</v>
          </cell>
          <cell r="P197">
            <v>1</v>
          </cell>
          <cell r="Q197">
            <v>1</v>
          </cell>
          <cell r="R197">
            <v>1</v>
          </cell>
          <cell r="S197">
            <v>1</v>
          </cell>
          <cell r="T197">
            <v>1</v>
          </cell>
          <cell r="U197">
            <v>1</v>
          </cell>
          <cell r="V197">
            <v>1</v>
          </cell>
          <cell r="W197">
            <v>1</v>
          </cell>
          <cell r="X197">
            <v>1</v>
          </cell>
          <cell r="Y197">
            <v>1</v>
          </cell>
          <cell r="Z197">
            <v>1</v>
          </cell>
          <cell r="AA197">
            <v>1</v>
          </cell>
          <cell r="AB197">
            <v>1</v>
          </cell>
          <cell r="AC197">
            <v>1</v>
          </cell>
          <cell r="AD197">
            <v>1</v>
          </cell>
          <cell r="AE197">
            <v>1</v>
          </cell>
          <cell r="AF197">
            <v>1</v>
          </cell>
          <cell r="AG197">
            <v>1</v>
          </cell>
        </row>
        <row r="198">
          <cell r="D198">
            <v>1</v>
          </cell>
          <cell r="E198">
            <v>1</v>
          </cell>
          <cell r="F198">
            <v>1</v>
          </cell>
          <cell r="G198">
            <v>1</v>
          </cell>
          <cell r="H198">
            <v>1</v>
          </cell>
          <cell r="I198">
            <v>1</v>
          </cell>
          <cell r="J198">
            <v>1</v>
          </cell>
          <cell r="K198">
            <v>1</v>
          </cell>
          <cell r="L198">
            <v>1</v>
          </cell>
          <cell r="M198">
            <v>1</v>
          </cell>
          <cell r="N198">
            <v>1</v>
          </cell>
          <cell r="O198">
            <v>1</v>
          </cell>
          <cell r="P198">
            <v>1</v>
          </cell>
          <cell r="Q198">
            <v>1</v>
          </cell>
          <cell r="R198">
            <v>1</v>
          </cell>
          <cell r="S198">
            <v>1</v>
          </cell>
          <cell r="T198">
            <v>1</v>
          </cell>
          <cell r="U198">
            <v>1</v>
          </cell>
          <cell r="V198">
            <v>1</v>
          </cell>
          <cell r="W198">
            <v>1</v>
          </cell>
          <cell r="X198">
            <v>1</v>
          </cell>
          <cell r="Y198">
            <v>1</v>
          </cell>
          <cell r="Z198">
            <v>1</v>
          </cell>
          <cell r="AA198">
            <v>1</v>
          </cell>
          <cell r="AB198">
            <v>1</v>
          </cell>
          <cell r="AC198">
            <v>1</v>
          </cell>
          <cell r="AD198">
            <v>1</v>
          </cell>
          <cell r="AE198">
            <v>1</v>
          </cell>
          <cell r="AF198">
            <v>1</v>
          </cell>
          <cell r="AG198">
            <v>1</v>
          </cell>
        </row>
        <row r="199">
          <cell r="D199">
            <v>1</v>
          </cell>
          <cell r="E199">
            <v>1</v>
          </cell>
          <cell r="F199">
            <v>1</v>
          </cell>
          <cell r="G199">
            <v>1</v>
          </cell>
          <cell r="H199">
            <v>1</v>
          </cell>
          <cell r="I199">
            <v>1</v>
          </cell>
          <cell r="J199">
            <v>1</v>
          </cell>
          <cell r="K199">
            <v>1</v>
          </cell>
          <cell r="L199">
            <v>1</v>
          </cell>
          <cell r="M199">
            <v>1</v>
          </cell>
          <cell r="N199">
            <v>1</v>
          </cell>
          <cell r="O199">
            <v>1</v>
          </cell>
          <cell r="P199">
            <v>1</v>
          </cell>
          <cell r="Q199">
            <v>1</v>
          </cell>
          <cell r="R199">
            <v>1</v>
          </cell>
          <cell r="S199">
            <v>1</v>
          </cell>
          <cell r="T199">
            <v>1</v>
          </cell>
          <cell r="U199">
            <v>1</v>
          </cell>
          <cell r="V199">
            <v>1</v>
          </cell>
          <cell r="W199">
            <v>1</v>
          </cell>
          <cell r="X199">
            <v>1</v>
          </cell>
          <cell r="Y199">
            <v>1</v>
          </cell>
          <cell r="Z199">
            <v>1</v>
          </cell>
          <cell r="AA199">
            <v>1</v>
          </cell>
          <cell r="AB199">
            <v>1</v>
          </cell>
          <cell r="AC199">
            <v>1</v>
          </cell>
          <cell r="AD199">
            <v>1</v>
          </cell>
          <cell r="AE199">
            <v>1</v>
          </cell>
          <cell r="AF199">
            <v>1</v>
          </cell>
          <cell r="AG199">
            <v>1</v>
          </cell>
        </row>
        <row r="200">
          <cell r="D200">
            <v>1</v>
          </cell>
          <cell r="E200">
            <v>1</v>
          </cell>
          <cell r="F200">
            <v>1</v>
          </cell>
          <cell r="G200">
            <v>1</v>
          </cell>
          <cell r="H200">
            <v>1</v>
          </cell>
          <cell r="I200">
            <v>1</v>
          </cell>
          <cell r="J200">
            <v>1</v>
          </cell>
          <cell r="K200">
            <v>1</v>
          </cell>
          <cell r="L200">
            <v>1</v>
          </cell>
          <cell r="M200">
            <v>1</v>
          </cell>
          <cell r="N200">
            <v>1</v>
          </cell>
          <cell r="O200">
            <v>1</v>
          </cell>
          <cell r="P200">
            <v>1</v>
          </cell>
          <cell r="Q200">
            <v>1</v>
          </cell>
          <cell r="R200">
            <v>1</v>
          </cell>
          <cell r="S200">
            <v>1</v>
          </cell>
          <cell r="T200">
            <v>1</v>
          </cell>
          <cell r="U200">
            <v>1</v>
          </cell>
          <cell r="V200">
            <v>1</v>
          </cell>
          <cell r="W200">
            <v>1</v>
          </cell>
          <cell r="X200">
            <v>1</v>
          </cell>
          <cell r="Y200">
            <v>1</v>
          </cell>
          <cell r="Z200">
            <v>1</v>
          </cell>
          <cell r="AA200">
            <v>1</v>
          </cell>
          <cell r="AB200">
            <v>1</v>
          </cell>
          <cell r="AC200">
            <v>1</v>
          </cell>
          <cell r="AD200">
            <v>1</v>
          </cell>
          <cell r="AE200">
            <v>1</v>
          </cell>
          <cell r="AF200">
            <v>1</v>
          </cell>
          <cell r="AG200">
            <v>1</v>
          </cell>
        </row>
        <row r="201">
          <cell r="D201">
            <v>1</v>
          </cell>
          <cell r="E201">
            <v>1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</row>
        <row r="202">
          <cell r="D202">
            <v>1</v>
          </cell>
          <cell r="E202">
            <v>1</v>
          </cell>
          <cell r="F202">
            <v>1</v>
          </cell>
          <cell r="G202">
            <v>1</v>
          </cell>
          <cell r="H202">
            <v>1</v>
          </cell>
          <cell r="I202">
            <v>1</v>
          </cell>
          <cell r="J202">
            <v>1</v>
          </cell>
          <cell r="K202">
            <v>1</v>
          </cell>
          <cell r="L202">
            <v>1</v>
          </cell>
          <cell r="M202">
            <v>1</v>
          </cell>
          <cell r="N202">
            <v>1</v>
          </cell>
          <cell r="O202">
            <v>1</v>
          </cell>
          <cell r="P202">
            <v>1</v>
          </cell>
          <cell r="Q202">
            <v>1</v>
          </cell>
          <cell r="R202">
            <v>1</v>
          </cell>
          <cell r="S202">
            <v>1</v>
          </cell>
          <cell r="T202">
            <v>1</v>
          </cell>
          <cell r="U202">
            <v>1</v>
          </cell>
          <cell r="V202">
            <v>1</v>
          </cell>
          <cell r="W202">
            <v>1</v>
          </cell>
          <cell r="X202">
            <v>1</v>
          </cell>
          <cell r="Y202">
            <v>1</v>
          </cell>
          <cell r="Z202">
            <v>1</v>
          </cell>
          <cell r="AA202">
            <v>1</v>
          </cell>
          <cell r="AB202">
            <v>1</v>
          </cell>
          <cell r="AC202">
            <v>1</v>
          </cell>
          <cell r="AD202">
            <v>1</v>
          </cell>
          <cell r="AE202">
            <v>1</v>
          </cell>
          <cell r="AF202">
            <v>1</v>
          </cell>
          <cell r="AG202">
            <v>1</v>
          </cell>
        </row>
        <row r="203">
          <cell r="D203">
            <v>1</v>
          </cell>
          <cell r="E203">
            <v>1</v>
          </cell>
          <cell r="F203">
            <v>1</v>
          </cell>
          <cell r="G203">
            <v>1</v>
          </cell>
          <cell r="H203">
            <v>1</v>
          </cell>
          <cell r="I203">
            <v>1</v>
          </cell>
          <cell r="J203">
            <v>1</v>
          </cell>
          <cell r="K203">
            <v>1</v>
          </cell>
          <cell r="L203">
            <v>1</v>
          </cell>
          <cell r="M203">
            <v>1</v>
          </cell>
          <cell r="N203">
            <v>1</v>
          </cell>
          <cell r="O203">
            <v>1</v>
          </cell>
          <cell r="P203">
            <v>1</v>
          </cell>
          <cell r="Q203">
            <v>1</v>
          </cell>
          <cell r="R203">
            <v>1</v>
          </cell>
          <cell r="S203">
            <v>1</v>
          </cell>
          <cell r="T203">
            <v>1</v>
          </cell>
          <cell r="U203">
            <v>1</v>
          </cell>
          <cell r="V203">
            <v>1</v>
          </cell>
          <cell r="W203">
            <v>1</v>
          </cell>
          <cell r="X203">
            <v>1</v>
          </cell>
          <cell r="Y203">
            <v>1</v>
          </cell>
          <cell r="Z203">
            <v>1</v>
          </cell>
          <cell r="AA203">
            <v>1</v>
          </cell>
          <cell r="AB203">
            <v>1</v>
          </cell>
          <cell r="AC203">
            <v>1</v>
          </cell>
          <cell r="AD203">
            <v>1</v>
          </cell>
          <cell r="AE203">
            <v>1</v>
          </cell>
          <cell r="AF203">
            <v>1</v>
          </cell>
          <cell r="AG203">
            <v>1</v>
          </cell>
        </row>
        <row r="204">
          <cell r="D204">
            <v>1</v>
          </cell>
          <cell r="E204">
            <v>1</v>
          </cell>
          <cell r="F204">
            <v>1</v>
          </cell>
          <cell r="G204">
            <v>1</v>
          </cell>
          <cell r="H204">
            <v>1</v>
          </cell>
          <cell r="I204">
            <v>1</v>
          </cell>
          <cell r="J204">
            <v>1</v>
          </cell>
          <cell r="K204">
            <v>1</v>
          </cell>
          <cell r="L204">
            <v>1</v>
          </cell>
          <cell r="M204">
            <v>1</v>
          </cell>
          <cell r="N204">
            <v>1</v>
          </cell>
          <cell r="O204">
            <v>1</v>
          </cell>
          <cell r="P204">
            <v>1</v>
          </cell>
          <cell r="Q204">
            <v>1</v>
          </cell>
          <cell r="R204">
            <v>1</v>
          </cell>
          <cell r="S204">
            <v>1</v>
          </cell>
          <cell r="T204">
            <v>1</v>
          </cell>
          <cell r="U204">
            <v>1</v>
          </cell>
          <cell r="V204">
            <v>1</v>
          </cell>
          <cell r="W204">
            <v>1</v>
          </cell>
          <cell r="X204">
            <v>1</v>
          </cell>
          <cell r="Y204">
            <v>1</v>
          </cell>
          <cell r="Z204">
            <v>1</v>
          </cell>
          <cell r="AA204">
            <v>1</v>
          </cell>
          <cell r="AB204">
            <v>1</v>
          </cell>
          <cell r="AC204">
            <v>1</v>
          </cell>
          <cell r="AD204">
            <v>1</v>
          </cell>
          <cell r="AE204">
            <v>1</v>
          </cell>
          <cell r="AF204">
            <v>1</v>
          </cell>
          <cell r="AG204">
            <v>1</v>
          </cell>
        </row>
        <row r="205">
          <cell r="D205">
            <v>1</v>
          </cell>
          <cell r="E205">
            <v>1</v>
          </cell>
          <cell r="F205">
            <v>1</v>
          </cell>
          <cell r="G205">
            <v>1</v>
          </cell>
          <cell r="H205">
            <v>1</v>
          </cell>
          <cell r="I205">
            <v>1</v>
          </cell>
          <cell r="J205">
            <v>1</v>
          </cell>
          <cell r="K205">
            <v>1</v>
          </cell>
          <cell r="L205">
            <v>1</v>
          </cell>
          <cell r="M205">
            <v>1</v>
          </cell>
          <cell r="N205">
            <v>1</v>
          </cell>
          <cell r="O205">
            <v>1</v>
          </cell>
          <cell r="P205">
            <v>1</v>
          </cell>
          <cell r="Q205">
            <v>1</v>
          </cell>
          <cell r="R205">
            <v>1</v>
          </cell>
          <cell r="S205">
            <v>1</v>
          </cell>
          <cell r="T205">
            <v>1</v>
          </cell>
          <cell r="U205">
            <v>1</v>
          </cell>
          <cell r="V205">
            <v>1</v>
          </cell>
          <cell r="W205">
            <v>1</v>
          </cell>
          <cell r="X205">
            <v>1</v>
          </cell>
          <cell r="Y205">
            <v>1</v>
          </cell>
          <cell r="Z205">
            <v>1</v>
          </cell>
          <cell r="AA205">
            <v>1</v>
          </cell>
          <cell r="AB205">
            <v>1</v>
          </cell>
          <cell r="AC205">
            <v>1</v>
          </cell>
          <cell r="AD205">
            <v>1</v>
          </cell>
          <cell r="AE205">
            <v>1</v>
          </cell>
          <cell r="AF205">
            <v>1</v>
          </cell>
          <cell r="AG205">
            <v>1</v>
          </cell>
        </row>
        <row r="206"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H206">
            <v>1</v>
          </cell>
          <cell r="I206">
            <v>1</v>
          </cell>
          <cell r="J206">
            <v>1</v>
          </cell>
          <cell r="K206">
            <v>1</v>
          </cell>
          <cell r="L206">
            <v>1</v>
          </cell>
          <cell r="M206">
            <v>1</v>
          </cell>
          <cell r="N206">
            <v>1</v>
          </cell>
          <cell r="O206">
            <v>1</v>
          </cell>
          <cell r="P206">
            <v>1</v>
          </cell>
          <cell r="Q206">
            <v>1</v>
          </cell>
          <cell r="R206">
            <v>1</v>
          </cell>
          <cell r="S206">
            <v>1</v>
          </cell>
          <cell r="T206">
            <v>1</v>
          </cell>
          <cell r="U206">
            <v>1</v>
          </cell>
          <cell r="V206">
            <v>1</v>
          </cell>
          <cell r="W206">
            <v>1</v>
          </cell>
          <cell r="X206">
            <v>1</v>
          </cell>
          <cell r="Y206">
            <v>1</v>
          </cell>
          <cell r="Z206">
            <v>1</v>
          </cell>
          <cell r="AA206">
            <v>1</v>
          </cell>
          <cell r="AB206">
            <v>1</v>
          </cell>
          <cell r="AC206">
            <v>1</v>
          </cell>
          <cell r="AD206">
            <v>1</v>
          </cell>
          <cell r="AE206">
            <v>1</v>
          </cell>
          <cell r="AF206">
            <v>1</v>
          </cell>
          <cell r="AG206">
            <v>1</v>
          </cell>
        </row>
        <row r="207"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</v>
          </cell>
          <cell r="M207">
            <v>1</v>
          </cell>
          <cell r="N207">
            <v>1</v>
          </cell>
          <cell r="O207">
            <v>1</v>
          </cell>
          <cell r="P207">
            <v>1</v>
          </cell>
          <cell r="Q207">
            <v>1</v>
          </cell>
          <cell r="R207">
            <v>1</v>
          </cell>
          <cell r="S207">
            <v>1</v>
          </cell>
          <cell r="T207">
            <v>1</v>
          </cell>
          <cell r="U207">
            <v>1</v>
          </cell>
          <cell r="V207">
            <v>1</v>
          </cell>
          <cell r="W207">
            <v>1</v>
          </cell>
          <cell r="X207">
            <v>1</v>
          </cell>
          <cell r="Y207">
            <v>1</v>
          </cell>
          <cell r="Z207">
            <v>1</v>
          </cell>
          <cell r="AA207">
            <v>1</v>
          </cell>
          <cell r="AB207">
            <v>1</v>
          </cell>
          <cell r="AC207">
            <v>1</v>
          </cell>
          <cell r="AD207">
            <v>1</v>
          </cell>
          <cell r="AE207">
            <v>1</v>
          </cell>
          <cell r="AF207">
            <v>1</v>
          </cell>
          <cell r="AG207">
            <v>1</v>
          </cell>
        </row>
        <row r="208">
          <cell r="D208">
            <v>1</v>
          </cell>
          <cell r="E208">
            <v>1</v>
          </cell>
          <cell r="F208">
            <v>1</v>
          </cell>
          <cell r="G208">
            <v>1</v>
          </cell>
          <cell r="H208">
            <v>1</v>
          </cell>
          <cell r="I208">
            <v>1</v>
          </cell>
          <cell r="J208">
            <v>1</v>
          </cell>
          <cell r="K208">
            <v>1</v>
          </cell>
          <cell r="L208">
            <v>1</v>
          </cell>
          <cell r="M208">
            <v>1</v>
          </cell>
          <cell r="N208">
            <v>1</v>
          </cell>
          <cell r="O208">
            <v>1</v>
          </cell>
          <cell r="P208">
            <v>1</v>
          </cell>
          <cell r="Q208">
            <v>1</v>
          </cell>
          <cell r="R208">
            <v>1</v>
          </cell>
          <cell r="S208">
            <v>1</v>
          </cell>
          <cell r="T208">
            <v>1</v>
          </cell>
          <cell r="U208">
            <v>1</v>
          </cell>
          <cell r="V208">
            <v>1</v>
          </cell>
          <cell r="W208">
            <v>1</v>
          </cell>
          <cell r="X208">
            <v>1</v>
          </cell>
          <cell r="Y208">
            <v>1</v>
          </cell>
          <cell r="Z208">
            <v>1</v>
          </cell>
          <cell r="AA208">
            <v>1</v>
          </cell>
          <cell r="AB208">
            <v>1</v>
          </cell>
          <cell r="AC208">
            <v>1</v>
          </cell>
          <cell r="AD208">
            <v>1</v>
          </cell>
          <cell r="AE208">
            <v>1</v>
          </cell>
          <cell r="AF208">
            <v>1</v>
          </cell>
          <cell r="AG208">
            <v>1</v>
          </cell>
        </row>
        <row r="239">
          <cell r="D239">
            <v>201401</v>
          </cell>
          <cell r="E239">
            <v>201402</v>
          </cell>
          <cell r="F239">
            <v>201403</v>
          </cell>
          <cell r="G239">
            <v>201404</v>
          </cell>
          <cell r="H239">
            <v>201405</v>
          </cell>
          <cell r="I239">
            <v>201406</v>
          </cell>
          <cell r="J239">
            <v>201407</v>
          </cell>
          <cell r="K239">
            <v>201408</v>
          </cell>
          <cell r="L239">
            <v>201409</v>
          </cell>
          <cell r="M239">
            <v>201410</v>
          </cell>
          <cell r="N239">
            <v>201411</v>
          </cell>
          <cell r="O239">
            <v>201412</v>
          </cell>
          <cell r="P239">
            <v>201501</v>
          </cell>
          <cell r="Q239">
            <v>201502</v>
          </cell>
          <cell r="R239">
            <v>201503</v>
          </cell>
          <cell r="S239">
            <v>201504</v>
          </cell>
          <cell r="T239">
            <v>201505</v>
          </cell>
          <cell r="U239">
            <v>201506</v>
          </cell>
          <cell r="V239">
            <v>201507</v>
          </cell>
          <cell r="W239">
            <v>201508</v>
          </cell>
          <cell r="X239">
            <v>201509</v>
          </cell>
          <cell r="Y239">
            <v>201510</v>
          </cell>
          <cell r="Z239">
            <v>201511</v>
          </cell>
          <cell r="AA239">
            <v>201512</v>
          </cell>
          <cell r="AB239">
            <v>201601</v>
          </cell>
          <cell r="AC239">
            <v>201602</v>
          </cell>
          <cell r="AD239">
            <v>201603</v>
          </cell>
          <cell r="AE239">
            <v>201604</v>
          </cell>
          <cell r="AF239">
            <v>201605</v>
          </cell>
          <cell r="AG239">
            <v>201606</v>
          </cell>
        </row>
        <row r="240">
          <cell r="D240">
            <v>1</v>
          </cell>
          <cell r="E240">
            <v>1</v>
          </cell>
          <cell r="F240">
            <v>1</v>
          </cell>
          <cell r="G240">
            <v>1</v>
          </cell>
          <cell r="H240">
            <v>1</v>
          </cell>
          <cell r="I240">
            <v>1</v>
          </cell>
          <cell r="J240">
            <v>1</v>
          </cell>
          <cell r="K240">
            <v>1</v>
          </cell>
          <cell r="L240">
            <v>1</v>
          </cell>
          <cell r="M240">
            <v>1</v>
          </cell>
          <cell r="N240">
            <v>1</v>
          </cell>
          <cell r="O240">
            <v>1</v>
          </cell>
          <cell r="P240">
            <v>1</v>
          </cell>
          <cell r="Q240">
            <v>1</v>
          </cell>
          <cell r="R240">
            <v>1</v>
          </cell>
          <cell r="S240">
            <v>1</v>
          </cell>
          <cell r="T240">
            <v>1</v>
          </cell>
          <cell r="U240">
            <v>1</v>
          </cell>
          <cell r="V240">
            <v>1</v>
          </cell>
          <cell r="W240">
            <v>1</v>
          </cell>
          <cell r="X240">
            <v>1</v>
          </cell>
          <cell r="Y240">
            <v>1</v>
          </cell>
          <cell r="Z240">
            <v>1</v>
          </cell>
          <cell r="AA240">
            <v>1</v>
          </cell>
          <cell r="AB240">
            <v>1</v>
          </cell>
          <cell r="AC240">
            <v>1</v>
          </cell>
          <cell r="AD240">
            <v>1</v>
          </cell>
          <cell r="AE240">
            <v>1</v>
          </cell>
          <cell r="AF240">
            <v>1</v>
          </cell>
          <cell r="AG240">
            <v>1</v>
          </cell>
        </row>
        <row r="241"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H241">
            <v>1</v>
          </cell>
          <cell r="I241">
            <v>1</v>
          </cell>
          <cell r="J241">
            <v>1</v>
          </cell>
          <cell r="K241">
            <v>1</v>
          </cell>
          <cell r="L241">
            <v>1</v>
          </cell>
          <cell r="M241">
            <v>1</v>
          </cell>
          <cell r="N241">
            <v>1</v>
          </cell>
          <cell r="O241">
            <v>1</v>
          </cell>
          <cell r="P241">
            <v>1</v>
          </cell>
          <cell r="Q241">
            <v>1</v>
          </cell>
          <cell r="R241">
            <v>1</v>
          </cell>
          <cell r="S241">
            <v>1</v>
          </cell>
          <cell r="T241">
            <v>1</v>
          </cell>
          <cell r="U241">
            <v>1</v>
          </cell>
          <cell r="V241">
            <v>1</v>
          </cell>
          <cell r="W241">
            <v>1</v>
          </cell>
          <cell r="X241">
            <v>1</v>
          </cell>
          <cell r="Y241">
            <v>1</v>
          </cell>
          <cell r="Z241">
            <v>1</v>
          </cell>
          <cell r="AA241">
            <v>1</v>
          </cell>
          <cell r="AB241">
            <v>1</v>
          </cell>
          <cell r="AC241">
            <v>1</v>
          </cell>
          <cell r="AD241">
            <v>1</v>
          </cell>
          <cell r="AE241">
            <v>1</v>
          </cell>
          <cell r="AF241">
            <v>1</v>
          </cell>
          <cell r="AG241">
            <v>1</v>
          </cell>
        </row>
        <row r="242"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1</v>
          </cell>
          <cell r="I242">
            <v>1</v>
          </cell>
          <cell r="J242">
            <v>1</v>
          </cell>
          <cell r="K242">
            <v>1</v>
          </cell>
          <cell r="L242">
            <v>1</v>
          </cell>
          <cell r="M242">
            <v>1</v>
          </cell>
          <cell r="N242">
            <v>1</v>
          </cell>
          <cell r="O242">
            <v>1</v>
          </cell>
          <cell r="P242">
            <v>1</v>
          </cell>
          <cell r="Q242">
            <v>1</v>
          </cell>
          <cell r="R242">
            <v>1</v>
          </cell>
          <cell r="S242">
            <v>1</v>
          </cell>
          <cell r="T242">
            <v>1</v>
          </cell>
          <cell r="U242">
            <v>1</v>
          </cell>
          <cell r="V242">
            <v>1</v>
          </cell>
          <cell r="W242">
            <v>1</v>
          </cell>
          <cell r="X242">
            <v>1</v>
          </cell>
          <cell r="Y242">
            <v>1</v>
          </cell>
          <cell r="Z242">
            <v>1</v>
          </cell>
          <cell r="AA242">
            <v>1</v>
          </cell>
          <cell r="AB242">
            <v>1</v>
          </cell>
          <cell r="AC242">
            <v>1</v>
          </cell>
          <cell r="AD242">
            <v>1</v>
          </cell>
          <cell r="AE242">
            <v>1</v>
          </cell>
          <cell r="AF242">
            <v>1</v>
          </cell>
          <cell r="AG242">
            <v>1</v>
          </cell>
        </row>
        <row r="243">
          <cell r="D243">
            <v>1</v>
          </cell>
          <cell r="E243">
            <v>1</v>
          </cell>
          <cell r="F243">
            <v>1</v>
          </cell>
          <cell r="G243">
            <v>1</v>
          </cell>
          <cell r="H243">
            <v>1</v>
          </cell>
          <cell r="I243">
            <v>1</v>
          </cell>
          <cell r="J243">
            <v>1</v>
          </cell>
          <cell r="K243">
            <v>1</v>
          </cell>
          <cell r="L243">
            <v>1</v>
          </cell>
          <cell r="M243">
            <v>1</v>
          </cell>
          <cell r="N243">
            <v>1</v>
          </cell>
          <cell r="O243">
            <v>1</v>
          </cell>
          <cell r="P243">
            <v>1</v>
          </cell>
          <cell r="Q243">
            <v>1</v>
          </cell>
          <cell r="R243">
            <v>1</v>
          </cell>
          <cell r="S243">
            <v>1</v>
          </cell>
          <cell r="T243">
            <v>1</v>
          </cell>
          <cell r="U243">
            <v>1</v>
          </cell>
          <cell r="V243">
            <v>1</v>
          </cell>
          <cell r="W243">
            <v>1</v>
          </cell>
          <cell r="X243">
            <v>1</v>
          </cell>
          <cell r="Y243">
            <v>1</v>
          </cell>
          <cell r="Z243">
            <v>1</v>
          </cell>
          <cell r="AA243">
            <v>1</v>
          </cell>
          <cell r="AB243">
            <v>1</v>
          </cell>
          <cell r="AC243">
            <v>1</v>
          </cell>
          <cell r="AD243">
            <v>1</v>
          </cell>
          <cell r="AE243">
            <v>1</v>
          </cell>
          <cell r="AF243">
            <v>1</v>
          </cell>
          <cell r="AG243">
            <v>1</v>
          </cell>
        </row>
        <row r="244"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1</v>
          </cell>
          <cell r="I244">
            <v>1</v>
          </cell>
          <cell r="J244">
            <v>1</v>
          </cell>
          <cell r="K244">
            <v>1</v>
          </cell>
          <cell r="L244">
            <v>1</v>
          </cell>
          <cell r="M244">
            <v>1</v>
          </cell>
          <cell r="N244">
            <v>1</v>
          </cell>
          <cell r="O244">
            <v>1</v>
          </cell>
          <cell r="P244">
            <v>1</v>
          </cell>
          <cell r="Q244">
            <v>1</v>
          </cell>
          <cell r="R244">
            <v>1</v>
          </cell>
          <cell r="S244">
            <v>1</v>
          </cell>
          <cell r="T244">
            <v>1</v>
          </cell>
          <cell r="U244">
            <v>1</v>
          </cell>
          <cell r="V244">
            <v>1</v>
          </cell>
          <cell r="W244">
            <v>1</v>
          </cell>
          <cell r="X244">
            <v>1</v>
          </cell>
          <cell r="Y244">
            <v>1</v>
          </cell>
          <cell r="Z244">
            <v>1</v>
          </cell>
          <cell r="AA244">
            <v>1</v>
          </cell>
          <cell r="AB244">
            <v>1</v>
          </cell>
          <cell r="AC244">
            <v>1</v>
          </cell>
          <cell r="AD244">
            <v>1</v>
          </cell>
          <cell r="AE244">
            <v>1</v>
          </cell>
          <cell r="AF244">
            <v>1</v>
          </cell>
          <cell r="AG244">
            <v>1</v>
          </cell>
        </row>
        <row r="245">
          <cell r="D245">
            <v>1</v>
          </cell>
          <cell r="E245">
            <v>1</v>
          </cell>
          <cell r="F245">
            <v>1</v>
          </cell>
          <cell r="G245">
            <v>1</v>
          </cell>
          <cell r="H245">
            <v>1</v>
          </cell>
          <cell r="I245">
            <v>1</v>
          </cell>
          <cell r="J245">
            <v>1</v>
          </cell>
          <cell r="K245">
            <v>1</v>
          </cell>
          <cell r="L245">
            <v>1</v>
          </cell>
          <cell r="M245">
            <v>1</v>
          </cell>
          <cell r="N245">
            <v>1</v>
          </cell>
          <cell r="O245">
            <v>1</v>
          </cell>
          <cell r="P245">
            <v>1</v>
          </cell>
          <cell r="Q245">
            <v>1</v>
          </cell>
          <cell r="R245">
            <v>1</v>
          </cell>
          <cell r="S245">
            <v>1</v>
          </cell>
          <cell r="T245">
            <v>1</v>
          </cell>
          <cell r="U245">
            <v>1</v>
          </cell>
          <cell r="V245">
            <v>1</v>
          </cell>
          <cell r="W245">
            <v>1</v>
          </cell>
          <cell r="X245">
            <v>1</v>
          </cell>
          <cell r="Y245">
            <v>1</v>
          </cell>
          <cell r="Z245">
            <v>1</v>
          </cell>
          <cell r="AA245">
            <v>1</v>
          </cell>
          <cell r="AB245">
            <v>1</v>
          </cell>
          <cell r="AC245">
            <v>1</v>
          </cell>
          <cell r="AD245">
            <v>1</v>
          </cell>
          <cell r="AE245">
            <v>1</v>
          </cell>
          <cell r="AF245">
            <v>1</v>
          </cell>
          <cell r="AG245">
            <v>1</v>
          </cell>
        </row>
        <row r="246">
          <cell r="D246">
            <v>1</v>
          </cell>
          <cell r="E246">
            <v>1</v>
          </cell>
          <cell r="F246">
            <v>1</v>
          </cell>
          <cell r="G246">
            <v>1</v>
          </cell>
          <cell r="H246">
            <v>1</v>
          </cell>
          <cell r="I246">
            <v>1</v>
          </cell>
          <cell r="J246">
            <v>1</v>
          </cell>
          <cell r="K246">
            <v>1</v>
          </cell>
          <cell r="L246">
            <v>1</v>
          </cell>
          <cell r="M246">
            <v>1</v>
          </cell>
          <cell r="N246">
            <v>1</v>
          </cell>
          <cell r="O246">
            <v>1</v>
          </cell>
          <cell r="P246">
            <v>1</v>
          </cell>
          <cell r="Q246">
            <v>1</v>
          </cell>
          <cell r="R246">
            <v>1</v>
          </cell>
          <cell r="S246">
            <v>1</v>
          </cell>
          <cell r="T246">
            <v>1</v>
          </cell>
          <cell r="U246">
            <v>1</v>
          </cell>
          <cell r="V246">
            <v>1</v>
          </cell>
          <cell r="W246">
            <v>1</v>
          </cell>
          <cell r="X246">
            <v>1</v>
          </cell>
          <cell r="Y246">
            <v>1</v>
          </cell>
          <cell r="Z246">
            <v>1</v>
          </cell>
          <cell r="AA246">
            <v>1</v>
          </cell>
          <cell r="AB246">
            <v>1</v>
          </cell>
          <cell r="AC246">
            <v>1</v>
          </cell>
          <cell r="AD246">
            <v>1</v>
          </cell>
          <cell r="AE246">
            <v>1</v>
          </cell>
          <cell r="AF246">
            <v>1</v>
          </cell>
          <cell r="AG246">
            <v>1</v>
          </cell>
        </row>
        <row r="247">
          <cell r="D247">
            <v>1</v>
          </cell>
          <cell r="E247">
            <v>1</v>
          </cell>
          <cell r="F247">
            <v>1</v>
          </cell>
          <cell r="G247">
            <v>1</v>
          </cell>
          <cell r="H247">
            <v>1</v>
          </cell>
          <cell r="I247">
            <v>1</v>
          </cell>
          <cell r="J247">
            <v>1</v>
          </cell>
          <cell r="K247">
            <v>1</v>
          </cell>
          <cell r="L247">
            <v>1</v>
          </cell>
          <cell r="M247">
            <v>1</v>
          </cell>
          <cell r="N247">
            <v>1</v>
          </cell>
          <cell r="O247">
            <v>1</v>
          </cell>
          <cell r="P247">
            <v>1</v>
          </cell>
          <cell r="Q247">
            <v>1</v>
          </cell>
          <cell r="R247">
            <v>1</v>
          </cell>
          <cell r="S247">
            <v>1</v>
          </cell>
          <cell r="T247">
            <v>1</v>
          </cell>
          <cell r="U247">
            <v>1</v>
          </cell>
          <cell r="V247">
            <v>1</v>
          </cell>
          <cell r="W247">
            <v>1</v>
          </cell>
          <cell r="X247">
            <v>1</v>
          </cell>
          <cell r="Y247">
            <v>1</v>
          </cell>
          <cell r="Z247">
            <v>1</v>
          </cell>
          <cell r="AA247">
            <v>1</v>
          </cell>
          <cell r="AB247">
            <v>1</v>
          </cell>
          <cell r="AC247">
            <v>1</v>
          </cell>
          <cell r="AD247">
            <v>1</v>
          </cell>
          <cell r="AE247">
            <v>1</v>
          </cell>
          <cell r="AF247">
            <v>1</v>
          </cell>
          <cell r="AG247">
            <v>1</v>
          </cell>
        </row>
        <row r="248">
          <cell r="D248">
            <v>1</v>
          </cell>
          <cell r="E248">
            <v>1</v>
          </cell>
          <cell r="F248">
            <v>1</v>
          </cell>
          <cell r="G248">
            <v>1</v>
          </cell>
          <cell r="H248">
            <v>1</v>
          </cell>
          <cell r="I248">
            <v>1</v>
          </cell>
          <cell r="J248">
            <v>1</v>
          </cell>
          <cell r="K248">
            <v>1</v>
          </cell>
          <cell r="L248">
            <v>1</v>
          </cell>
          <cell r="M248">
            <v>1</v>
          </cell>
          <cell r="N248">
            <v>1</v>
          </cell>
          <cell r="O248">
            <v>1</v>
          </cell>
          <cell r="P248">
            <v>1</v>
          </cell>
          <cell r="Q248">
            <v>1</v>
          </cell>
          <cell r="R248">
            <v>1</v>
          </cell>
          <cell r="S248">
            <v>1</v>
          </cell>
          <cell r="T248">
            <v>1</v>
          </cell>
          <cell r="U248">
            <v>1</v>
          </cell>
          <cell r="V248">
            <v>1</v>
          </cell>
          <cell r="W248">
            <v>1</v>
          </cell>
          <cell r="X248">
            <v>1</v>
          </cell>
          <cell r="Y248">
            <v>1</v>
          </cell>
          <cell r="Z248">
            <v>1</v>
          </cell>
          <cell r="AA248">
            <v>1</v>
          </cell>
          <cell r="AB248">
            <v>1</v>
          </cell>
          <cell r="AC248">
            <v>1</v>
          </cell>
          <cell r="AD248">
            <v>1</v>
          </cell>
          <cell r="AE248">
            <v>1</v>
          </cell>
          <cell r="AF248">
            <v>1</v>
          </cell>
          <cell r="AG248">
            <v>1</v>
          </cell>
        </row>
        <row r="249">
          <cell r="D249">
            <v>1</v>
          </cell>
          <cell r="E249">
            <v>1</v>
          </cell>
          <cell r="F249">
            <v>1</v>
          </cell>
          <cell r="G249">
            <v>1</v>
          </cell>
          <cell r="H249">
            <v>1</v>
          </cell>
          <cell r="I249">
            <v>1</v>
          </cell>
          <cell r="J249">
            <v>1</v>
          </cell>
          <cell r="K249">
            <v>1</v>
          </cell>
          <cell r="L249">
            <v>1</v>
          </cell>
          <cell r="M249">
            <v>1</v>
          </cell>
          <cell r="N249">
            <v>1</v>
          </cell>
          <cell r="O249">
            <v>1</v>
          </cell>
          <cell r="P249">
            <v>1</v>
          </cell>
          <cell r="Q249">
            <v>1</v>
          </cell>
          <cell r="R249">
            <v>1</v>
          </cell>
          <cell r="S249">
            <v>1</v>
          </cell>
          <cell r="T249">
            <v>1</v>
          </cell>
          <cell r="U249">
            <v>1</v>
          </cell>
          <cell r="V249">
            <v>1</v>
          </cell>
          <cell r="W249">
            <v>1</v>
          </cell>
          <cell r="X249">
            <v>1</v>
          </cell>
          <cell r="Y249">
            <v>1</v>
          </cell>
          <cell r="Z249">
            <v>1</v>
          </cell>
          <cell r="AA249">
            <v>1</v>
          </cell>
          <cell r="AB249">
            <v>1</v>
          </cell>
          <cell r="AC249">
            <v>1</v>
          </cell>
          <cell r="AD249">
            <v>1</v>
          </cell>
          <cell r="AE249">
            <v>1</v>
          </cell>
          <cell r="AF249">
            <v>1</v>
          </cell>
          <cell r="AG249">
            <v>1</v>
          </cell>
        </row>
        <row r="250">
          <cell r="D250">
            <v>1</v>
          </cell>
          <cell r="E250">
            <v>1</v>
          </cell>
          <cell r="F250">
            <v>1</v>
          </cell>
          <cell r="G250">
            <v>1</v>
          </cell>
          <cell r="H250">
            <v>1</v>
          </cell>
          <cell r="I250">
            <v>1</v>
          </cell>
          <cell r="J250">
            <v>1</v>
          </cell>
          <cell r="K250">
            <v>1</v>
          </cell>
          <cell r="L250">
            <v>1</v>
          </cell>
          <cell r="M250">
            <v>1</v>
          </cell>
          <cell r="N250">
            <v>1</v>
          </cell>
          <cell r="O250">
            <v>1</v>
          </cell>
          <cell r="P250">
            <v>1</v>
          </cell>
          <cell r="Q250">
            <v>1</v>
          </cell>
          <cell r="R250">
            <v>1</v>
          </cell>
          <cell r="S250">
            <v>1</v>
          </cell>
          <cell r="T250">
            <v>1</v>
          </cell>
          <cell r="U250">
            <v>1</v>
          </cell>
          <cell r="V250">
            <v>1</v>
          </cell>
          <cell r="W250">
            <v>1</v>
          </cell>
          <cell r="X250">
            <v>1</v>
          </cell>
          <cell r="Y250">
            <v>1</v>
          </cell>
          <cell r="Z250">
            <v>1</v>
          </cell>
          <cell r="AA250">
            <v>1</v>
          </cell>
          <cell r="AB250">
            <v>1</v>
          </cell>
          <cell r="AC250">
            <v>1</v>
          </cell>
          <cell r="AD250">
            <v>1</v>
          </cell>
          <cell r="AE250">
            <v>1</v>
          </cell>
          <cell r="AF250">
            <v>1</v>
          </cell>
          <cell r="AG250">
            <v>1</v>
          </cell>
        </row>
        <row r="251">
          <cell r="D251">
            <v>1</v>
          </cell>
          <cell r="E251">
            <v>1</v>
          </cell>
          <cell r="F251">
            <v>1</v>
          </cell>
          <cell r="G251">
            <v>1</v>
          </cell>
          <cell r="H251">
            <v>1</v>
          </cell>
          <cell r="I251">
            <v>1</v>
          </cell>
          <cell r="J251">
            <v>1</v>
          </cell>
          <cell r="K251">
            <v>1</v>
          </cell>
          <cell r="L251">
            <v>1</v>
          </cell>
          <cell r="M251">
            <v>1</v>
          </cell>
          <cell r="N251">
            <v>1</v>
          </cell>
          <cell r="O251">
            <v>1</v>
          </cell>
          <cell r="P251">
            <v>1</v>
          </cell>
          <cell r="Q251">
            <v>1</v>
          </cell>
          <cell r="R251">
            <v>1</v>
          </cell>
          <cell r="S251">
            <v>1</v>
          </cell>
          <cell r="T251">
            <v>1</v>
          </cell>
          <cell r="U251">
            <v>1</v>
          </cell>
          <cell r="V251">
            <v>1</v>
          </cell>
          <cell r="W251">
            <v>1</v>
          </cell>
          <cell r="X251">
            <v>1</v>
          </cell>
          <cell r="Y251">
            <v>1</v>
          </cell>
          <cell r="Z251">
            <v>1</v>
          </cell>
          <cell r="AA251">
            <v>1</v>
          </cell>
          <cell r="AB251">
            <v>1</v>
          </cell>
          <cell r="AC251">
            <v>1</v>
          </cell>
          <cell r="AD251">
            <v>1</v>
          </cell>
          <cell r="AE251">
            <v>1</v>
          </cell>
          <cell r="AF251">
            <v>1</v>
          </cell>
          <cell r="AG251">
            <v>1</v>
          </cell>
        </row>
        <row r="252">
          <cell r="D252">
            <v>1</v>
          </cell>
          <cell r="E252">
            <v>1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>
            <v>1</v>
          </cell>
          <cell r="V252">
            <v>1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  <cell r="AF252">
            <v>1</v>
          </cell>
          <cell r="AG252">
            <v>1</v>
          </cell>
        </row>
        <row r="253">
          <cell r="D253">
            <v>1</v>
          </cell>
          <cell r="E253">
            <v>1</v>
          </cell>
          <cell r="F253">
            <v>1</v>
          </cell>
          <cell r="G253">
            <v>1</v>
          </cell>
          <cell r="H253">
            <v>1</v>
          </cell>
          <cell r="I253">
            <v>1</v>
          </cell>
          <cell r="J253">
            <v>1</v>
          </cell>
          <cell r="K253">
            <v>1</v>
          </cell>
          <cell r="L253">
            <v>1</v>
          </cell>
          <cell r="M253">
            <v>1</v>
          </cell>
          <cell r="N253">
            <v>1</v>
          </cell>
          <cell r="O253">
            <v>1</v>
          </cell>
          <cell r="P253">
            <v>1</v>
          </cell>
          <cell r="Q253">
            <v>1</v>
          </cell>
          <cell r="R253">
            <v>1</v>
          </cell>
          <cell r="S253">
            <v>1</v>
          </cell>
          <cell r="T253">
            <v>1</v>
          </cell>
          <cell r="U253">
            <v>1</v>
          </cell>
          <cell r="V253">
            <v>1</v>
          </cell>
          <cell r="W253">
            <v>1</v>
          </cell>
          <cell r="X253">
            <v>1</v>
          </cell>
          <cell r="Y253">
            <v>1</v>
          </cell>
          <cell r="Z253">
            <v>1</v>
          </cell>
          <cell r="AA253">
            <v>1</v>
          </cell>
          <cell r="AB253">
            <v>1</v>
          </cell>
          <cell r="AC253">
            <v>1</v>
          </cell>
          <cell r="AD253">
            <v>1</v>
          </cell>
          <cell r="AE253">
            <v>1</v>
          </cell>
          <cell r="AF253">
            <v>1</v>
          </cell>
          <cell r="AG253">
            <v>1</v>
          </cell>
        </row>
        <row r="254">
          <cell r="D254">
            <v>1</v>
          </cell>
          <cell r="E254">
            <v>1</v>
          </cell>
          <cell r="F254">
            <v>1</v>
          </cell>
          <cell r="G254">
            <v>1</v>
          </cell>
          <cell r="H254">
            <v>1</v>
          </cell>
          <cell r="I254">
            <v>1</v>
          </cell>
          <cell r="J254">
            <v>1</v>
          </cell>
          <cell r="K254">
            <v>1</v>
          </cell>
          <cell r="L254">
            <v>1</v>
          </cell>
          <cell r="M254">
            <v>1</v>
          </cell>
          <cell r="N254">
            <v>1</v>
          </cell>
          <cell r="O254">
            <v>1</v>
          </cell>
          <cell r="P254">
            <v>1</v>
          </cell>
          <cell r="Q254">
            <v>1</v>
          </cell>
          <cell r="R254">
            <v>1</v>
          </cell>
          <cell r="S254">
            <v>1</v>
          </cell>
          <cell r="T254">
            <v>1</v>
          </cell>
          <cell r="U254">
            <v>1</v>
          </cell>
          <cell r="V254">
            <v>1</v>
          </cell>
          <cell r="W254">
            <v>1</v>
          </cell>
          <cell r="X254">
            <v>1</v>
          </cell>
          <cell r="Y254">
            <v>1</v>
          </cell>
          <cell r="Z254">
            <v>1</v>
          </cell>
          <cell r="AA254">
            <v>1</v>
          </cell>
          <cell r="AB254">
            <v>1</v>
          </cell>
          <cell r="AC254">
            <v>1</v>
          </cell>
          <cell r="AD254">
            <v>1</v>
          </cell>
          <cell r="AE254">
            <v>1</v>
          </cell>
          <cell r="AF254">
            <v>1</v>
          </cell>
          <cell r="AG254">
            <v>1</v>
          </cell>
        </row>
        <row r="255">
          <cell r="D255">
            <v>1</v>
          </cell>
          <cell r="E255">
            <v>1</v>
          </cell>
          <cell r="F255">
            <v>1</v>
          </cell>
          <cell r="G255">
            <v>1</v>
          </cell>
          <cell r="H255">
            <v>1</v>
          </cell>
          <cell r="I255">
            <v>1</v>
          </cell>
          <cell r="J255">
            <v>1</v>
          </cell>
          <cell r="K255">
            <v>1</v>
          </cell>
          <cell r="L255">
            <v>1</v>
          </cell>
          <cell r="M255">
            <v>1</v>
          </cell>
          <cell r="N255">
            <v>1</v>
          </cell>
          <cell r="O255">
            <v>1</v>
          </cell>
          <cell r="P255">
            <v>1</v>
          </cell>
          <cell r="Q255">
            <v>1</v>
          </cell>
          <cell r="R255">
            <v>1</v>
          </cell>
          <cell r="S255">
            <v>1</v>
          </cell>
          <cell r="T255">
            <v>1</v>
          </cell>
          <cell r="U255">
            <v>1</v>
          </cell>
          <cell r="V255">
            <v>1</v>
          </cell>
          <cell r="W255">
            <v>1</v>
          </cell>
          <cell r="X255">
            <v>1</v>
          </cell>
          <cell r="Y255">
            <v>1</v>
          </cell>
          <cell r="Z255">
            <v>1</v>
          </cell>
          <cell r="AA255">
            <v>1</v>
          </cell>
          <cell r="AB255">
            <v>1</v>
          </cell>
          <cell r="AC255">
            <v>1</v>
          </cell>
          <cell r="AD255">
            <v>1</v>
          </cell>
          <cell r="AE255">
            <v>1</v>
          </cell>
          <cell r="AF255">
            <v>1</v>
          </cell>
          <cell r="AG255">
            <v>1</v>
          </cell>
        </row>
        <row r="256">
          <cell r="D256">
            <v>1</v>
          </cell>
          <cell r="E256">
            <v>1</v>
          </cell>
          <cell r="F256">
            <v>1</v>
          </cell>
          <cell r="G256">
            <v>1</v>
          </cell>
          <cell r="H256">
            <v>1</v>
          </cell>
          <cell r="I256">
            <v>1</v>
          </cell>
          <cell r="J256">
            <v>1</v>
          </cell>
          <cell r="K256">
            <v>1</v>
          </cell>
          <cell r="L256">
            <v>1</v>
          </cell>
          <cell r="M256">
            <v>1</v>
          </cell>
          <cell r="N256">
            <v>1</v>
          </cell>
          <cell r="O256">
            <v>1</v>
          </cell>
          <cell r="P256">
            <v>1</v>
          </cell>
          <cell r="Q256">
            <v>1</v>
          </cell>
          <cell r="R256">
            <v>1</v>
          </cell>
          <cell r="S256">
            <v>1</v>
          </cell>
          <cell r="T256">
            <v>1</v>
          </cell>
          <cell r="U256">
            <v>1</v>
          </cell>
          <cell r="V256">
            <v>1</v>
          </cell>
          <cell r="W256">
            <v>1</v>
          </cell>
          <cell r="X256">
            <v>1</v>
          </cell>
          <cell r="Y256">
            <v>1</v>
          </cell>
          <cell r="Z256">
            <v>1</v>
          </cell>
          <cell r="AA256">
            <v>1</v>
          </cell>
          <cell r="AB256">
            <v>1</v>
          </cell>
          <cell r="AC256">
            <v>1</v>
          </cell>
          <cell r="AD256">
            <v>1</v>
          </cell>
          <cell r="AE256">
            <v>1</v>
          </cell>
          <cell r="AF256">
            <v>1</v>
          </cell>
          <cell r="AG256">
            <v>1</v>
          </cell>
        </row>
        <row r="257">
          <cell r="D257">
            <v>1</v>
          </cell>
          <cell r="E257">
            <v>1</v>
          </cell>
          <cell r="F257">
            <v>1</v>
          </cell>
          <cell r="G257">
            <v>1</v>
          </cell>
          <cell r="H257">
            <v>1</v>
          </cell>
          <cell r="I257">
            <v>1</v>
          </cell>
          <cell r="J257">
            <v>1</v>
          </cell>
          <cell r="K257">
            <v>1</v>
          </cell>
          <cell r="L257">
            <v>1</v>
          </cell>
          <cell r="M257">
            <v>1</v>
          </cell>
          <cell r="N257">
            <v>1</v>
          </cell>
          <cell r="O257">
            <v>1</v>
          </cell>
          <cell r="P257">
            <v>1</v>
          </cell>
          <cell r="Q257">
            <v>1</v>
          </cell>
          <cell r="R257">
            <v>1</v>
          </cell>
          <cell r="S257">
            <v>1</v>
          </cell>
          <cell r="T257">
            <v>1</v>
          </cell>
          <cell r="U257">
            <v>1</v>
          </cell>
          <cell r="V257">
            <v>1</v>
          </cell>
          <cell r="W257">
            <v>1</v>
          </cell>
          <cell r="X257">
            <v>1</v>
          </cell>
          <cell r="Y257">
            <v>1</v>
          </cell>
          <cell r="Z257">
            <v>1</v>
          </cell>
          <cell r="AA257">
            <v>1</v>
          </cell>
          <cell r="AB257">
            <v>1</v>
          </cell>
          <cell r="AC257">
            <v>1</v>
          </cell>
          <cell r="AD257">
            <v>1</v>
          </cell>
          <cell r="AE257">
            <v>1</v>
          </cell>
          <cell r="AF257">
            <v>1</v>
          </cell>
          <cell r="AG257">
            <v>1</v>
          </cell>
        </row>
        <row r="258">
          <cell r="D258">
            <v>1</v>
          </cell>
          <cell r="E258">
            <v>1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  <cell r="AG258">
            <v>1</v>
          </cell>
        </row>
        <row r="259">
          <cell r="D259">
            <v>1</v>
          </cell>
          <cell r="E259">
            <v>1</v>
          </cell>
          <cell r="F259">
            <v>1</v>
          </cell>
          <cell r="G259">
            <v>1</v>
          </cell>
          <cell r="H259">
            <v>1</v>
          </cell>
          <cell r="I259">
            <v>1</v>
          </cell>
          <cell r="J259">
            <v>1</v>
          </cell>
          <cell r="K259">
            <v>1</v>
          </cell>
          <cell r="L259">
            <v>1</v>
          </cell>
          <cell r="M259">
            <v>1</v>
          </cell>
          <cell r="N259">
            <v>1</v>
          </cell>
          <cell r="O259">
            <v>1</v>
          </cell>
          <cell r="P259">
            <v>1</v>
          </cell>
          <cell r="Q259">
            <v>1</v>
          </cell>
          <cell r="R259">
            <v>1</v>
          </cell>
          <cell r="S259">
            <v>1</v>
          </cell>
          <cell r="T259">
            <v>1</v>
          </cell>
          <cell r="U259">
            <v>1</v>
          </cell>
          <cell r="V259">
            <v>1</v>
          </cell>
          <cell r="W259">
            <v>1</v>
          </cell>
          <cell r="X259">
            <v>1</v>
          </cell>
          <cell r="Y259">
            <v>1</v>
          </cell>
          <cell r="Z259">
            <v>1</v>
          </cell>
          <cell r="AA259">
            <v>1</v>
          </cell>
          <cell r="AB259">
            <v>1</v>
          </cell>
          <cell r="AC259">
            <v>1</v>
          </cell>
          <cell r="AD259">
            <v>1</v>
          </cell>
          <cell r="AE259">
            <v>1</v>
          </cell>
          <cell r="AF259">
            <v>1</v>
          </cell>
          <cell r="AG259">
            <v>1</v>
          </cell>
        </row>
        <row r="260">
          <cell r="D260">
            <v>1</v>
          </cell>
          <cell r="E260">
            <v>1</v>
          </cell>
          <cell r="F260">
            <v>1</v>
          </cell>
          <cell r="G260">
            <v>1</v>
          </cell>
          <cell r="H260">
            <v>1</v>
          </cell>
          <cell r="I260">
            <v>1</v>
          </cell>
          <cell r="J260">
            <v>1</v>
          </cell>
          <cell r="K260">
            <v>1</v>
          </cell>
          <cell r="L260">
            <v>1</v>
          </cell>
          <cell r="M260">
            <v>1</v>
          </cell>
          <cell r="N260">
            <v>1</v>
          </cell>
          <cell r="O260">
            <v>1</v>
          </cell>
          <cell r="P260">
            <v>1</v>
          </cell>
          <cell r="Q260">
            <v>1</v>
          </cell>
          <cell r="R260">
            <v>1</v>
          </cell>
          <cell r="S260">
            <v>1</v>
          </cell>
          <cell r="T260">
            <v>1</v>
          </cell>
          <cell r="U260">
            <v>1</v>
          </cell>
          <cell r="V260">
            <v>1</v>
          </cell>
          <cell r="W260">
            <v>1</v>
          </cell>
          <cell r="X260">
            <v>1</v>
          </cell>
          <cell r="Y260">
            <v>1</v>
          </cell>
          <cell r="Z260">
            <v>1</v>
          </cell>
          <cell r="AA260">
            <v>1</v>
          </cell>
          <cell r="AB260">
            <v>1</v>
          </cell>
          <cell r="AC260">
            <v>1</v>
          </cell>
          <cell r="AD260">
            <v>1</v>
          </cell>
          <cell r="AE260">
            <v>1</v>
          </cell>
          <cell r="AF260">
            <v>1</v>
          </cell>
          <cell r="AG260">
            <v>1</v>
          </cell>
        </row>
        <row r="261">
          <cell r="D261">
            <v>1</v>
          </cell>
          <cell r="E261">
            <v>1</v>
          </cell>
          <cell r="F261">
            <v>1</v>
          </cell>
          <cell r="G261">
            <v>1</v>
          </cell>
          <cell r="H261">
            <v>1</v>
          </cell>
          <cell r="I261">
            <v>1</v>
          </cell>
          <cell r="J261">
            <v>1</v>
          </cell>
          <cell r="K261">
            <v>1</v>
          </cell>
          <cell r="L261">
            <v>1</v>
          </cell>
          <cell r="M261">
            <v>1</v>
          </cell>
          <cell r="N261">
            <v>1</v>
          </cell>
          <cell r="O261">
            <v>1</v>
          </cell>
          <cell r="P261">
            <v>1</v>
          </cell>
          <cell r="Q261">
            <v>1</v>
          </cell>
          <cell r="R261">
            <v>1</v>
          </cell>
          <cell r="S261">
            <v>1</v>
          </cell>
          <cell r="T261">
            <v>1</v>
          </cell>
          <cell r="U261">
            <v>1</v>
          </cell>
          <cell r="V261">
            <v>1</v>
          </cell>
          <cell r="W261">
            <v>1</v>
          </cell>
          <cell r="X261">
            <v>1</v>
          </cell>
          <cell r="Y261">
            <v>1</v>
          </cell>
          <cell r="Z261">
            <v>1</v>
          </cell>
          <cell r="AA261">
            <v>1</v>
          </cell>
          <cell r="AB261">
            <v>1</v>
          </cell>
          <cell r="AC261">
            <v>1</v>
          </cell>
          <cell r="AD261">
            <v>1</v>
          </cell>
          <cell r="AE261">
            <v>1</v>
          </cell>
          <cell r="AF261">
            <v>1</v>
          </cell>
          <cell r="AG261">
            <v>1</v>
          </cell>
        </row>
        <row r="262">
          <cell r="D262">
            <v>1</v>
          </cell>
          <cell r="E262">
            <v>1</v>
          </cell>
          <cell r="F262">
            <v>1</v>
          </cell>
          <cell r="G262">
            <v>1</v>
          </cell>
          <cell r="H262">
            <v>1</v>
          </cell>
          <cell r="I262">
            <v>1</v>
          </cell>
          <cell r="J262">
            <v>1</v>
          </cell>
          <cell r="K262">
            <v>1</v>
          </cell>
          <cell r="L262">
            <v>1</v>
          </cell>
          <cell r="M262">
            <v>1</v>
          </cell>
          <cell r="N262">
            <v>1</v>
          </cell>
          <cell r="O262">
            <v>1</v>
          </cell>
          <cell r="P262">
            <v>1</v>
          </cell>
          <cell r="Q262">
            <v>1</v>
          </cell>
          <cell r="R262">
            <v>1</v>
          </cell>
          <cell r="S262">
            <v>1</v>
          </cell>
          <cell r="T262">
            <v>1</v>
          </cell>
          <cell r="U262">
            <v>1</v>
          </cell>
          <cell r="V262">
            <v>1</v>
          </cell>
          <cell r="W262">
            <v>1</v>
          </cell>
          <cell r="X262">
            <v>1</v>
          </cell>
          <cell r="Y262">
            <v>1</v>
          </cell>
          <cell r="Z262">
            <v>1</v>
          </cell>
          <cell r="AA262">
            <v>1</v>
          </cell>
          <cell r="AB262">
            <v>1</v>
          </cell>
          <cell r="AC262">
            <v>1</v>
          </cell>
          <cell r="AD262">
            <v>1</v>
          </cell>
          <cell r="AE262">
            <v>1</v>
          </cell>
          <cell r="AF262">
            <v>1</v>
          </cell>
          <cell r="AG262">
            <v>1</v>
          </cell>
        </row>
        <row r="263">
          <cell r="D263">
            <v>1</v>
          </cell>
          <cell r="E263">
            <v>1</v>
          </cell>
          <cell r="F263">
            <v>1</v>
          </cell>
          <cell r="G263">
            <v>1</v>
          </cell>
          <cell r="H263">
            <v>1</v>
          </cell>
          <cell r="I263">
            <v>1</v>
          </cell>
          <cell r="J263">
            <v>1</v>
          </cell>
          <cell r="K263">
            <v>1</v>
          </cell>
          <cell r="L263">
            <v>1</v>
          </cell>
          <cell r="M263">
            <v>1</v>
          </cell>
          <cell r="N263">
            <v>1</v>
          </cell>
          <cell r="O263">
            <v>1</v>
          </cell>
          <cell r="P263">
            <v>1</v>
          </cell>
          <cell r="Q263">
            <v>1</v>
          </cell>
          <cell r="R263">
            <v>1</v>
          </cell>
          <cell r="S263">
            <v>1</v>
          </cell>
          <cell r="T263">
            <v>1</v>
          </cell>
          <cell r="U263">
            <v>1</v>
          </cell>
          <cell r="V263">
            <v>1</v>
          </cell>
          <cell r="W263">
            <v>1</v>
          </cell>
          <cell r="X263">
            <v>1</v>
          </cell>
          <cell r="Y263">
            <v>1</v>
          </cell>
          <cell r="Z263">
            <v>1</v>
          </cell>
          <cell r="AA263">
            <v>1</v>
          </cell>
          <cell r="AB263">
            <v>1</v>
          </cell>
          <cell r="AC263">
            <v>1</v>
          </cell>
          <cell r="AD263">
            <v>1</v>
          </cell>
          <cell r="AE263">
            <v>1</v>
          </cell>
          <cell r="AF263">
            <v>1</v>
          </cell>
          <cell r="AG263">
            <v>1</v>
          </cell>
        </row>
        <row r="264">
          <cell r="D264">
            <v>1</v>
          </cell>
          <cell r="E264">
            <v>1</v>
          </cell>
          <cell r="F264">
            <v>1</v>
          </cell>
          <cell r="G264">
            <v>1</v>
          </cell>
          <cell r="H264">
            <v>1</v>
          </cell>
          <cell r="I264">
            <v>1</v>
          </cell>
          <cell r="J264">
            <v>1</v>
          </cell>
          <cell r="K264">
            <v>1</v>
          </cell>
          <cell r="L264">
            <v>1</v>
          </cell>
          <cell r="M264">
            <v>1</v>
          </cell>
          <cell r="N264">
            <v>1</v>
          </cell>
          <cell r="O264">
            <v>1</v>
          </cell>
          <cell r="P264">
            <v>1</v>
          </cell>
          <cell r="Q264">
            <v>1</v>
          </cell>
          <cell r="R264">
            <v>1</v>
          </cell>
          <cell r="S264">
            <v>1</v>
          </cell>
          <cell r="T264">
            <v>1</v>
          </cell>
          <cell r="U264">
            <v>1</v>
          </cell>
          <cell r="V264">
            <v>1</v>
          </cell>
          <cell r="W264">
            <v>1</v>
          </cell>
          <cell r="X264">
            <v>1</v>
          </cell>
          <cell r="Y264">
            <v>1</v>
          </cell>
          <cell r="Z264">
            <v>1</v>
          </cell>
          <cell r="AA264">
            <v>1</v>
          </cell>
          <cell r="AB264">
            <v>1</v>
          </cell>
          <cell r="AC264">
            <v>1</v>
          </cell>
          <cell r="AD264">
            <v>1</v>
          </cell>
          <cell r="AE264">
            <v>1</v>
          </cell>
          <cell r="AF264">
            <v>1</v>
          </cell>
          <cell r="AG264">
            <v>1</v>
          </cell>
        </row>
        <row r="265">
          <cell r="D265">
            <v>1</v>
          </cell>
          <cell r="E265">
            <v>1</v>
          </cell>
          <cell r="F265">
            <v>1</v>
          </cell>
          <cell r="G265">
            <v>1</v>
          </cell>
          <cell r="H265">
            <v>1</v>
          </cell>
          <cell r="I265">
            <v>1</v>
          </cell>
          <cell r="J265">
            <v>1</v>
          </cell>
          <cell r="K265">
            <v>1</v>
          </cell>
          <cell r="L265">
            <v>1</v>
          </cell>
          <cell r="M265">
            <v>1</v>
          </cell>
          <cell r="N265">
            <v>1</v>
          </cell>
          <cell r="O265">
            <v>1</v>
          </cell>
          <cell r="P265">
            <v>1</v>
          </cell>
          <cell r="Q265">
            <v>1</v>
          </cell>
          <cell r="R265">
            <v>1</v>
          </cell>
          <cell r="S265">
            <v>1</v>
          </cell>
          <cell r="T265">
            <v>1</v>
          </cell>
          <cell r="U265">
            <v>1</v>
          </cell>
          <cell r="V265">
            <v>1</v>
          </cell>
          <cell r="W265">
            <v>1</v>
          </cell>
          <cell r="X265">
            <v>1</v>
          </cell>
          <cell r="Y265">
            <v>1</v>
          </cell>
          <cell r="Z265">
            <v>1</v>
          </cell>
          <cell r="AA265">
            <v>1</v>
          </cell>
          <cell r="AB265">
            <v>1</v>
          </cell>
          <cell r="AC265">
            <v>1</v>
          </cell>
          <cell r="AD265">
            <v>1</v>
          </cell>
          <cell r="AE265">
            <v>1</v>
          </cell>
          <cell r="AF265">
            <v>1</v>
          </cell>
          <cell r="AG265">
            <v>1</v>
          </cell>
        </row>
        <row r="266">
          <cell r="D266">
            <v>1</v>
          </cell>
          <cell r="E266">
            <v>1</v>
          </cell>
          <cell r="F266">
            <v>1</v>
          </cell>
          <cell r="G266">
            <v>1</v>
          </cell>
          <cell r="H266">
            <v>1</v>
          </cell>
          <cell r="I266">
            <v>1</v>
          </cell>
          <cell r="J266">
            <v>1</v>
          </cell>
          <cell r="K266">
            <v>1</v>
          </cell>
          <cell r="L266">
            <v>1</v>
          </cell>
          <cell r="M266">
            <v>1</v>
          </cell>
          <cell r="N266">
            <v>1</v>
          </cell>
          <cell r="O266">
            <v>1</v>
          </cell>
          <cell r="P266">
            <v>1</v>
          </cell>
          <cell r="Q266">
            <v>1</v>
          </cell>
          <cell r="R266">
            <v>1</v>
          </cell>
          <cell r="S266">
            <v>1</v>
          </cell>
          <cell r="T266">
            <v>1</v>
          </cell>
          <cell r="U266">
            <v>1</v>
          </cell>
          <cell r="V266">
            <v>1</v>
          </cell>
          <cell r="W266">
            <v>1</v>
          </cell>
          <cell r="X266">
            <v>1</v>
          </cell>
          <cell r="Y266">
            <v>1</v>
          </cell>
          <cell r="Z266">
            <v>1</v>
          </cell>
          <cell r="AA266">
            <v>1</v>
          </cell>
          <cell r="AB266">
            <v>1</v>
          </cell>
          <cell r="AC266">
            <v>1</v>
          </cell>
          <cell r="AD266">
            <v>1</v>
          </cell>
          <cell r="AE266">
            <v>1</v>
          </cell>
          <cell r="AF266">
            <v>1</v>
          </cell>
          <cell r="AG266">
            <v>1</v>
          </cell>
        </row>
        <row r="267">
          <cell r="D267">
            <v>1</v>
          </cell>
          <cell r="E267">
            <v>1</v>
          </cell>
          <cell r="F267">
            <v>1</v>
          </cell>
          <cell r="G267">
            <v>1</v>
          </cell>
          <cell r="H267">
            <v>1</v>
          </cell>
          <cell r="I267">
            <v>1</v>
          </cell>
          <cell r="J267">
            <v>1</v>
          </cell>
          <cell r="K267">
            <v>1</v>
          </cell>
          <cell r="L267">
            <v>1</v>
          </cell>
          <cell r="M267">
            <v>1</v>
          </cell>
          <cell r="N267">
            <v>1</v>
          </cell>
          <cell r="O267">
            <v>1</v>
          </cell>
          <cell r="P267">
            <v>1</v>
          </cell>
          <cell r="Q267">
            <v>1</v>
          </cell>
          <cell r="R267">
            <v>1</v>
          </cell>
          <cell r="S267">
            <v>1</v>
          </cell>
          <cell r="T267">
            <v>1</v>
          </cell>
          <cell r="U267">
            <v>1</v>
          </cell>
          <cell r="V267">
            <v>1</v>
          </cell>
          <cell r="W267">
            <v>1</v>
          </cell>
          <cell r="X267">
            <v>1</v>
          </cell>
          <cell r="Y267">
            <v>1</v>
          </cell>
          <cell r="Z267">
            <v>1</v>
          </cell>
          <cell r="AA267">
            <v>1</v>
          </cell>
          <cell r="AB267">
            <v>1</v>
          </cell>
          <cell r="AC267">
            <v>1</v>
          </cell>
          <cell r="AD267">
            <v>1</v>
          </cell>
          <cell r="AE267">
            <v>1</v>
          </cell>
          <cell r="AF267">
            <v>1</v>
          </cell>
          <cell r="AG267">
            <v>1</v>
          </cell>
        </row>
        <row r="268">
          <cell r="D268">
            <v>1</v>
          </cell>
          <cell r="E268">
            <v>1</v>
          </cell>
          <cell r="F268">
            <v>1</v>
          </cell>
          <cell r="G268">
            <v>1</v>
          </cell>
          <cell r="H268">
            <v>1</v>
          </cell>
          <cell r="I268">
            <v>1</v>
          </cell>
          <cell r="J268">
            <v>1</v>
          </cell>
          <cell r="K268">
            <v>1</v>
          </cell>
          <cell r="L268">
            <v>1</v>
          </cell>
          <cell r="M268">
            <v>1</v>
          </cell>
          <cell r="N268">
            <v>1</v>
          </cell>
          <cell r="O268">
            <v>1</v>
          </cell>
          <cell r="P268">
            <v>1</v>
          </cell>
          <cell r="Q268">
            <v>1</v>
          </cell>
          <cell r="R268">
            <v>1</v>
          </cell>
          <cell r="S268">
            <v>1</v>
          </cell>
          <cell r="T268">
            <v>1</v>
          </cell>
          <cell r="U268">
            <v>1</v>
          </cell>
          <cell r="V268">
            <v>1</v>
          </cell>
          <cell r="W268">
            <v>1</v>
          </cell>
          <cell r="X268">
            <v>1</v>
          </cell>
          <cell r="Y268">
            <v>1</v>
          </cell>
          <cell r="Z268">
            <v>1</v>
          </cell>
          <cell r="AA268">
            <v>1</v>
          </cell>
          <cell r="AB268">
            <v>1</v>
          </cell>
          <cell r="AC268">
            <v>1</v>
          </cell>
          <cell r="AD268">
            <v>1</v>
          </cell>
          <cell r="AE268">
            <v>1</v>
          </cell>
          <cell r="AF268">
            <v>1</v>
          </cell>
          <cell r="AG268">
            <v>1</v>
          </cell>
        </row>
        <row r="269">
          <cell r="D269">
            <v>1</v>
          </cell>
          <cell r="E269">
            <v>1</v>
          </cell>
          <cell r="F269">
            <v>1</v>
          </cell>
          <cell r="G269">
            <v>1</v>
          </cell>
          <cell r="H269">
            <v>1</v>
          </cell>
          <cell r="I269">
            <v>1</v>
          </cell>
          <cell r="J269">
            <v>1</v>
          </cell>
          <cell r="K269">
            <v>1</v>
          </cell>
          <cell r="L269">
            <v>1</v>
          </cell>
          <cell r="M269">
            <v>1</v>
          </cell>
          <cell r="N269">
            <v>1</v>
          </cell>
          <cell r="O269">
            <v>1</v>
          </cell>
          <cell r="P269">
            <v>1</v>
          </cell>
          <cell r="Q269">
            <v>1</v>
          </cell>
          <cell r="R269">
            <v>1</v>
          </cell>
          <cell r="S269">
            <v>1</v>
          </cell>
          <cell r="T269">
            <v>1</v>
          </cell>
          <cell r="U269">
            <v>1</v>
          </cell>
          <cell r="V269">
            <v>1</v>
          </cell>
          <cell r="W269">
            <v>1</v>
          </cell>
          <cell r="X269">
            <v>1</v>
          </cell>
          <cell r="Y269">
            <v>1</v>
          </cell>
          <cell r="Z269">
            <v>1</v>
          </cell>
          <cell r="AA269">
            <v>1</v>
          </cell>
          <cell r="AB269">
            <v>1</v>
          </cell>
          <cell r="AC269">
            <v>1</v>
          </cell>
          <cell r="AD269">
            <v>1</v>
          </cell>
          <cell r="AE269">
            <v>1</v>
          </cell>
          <cell r="AF269">
            <v>1</v>
          </cell>
          <cell r="AG269">
            <v>1</v>
          </cell>
        </row>
        <row r="270">
          <cell r="D270">
            <v>1</v>
          </cell>
          <cell r="E270">
            <v>1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  <cell r="S270">
            <v>1</v>
          </cell>
          <cell r="T270">
            <v>1</v>
          </cell>
          <cell r="U270">
            <v>1</v>
          </cell>
          <cell r="V270">
            <v>1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  <cell r="AF270">
            <v>1</v>
          </cell>
          <cell r="AG270">
            <v>1</v>
          </cell>
        </row>
        <row r="271"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  <cell r="I271">
            <v>1</v>
          </cell>
          <cell r="J271">
            <v>1</v>
          </cell>
          <cell r="K271">
            <v>1</v>
          </cell>
          <cell r="L271">
            <v>1</v>
          </cell>
          <cell r="M271">
            <v>1</v>
          </cell>
          <cell r="N271">
            <v>1</v>
          </cell>
          <cell r="O271">
            <v>1</v>
          </cell>
          <cell r="P271">
            <v>1</v>
          </cell>
          <cell r="Q271">
            <v>1</v>
          </cell>
          <cell r="R271">
            <v>1</v>
          </cell>
          <cell r="S271">
            <v>1</v>
          </cell>
          <cell r="T271">
            <v>1</v>
          </cell>
          <cell r="U271">
            <v>1</v>
          </cell>
          <cell r="V271">
            <v>1</v>
          </cell>
          <cell r="W271">
            <v>1</v>
          </cell>
          <cell r="X271">
            <v>1</v>
          </cell>
          <cell r="Y271">
            <v>1</v>
          </cell>
          <cell r="Z271">
            <v>1</v>
          </cell>
          <cell r="AA271">
            <v>1</v>
          </cell>
          <cell r="AB271">
            <v>1</v>
          </cell>
          <cell r="AC271">
            <v>1</v>
          </cell>
          <cell r="AD271">
            <v>1</v>
          </cell>
          <cell r="AE271">
            <v>1</v>
          </cell>
          <cell r="AF271">
            <v>1</v>
          </cell>
          <cell r="AG271">
            <v>1</v>
          </cell>
        </row>
        <row r="272">
          <cell r="D272">
            <v>1</v>
          </cell>
          <cell r="E272">
            <v>1</v>
          </cell>
          <cell r="F272">
            <v>1</v>
          </cell>
          <cell r="G272">
            <v>1</v>
          </cell>
          <cell r="H272">
            <v>1</v>
          </cell>
          <cell r="I272">
            <v>1</v>
          </cell>
          <cell r="J272">
            <v>1</v>
          </cell>
          <cell r="K272">
            <v>1</v>
          </cell>
          <cell r="L272">
            <v>1</v>
          </cell>
          <cell r="M272">
            <v>1</v>
          </cell>
          <cell r="N272">
            <v>1</v>
          </cell>
          <cell r="O272">
            <v>1</v>
          </cell>
          <cell r="P272">
            <v>1</v>
          </cell>
          <cell r="Q272">
            <v>1</v>
          </cell>
          <cell r="R272">
            <v>1</v>
          </cell>
          <cell r="S272">
            <v>1</v>
          </cell>
          <cell r="T272">
            <v>1</v>
          </cell>
          <cell r="U272">
            <v>1</v>
          </cell>
          <cell r="V272">
            <v>1</v>
          </cell>
          <cell r="W272">
            <v>1</v>
          </cell>
          <cell r="X272">
            <v>1</v>
          </cell>
          <cell r="Y272">
            <v>1</v>
          </cell>
          <cell r="Z272">
            <v>1</v>
          </cell>
          <cell r="AA272">
            <v>1</v>
          </cell>
          <cell r="AB272">
            <v>1</v>
          </cell>
          <cell r="AC272">
            <v>1</v>
          </cell>
          <cell r="AD272">
            <v>1</v>
          </cell>
          <cell r="AE272">
            <v>1</v>
          </cell>
          <cell r="AF272">
            <v>1</v>
          </cell>
          <cell r="AG272">
            <v>1</v>
          </cell>
        </row>
        <row r="273">
          <cell r="D273">
            <v>1</v>
          </cell>
          <cell r="E273">
            <v>1</v>
          </cell>
          <cell r="F273">
            <v>1</v>
          </cell>
          <cell r="G273">
            <v>1</v>
          </cell>
          <cell r="H273">
            <v>1</v>
          </cell>
          <cell r="I273">
            <v>1</v>
          </cell>
          <cell r="J273">
            <v>1</v>
          </cell>
          <cell r="K273">
            <v>1</v>
          </cell>
          <cell r="L273">
            <v>1</v>
          </cell>
          <cell r="M273">
            <v>1</v>
          </cell>
          <cell r="N273">
            <v>1</v>
          </cell>
          <cell r="O273">
            <v>1</v>
          </cell>
          <cell r="P273">
            <v>1</v>
          </cell>
          <cell r="Q273">
            <v>1</v>
          </cell>
          <cell r="R273">
            <v>1</v>
          </cell>
          <cell r="S273">
            <v>1</v>
          </cell>
          <cell r="T273">
            <v>1</v>
          </cell>
          <cell r="U273">
            <v>1</v>
          </cell>
          <cell r="V273">
            <v>1</v>
          </cell>
          <cell r="W273">
            <v>1</v>
          </cell>
          <cell r="X273">
            <v>1</v>
          </cell>
          <cell r="Y273">
            <v>1</v>
          </cell>
          <cell r="Z273">
            <v>1</v>
          </cell>
          <cell r="AA273">
            <v>1</v>
          </cell>
          <cell r="AB273">
            <v>1</v>
          </cell>
          <cell r="AC273">
            <v>1</v>
          </cell>
          <cell r="AD273">
            <v>1</v>
          </cell>
          <cell r="AE273">
            <v>1</v>
          </cell>
          <cell r="AF273">
            <v>1</v>
          </cell>
          <cell r="AG273">
            <v>1</v>
          </cell>
        </row>
        <row r="274">
          <cell r="D274">
            <v>1</v>
          </cell>
          <cell r="E274">
            <v>1</v>
          </cell>
          <cell r="F274">
            <v>1</v>
          </cell>
          <cell r="G274">
            <v>1</v>
          </cell>
          <cell r="H274">
            <v>1</v>
          </cell>
          <cell r="I274">
            <v>1</v>
          </cell>
          <cell r="J274">
            <v>1</v>
          </cell>
          <cell r="K274">
            <v>1</v>
          </cell>
          <cell r="L274">
            <v>1</v>
          </cell>
          <cell r="M274">
            <v>1</v>
          </cell>
          <cell r="N274">
            <v>1</v>
          </cell>
          <cell r="O274">
            <v>1</v>
          </cell>
          <cell r="P274">
            <v>1</v>
          </cell>
          <cell r="Q274">
            <v>1</v>
          </cell>
          <cell r="R274">
            <v>1</v>
          </cell>
          <cell r="S274">
            <v>1</v>
          </cell>
          <cell r="T274">
            <v>1</v>
          </cell>
          <cell r="U274">
            <v>1</v>
          </cell>
          <cell r="V274">
            <v>1</v>
          </cell>
          <cell r="W274">
            <v>1</v>
          </cell>
          <cell r="X274">
            <v>1</v>
          </cell>
          <cell r="Y274">
            <v>1</v>
          </cell>
          <cell r="Z274">
            <v>1</v>
          </cell>
          <cell r="AA274">
            <v>1</v>
          </cell>
          <cell r="AB274">
            <v>1</v>
          </cell>
          <cell r="AC274">
            <v>1</v>
          </cell>
          <cell r="AD274">
            <v>1</v>
          </cell>
          <cell r="AE274">
            <v>1</v>
          </cell>
          <cell r="AF274">
            <v>1</v>
          </cell>
          <cell r="AG274">
            <v>1</v>
          </cell>
        </row>
        <row r="275">
          <cell r="D275">
            <v>1</v>
          </cell>
          <cell r="E275">
            <v>1</v>
          </cell>
          <cell r="F275">
            <v>1</v>
          </cell>
          <cell r="G275">
            <v>1</v>
          </cell>
          <cell r="H275">
            <v>1</v>
          </cell>
          <cell r="I275">
            <v>1</v>
          </cell>
          <cell r="J275">
            <v>1</v>
          </cell>
          <cell r="K275">
            <v>1</v>
          </cell>
          <cell r="L275">
            <v>1</v>
          </cell>
          <cell r="M275">
            <v>1</v>
          </cell>
          <cell r="N275">
            <v>1</v>
          </cell>
          <cell r="O275">
            <v>1</v>
          </cell>
          <cell r="P275">
            <v>1</v>
          </cell>
          <cell r="Q275">
            <v>1</v>
          </cell>
          <cell r="R275">
            <v>1</v>
          </cell>
          <cell r="S275">
            <v>1</v>
          </cell>
          <cell r="T275">
            <v>1</v>
          </cell>
          <cell r="U275">
            <v>1</v>
          </cell>
          <cell r="V275">
            <v>1</v>
          </cell>
          <cell r="W275">
            <v>1</v>
          </cell>
          <cell r="X275">
            <v>1</v>
          </cell>
          <cell r="Y275">
            <v>1</v>
          </cell>
          <cell r="Z275">
            <v>1</v>
          </cell>
          <cell r="AA275">
            <v>1</v>
          </cell>
          <cell r="AB275">
            <v>1</v>
          </cell>
          <cell r="AC275">
            <v>1</v>
          </cell>
          <cell r="AD275">
            <v>1</v>
          </cell>
          <cell r="AE275">
            <v>1</v>
          </cell>
          <cell r="AF275">
            <v>1</v>
          </cell>
          <cell r="AG275">
            <v>1</v>
          </cell>
        </row>
        <row r="276">
          <cell r="D276">
            <v>1</v>
          </cell>
          <cell r="E276">
            <v>1</v>
          </cell>
          <cell r="F276">
            <v>1</v>
          </cell>
          <cell r="G276">
            <v>1</v>
          </cell>
          <cell r="H276">
            <v>1</v>
          </cell>
          <cell r="I276">
            <v>1</v>
          </cell>
          <cell r="J276">
            <v>1</v>
          </cell>
          <cell r="K276">
            <v>1</v>
          </cell>
          <cell r="L276">
            <v>1</v>
          </cell>
          <cell r="M276">
            <v>1</v>
          </cell>
          <cell r="N276">
            <v>1</v>
          </cell>
          <cell r="O276">
            <v>1</v>
          </cell>
          <cell r="P276">
            <v>1</v>
          </cell>
          <cell r="Q276">
            <v>1</v>
          </cell>
          <cell r="R276">
            <v>1</v>
          </cell>
          <cell r="S276">
            <v>1</v>
          </cell>
          <cell r="T276">
            <v>1</v>
          </cell>
          <cell r="U276">
            <v>1</v>
          </cell>
          <cell r="V276">
            <v>1</v>
          </cell>
          <cell r="W276">
            <v>1</v>
          </cell>
          <cell r="X276">
            <v>1</v>
          </cell>
          <cell r="Y276">
            <v>1</v>
          </cell>
          <cell r="Z276">
            <v>1</v>
          </cell>
          <cell r="AA276">
            <v>1</v>
          </cell>
          <cell r="AB276">
            <v>1</v>
          </cell>
          <cell r="AC276">
            <v>1</v>
          </cell>
          <cell r="AD276">
            <v>1</v>
          </cell>
          <cell r="AE276">
            <v>1</v>
          </cell>
          <cell r="AF276">
            <v>1</v>
          </cell>
          <cell r="AG276">
            <v>1</v>
          </cell>
        </row>
        <row r="277"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  <cell r="I277">
            <v>1</v>
          </cell>
          <cell r="J277">
            <v>1</v>
          </cell>
          <cell r="K277">
            <v>1</v>
          </cell>
          <cell r="L277">
            <v>1</v>
          </cell>
          <cell r="M277">
            <v>1</v>
          </cell>
          <cell r="N277">
            <v>1</v>
          </cell>
          <cell r="O277">
            <v>1</v>
          </cell>
          <cell r="P277">
            <v>1</v>
          </cell>
          <cell r="Q277">
            <v>1</v>
          </cell>
          <cell r="R277">
            <v>1</v>
          </cell>
          <cell r="S277">
            <v>1</v>
          </cell>
          <cell r="T277">
            <v>1</v>
          </cell>
          <cell r="U277">
            <v>1</v>
          </cell>
          <cell r="V277">
            <v>1</v>
          </cell>
          <cell r="W277">
            <v>1</v>
          </cell>
          <cell r="X277">
            <v>1</v>
          </cell>
          <cell r="Y277">
            <v>1</v>
          </cell>
          <cell r="Z277">
            <v>1</v>
          </cell>
          <cell r="AA277">
            <v>1</v>
          </cell>
          <cell r="AB277">
            <v>1</v>
          </cell>
          <cell r="AC277">
            <v>1</v>
          </cell>
          <cell r="AD277">
            <v>1</v>
          </cell>
          <cell r="AE277">
            <v>1</v>
          </cell>
          <cell r="AF277">
            <v>1</v>
          </cell>
          <cell r="AG277">
            <v>1</v>
          </cell>
        </row>
        <row r="278"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  <cell r="I278">
            <v>1</v>
          </cell>
          <cell r="J278">
            <v>1</v>
          </cell>
          <cell r="K278">
            <v>1</v>
          </cell>
          <cell r="L278">
            <v>1</v>
          </cell>
          <cell r="M278">
            <v>1</v>
          </cell>
          <cell r="N278">
            <v>1</v>
          </cell>
          <cell r="O278">
            <v>1</v>
          </cell>
          <cell r="P278">
            <v>1</v>
          </cell>
          <cell r="Q278">
            <v>1</v>
          </cell>
          <cell r="R278">
            <v>1</v>
          </cell>
          <cell r="S278">
            <v>1</v>
          </cell>
          <cell r="T278">
            <v>1</v>
          </cell>
          <cell r="U278">
            <v>1</v>
          </cell>
          <cell r="V278">
            <v>1</v>
          </cell>
          <cell r="W278">
            <v>1</v>
          </cell>
          <cell r="X278">
            <v>1</v>
          </cell>
          <cell r="Y278">
            <v>1</v>
          </cell>
          <cell r="Z278">
            <v>1</v>
          </cell>
          <cell r="AA278">
            <v>1</v>
          </cell>
          <cell r="AB278">
            <v>1</v>
          </cell>
          <cell r="AC278">
            <v>1</v>
          </cell>
          <cell r="AD278">
            <v>1</v>
          </cell>
          <cell r="AE278">
            <v>1</v>
          </cell>
          <cell r="AF278">
            <v>1</v>
          </cell>
          <cell r="AG278">
            <v>1</v>
          </cell>
        </row>
        <row r="279">
          <cell r="D279">
            <v>1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  <cell r="I279">
            <v>1</v>
          </cell>
          <cell r="J279">
            <v>1</v>
          </cell>
          <cell r="K279">
            <v>1</v>
          </cell>
          <cell r="L279">
            <v>1</v>
          </cell>
          <cell r="M279">
            <v>1</v>
          </cell>
          <cell r="N279">
            <v>1</v>
          </cell>
          <cell r="O279">
            <v>1</v>
          </cell>
          <cell r="P279">
            <v>1</v>
          </cell>
          <cell r="Q279">
            <v>1</v>
          </cell>
          <cell r="R279">
            <v>1</v>
          </cell>
          <cell r="S279">
            <v>1</v>
          </cell>
          <cell r="T279">
            <v>1</v>
          </cell>
          <cell r="U279">
            <v>1</v>
          </cell>
          <cell r="V279">
            <v>1</v>
          </cell>
          <cell r="W279">
            <v>1</v>
          </cell>
          <cell r="X279">
            <v>1</v>
          </cell>
          <cell r="Y279">
            <v>1</v>
          </cell>
          <cell r="Z279">
            <v>1</v>
          </cell>
          <cell r="AA279">
            <v>1</v>
          </cell>
          <cell r="AB279">
            <v>1</v>
          </cell>
          <cell r="AC279">
            <v>1</v>
          </cell>
          <cell r="AD279">
            <v>1</v>
          </cell>
          <cell r="AE279">
            <v>1</v>
          </cell>
          <cell r="AF279">
            <v>1</v>
          </cell>
          <cell r="AG279">
            <v>1</v>
          </cell>
        </row>
        <row r="280">
          <cell r="D280">
            <v>1</v>
          </cell>
          <cell r="E280">
            <v>1</v>
          </cell>
          <cell r="F280">
            <v>1</v>
          </cell>
          <cell r="G280">
            <v>1</v>
          </cell>
          <cell r="H280">
            <v>1</v>
          </cell>
          <cell r="I280">
            <v>1</v>
          </cell>
          <cell r="J280">
            <v>1</v>
          </cell>
          <cell r="K280">
            <v>1</v>
          </cell>
          <cell r="L280">
            <v>1</v>
          </cell>
          <cell r="M280">
            <v>1</v>
          </cell>
          <cell r="N280">
            <v>1</v>
          </cell>
          <cell r="O280">
            <v>1</v>
          </cell>
          <cell r="P280">
            <v>1</v>
          </cell>
          <cell r="Q280">
            <v>1</v>
          </cell>
          <cell r="R280">
            <v>1</v>
          </cell>
          <cell r="S280">
            <v>1</v>
          </cell>
          <cell r="T280">
            <v>1</v>
          </cell>
          <cell r="U280">
            <v>1</v>
          </cell>
          <cell r="V280">
            <v>1</v>
          </cell>
          <cell r="W280">
            <v>1</v>
          </cell>
          <cell r="X280">
            <v>1</v>
          </cell>
          <cell r="Y280">
            <v>1</v>
          </cell>
          <cell r="Z280">
            <v>1</v>
          </cell>
          <cell r="AA280">
            <v>1</v>
          </cell>
          <cell r="AB280">
            <v>1</v>
          </cell>
          <cell r="AC280">
            <v>1</v>
          </cell>
          <cell r="AD280">
            <v>1</v>
          </cell>
          <cell r="AE280">
            <v>1</v>
          </cell>
          <cell r="AF280">
            <v>1</v>
          </cell>
          <cell r="AG280">
            <v>1</v>
          </cell>
        </row>
        <row r="281"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  <cell r="I281">
            <v>1</v>
          </cell>
          <cell r="J281">
            <v>1</v>
          </cell>
          <cell r="K281">
            <v>1</v>
          </cell>
          <cell r="L281">
            <v>1</v>
          </cell>
          <cell r="M281">
            <v>1</v>
          </cell>
          <cell r="N281">
            <v>1</v>
          </cell>
          <cell r="O281">
            <v>1</v>
          </cell>
          <cell r="P281">
            <v>1</v>
          </cell>
          <cell r="Q281">
            <v>1</v>
          </cell>
          <cell r="R281">
            <v>1</v>
          </cell>
          <cell r="S281">
            <v>1</v>
          </cell>
          <cell r="T281">
            <v>1</v>
          </cell>
          <cell r="U281">
            <v>1</v>
          </cell>
          <cell r="V281">
            <v>1</v>
          </cell>
          <cell r="W281">
            <v>1</v>
          </cell>
          <cell r="X281">
            <v>1</v>
          </cell>
          <cell r="Y281">
            <v>1</v>
          </cell>
          <cell r="Z281">
            <v>1</v>
          </cell>
          <cell r="AA281">
            <v>1</v>
          </cell>
          <cell r="AB281">
            <v>1</v>
          </cell>
          <cell r="AC281">
            <v>1</v>
          </cell>
          <cell r="AD281">
            <v>1</v>
          </cell>
          <cell r="AE281">
            <v>1</v>
          </cell>
          <cell r="AF281">
            <v>1</v>
          </cell>
          <cell r="AG281">
            <v>1</v>
          </cell>
        </row>
        <row r="282">
          <cell r="D282">
            <v>1</v>
          </cell>
          <cell r="E282">
            <v>1</v>
          </cell>
          <cell r="F282">
            <v>1</v>
          </cell>
          <cell r="G282">
            <v>1</v>
          </cell>
          <cell r="H282">
            <v>1</v>
          </cell>
          <cell r="I282">
            <v>1</v>
          </cell>
          <cell r="J282">
            <v>1</v>
          </cell>
          <cell r="K282">
            <v>1</v>
          </cell>
          <cell r="L282">
            <v>1</v>
          </cell>
          <cell r="M282">
            <v>1</v>
          </cell>
          <cell r="N282">
            <v>1</v>
          </cell>
          <cell r="O282">
            <v>1</v>
          </cell>
          <cell r="P282">
            <v>1</v>
          </cell>
          <cell r="Q282">
            <v>1</v>
          </cell>
          <cell r="R282">
            <v>1</v>
          </cell>
          <cell r="S282">
            <v>1</v>
          </cell>
          <cell r="T282">
            <v>1</v>
          </cell>
          <cell r="U282">
            <v>1</v>
          </cell>
          <cell r="V282">
            <v>1</v>
          </cell>
          <cell r="W282">
            <v>1</v>
          </cell>
          <cell r="X282">
            <v>1</v>
          </cell>
          <cell r="Y282">
            <v>1</v>
          </cell>
          <cell r="Z282">
            <v>1</v>
          </cell>
          <cell r="AA282">
            <v>1</v>
          </cell>
          <cell r="AB282">
            <v>1</v>
          </cell>
          <cell r="AC282">
            <v>1</v>
          </cell>
          <cell r="AD282">
            <v>1</v>
          </cell>
          <cell r="AE282">
            <v>1</v>
          </cell>
          <cell r="AF282">
            <v>1</v>
          </cell>
          <cell r="AG282">
            <v>1</v>
          </cell>
        </row>
        <row r="283">
          <cell r="D283">
            <v>1</v>
          </cell>
          <cell r="E283">
            <v>1</v>
          </cell>
          <cell r="F283">
            <v>1</v>
          </cell>
          <cell r="G283">
            <v>1</v>
          </cell>
          <cell r="H283">
            <v>1</v>
          </cell>
          <cell r="I283">
            <v>1</v>
          </cell>
          <cell r="J283">
            <v>1</v>
          </cell>
          <cell r="K283">
            <v>1</v>
          </cell>
          <cell r="L283">
            <v>1</v>
          </cell>
          <cell r="M283">
            <v>1</v>
          </cell>
          <cell r="N283">
            <v>1</v>
          </cell>
          <cell r="O283">
            <v>1</v>
          </cell>
          <cell r="P283">
            <v>1</v>
          </cell>
          <cell r="Q283">
            <v>1</v>
          </cell>
          <cell r="R283">
            <v>1</v>
          </cell>
          <cell r="S283">
            <v>1</v>
          </cell>
          <cell r="T283">
            <v>1</v>
          </cell>
          <cell r="U283">
            <v>1</v>
          </cell>
          <cell r="V283">
            <v>1</v>
          </cell>
          <cell r="W283">
            <v>1</v>
          </cell>
          <cell r="X283">
            <v>1</v>
          </cell>
          <cell r="Y283">
            <v>1</v>
          </cell>
          <cell r="Z283">
            <v>1</v>
          </cell>
          <cell r="AA283">
            <v>1</v>
          </cell>
          <cell r="AB283">
            <v>1</v>
          </cell>
          <cell r="AC283">
            <v>1</v>
          </cell>
          <cell r="AD283">
            <v>1</v>
          </cell>
          <cell r="AE283">
            <v>1</v>
          </cell>
          <cell r="AF283">
            <v>1</v>
          </cell>
          <cell r="AG283">
            <v>1</v>
          </cell>
        </row>
        <row r="284">
          <cell r="D284">
            <v>1</v>
          </cell>
          <cell r="E284">
            <v>1</v>
          </cell>
          <cell r="F284">
            <v>1</v>
          </cell>
          <cell r="G284">
            <v>1</v>
          </cell>
          <cell r="H284">
            <v>1</v>
          </cell>
          <cell r="I284">
            <v>1</v>
          </cell>
          <cell r="J284">
            <v>1</v>
          </cell>
          <cell r="K284">
            <v>1</v>
          </cell>
          <cell r="L284">
            <v>1</v>
          </cell>
          <cell r="M284">
            <v>1</v>
          </cell>
          <cell r="N284">
            <v>1</v>
          </cell>
          <cell r="O284">
            <v>1</v>
          </cell>
          <cell r="P284">
            <v>1</v>
          </cell>
          <cell r="Q284">
            <v>1</v>
          </cell>
          <cell r="R284">
            <v>1</v>
          </cell>
          <cell r="S284">
            <v>1</v>
          </cell>
          <cell r="T284">
            <v>1</v>
          </cell>
          <cell r="U284">
            <v>1</v>
          </cell>
          <cell r="V284">
            <v>1</v>
          </cell>
          <cell r="W284">
            <v>1</v>
          </cell>
          <cell r="X284">
            <v>1</v>
          </cell>
          <cell r="Y284">
            <v>1</v>
          </cell>
          <cell r="Z284">
            <v>1</v>
          </cell>
          <cell r="AA284">
            <v>1</v>
          </cell>
          <cell r="AB284">
            <v>1</v>
          </cell>
          <cell r="AC284">
            <v>1</v>
          </cell>
          <cell r="AD284">
            <v>1</v>
          </cell>
          <cell r="AE284">
            <v>1</v>
          </cell>
          <cell r="AF284">
            <v>1</v>
          </cell>
          <cell r="AG284">
            <v>1</v>
          </cell>
        </row>
        <row r="285">
          <cell r="D285">
            <v>1</v>
          </cell>
          <cell r="E285">
            <v>1</v>
          </cell>
          <cell r="F285">
            <v>1</v>
          </cell>
          <cell r="G285">
            <v>1</v>
          </cell>
          <cell r="H285">
            <v>1</v>
          </cell>
          <cell r="I285">
            <v>1</v>
          </cell>
          <cell r="J285">
            <v>1</v>
          </cell>
          <cell r="K285">
            <v>1</v>
          </cell>
          <cell r="L285">
            <v>1</v>
          </cell>
          <cell r="M285">
            <v>1</v>
          </cell>
          <cell r="N285">
            <v>1</v>
          </cell>
          <cell r="O285">
            <v>1</v>
          </cell>
          <cell r="P285">
            <v>1</v>
          </cell>
          <cell r="Q285">
            <v>1</v>
          </cell>
          <cell r="R285">
            <v>1</v>
          </cell>
          <cell r="S285">
            <v>1</v>
          </cell>
          <cell r="T285">
            <v>1</v>
          </cell>
          <cell r="U285">
            <v>1</v>
          </cell>
          <cell r="V285">
            <v>1</v>
          </cell>
          <cell r="W285">
            <v>1</v>
          </cell>
          <cell r="X285">
            <v>1</v>
          </cell>
          <cell r="Y285">
            <v>1</v>
          </cell>
          <cell r="Z285">
            <v>1</v>
          </cell>
          <cell r="AA285">
            <v>1</v>
          </cell>
          <cell r="AB285">
            <v>1</v>
          </cell>
          <cell r="AC285">
            <v>1</v>
          </cell>
          <cell r="AD285">
            <v>1</v>
          </cell>
          <cell r="AE285">
            <v>1</v>
          </cell>
          <cell r="AF285">
            <v>1</v>
          </cell>
          <cell r="AG285">
            <v>1</v>
          </cell>
        </row>
        <row r="286">
          <cell r="D286">
            <v>1</v>
          </cell>
          <cell r="E286">
            <v>1</v>
          </cell>
          <cell r="F286">
            <v>1</v>
          </cell>
          <cell r="G286">
            <v>1</v>
          </cell>
          <cell r="H286">
            <v>1</v>
          </cell>
          <cell r="I286">
            <v>1</v>
          </cell>
          <cell r="J286">
            <v>1</v>
          </cell>
          <cell r="K286">
            <v>1</v>
          </cell>
          <cell r="L286">
            <v>1</v>
          </cell>
          <cell r="M286">
            <v>1</v>
          </cell>
          <cell r="N286">
            <v>1</v>
          </cell>
          <cell r="O286">
            <v>1</v>
          </cell>
          <cell r="P286">
            <v>1</v>
          </cell>
          <cell r="Q286">
            <v>1</v>
          </cell>
          <cell r="R286">
            <v>1</v>
          </cell>
          <cell r="S286">
            <v>1</v>
          </cell>
          <cell r="T286">
            <v>1</v>
          </cell>
          <cell r="U286">
            <v>1</v>
          </cell>
          <cell r="V286">
            <v>1</v>
          </cell>
          <cell r="W286">
            <v>1</v>
          </cell>
          <cell r="X286">
            <v>1</v>
          </cell>
          <cell r="Y286">
            <v>1</v>
          </cell>
          <cell r="Z286">
            <v>1</v>
          </cell>
          <cell r="AA286">
            <v>1</v>
          </cell>
          <cell r="AB286">
            <v>1</v>
          </cell>
          <cell r="AC286">
            <v>1</v>
          </cell>
          <cell r="AD286">
            <v>1</v>
          </cell>
          <cell r="AE286">
            <v>1</v>
          </cell>
          <cell r="AF286">
            <v>1</v>
          </cell>
          <cell r="AG286">
            <v>1</v>
          </cell>
        </row>
        <row r="287">
          <cell r="D287">
            <v>1</v>
          </cell>
          <cell r="E287">
            <v>1</v>
          </cell>
          <cell r="F287">
            <v>1</v>
          </cell>
          <cell r="G287">
            <v>1</v>
          </cell>
          <cell r="H287">
            <v>1</v>
          </cell>
          <cell r="I287">
            <v>1</v>
          </cell>
          <cell r="J287">
            <v>1</v>
          </cell>
          <cell r="K287">
            <v>1</v>
          </cell>
          <cell r="L287">
            <v>1</v>
          </cell>
          <cell r="M287">
            <v>1</v>
          </cell>
          <cell r="N287">
            <v>1</v>
          </cell>
          <cell r="O287">
            <v>1</v>
          </cell>
          <cell r="P287">
            <v>1</v>
          </cell>
          <cell r="Q287">
            <v>1</v>
          </cell>
          <cell r="R287">
            <v>1</v>
          </cell>
          <cell r="S287">
            <v>1</v>
          </cell>
          <cell r="T287">
            <v>1</v>
          </cell>
          <cell r="U287">
            <v>1</v>
          </cell>
          <cell r="V287">
            <v>1</v>
          </cell>
          <cell r="W287">
            <v>1</v>
          </cell>
          <cell r="X287">
            <v>1</v>
          </cell>
          <cell r="Y287">
            <v>1</v>
          </cell>
          <cell r="Z287">
            <v>1</v>
          </cell>
          <cell r="AA287">
            <v>1</v>
          </cell>
          <cell r="AB287">
            <v>1</v>
          </cell>
          <cell r="AC287">
            <v>1</v>
          </cell>
          <cell r="AD287">
            <v>1</v>
          </cell>
          <cell r="AE287">
            <v>1</v>
          </cell>
          <cell r="AF287">
            <v>1</v>
          </cell>
          <cell r="AG287">
            <v>1</v>
          </cell>
        </row>
        <row r="288">
          <cell r="D288">
            <v>1</v>
          </cell>
          <cell r="E288">
            <v>1</v>
          </cell>
          <cell r="F288">
            <v>1</v>
          </cell>
          <cell r="G288">
            <v>1</v>
          </cell>
          <cell r="H288">
            <v>1</v>
          </cell>
          <cell r="I288">
            <v>1</v>
          </cell>
          <cell r="J288">
            <v>1</v>
          </cell>
          <cell r="K288">
            <v>1</v>
          </cell>
          <cell r="L288">
            <v>1</v>
          </cell>
          <cell r="M288">
            <v>1</v>
          </cell>
          <cell r="N288">
            <v>1</v>
          </cell>
          <cell r="O288">
            <v>1</v>
          </cell>
          <cell r="P288">
            <v>1</v>
          </cell>
          <cell r="Q288">
            <v>1</v>
          </cell>
          <cell r="R288">
            <v>1</v>
          </cell>
          <cell r="S288">
            <v>1</v>
          </cell>
          <cell r="T288">
            <v>1</v>
          </cell>
          <cell r="U288">
            <v>1</v>
          </cell>
          <cell r="V288">
            <v>1</v>
          </cell>
          <cell r="W288">
            <v>1</v>
          </cell>
          <cell r="X288">
            <v>1</v>
          </cell>
          <cell r="Y288">
            <v>1</v>
          </cell>
          <cell r="Z288">
            <v>1</v>
          </cell>
          <cell r="AA288">
            <v>1</v>
          </cell>
          <cell r="AB288">
            <v>1</v>
          </cell>
          <cell r="AC288">
            <v>1</v>
          </cell>
          <cell r="AD288">
            <v>1</v>
          </cell>
          <cell r="AE288">
            <v>1</v>
          </cell>
          <cell r="AF288">
            <v>1</v>
          </cell>
          <cell r="AG288">
            <v>1</v>
          </cell>
        </row>
        <row r="289">
          <cell r="D289">
            <v>1</v>
          </cell>
          <cell r="E289">
            <v>1</v>
          </cell>
          <cell r="F289">
            <v>1</v>
          </cell>
          <cell r="G289">
            <v>1</v>
          </cell>
          <cell r="H289">
            <v>1</v>
          </cell>
          <cell r="I289">
            <v>1</v>
          </cell>
          <cell r="J289">
            <v>1</v>
          </cell>
          <cell r="K289">
            <v>1</v>
          </cell>
          <cell r="L289">
            <v>1</v>
          </cell>
          <cell r="M289">
            <v>1</v>
          </cell>
          <cell r="N289">
            <v>1</v>
          </cell>
          <cell r="O289">
            <v>1</v>
          </cell>
          <cell r="P289">
            <v>1</v>
          </cell>
          <cell r="Q289">
            <v>1</v>
          </cell>
          <cell r="R289">
            <v>1</v>
          </cell>
          <cell r="S289">
            <v>1</v>
          </cell>
          <cell r="T289">
            <v>1</v>
          </cell>
          <cell r="U289">
            <v>1</v>
          </cell>
          <cell r="V289">
            <v>1</v>
          </cell>
          <cell r="W289">
            <v>1</v>
          </cell>
          <cell r="X289">
            <v>1</v>
          </cell>
          <cell r="Y289">
            <v>1</v>
          </cell>
          <cell r="Z289">
            <v>1</v>
          </cell>
          <cell r="AA289">
            <v>1</v>
          </cell>
          <cell r="AB289">
            <v>1</v>
          </cell>
          <cell r="AC289">
            <v>1</v>
          </cell>
          <cell r="AD289">
            <v>1</v>
          </cell>
          <cell r="AE289">
            <v>1</v>
          </cell>
          <cell r="AF289">
            <v>1</v>
          </cell>
          <cell r="AG289">
            <v>1</v>
          </cell>
        </row>
        <row r="290">
          <cell r="D290">
            <v>1</v>
          </cell>
          <cell r="E290">
            <v>1</v>
          </cell>
          <cell r="F290">
            <v>1</v>
          </cell>
          <cell r="G290">
            <v>1</v>
          </cell>
          <cell r="H290">
            <v>1</v>
          </cell>
          <cell r="I290">
            <v>1</v>
          </cell>
          <cell r="J290">
            <v>1</v>
          </cell>
          <cell r="K290">
            <v>1</v>
          </cell>
          <cell r="L290">
            <v>1</v>
          </cell>
          <cell r="M290">
            <v>1</v>
          </cell>
          <cell r="N290">
            <v>1</v>
          </cell>
          <cell r="O290">
            <v>1</v>
          </cell>
          <cell r="P290">
            <v>1</v>
          </cell>
          <cell r="Q290">
            <v>1</v>
          </cell>
          <cell r="R290">
            <v>1</v>
          </cell>
          <cell r="S290">
            <v>1</v>
          </cell>
          <cell r="T290">
            <v>1</v>
          </cell>
          <cell r="U290">
            <v>1</v>
          </cell>
          <cell r="V290">
            <v>1</v>
          </cell>
          <cell r="W290">
            <v>1</v>
          </cell>
          <cell r="X290">
            <v>1</v>
          </cell>
          <cell r="Y290">
            <v>1</v>
          </cell>
          <cell r="Z290">
            <v>1</v>
          </cell>
          <cell r="AA290">
            <v>1</v>
          </cell>
          <cell r="AB290">
            <v>1</v>
          </cell>
          <cell r="AC290">
            <v>1</v>
          </cell>
          <cell r="AD290">
            <v>1</v>
          </cell>
          <cell r="AE290">
            <v>1</v>
          </cell>
          <cell r="AF290">
            <v>1</v>
          </cell>
          <cell r="AG290">
            <v>1</v>
          </cell>
        </row>
        <row r="291">
          <cell r="D291">
            <v>1</v>
          </cell>
          <cell r="E291">
            <v>1</v>
          </cell>
          <cell r="F291">
            <v>1</v>
          </cell>
          <cell r="G291">
            <v>1</v>
          </cell>
          <cell r="H291">
            <v>1</v>
          </cell>
          <cell r="I291">
            <v>1</v>
          </cell>
          <cell r="J291">
            <v>1</v>
          </cell>
          <cell r="K291">
            <v>1</v>
          </cell>
          <cell r="L291">
            <v>1</v>
          </cell>
          <cell r="M291">
            <v>1</v>
          </cell>
          <cell r="N291">
            <v>1</v>
          </cell>
          <cell r="O291">
            <v>1</v>
          </cell>
          <cell r="P291">
            <v>1</v>
          </cell>
          <cell r="Q291">
            <v>1</v>
          </cell>
          <cell r="R291">
            <v>1</v>
          </cell>
          <cell r="S291">
            <v>1</v>
          </cell>
          <cell r="T291">
            <v>1</v>
          </cell>
          <cell r="U291">
            <v>1</v>
          </cell>
          <cell r="V291">
            <v>1</v>
          </cell>
          <cell r="W291">
            <v>1</v>
          </cell>
          <cell r="X291">
            <v>1</v>
          </cell>
          <cell r="Y291">
            <v>1</v>
          </cell>
          <cell r="Z291">
            <v>1</v>
          </cell>
          <cell r="AA291">
            <v>1</v>
          </cell>
          <cell r="AB291">
            <v>1</v>
          </cell>
          <cell r="AC291">
            <v>1</v>
          </cell>
          <cell r="AD291">
            <v>1</v>
          </cell>
          <cell r="AE291">
            <v>1</v>
          </cell>
          <cell r="AF291">
            <v>1</v>
          </cell>
          <cell r="AG291">
            <v>1</v>
          </cell>
        </row>
        <row r="292">
          <cell r="D292">
            <v>1</v>
          </cell>
          <cell r="E292">
            <v>1</v>
          </cell>
          <cell r="F292">
            <v>1</v>
          </cell>
          <cell r="G292">
            <v>1</v>
          </cell>
          <cell r="H292">
            <v>1</v>
          </cell>
          <cell r="I292">
            <v>1</v>
          </cell>
          <cell r="J292">
            <v>1</v>
          </cell>
          <cell r="K292">
            <v>1</v>
          </cell>
          <cell r="L292">
            <v>1</v>
          </cell>
          <cell r="M292">
            <v>1</v>
          </cell>
          <cell r="N292">
            <v>1</v>
          </cell>
          <cell r="O292">
            <v>1</v>
          </cell>
          <cell r="P292">
            <v>1</v>
          </cell>
          <cell r="Q292">
            <v>1</v>
          </cell>
          <cell r="R292">
            <v>1</v>
          </cell>
          <cell r="S292">
            <v>1</v>
          </cell>
          <cell r="T292">
            <v>1</v>
          </cell>
          <cell r="U292">
            <v>1</v>
          </cell>
          <cell r="V292">
            <v>1</v>
          </cell>
          <cell r="W292">
            <v>1</v>
          </cell>
          <cell r="X292">
            <v>1</v>
          </cell>
          <cell r="Y292">
            <v>1</v>
          </cell>
          <cell r="Z292">
            <v>1</v>
          </cell>
          <cell r="AA292">
            <v>1</v>
          </cell>
          <cell r="AB292">
            <v>1</v>
          </cell>
          <cell r="AC292">
            <v>1</v>
          </cell>
          <cell r="AD292">
            <v>1</v>
          </cell>
          <cell r="AE292">
            <v>1</v>
          </cell>
          <cell r="AF292">
            <v>1</v>
          </cell>
          <cell r="AG292">
            <v>1</v>
          </cell>
        </row>
        <row r="293">
          <cell r="D293">
            <v>1</v>
          </cell>
          <cell r="E293">
            <v>1</v>
          </cell>
          <cell r="F293">
            <v>1</v>
          </cell>
          <cell r="G293">
            <v>1</v>
          </cell>
          <cell r="H293">
            <v>1</v>
          </cell>
          <cell r="I293">
            <v>1</v>
          </cell>
          <cell r="J293">
            <v>1</v>
          </cell>
          <cell r="K293">
            <v>1</v>
          </cell>
          <cell r="L293">
            <v>1</v>
          </cell>
          <cell r="M293">
            <v>1</v>
          </cell>
          <cell r="N293">
            <v>1</v>
          </cell>
          <cell r="O293">
            <v>1</v>
          </cell>
          <cell r="P293">
            <v>1</v>
          </cell>
          <cell r="Q293">
            <v>1</v>
          </cell>
          <cell r="R293">
            <v>1</v>
          </cell>
          <cell r="S293">
            <v>1</v>
          </cell>
          <cell r="T293">
            <v>1</v>
          </cell>
          <cell r="U293">
            <v>1</v>
          </cell>
          <cell r="V293">
            <v>1</v>
          </cell>
          <cell r="W293">
            <v>1</v>
          </cell>
          <cell r="X293">
            <v>1</v>
          </cell>
          <cell r="Y293">
            <v>1</v>
          </cell>
          <cell r="Z293">
            <v>1</v>
          </cell>
          <cell r="AA293">
            <v>1</v>
          </cell>
          <cell r="AB293">
            <v>1</v>
          </cell>
          <cell r="AC293">
            <v>1</v>
          </cell>
          <cell r="AD293">
            <v>1</v>
          </cell>
          <cell r="AE293">
            <v>1</v>
          </cell>
          <cell r="AF293">
            <v>1</v>
          </cell>
          <cell r="AG293">
            <v>1</v>
          </cell>
        </row>
        <row r="294">
          <cell r="D294">
            <v>1</v>
          </cell>
          <cell r="E294">
            <v>1</v>
          </cell>
          <cell r="F294">
            <v>1</v>
          </cell>
          <cell r="G294">
            <v>1</v>
          </cell>
          <cell r="H294">
            <v>1</v>
          </cell>
          <cell r="I294">
            <v>1</v>
          </cell>
          <cell r="J294">
            <v>1</v>
          </cell>
          <cell r="K294">
            <v>1</v>
          </cell>
          <cell r="L294">
            <v>1</v>
          </cell>
          <cell r="M294">
            <v>1</v>
          </cell>
          <cell r="N294">
            <v>1</v>
          </cell>
          <cell r="O294">
            <v>1</v>
          </cell>
          <cell r="P294">
            <v>1</v>
          </cell>
          <cell r="Q294">
            <v>1</v>
          </cell>
          <cell r="R294">
            <v>1</v>
          </cell>
          <cell r="S294">
            <v>1</v>
          </cell>
          <cell r="T294">
            <v>1</v>
          </cell>
          <cell r="U294">
            <v>1</v>
          </cell>
          <cell r="V294">
            <v>1</v>
          </cell>
          <cell r="W294">
            <v>1</v>
          </cell>
          <cell r="X294">
            <v>1</v>
          </cell>
          <cell r="Y294">
            <v>1</v>
          </cell>
          <cell r="Z294">
            <v>1</v>
          </cell>
          <cell r="AA294">
            <v>1</v>
          </cell>
          <cell r="AB294">
            <v>1</v>
          </cell>
          <cell r="AC294">
            <v>1</v>
          </cell>
          <cell r="AD294">
            <v>1</v>
          </cell>
          <cell r="AE294">
            <v>1</v>
          </cell>
          <cell r="AF294">
            <v>1</v>
          </cell>
          <cell r="AG294">
            <v>1</v>
          </cell>
        </row>
        <row r="295">
          <cell r="D295">
            <v>1</v>
          </cell>
          <cell r="E295">
            <v>1</v>
          </cell>
          <cell r="F295">
            <v>1</v>
          </cell>
          <cell r="G295">
            <v>1</v>
          </cell>
          <cell r="H295">
            <v>1</v>
          </cell>
          <cell r="I295">
            <v>1</v>
          </cell>
          <cell r="J295">
            <v>1</v>
          </cell>
          <cell r="K295">
            <v>1</v>
          </cell>
          <cell r="L295">
            <v>1</v>
          </cell>
          <cell r="M295">
            <v>1</v>
          </cell>
          <cell r="N295">
            <v>1</v>
          </cell>
          <cell r="O295">
            <v>1</v>
          </cell>
          <cell r="P295">
            <v>1</v>
          </cell>
          <cell r="Q295">
            <v>1</v>
          </cell>
          <cell r="R295">
            <v>1</v>
          </cell>
          <cell r="S295">
            <v>1</v>
          </cell>
          <cell r="T295">
            <v>1</v>
          </cell>
          <cell r="U295">
            <v>1</v>
          </cell>
          <cell r="V295">
            <v>1</v>
          </cell>
          <cell r="W295">
            <v>1</v>
          </cell>
          <cell r="X295">
            <v>1</v>
          </cell>
          <cell r="Y295">
            <v>1</v>
          </cell>
          <cell r="Z295">
            <v>1</v>
          </cell>
          <cell r="AA295">
            <v>1</v>
          </cell>
          <cell r="AB295">
            <v>1</v>
          </cell>
          <cell r="AC295">
            <v>1</v>
          </cell>
          <cell r="AD295">
            <v>1</v>
          </cell>
          <cell r="AE295">
            <v>1</v>
          </cell>
          <cell r="AF295">
            <v>1</v>
          </cell>
          <cell r="AG295">
            <v>1</v>
          </cell>
        </row>
        <row r="296">
          <cell r="D296">
            <v>1</v>
          </cell>
          <cell r="E296">
            <v>1</v>
          </cell>
          <cell r="F296">
            <v>1</v>
          </cell>
          <cell r="G296">
            <v>1</v>
          </cell>
          <cell r="H296">
            <v>1</v>
          </cell>
          <cell r="I296">
            <v>1</v>
          </cell>
          <cell r="J296">
            <v>1</v>
          </cell>
          <cell r="K296">
            <v>1</v>
          </cell>
          <cell r="L296">
            <v>1</v>
          </cell>
          <cell r="M296">
            <v>1</v>
          </cell>
          <cell r="N296">
            <v>1</v>
          </cell>
          <cell r="O296">
            <v>1</v>
          </cell>
          <cell r="P296">
            <v>1</v>
          </cell>
          <cell r="Q296">
            <v>1</v>
          </cell>
          <cell r="R296">
            <v>1</v>
          </cell>
          <cell r="S296">
            <v>1</v>
          </cell>
          <cell r="T296">
            <v>1</v>
          </cell>
          <cell r="U296">
            <v>1</v>
          </cell>
          <cell r="V296">
            <v>1</v>
          </cell>
          <cell r="W296">
            <v>1</v>
          </cell>
          <cell r="X296">
            <v>1</v>
          </cell>
          <cell r="Y296">
            <v>1</v>
          </cell>
          <cell r="Z296">
            <v>1</v>
          </cell>
          <cell r="AA296">
            <v>1</v>
          </cell>
          <cell r="AB296">
            <v>1</v>
          </cell>
          <cell r="AC296">
            <v>1</v>
          </cell>
          <cell r="AD296">
            <v>1</v>
          </cell>
          <cell r="AE296">
            <v>1</v>
          </cell>
          <cell r="AF296">
            <v>1</v>
          </cell>
          <cell r="AG296">
            <v>1</v>
          </cell>
        </row>
        <row r="297">
          <cell r="D297">
            <v>1</v>
          </cell>
          <cell r="E297">
            <v>1</v>
          </cell>
          <cell r="F297">
            <v>1</v>
          </cell>
          <cell r="G297">
            <v>1</v>
          </cell>
          <cell r="H297">
            <v>1</v>
          </cell>
          <cell r="I297">
            <v>1</v>
          </cell>
          <cell r="J297">
            <v>1</v>
          </cell>
          <cell r="K297">
            <v>1</v>
          </cell>
          <cell r="L297">
            <v>1</v>
          </cell>
          <cell r="M297">
            <v>1</v>
          </cell>
          <cell r="N297">
            <v>1</v>
          </cell>
          <cell r="O297">
            <v>1</v>
          </cell>
          <cell r="P297">
            <v>1</v>
          </cell>
          <cell r="Q297">
            <v>1</v>
          </cell>
          <cell r="R297">
            <v>1</v>
          </cell>
          <cell r="S297">
            <v>1</v>
          </cell>
          <cell r="T297">
            <v>1</v>
          </cell>
          <cell r="U297">
            <v>1</v>
          </cell>
          <cell r="V297">
            <v>1</v>
          </cell>
          <cell r="W297">
            <v>1</v>
          </cell>
          <cell r="X297">
            <v>1</v>
          </cell>
          <cell r="Y297">
            <v>1</v>
          </cell>
          <cell r="Z297">
            <v>1</v>
          </cell>
          <cell r="AA297">
            <v>1</v>
          </cell>
          <cell r="AB297">
            <v>1</v>
          </cell>
          <cell r="AC297">
            <v>1</v>
          </cell>
          <cell r="AD297">
            <v>1</v>
          </cell>
          <cell r="AE297">
            <v>1</v>
          </cell>
          <cell r="AF297">
            <v>1</v>
          </cell>
          <cell r="AG297">
            <v>1</v>
          </cell>
        </row>
        <row r="298">
          <cell r="D298">
            <v>1</v>
          </cell>
          <cell r="E298">
            <v>1</v>
          </cell>
          <cell r="F298">
            <v>1</v>
          </cell>
          <cell r="G298">
            <v>1</v>
          </cell>
          <cell r="H298">
            <v>1</v>
          </cell>
          <cell r="I298">
            <v>1</v>
          </cell>
          <cell r="J298">
            <v>1</v>
          </cell>
          <cell r="K298">
            <v>1</v>
          </cell>
          <cell r="L298">
            <v>1</v>
          </cell>
          <cell r="M298">
            <v>1</v>
          </cell>
          <cell r="N298">
            <v>1</v>
          </cell>
          <cell r="O298">
            <v>1</v>
          </cell>
          <cell r="P298">
            <v>1</v>
          </cell>
          <cell r="Q298">
            <v>1</v>
          </cell>
          <cell r="R298">
            <v>1</v>
          </cell>
          <cell r="S298">
            <v>1</v>
          </cell>
          <cell r="T298">
            <v>1</v>
          </cell>
          <cell r="U298">
            <v>1</v>
          </cell>
          <cell r="V298">
            <v>1</v>
          </cell>
          <cell r="W298">
            <v>1</v>
          </cell>
          <cell r="X298">
            <v>1</v>
          </cell>
          <cell r="Y298">
            <v>1</v>
          </cell>
          <cell r="Z298">
            <v>1</v>
          </cell>
          <cell r="AA298">
            <v>1</v>
          </cell>
          <cell r="AB298">
            <v>1</v>
          </cell>
          <cell r="AC298">
            <v>1</v>
          </cell>
          <cell r="AD298">
            <v>1</v>
          </cell>
          <cell r="AE298">
            <v>1</v>
          </cell>
          <cell r="AF298">
            <v>1</v>
          </cell>
          <cell r="AG298">
            <v>1</v>
          </cell>
        </row>
        <row r="299">
          <cell r="D299">
            <v>1</v>
          </cell>
          <cell r="E299">
            <v>1</v>
          </cell>
          <cell r="F299">
            <v>1</v>
          </cell>
          <cell r="G299">
            <v>1</v>
          </cell>
          <cell r="H299">
            <v>1</v>
          </cell>
          <cell r="I299">
            <v>1</v>
          </cell>
          <cell r="J299">
            <v>1</v>
          </cell>
          <cell r="K299">
            <v>1</v>
          </cell>
          <cell r="L299">
            <v>1</v>
          </cell>
          <cell r="M299">
            <v>1</v>
          </cell>
          <cell r="N299">
            <v>1</v>
          </cell>
          <cell r="O299">
            <v>1</v>
          </cell>
          <cell r="P299">
            <v>1</v>
          </cell>
          <cell r="Q299">
            <v>1</v>
          </cell>
          <cell r="R299">
            <v>1</v>
          </cell>
          <cell r="S299">
            <v>1</v>
          </cell>
          <cell r="T299">
            <v>1</v>
          </cell>
          <cell r="U299">
            <v>1</v>
          </cell>
          <cell r="V299">
            <v>1</v>
          </cell>
          <cell r="W299">
            <v>1</v>
          </cell>
          <cell r="X299">
            <v>1</v>
          </cell>
          <cell r="Y299">
            <v>1</v>
          </cell>
          <cell r="Z299">
            <v>1</v>
          </cell>
          <cell r="AA299">
            <v>1</v>
          </cell>
          <cell r="AB299">
            <v>1</v>
          </cell>
          <cell r="AC299">
            <v>1</v>
          </cell>
          <cell r="AD299">
            <v>1</v>
          </cell>
          <cell r="AE299">
            <v>1</v>
          </cell>
          <cell r="AF299">
            <v>1</v>
          </cell>
          <cell r="AG299">
            <v>1</v>
          </cell>
        </row>
        <row r="300">
          <cell r="D300">
            <v>1</v>
          </cell>
          <cell r="E300">
            <v>1</v>
          </cell>
          <cell r="F300">
            <v>1</v>
          </cell>
          <cell r="G300">
            <v>1</v>
          </cell>
          <cell r="H300">
            <v>1</v>
          </cell>
          <cell r="I300">
            <v>1</v>
          </cell>
          <cell r="J300">
            <v>1</v>
          </cell>
          <cell r="K300">
            <v>1</v>
          </cell>
          <cell r="L300">
            <v>1</v>
          </cell>
          <cell r="M300">
            <v>1</v>
          </cell>
          <cell r="N300">
            <v>1</v>
          </cell>
          <cell r="O300">
            <v>1</v>
          </cell>
          <cell r="P300">
            <v>1</v>
          </cell>
          <cell r="Q300">
            <v>1</v>
          </cell>
          <cell r="R300">
            <v>1</v>
          </cell>
          <cell r="S300">
            <v>1</v>
          </cell>
          <cell r="T300">
            <v>1</v>
          </cell>
          <cell r="U300">
            <v>1</v>
          </cell>
          <cell r="V300">
            <v>1</v>
          </cell>
          <cell r="W300">
            <v>1</v>
          </cell>
          <cell r="X300">
            <v>1</v>
          </cell>
          <cell r="Y300">
            <v>1</v>
          </cell>
          <cell r="Z300">
            <v>1</v>
          </cell>
          <cell r="AA300">
            <v>1</v>
          </cell>
          <cell r="AB300">
            <v>1</v>
          </cell>
          <cell r="AC300">
            <v>1</v>
          </cell>
          <cell r="AD300">
            <v>1</v>
          </cell>
          <cell r="AE300">
            <v>1</v>
          </cell>
          <cell r="AF300">
            <v>1</v>
          </cell>
          <cell r="AG300">
            <v>1</v>
          </cell>
        </row>
        <row r="301">
          <cell r="D301">
            <v>1</v>
          </cell>
          <cell r="E301">
            <v>1</v>
          </cell>
          <cell r="F301">
            <v>1</v>
          </cell>
          <cell r="G301">
            <v>1</v>
          </cell>
          <cell r="H301">
            <v>1</v>
          </cell>
          <cell r="I301">
            <v>1</v>
          </cell>
          <cell r="J301">
            <v>1</v>
          </cell>
          <cell r="K301">
            <v>1</v>
          </cell>
          <cell r="L301">
            <v>1</v>
          </cell>
          <cell r="M301">
            <v>1</v>
          </cell>
          <cell r="N301">
            <v>1</v>
          </cell>
          <cell r="O301">
            <v>1</v>
          </cell>
          <cell r="P301">
            <v>1</v>
          </cell>
          <cell r="Q301">
            <v>1</v>
          </cell>
          <cell r="R301">
            <v>1</v>
          </cell>
          <cell r="S301">
            <v>1</v>
          </cell>
          <cell r="T301">
            <v>1</v>
          </cell>
          <cell r="U301">
            <v>1</v>
          </cell>
          <cell r="V301">
            <v>1</v>
          </cell>
          <cell r="W301">
            <v>1</v>
          </cell>
          <cell r="X301">
            <v>1</v>
          </cell>
          <cell r="Y301">
            <v>1</v>
          </cell>
          <cell r="Z301">
            <v>1</v>
          </cell>
          <cell r="AA301">
            <v>1</v>
          </cell>
          <cell r="AB301">
            <v>1</v>
          </cell>
          <cell r="AC301">
            <v>1</v>
          </cell>
          <cell r="AD301">
            <v>1</v>
          </cell>
          <cell r="AE301">
            <v>1</v>
          </cell>
          <cell r="AF301">
            <v>1</v>
          </cell>
          <cell r="AG301">
            <v>1</v>
          </cell>
        </row>
        <row r="302">
          <cell r="D302">
            <v>1</v>
          </cell>
          <cell r="E302">
            <v>1</v>
          </cell>
          <cell r="F302">
            <v>1</v>
          </cell>
          <cell r="G302">
            <v>1</v>
          </cell>
          <cell r="H302">
            <v>1</v>
          </cell>
          <cell r="I302">
            <v>1</v>
          </cell>
          <cell r="J302">
            <v>1</v>
          </cell>
          <cell r="K302">
            <v>1</v>
          </cell>
          <cell r="L302">
            <v>1</v>
          </cell>
          <cell r="M302">
            <v>1</v>
          </cell>
          <cell r="N302">
            <v>1</v>
          </cell>
          <cell r="O302">
            <v>1</v>
          </cell>
          <cell r="P302">
            <v>1</v>
          </cell>
          <cell r="Q302">
            <v>1</v>
          </cell>
          <cell r="R302">
            <v>1</v>
          </cell>
          <cell r="S302">
            <v>1</v>
          </cell>
          <cell r="T302">
            <v>1</v>
          </cell>
          <cell r="U302">
            <v>1</v>
          </cell>
          <cell r="V302">
            <v>1</v>
          </cell>
          <cell r="W302">
            <v>1</v>
          </cell>
          <cell r="X302">
            <v>1</v>
          </cell>
          <cell r="Y302">
            <v>1</v>
          </cell>
          <cell r="Z302">
            <v>1</v>
          </cell>
          <cell r="AA302">
            <v>1</v>
          </cell>
          <cell r="AB302">
            <v>1</v>
          </cell>
          <cell r="AC302">
            <v>1</v>
          </cell>
          <cell r="AD302">
            <v>1</v>
          </cell>
          <cell r="AE302">
            <v>1</v>
          </cell>
          <cell r="AF302">
            <v>1</v>
          </cell>
          <cell r="AG302">
            <v>1</v>
          </cell>
        </row>
        <row r="303">
          <cell r="D303">
            <v>1</v>
          </cell>
          <cell r="E303">
            <v>1</v>
          </cell>
          <cell r="F303">
            <v>1</v>
          </cell>
          <cell r="G303">
            <v>1</v>
          </cell>
          <cell r="H303">
            <v>1</v>
          </cell>
          <cell r="I303">
            <v>1</v>
          </cell>
          <cell r="J303">
            <v>1</v>
          </cell>
          <cell r="K303">
            <v>1</v>
          </cell>
          <cell r="L303">
            <v>1</v>
          </cell>
          <cell r="M303">
            <v>1</v>
          </cell>
          <cell r="N303">
            <v>1</v>
          </cell>
          <cell r="O303">
            <v>1</v>
          </cell>
          <cell r="P303">
            <v>1</v>
          </cell>
          <cell r="Q303">
            <v>1</v>
          </cell>
          <cell r="R303">
            <v>1</v>
          </cell>
          <cell r="S303">
            <v>1</v>
          </cell>
          <cell r="T303">
            <v>1</v>
          </cell>
          <cell r="U303">
            <v>1</v>
          </cell>
          <cell r="V303">
            <v>1</v>
          </cell>
          <cell r="W303">
            <v>1</v>
          </cell>
          <cell r="X303">
            <v>1</v>
          </cell>
          <cell r="Y303">
            <v>1</v>
          </cell>
          <cell r="Z303">
            <v>1</v>
          </cell>
          <cell r="AA303">
            <v>1</v>
          </cell>
          <cell r="AB303">
            <v>1</v>
          </cell>
          <cell r="AC303">
            <v>1</v>
          </cell>
          <cell r="AD303">
            <v>1</v>
          </cell>
          <cell r="AE303">
            <v>1</v>
          </cell>
          <cell r="AF303">
            <v>1</v>
          </cell>
          <cell r="AG303">
            <v>1</v>
          </cell>
        </row>
        <row r="304">
          <cell r="D304">
            <v>1</v>
          </cell>
          <cell r="E304">
            <v>1</v>
          </cell>
          <cell r="F304">
            <v>1</v>
          </cell>
          <cell r="G304">
            <v>1</v>
          </cell>
          <cell r="H304">
            <v>1</v>
          </cell>
          <cell r="I304">
            <v>1</v>
          </cell>
          <cell r="J304">
            <v>1</v>
          </cell>
          <cell r="K304">
            <v>1</v>
          </cell>
          <cell r="L304">
            <v>1</v>
          </cell>
          <cell r="M304">
            <v>1</v>
          </cell>
          <cell r="N304">
            <v>1</v>
          </cell>
          <cell r="O304">
            <v>1</v>
          </cell>
          <cell r="P304">
            <v>1</v>
          </cell>
          <cell r="Q304">
            <v>1</v>
          </cell>
          <cell r="R304">
            <v>1</v>
          </cell>
          <cell r="S304">
            <v>1</v>
          </cell>
          <cell r="T304">
            <v>1</v>
          </cell>
          <cell r="U304">
            <v>1</v>
          </cell>
          <cell r="V304">
            <v>1</v>
          </cell>
          <cell r="W304">
            <v>1</v>
          </cell>
          <cell r="X304">
            <v>1</v>
          </cell>
          <cell r="Y304">
            <v>1</v>
          </cell>
          <cell r="Z304">
            <v>1</v>
          </cell>
          <cell r="AA304">
            <v>1</v>
          </cell>
          <cell r="AB304">
            <v>1</v>
          </cell>
          <cell r="AC304">
            <v>1</v>
          </cell>
          <cell r="AD304">
            <v>1</v>
          </cell>
          <cell r="AE304">
            <v>1</v>
          </cell>
          <cell r="AF304">
            <v>1</v>
          </cell>
          <cell r="AG304">
            <v>1</v>
          </cell>
        </row>
        <row r="305">
          <cell r="D305">
            <v>1</v>
          </cell>
          <cell r="E305">
            <v>1</v>
          </cell>
          <cell r="F305">
            <v>1</v>
          </cell>
          <cell r="G305">
            <v>1</v>
          </cell>
          <cell r="H305">
            <v>1</v>
          </cell>
          <cell r="I305">
            <v>1</v>
          </cell>
          <cell r="J305">
            <v>1</v>
          </cell>
          <cell r="K305">
            <v>1</v>
          </cell>
          <cell r="L305">
            <v>1</v>
          </cell>
          <cell r="M305">
            <v>1</v>
          </cell>
          <cell r="N305">
            <v>1</v>
          </cell>
          <cell r="O305">
            <v>1</v>
          </cell>
          <cell r="P305">
            <v>1</v>
          </cell>
          <cell r="Q305">
            <v>1</v>
          </cell>
          <cell r="R305">
            <v>1</v>
          </cell>
          <cell r="S305">
            <v>1</v>
          </cell>
          <cell r="T305">
            <v>1</v>
          </cell>
          <cell r="U305">
            <v>1</v>
          </cell>
          <cell r="V305">
            <v>1</v>
          </cell>
          <cell r="W305">
            <v>1</v>
          </cell>
          <cell r="X305">
            <v>1</v>
          </cell>
          <cell r="Y305">
            <v>1</v>
          </cell>
          <cell r="Z305">
            <v>1</v>
          </cell>
          <cell r="AA305">
            <v>1</v>
          </cell>
          <cell r="AB305">
            <v>1</v>
          </cell>
          <cell r="AC305">
            <v>1</v>
          </cell>
          <cell r="AD305">
            <v>1</v>
          </cell>
          <cell r="AE305">
            <v>1</v>
          </cell>
          <cell r="AF305">
            <v>1</v>
          </cell>
          <cell r="AG305">
            <v>1</v>
          </cell>
        </row>
        <row r="306">
          <cell r="D306">
            <v>1</v>
          </cell>
          <cell r="E306">
            <v>1</v>
          </cell>
          <cell r="F306">
            <v>1</v>
          </cell>
          <cell r="G306">
            <v>1</v>
          </cell>
          <cell r="H306">
            <v>1</v>
          </cell>
          <cell r="I306">
            <v>1</v>
          </cell>
          <cell r="J306">
            <v>1</v>
          </cell>
          <cell r="K306">
            <v>1</v>
          </cell>
          <cell r="L306">
            <v>1</v>
          </cell>
          <cell r="M306">
            <v>1</v>
          </cell>
          <cell r="N306">
            <v>1</v>
          </cell>
          <cell r="O306">
            <v>1</v>
          </cell>
          <cell r="P306">
            <v>1</v>
          </cell>
          <cell r="Q306">
            <v>1</v>
          </cell>
          <cell r="R306">
            <v>1</v>
          </cell>
          <cell r="S306">
            <v>1</v>
          </cell>
          <cell r="T306">
            <v>1</v>
          </cell>
          <cell r="U306">
            <v>1</v>
          </cell>
          <cell r="V306">
            <v>1</v>
          </cell>
          <cell r="W306">
            <v>1</v>
          </cell>
          <cell r="X306">
            <v>1</v>
          </cell>
          <cell r="Y306">
            <v>1</v>
          </cell>
          <cell r="Z306">
            <v>1</v>
          </cell>
          <cell r="AA306">
            <v>1</v>
          </cell>
          <cell r="AB306">
            <v>1</v>
          </cell>
          <cell r="AC306">
            <v>1</v>
          </cell>
          <cell r="AD306">
            <v>1</v>
          </cell>
          <cell r="AE306">
            <v>1</v>
          </cell>
          <cell r="AF306">
            <v>1</v>
          </cell>
          <cell r="AG306">
            <v>1</v>
          </cell>
        </row>
        <row r="307">
          <cell r="D307">
            <v>1</v>
          </cell>
          <cell r="E307">
            <v>1</v>
          </cell>
          <cell r="F307">
            <v>1</v>
          </cell>
          <cell r="G307">
            <v>1</v>
          </cell>
          <cell r="H307">
            <v>1</v>
          </cell>
          <cell r="I307">
            <v>1</v>
          </cell>
          <cell r="J307">
            <v>1</v>
          </cell>
          <cell r="K307">
            <v>1</v>
          </cell>
          <cell r="L307">
            <v>1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  <cell r="R307">
            <v>1</v>
          </cell>
          <cell r="S307">
            <v>1</v>
          </cell>
          <cell r="T307">
            <v>1</v>
          </cell>
          <cell r="U307">
            <v>1</v>
          </cell>
          <cell r="V307">
            <v>1</v>
          </cell>
          <cell r="W307">
            <v>1</v>
          </cell>
          <cell r="X307">
            <v>1</v>
          </cell>
          <cell r="Y307">
            <v>1</v>
          </cell>
          <cell r="Z307">
            <v>1</v>
          </cell>
          <cell r="AA307">
            <v>1</v>
          </cell>
          <cell r="AB307">
            <v>1</v>
          </cell>
          <cell r="AC307">
            <v>1</v>
          </cell>
          <cell r="AD307">
            <v>1</v>
          </cell>
          <cell r="AE307">
            <v>1</v>
          </cell>
          <cell r="AF307">
            <v>1</v>
          </cell>
          <cell r="AG307">
            <v>1</v>
          </cell>
        </row>
        <row r="308">
          <cell r="D308">
            <v>1</v>
          </cell>
          <cell r="E308">
            <v>1</v>
          </cell>
          <cell r="F308">
            <v>1</v>
          </cell>
          <cell r="G308">
            <v>1</v>
          </cell>
          <cell r="H308">
            <v>1</v>
          </cell>
          <cell r="I308">
            <v>1</v>
          </cell>
          <cell r="J308">
            <v>1</v>
          </cell>
          <cell r="K308">
            <v>1</v>
          </cell>
          <cell r="L308">
            <v>1</v>
          </cell>
          <cell r="M308">
            <v>1</v>
          </cell>
          <cell r="N308">
            <v>1</v>
          </cell>
          <cell r="O308">
            <v>1</v>
          </cell>
          <cell r="P308">
            <v>1</v>
          </cell>
          <cell r="Q308">
            <v>1</v>
          </cell>
          <cell r="R308">
            <v>1</v>
          </cell>
          <cell r="S308">
            <v>1</v>
          </cell>
          <cell r="T308">
            <v>1</v>
          </cell>
          <cell r="U308">
            <v>1</v>
          </cell>
          <cell r="V308">
            <v>1</v>
          </cell>
          <cell r="W308">
            <v>1</v>
          </cell>
          <cell r="X308">
            <v>1</v>
          </cell>
          <cell r="Y308">
            <v>1</v>
          </cell>
          <cell r="Z308">
            <v>1</v>
          </cell>
          <cell r="AA308">
            <v>1</v>
          </cell>
          <cell r="AB308">
            <v>1</v>
          </cell>
          <cell r="AC308">
            <v>1</v>
          </cell>
          <cell r="AD308">
            <v>1</v>
          </cell>
          <cell r="AE308">
            <v>1</v>
          </cell>
          <cell r="AF308">
            <v>1</v>
          </cell>
          <cell r="AG308">
            <v>1</v>
          </cell>
        </row>
        <row r="309">
          <cell r="D309">
            <v>1</v>
          </cell>
          <cell r="E309">
            <v>1</v>
          </cell>
          <cell r="F309">
            <v>1</v>
          </cell>
          <cell r="G309">
            <v>1</v>
          </cell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  <cell r="S309">
            <v>1</v>
          </cell>
          <cell r="T309">
            <v>1</v>
          </cell>
          <cell r="U309">
            <v>1</v>
          </cell>
          <cell r="V309">
            <v>1</v>
          </cell>
          <cell r="W309">
            <v>1</v>
          </cell>
          <cell r="X309">
            <v>1</v>
          </cell>
          <cell r="Y309">
            <v>1</v>
          </cell>
          <cell r="Z309">
            <v>1</v>
          </cell>
          <cell r="AA309">
            <v>1</v>
          </cell>
          <cell r="AB309">
            <v>1</v>
          </cell>
          <cell r="AC309">
            <v>1</v>
          </cell>
          <cell r="AD309">
            <v>1</v>
          </cell>
          <cell r="AE309">
            <v>1</v>
          </cell>
          <cell r="AF309">
            <v>1</v>
          </cell>
          <cell r="AG309">
            <v>1</v>
          </cell>
        </row>
        <row r="310">
          <cell r="D310">
            <v>1</v>
          </cell>
          <cell r="E310">
            <v>1</v>
          </cell>
          <cell r="F310">
            <v>1</v>
          </cell>
          <cell r="G310">
            <v>1</v>
          </cell>
          <cell r="H310">
            <v>1</v>
          </cell>
          <cell r="I310">
            <v>1</v>
          </cell>
          <cell r="J310">
            <v>1</v>
          </cell>
          <cell r="K310">
            <v>1</v>
          </cell>
          <cell r="L310">
            <v>1</v>
          </cell>
          <cell r="M310">
            <v>1</v>
          </cell>
          <cell r="N310">
            <v>1</v>
          </cell>
          <cell r="O310">
            <v>1</v>
          </cell>
          <cell r="P310">
            <v>1</v>
          </cell>
          <cell r="Q310">
            <v>1</v>
          </cell>
          <cell r="R310">
            <v>1</v>
          </cell>
          <cell r="S310">
            <v>1</v>
          </cell>
          <cell r="T310">
            <v>1</v>
          </cell>
          <cell r="U310">
            <v>1</v>
          </cell>
          <cell r="V310">
            <v>1</v>
          </cell>
          <cell r="W310">
            <v>1</v>
          </cell>
          <cell r="X310">
            <v>1</v>
          </cell>
          <cell r="Y310">
            <v>1</v>
          </cell>
          <cell r="Z310">
            <v>1</v>
          </cell>
          <cell r="AA310">
            <v>1</v>
          </cell>
          <cell r="AB310">
            <v>1</v>
          </cell>
          <cell r="AC310">
            <v>1</v>
          </cell>
          <cell r="AD310">
            <v>1</v>
          </cell>
          <cell r="AE310">
            <v>1</v>
          </cell>
          <cell r="AF310">
            <v>1</v>
          </cell>
          <cell r="AG310">
            <v>1</v>
          </cell>
        </row>
        <row r="311">
          <cell r="D311">
            <v>1</v>
          </cell>
          <cell r="E311">
            <v>1</v>
          </cell>
          <cell r="F311">
            <v>1</v>
          </cell>
          <cell r="G311">
            <v>1</v>
          </cell>
          <cell r="H311">
            <v>1</v>
          </cell>
          <cell r="I311">
            <v>1</v>
          </cell>
          <cell r="J311">
            <v>1</v>
          </cell>
          <cell r="K311">
            <v>1</v>
          </cell>
          <cell r="L311">
            <v>1</v>
          </cell>
          <cell r="M311">
            <v>1</v>
          </cell>
          <cell r="N311">
            <v>1</v>
          </cell>
          <cell r="O311">
            <v>1</v>
          </cell>
          <cell r="P311">
            <v>1</v>
          </cell>
          <cell r="Q311">
            <v>1</v>
          </cell>
          <cell r="R311">
            <v>1</v>
          </cell>
          <cell r="S311">
            <v>1</v>
          </cell>
          <cell r="T311">
            <v>1</v>
          </cell>
          <cell r="U311">
            <v>1</v>
          </cell>
          <cell r="V311">
            <v>1</v>
          </cell>
          <cell r="W311">
            <v>1</v>
          </cell>
          <cell r="X311">
            <v>1</v>
          </cell>
          <cell r="Y311">
            <v>1</v>
          </cell>
          <cell r="Z311">
            <v>1</v>
          </cell>
          <cell r="AA311">
            <v>1</v>
          </cell>
          <cell r="AB311">
            <v>1</v>
          </cell>
          <cell r="AC311">
            <v>1</v>
          </cell>
          <cell r="AD311">
            <v>1</v>
          </cell>
          <cell r="AE311">
            <v>1</v>
          </cell>
          <cell r="AF311">
            <v>1</v>
          </cell>
          <cell r="AG311">
            <v>1</v>
          </cell>
        </row>
        <row r="312">
          <cell r="D312">
            <v>1</v>
          </cell>
          <cell r="E312">
            <v>1</v>
          </cell>
          <cell r="F312">
            <v>1</v>
          </cell>
          <cell r="G312">
            <v>1</v>
          </cell>
          <cell r="H312">
            <v>1</v>
          </cell>
          <cell r="I312">
            <v>1</v>
          </cell>
          <cell r="J312">
            <v>1</v>
          </cell>
          <cell r="K312">
            <v>1</v>
          </cell>
          <cell r="L312">
            <v>1</v>
          </cell>
          <cell r="M312">
            <v>1</v>
          </cell>
          <cell r="N312">
            <v>1</v>
          </cell>
          <cell r="O312">
            <v>1</v>
          </cell>
          <cell r="P312">
            <v>1</v>
          </cell>
          <cell r="Q312">
            <v>1</v>
          </cell>
          <cell r="R312">
            <v>1</v>
          </cell>
          <cell r="S312">
            <v>1</v>
          </cell>
          <cell r="T312">
            <v>1</v>
          </cell>
          <cell r="U312">
            <v>1</v>
          </cell>
          <cell r="V312">
            <v>1</v>
          </cell>
          <cell r="W312">
            <v>1</v>
          </cell>
          <cell r="X312">
            <v>1</v>
          </cell>
          <cell r="Y312">
            <v>1</v>
          </cell>
          <cell r="Z312">
            <v>1</v>
          </cell>
          <cell r="AA312">
            <v>1</v>
          </cell>
          <cell r="AB312">
            <v>1</v>
          </cell>
          <cell r="AC312">
            <v>1</v>
          </cell>
          <cell r="AD312">
            <v>1</v>
          </cell>
          <cell r="AE312">
            <v>1</v>
          </cell>
          <cell r="AF312">
            <v>1</v>
          </cell>
          <cell r="AG312">
            <v>1</v>
          </cell>
        </row>
        <row r="313">
          <cell r="D313">
            <v>1</v>
          </cell>
          <cell r="E313">
            <v>1</v>
          </cell>
          <cell r="F313">
            <v>1</v>
          </cell>
          <cell r="G313">
            <v>1</v>
          </cell>
          <cell r="H313">
            <v>1</v>
          </cell>
          <cell r="I313">
            <v>1</v>
          </cell>
          <cell r="J313">
            <v>1</v>
          </cell>
          <cell r="K313">
            <v>1</v>
          </cell>
          <cell r="L313">
            <v>1</v>
          </cell>
          <cell r="M313">
            <v>1</v>
          </cell>
          <cell r="N313">
            <v>1</v>
          </cell>
          <cell r="O313">
            <v>1</v>
          </cell>
          <cell r="P313">
            <v>1</v>
          </cell>
          <cell r="Q313">
            <v>1</v>
          </cell>
          <cell r="R313">
            <v>1</v>
          </cell>
          <cell r="S313">
            <v>1</v>
          </cell>
          <cell r="T313">
            <v>1</v>
          </cell>
          <cell r="U313">
            <v>1</v>
          </cell>
          <cell r="V313">
            <v>1</v>
          </cell>
          <cell r="W313">
            <v>1</v>
          </cell>
          <cell r="X313">
            <v>1</v>
          </cell>
          <cell r="Y313">
            <v>1</v>
          </cell>
          <cell r="Z313">
            <v>1</v>
          </cell>
          <cell r="AA313">
            <v>1</v>
          </cell>
          <cell r="AB313">
            <v>1</v>
          </cell>
          <cell r="AC313">
            <v>1</v>
          </cell>
          <cell r="AD313">
            <v>1</v>
          </cell>
          <cell r="AE313">
            <v>1</v>
          </cell>
          <cell r="AF313">
            <v>1</v>
          </cell>
          <cell r="AG313">
            <v>1</v>
          </cell>
        </row>
        <row r="314">
          <cell r="D314">
            <v>1</v>
          </cell>
          <cell r="E314">
            <v>1</v>
          </cell>
          <cell r="F314">
            <v>1</v>
          </cell>
          <cell r="G314">
            <v>1</v>
          </cell>
          <cell r="H314">
            <v>1</v>
          </cell>
          <cell r="I314">
            <v>1</v>
          </cell>
          <cell r="J314">
            <v>1</v>
          </cell>
          <cell r="K314">
            <v>1</v>
          </cell>
          <cell r="L314">
            <v>1</v>
          </cell>
          <cell r="M314">
            <v>1</v>
          </cell>
          <cell r="N314">
            <v>1</v>
          </cell>
          <cell r="O314">
            <v>1</v>
          </cell>
          <cell r="P314">
            <v>1</v>
          </cell>
          <cell r="Q314">
            <v>1</v>
          </cell>
          <cell r="R314">
            <v>1</v>
          </cell>
          <cell r="S314">
            <v>1</v>
          </cell>
          <cell r="T314">
            <v>1</v>
          </cell>
          <cell r="U314">
            <v>1</v>
          </cell>
          <cell r="V314">
            <v>1</v>
          </cell>
          <cell r="W314">
            <v>1</v>
          </cell>
          <cell r="X314">
            <v>1</v>
          </cell>
          <cell r="Y314">
            <v>1</v>
          </cell>
          <cell r="Z314">
            <v>1</v>
          </cell>
          <cell r="AA314">
            <v>1</v>
          </cell>
          <cell r="AB314">
            <v>1</v>
          </cell>
          <cell r="AC314">
            <v>1</v>
          </cell>
          <cell r="AD314">
            <v>1</v>
          </cell>
          <cell r="AE314">
            <v>1</v>
          </cell>
          <cell r="AF314">
            <v>1</v>
          </cell>
          <cell r="AG314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LIP"/>
      <sheetName val="DSH"/>
      <sheetName val="ADD-ONS"/>
      <sheetName val="DRG"/>
      <sheetName val="EAPG"/>
      <sheetName val="GME"/>
      <sheetName val="Overall Net Payments"/>
      <sheetName val="Financials 2004-2015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All Hospitals 2004-2015"/>
      <sheetName val="Drop-Down List Variables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3">
          <cell r="D3" t="str">
            <v>All</v>
          </cell>
          <cell r="E3" t="str">
            <v>Not-for-Profit</v>
          </cell>
          <cell r="F3" t="str">
            <v>For-Profit</v>
          </cell>
          <cell r="G3" t="str">
            <v>Public</v>
          </cell>
        </row>
        <row r="4">
          <cell r="D4" t="str">
            <v>None</v>
          </cell>
          <cell r="E4" t="str">
            <v>Commercial</v>
          </cell>
          <cell r="F4" t="str">
            <v>Medicare</v>
          </cell>
          <cell r="G4" t="str">
            <v>Medicaid</v>
          </cell>
          <cell r="H4" t="str">
            <v>Cost</v>
          </cell>
        </row>
        <row r="5">
          <cell r="D5" t="str">
            <v>None</v>
          </cell>
          <cell r="E5" t="str">
            <v>Commercial</v>
          </cell>
          <cell r="F5" t="str">
            <v>Medicare</v>
          </cell>
          <cell r="G5" t="str">
            <v>Cost</v>
          </cell>
        </row>
        <row r="6">
          <cell r="D6" t="str">
            <v>None</v>
          </cell>
          <cell r="E6" t="str">
            <v>Commercial</v>
          </cell>
          <cell r="F6" t="str">
            <v>Medicaid</v>
          </cell>
          <cell r="G6" t="str">
            <v>Cost</v>
          </cell>
        </row>
        <row r="7">
          <cell r="D7" t="str">
            <v>None</v>
          </cell>
          <cell r="E7" t="str">
            <v>Commercial</v>
          </cell>
          <cell r="F7" t="str">
            <v>Medicare</v>
          </cell>
          <cell r="G7" t="str">
            <v>Medicaid</v>
          </cell>
          <cell r="H7" t="str">
            <v>Cost</v>
          </cell>
        </row>
        <row r="11">
          <cell r="D11" t="str">
            <v>None</v>
          </cell>
          <cell r="E11" t="str">
            <v>Commercial</v>
          </cell>
          <cell r="F11" t="str">
            <v>Medicare</v>
          </cell>
          <cell r="G11" t="str">
            <v>Medicaid</v>
          </cell>
          <cell r="H11" t="str">
            <v>Cost</v>
          </cell>
        </row>
        <row r="12">
          <cell r="D12" t="str">
            <v>None</v>
          </cell>
          <cell r="E12" t="str">
            <v>Commercial</v>
          </cell>
          <cell r="F12" t="str">
            <v>Medicare</v>
          </cell>
          <cell r="G12" t="str">
            <v>Cost</v>
          </cell>
        </row>
        <row r="13">
          <cell r="D13" t="str">
            <v>None</v>
          </cell>
          <cell r="E13" t="str">
            <v>Commercial</v>
          </cell>
          <cell r="F13" t="str">
            <v>Medicaid</v>
          </cell>
          <cell r="G13" t="str">
            <v>Cost</v>
          </cell>
        </row>
        <row r="14">
          <cell r="D14" t="str">
            <v>None</v>
          </cell>
          <cell r="E14" t="str">
            <v>Commercial</v>
          </cell>
          <cell r="F14" t="str">
            <v>Medicare</v>
          </cell>
          <cell r="G14" t="str">
            <v>Medicaid</v>
          </cell>
          <cell r="H14" t="str">
            <v>Cost</v>
          </cell>
        </row>
        <row r="17">
          <cell r="C17">
            <v>2015</v>
          </cell>
          <cell r="D17">
            <v>2014</v>
          </cell>
          <cell r="E17">
            <v>2013</v>
          </cell>
        </row>
        <row r="18">
          <cell r="C18" t="str">
            <v>1 year</v>
          </cell>
          <cell r="D18" t="str">
            <v>2 years</v>
          </cell>
          <cell r="E18" t="str">
            <v>3 years</v>
          </cell>
        </row>
        <row r="19">
          <cell r="C19" t="str">
            <v>Total Margin</v>
          </cell>
          <cell r="D19" t="str">
            <v>Operating Margin</v>
          </cell>
          <cell r="E19" t="str">
            <v>Total Patient Expenses</v>
          </cell>
          <cell r="F19" t="str">
            <v>Commercial Net Revenue</v>
          </cell>
          <cell r="G19" t="str">
            <v>Commercial Patient Expenses</v>
          </cell>
          <cell r="H19" t="str">
            <v>Commercial Margin</v>
          </cell>
          <cell r="I19" t="str">
            <v>Medicare Net Revenue</v>
          </cell>
          <cell r="J19" t="str">
            <v>Medicare Patient Expenses</v>
          </cell>
          <cell r="K19" t="str">
            <v>Medicare Margin</v>
          </cell>
          <cell r="L19" t="str">
            <v>Commercial + Medicare Net Revenue</v>
          </cell>
          <cell r="M19" t="str">
            <v>Commercial + Medicare Patient Expenses</v>
          </cell>
          <cell r="N19" t="str">
            <v>Commercial + Medicare Margin</v>
          </cell>
        </row>
        <row r="22">
          <cell r="C22">
            <v>2004</v>
          </cell>
          <cell r="D22">
            <v>2005</v>
          </cell>
          <cell r="E22">
            <v>2006</v>
          </cell>
          <cell r="F22">
            <v>2007</v>
          </cell>
          <cell r="G22">
            <v>2008</v>
          </cell>
          <cell r="H22">
            <v>2009</v>
          </cell>
          <cell r="I22">
            <v>2010</v>
          </cell>
          <cell r="J22">
            <v>2011</v>
          </cell>
          <cell r="K22">
            <v>2012</v>
          </cell>
          <cell r="L22">
            <v>2013</v>
          </cell>
          <cell r="M22">
            <v>2014</v>
          </cell>
          <cell r="N22">
            <v>2015</v>
          </cell>
        </row>
        <row r="25">
          <cell r="C25" t="str">
            <v>YES</v>
          </cell>
          <cell r="D25" t="str">
            <v>NO</v>
          </cell>
        </row>
        <row r="26">
          <cell r="C26" t="str">
            <v>YES</v>
          </cell>
          <cell r="D26" t="str">
            <v>NO</v>
          </cell>
        </row>
        <row r="27">
          <cell r="C27" t="str">
            <v>Full Add-on</v>
          </cell>
          <cell r="D27" t="str">
            <v>Up to Threshold</v>
          </cell>
        </row>
      </sheetData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ormulated CL"/>
      <sheetName val="Model Notes"/>
      <sheetName val="Reference"/>
      <sheetName val="Inputs"/>
      <sheetName val="Budget Only Groups"/>
      <sheetName val="Results Compare -Detail"/>
      <sheetName val="Results Compare-Bucket"/>
      <sheetName val="Results Compare-Elig"/>
      <sheetName val="Results Compare-Budget"/>
      <sheetName val="Xfile Output"/>
      <sheetName val="Projection"/>
      <sheetName val="Parameterization"/>
      <sheetName val="Investigation"/>
      <sheetName val="Projection Notes"/>
      <sheetName val="Hist Data"/>
      <sheetName val="castab"/>
      <sheetName val="Control Totals"/>
    </sheetNames>
    <sheetDataSet>
      <sheetData sheetId="0">
        <row r="3">
          <cell r="A3" t="str">
            <v>Lookup1</v>
          </cell>
          <cell r="B3" t="str">
            <v>Month_IDX</v>
          </cell>
          <cell r="C3" t="str">
            <v>Month</v>
          </cell>
          <cell r="D3" t="str">
            <v>ELIG</v>
          </cell>
          <cell r="E3" t="str">
            <v>ELIG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  <cell r="P3">
            <v>16</v>
          </cell>
          <cell r="Q3">
            <v>17</v>
          </cell>
          <cell r="R3">
            <v>18</v>
          </cell>
          <cell r="S3">
            <v>19</v>
          </cell>
          <cell r="T3">
            <v>20</v>
          </cell>
          <cell r="U3">
            <v>21</v>
          </cell>
          <cell r="V3">
            <v>22</v>
          </cell>
          <cell r="W3">
            <v>23</v>
          </cell>
        </row>
        <row r="4">
          <cell r="A4" t="str">
            <v>20110701</v>
          </cell>
          <cell r="B4">
            <v>1</v>
          </cell>
          <cell r="C4" t="str">
            <v>201107</v>
          </cell>
          <cell r="D4" t="str">
            <v>01</v>
          </cell>
          <cell r="E4" t="str">
            <v>AM-SSI</v>
          </cell>
          <cell r="F4">
            <v>602290</v>
          </cell>
          <cell r="G4">
            <v>85916.822</v>
          </cell>
          <cell r="H4">
            <v>118651.13</v>
          </cell>
          <cell r="I4">
            <v>170625</v>
          </cell>
          <cell r="J4">
            <v>265501</v>
          </cell>
          <cell r="K4">
            <v>312116</v>
          </cell>
          <cell r="L4">
            <v>233009.72199999998</v>
          </cell>
          <cell r="M4">
            <v>436126</v>
          </cell>
          <cell r="N4">
            <v>122611</v>
          </cell>
          <cell r="O4">
            <v>170625</v>
          </cell>
          <cell r="P4">
            <v>47886.6348</v>
          </cell>
          <cell r="Q4">
            <v>49853</v>
          </cell>
          <cell r="S4">
            <v>680</v>
          </cell>
          <cell r="T4">
            <v>1241</v>
          </cell>
          <cell r="U4">
            <v>858</v>
          </cell>
          <cell r="V4">
            <v>249</v>
          </cell>
          <cell r="W4">
            <v>602290</v>
          </cell>
        </row>
        <row r="5">
          <cell r="A5" t="str">
            <v>20110801</v>
          </cell>
          <cell r="B5">
            <v>2</v>
          </cell>
          <cell r="C5" t="str">
            <v>201108</v>
          </cell>
          <cell r="D5" t="str">
            <v>01</v>
          </cell>
          <cell r="E5" t="str">
            <v>AM-SSI</v>
          </cell>
          <cell r="F5">
            <v>606713</v>
          </cell>
          <cell r="G5">
            <v>86413.656000000003</v>
          </cell>
          <cell r="H5">
            <v>119522.46100000001</v>
          </cell>
          <cell r="I5">
            <v>172243</v>
          </cell>
          <cell r="J5">
            <v>266405</v>
          </cell>
          <cell r="K5">
            <v>313128</v>
          </cell>
          <cell r="L5">
            <v>235748.75499999998</v>
          </cell>
          <cell r="M5">
            <v>438648</v>
          </cell>
          <cell r="N5">
            <v>122365</v>
          </cell>
          <cell r="O5">
            <v>172243</v>
          </cell>
          <cell r="P5">
            <v>48163.5504</v>
          </cell>
          <cell r="Q5">
            <v>50359</v>
          </cell>
          <cell r="R5">
            <v>0</v>
          </cell>
          <cell r="S5">
            <v>680</v>
          </cell>
          <cell r="T5">
            <v>1241</v>
          </cell>
          <cell r="U5">
            <v>858</v>
          </cell>
          <cell r="V5">
            <v>249</v>
          </cell>
          <cell r="W5">
            <v>606713</v>
          </cell>
        </row>
        <row r="6">
          <cell r="A6" t="str">
            <v>20110901</v>
          </cell>
          <cell r="B6">
            <v>3</v>
          </cell>
          <cell r="C6" t="str">
            <v>201109</v>
          </cell>
          <cell r="D6" t="str">
            <v>01</v>
          </cell>
          <cell r="E6" t="str">
            <v>AM-SSI</v>
          </cell>
          <cell r="F6">
            <v>607845</v>
          </cell>
          <cell r="G6">
            <v>86812.975000000006</v>
          </cell>
          <cell r="H6">
            <v>119745.46500000001</v>
          </cell>
          <cell r="I6">
            <v>173806</v>
          </cell>
          <cell r="J6">
            <v>266869</v>
          </cell>
          <cell r="K6">
            <v>313851</v>
          </cell>
          <cell r="L6">
            <v>236077.18199999997</v>
          </cell>
          <cell r="M6">
            <v>440675</v>
          </cell>
          <cell r="N6">
            <v>122288</v>
          </cell>
          <cell r="O6">
            <v>173806</v>
          </cell>
          <cell r="P6">
            <v>48386.114999999998</v>
          </cell>
          <cell r="Q6">
            <v>50720</v>
          </cell>
          <cell r="R6">
            <v>0</v>
          </cell>
          <cell r="S6">
            <v>680</v>
          </cell>
          <cell r="T6">
            <v>1241</v>
          </cell>
          <cell r="U6">
            <v>858</v>
          </cell>
          <cell r="V6">
            <v>249</v>
          </cell>
          <cell r="W6">
            <v>607845</v>
          </cell>
        </row>
        <row r="7">
          <cell r="A7" t="str">
            <v>20111001</v>
          </cell>
          <cell r="B7">
            <v>4</v>
          </cell>
          <cell r="C7" t="str">
            <v>201110</v>
          </cell>
          <cell r="D7" t="str">
            <v>01</v>
          </cell>
          <cell r="E7" t="str">
            <v>AM-SSI</v>
          </cell>
          <cell r="F7">
            <v>608919</v>
          </cell>
          <cell r="G7">
            <v>87049.178</v>
          </cell>
          <cell r="H7">
            <v>119957.04300000001</v>
          </cell>
          <cell r="I7">
            <v>174391</v>
          </cell>
          <cell r="J7">
            <v>267483</v>
          </cell>
          <cell r="K7">
            <v>314928</v>
          </cell>
          <cell r="L7">
            <v>236074.77299999999</v>
          </cell>
          <cell r="M7">
            <v>441874</v>
          </cell>
          <cell r="N7">
            <v>122000</v>
          </cell>
          <cell r="O7">
            <v>174391</v>
          </cell>
          <cell r="P7">
            <v>48517.765199999994</v>
          </cell>
          <cell r="Q7">
            <v>51059</v>
          </cell>
          <cell r="R7">
            <v>0</v>
          </cell>
          <cell r="S7">
            <v>680</v>
          </cell>
          <cell r="T7">
            <v>1241</v>
          </cell>
          <cell r="U7">
            <v>858</v>
          </cell>
          <cell r="V7">
            <v>249</v>
          </cell>
          <cell r="W7">
            <v>608919</v>
          </cell>
        </row>
        <row r="8">
          <cell r="A8" t="str">
            <v>20111101</v>
          </cell>
          <cell r="B8">
            <v>5</v>
          </cell>
          <cell r="C8" t="str">
            <v>201111</v>
          </cell>
          <cell r="D8" t="str">
            <v>01</v>
          </cell>
          <cell r="E8" t="str">
            <v>AM-SSI</v>
          </cell>
          <cell r="F8">
            <v>609536</v>
          </cell>
          <cell r="G8">
            <v>86936.691000000006</v>
          </cell>
          <cell r="H8">
            <v>120078.592</v>
          </cell>
          <cell r="I8">
            <v>173395</v>
          </cell>
          <cell r="J8">
            <v>267908</v>
          </cell>
          <cell r="K8">
            <v>315780</v>
          </cell>
          <cell r="L8">
            <v>235886.06799999997</v>
          </cell>
          <cell r="M8">
            <v>441303</v>
          </cell>
          <cell r="N8">
            <v>122545</v>
          </cell>
          <cell r="O8">
            <v>173395</v>
          </cell>
          <cell r="P8">
            <v>48455.0694</v>
          </cell>
          <cell r="Q8">
            <v>51664</v>
          </cell>
          <cell r="R8">
            <v>0</v>
          </cell>
          <cell r="S8">
            <v>680</v>
          </cell>
          <cell r="T8">
            <v>1241</v>
          </cell>
          <cell r="U8">
            <v>858</v>
          </cell>
          <cell r="V8">
            <v>249</v>
          </cell>
          <cell r="W8">
            <v>609536</v>
          </cell>
        </row>
        <row r="9">
          <cell r="A9" t="str">
            <v>20111201</v>
          </cell>
          <cell r="B9">
            <v>6</v>
          </cell>
          <cell r="C9" t="str">
            <v>201112</v>
          </cell>
          <cell r="D9" t="str">
            <v>01</v>
          </cell>
          <cell r="E9" t="str">
            <v>AM-SSI</v>
          </cell>
          <cell r="F9">
            <v>612622</v>
          </cell>
          <cell r="G9">
            <v>86965.650000000009</v>
          </cell>
          <cell r="H9">
            <v>120686.534</v>
          </cell>
          <cell r="I9">
            <v>173136</v>
          </cell>
          <cell r="J9">
            <v>268314</v>
          </cell>
          <cell r="K9">
            <v>316900</v>
          </cell>
          <cell r="L9">
            <v>237464.76599999997</v>
          </cell>
          <cell r="M9">
            <v>441450</v>
          </cell>
          <cell r="N9">
            <v>123136</v>
          </cell>
          <cell r="O9">
            <v>173136</v>
          </cell>
          <cell r="P9">
            <v>48471.21</v>
          </cell>
          <cell r="Q9">
            <v>51901</v>
          </cell>
          <cell r="R9">
            <v>0</v>
          </cell>
          <cell r="S9">
            <v>680</v>
          </cell>
          <cell r="T9">
            <v>1241</v>
          </cell>
          <cell r="U9">
            <v>858</v>
          </cell>
          <cell r="V9">
            <v>249</v>
          </cell>
          <cell r="W9">
            <v>612622</v>
          </cell>
        </row>
        <row r="10">
          <cell r="A10" t="str">
            <v>20120101</v>
          </cell>
          <cell r="B10">
            <v>7</v>
          </cell>
          <cell r="C10" t="str">
            <v>201201</v>
          </cell>
          <cell r="D10" t="str">
            <v>01</v>
          </cell>
          <cell r="E10" t="str">
            <v>AM-SSI</v>
          </cell>
          <cell r="F10">
            <v>614923</v>
          </cell>
          <cell r="G10">
            <v>87525.721000000005</v>
          </cell>
          <cell r="H10">
            <v>121139.83100000001</v>
          </cell>
          <cell r="I10">
            <v>174222</v>
          </cell>
          <cell r="J10">
            <v>270071</v>
          </cell>
          <cell r="K10">
            <v>317919</v>
          </cell>
          <cell r="L10">
            <v>238494.21199999997</v>
          </cell>
          <cell r="M10">
            <v>444293</v>
          </cell>
          <cell r="N10">
            <v>123156</v>
          </cell>
          <cell r="O10">
            <v>174222</v>
          </cell>
          <cell r="P10">
            <v>48783.371399999996</v>
          </cell>
          <cell r="Q10">
            <v>52693</v>
          </cell>
          <cell r="R10">
            <v>0</v>
          </cell>
          <cell r="S10">
            <v>680</v>
          </cell>
          <cell r="T10">
            <v>1241</v>
          </cell>
          <cell r="U10">
            <v>858</v>
          </cell>
          <cell r="V10">
            <v>249</v>
          </cell>
          <cell r="W10">
            <v>614923</v>
          </cell>
        </row>
        <row r="11">
          <cell r="A11" t="str">
            <v>20120201</v>
          </cell>
          <cell r="B11">
            <v>8</v>
          </cell>
          <cell r="C11" t="str">
            <v>201202</v>
          </cell>
          <cell r="D11" t="str">
            <v>01</v>
          </cell>
          <cell r="E11" t="str">
            <v>AM-SSI</v>
          </cell>
          <cell r="F11">
            <v>616264</v>
          </cell>
          <cell r="G11">
            <v>87267.06</v>
          </cell>
          <cell r="H11">
            <v>121404.008</v>
          </cell>
          <cell r="I11">
            <v>172857</v>
          </cell>
          <cell r="J11">
            <v>270123</v>
          </cell>
          <cell r="K11">
            <v>318350</v>
          </cell>
          <cell r="L11">
            <v>239224.94199999998</v>
          </cell>
          <cell r="M11">
            <v>442980</v>
          </cell>
          <cell r="N11">
            <v>122083</v>
          </cell>
          <cell r="O11">
            <v>172857</v>
          </cell>
          <cell r="P11">
            <v>48639.203999999998</v>
          </cell>
          <cell r="Q11">
            <v>53255</v>
          </cell>
          <cell r="R11">
            <v>0</v>
          </cell>
          <cell r="S11">
            <v>680</v>
          </cell>
          <cell r="T11">
            <v>1241</v>
          </cell>
          <cell r="U11">
            <v>858</v>
          </cell>
          <cell r="V11">
            <v>249</v>
          </cell>
          <cell r="W11">
            <v>616264</v>
          </cell>
        </row>
        <row r="12">
          <cell r="A12" t="str">
            <v>20120301</v>
          </cell>
          <cell r="B12">
            <v>9</v>
          </cell>
          <cell r="C12" t="str">
            <v>201203</v>
          </cell>
          <cell r="D12" t="str">
            <v>01</v>
          </cell>
          <cell r="E12" t="str">
            <v>AM-SSI</v>
          </cell>
          <cell r="F12">
            <v>617390</v>
          </cell>
          <cell r="G12">
            <v>87864.167000000001</v>
          </cell>
          <cell r="H12">
            <v>121625.83</v>
          </cell>
          <cell r="I12">
            <v>174185</v>
          </cell>
          <cell r="J12">
            <v>271826</v>
          </cell>
          <cell r="K12">
            <v>319241</v>
          </cell>
          <cell r="L12">
            <v>239413.64699999997</v>
          </cell>
          <cell r="M12">
            <v>446011</v>
          </cell>
          <cell r="N12">
            <v>122655</v>
          </cell>
          <cell r="O12">
            <v>174185</v>
          </cell>
          <cell r="P12">
            <v>48972.007799999999</v>
          </cell>
          <cell r="Q12">
            <v>53690</v>
          </cell>
          <cell r="R12">
            <v>0</v>
          </cell>
          <cell r="S12">
            <v>680</v>
          </cell>
          <cell r="T12">
            <v>1241</v>
          </cell>
          <cell r="U12">
            <v>858</v>
          </cell>
          <cell r="V12">
            <v>249</v>
          </cell>
          <cell r="W12">
            <v>617390</v>
          </cell>
        </row>
        <row r="13">
          <cell r="A13" t="str">
            <v>20120401</v>
          </cell>
          <cell r="B13">
            <v>10</v>
          </cell>
          <cell r="C13" t="str">
            <v>201204</v>
          </cell>
          <cell r="D13" t="str">
            <v>01</v>
          </cell>
          <cell r="E13" t="str">
            <v>AM-SSI</v>
          </cell>
          <cell r="F13">
            <v>619958</v>
          </cell>
          <cell r="G13">
            <v>88023.934000000008</v>
          </cell>
          <cell r="H13">
            <v>122131.72600000001</v>
          </cell>
          <cell r="I13">
            <v>174408</v>
          </cell>
          <cell r="J13">
            <v>272414</v>
          </cell>
          <cell r="K13">
            <v>319742</v>
          </cell>
          <cell r="L13">
            <v>241073.44799999997</v>
          </cell>
          <cell r="M13">
            <v>446822</v>
          </cell>
          <cell r="N13">
            <v>123717</v>
          </cell>
          <cell r="O13">
            <v>174408</v>
          </cell>
          <cell r="P13">
            <v>49061.0556</v>
          </cell>
          <cell r="Q13">
            <v>54048</v>
          </cell>
          <cell r="R13">
            <v>0</v>
          </cell>
          <cell r="S13">
            <v>680</v>
          </cell>
          <cell r="T13">
            <v>1241</v>
          </cell>
          <cell r="U13">
            <v>858</v>
          </cell>
          <cell r="V13">
            <v>249</v>
          </cell>
          <cell r="W13">
            <v>619958</v>
          </cell>
        </row>
        <row r="14">
          <cell r="A14" t="str">
            <v>20120501</v>
          </cell>
          <cell r="B14">
            <v>11</v>
          </cell>
          <cell r="C14" t="str">
            <v>201205</v>
          </cell>
          <cell r="D14" t="str">
            <v>01</v>
          </cell>
          <cell r="E14" t="str">
            <v>AM-SSI</v>
          </cell>
          <cell r="F14">
            <v>621637</v>
          </cell>
          <cell r="G14">
            <v>88184.292000000001</v>
          </cell>
          <cell r="H14">
            <v>122462.489</v>
          </cell>
          <cell r="I14">
            <v>173988</v>
          </cell>
          <cell r="J14">
            <v>273648</v>
          </cell>
          <cell r="K14">
            <v>320945</v>
          </cell>
          <cell r="L14">
            <v>241455.67599999998</v>
          </cell>
          <cell r="M14">
            <v>447636</v>
          </cell>
          <cell r="N14">
            <v>124288</v>
          </cell>
          <cell r="O14">
            <v>173988</v>
          </cell>
          <cell r="P14">
            <v>49150.432799999995</v>
          </cell>
          <cell r="Q14">
            <v>54567</v>
          </cell>
          <cell r="R14">
            <v>0</v>
          </cell>
          <cell r="S14">
            <v>680</v>
          </cell>
          <cell r="T14">
            <v>1241</v>
          </cell>
          <cell r="U14">
            <v>858</v>
          </cell>
          <cell r="V14">
            <v>249</v>
          </cell>
          <cell r="W14">
            <v>621637</v>
          </cell>
        </row>
        <row r="15">
          <cell r="A15" t="str">
            <v>20120601</v>
          </cell>
          <cell r="B15">
            <v>12</v>
          </cell>
          <cell r="C15" t="str">
            <v>201206</v>
          </cell>
          <cell r="D15" t="str">
            <v>01</v>
          </cell>
          <cell r="E15" t="str">
            <v>AM-SSI</v>
          </cell>
          <cell r="F15">
            <v>623394</v>
          </cell>
          <cell r="G15">
            <v>88412.812000000005</v>
          </cell>
          <cell r="H15">
            <v>122808.618</v>
          </cell>
          <cell r="I15">
            <v>174305</v>
          </cell>
          <cell r="J15">
            <v>274491</v>
          </cell>
          <cell r="K15">
            <v>322017</v>
          </cell>
          <cell r="L15">
            <v>242005.73099999997</v>
          </cell>
          <cell r="M15">
            <v>448796</v>
          </cell>
          <cell r="N15">
            <v>124430</v>
          </cell>
          <cell r="O15">
            <v>174305</v>
          </cell>
          <cell r="P15">
            <v>49277.800799999997</v>
          </cell>
          <cell r="Q15">
            <v>54876</v>
          </cell>
          <cell r="R15">
            <v>0</v>
          </cell>
          <cell r="S15">
            <v>680</v>
          </cell>
          <cell r="T15">
            <v>1241</v>
          </cell>
          <cell r="U15">
            <v>858</v>
          </cell>
          <cell r="V15">
            <v>249</v>
          </cell>
          <cell r="W15">
            <v>623394</v>
          </cell>
        </row>
        <row r="16">
          <cell r="A16" t="str">
            <v>20120701</v>
          </cell>
          <cell r="B16">
            <v>13</v>
          </cell>
          <cell r="C16" t="str">
            <v>201207</v>
          </cell>
          <cell r="D16" t="str">
            <v>01</v>
          </cell>
          <cell r="E16" t="str">
            <v>AM-SSI</v>
          </cell>
          <cell r="F16">
            <v>626242</v>
          </cell>
          <cell r="G16">
            <v>89215.981</v>
          </cell>
          <cell r="H16">
            <v>123369.674</v>
          </cell>
          <cell r="I16">
            <v>175903</v>
          </cell>
          <cell r="J16">
            <v>276970</v>
          </cell>
          <cell r="K16">
            <v>323337</v>
          </cell>
          <cell r="L16">
            <v>243232.71499999997</v>
          </cell>
          <cell r="M16">
            <v>452873</v>
          </cell>
          <cell r="N16">
            <v>124715</v>
          </cell>
          <cell r="O16">
            <v>175903</v>
          </cell>
          <cell r="P16">
            <v>49725.455399999999</v>
          </cell>
          <cell r="Q16">
            <v>55366</v>
          </cell>
          <cell r="R16">
            <v>0</v>
          </cell>
          <cell r="S16">
            <v>680</v>
          </cell>
          <cell r="T16">
            <v>1241</v>
          </cell>
          <cell r="U16">
            <v>858</v>
          </cell>
          <cell r="V16">
            <v>249</v>
          </cell>
          <cell r="W16">
            <v>626242</v>
          </cell>
        </row>
        <row r="17">
          <cell r="A17" t="str">
            <v>20120801</v>
          </cell>
          <cell r="B17">
            <v>14</v>
          </cell>
          <cell r="C17" t="str">
            <v>201208</v>
          </cell>
          <cell r="D17" t="str">
            <v>01</v>
          </cell>
          <cell r="E17" t="str">
            <v>AM-SSI</v>
          </cell>
          <cell r="F17">
            <v>628044</v>
          </cell>
          <cell r="G17">
            <v>89704.934999999998</v>
          </cell>
          <cell r="H17">
            <v>123724.66800000001</v>
          </cell>
          <cell r="I17">
            <v>175862</v>
          </cell>
          <cell r="J17">
            <v>279493</v>
          </cell>
          <cell r="K17">
            <v>324398</v>
          </cell>
          <cell r="L17">
            <v>243827.73799999998</v>
          </cell>
          <cell r="M17">
            <v>455355</v>
          </cell>
          <cell r="N17">
            <v>125349</v>
          </cell>
          <cell r="O17">
            <v>175862</v>
          </cell>
          <cell r="P17">
            <v>49997.978999999999</v>
          </cell>
          <cell r="Q17">
            <v>55608</v>
          </cell>
          <cell r="R17">
            <v>0</v>
          </cell>
          <cell r="S17">
            <v>680</v>
          </cell>
          <cell r="T17">
            <v>1241</v>
          </cell>
          <cell r="U17">
            <v>858</v>
          </cell>
          <cell r="V17">
            <v>249</v>
          </cell>
          <cell r="W17">
            <v>628044</v>
          </cell>
        </row>
        <row r="18">
          <cell r="A18" t="str">
            <v>20120901</v>
          </cell>
          <cell r="B18">
            <v>15</v>
          </cell>
          <cell r="C18" t="str">
            <v>201209</v>
          </cell>
          <cell r="D18" t="str">
            <v>01</v>
          </cell>
          <cell r="E18" t="str">
            <v>AM-SSI</v>
          </cell>
          <cell r="F18">
            <v>628951</v>
          </cell>
          <cell r="G18">
            <v>89742.365000000005</v>
          </cell>
          <cell r="H18">
            <v>123903.34700000001</v>
          </cell>
          <cell r="I18">
            <v>175494</v>
          </cell>
          <cell r="J18">
            <v>280051</v>
          </cell>
          <cell r="K18">
            <v>325396</v>
          </cell>
          <cell r="L18">
            <v>243754.66499999998</v>
          </cell>
          <cell r="M18">
            <v>455545</v>
          </cell>
          <cell r="N18">
            <v>125376</v>
          </cell>
          <cell r="O18">
            <v>175494</v>
          </cell>
          <cell r="P18">
            <v>50018.841</v>
          </cell>
          <cell r="Q18">
            <v>55962</v>
          </cell>
          <cell r="R18">
            <v>0</v>
          </cell>
          <cell r="S18">
            <v>680</v>
          </cell>
          <cell r="T18">
            <v>1241</v>
          </cell>
          <cell r="U18">
            <v>858</v>
          </cell>
          <cell r="V18">
            <v>249</v>
          </cell>
          <cell r="W18">
            <v>628951</v>
          </cell>
        </row>
        <row r="19">
          <cell r="A19" t="str">
            <v>20121001</v>
          </cell>
          <cell r="B19">
            <v>16</v>
          </cell>
          <cell r="C19" t="str">
            <v>201210</v>
          </cell>
          <cell r="D19" t="str">
            <v>01</v>
          </cell>
          <cell r="E19" t="str">
            <v>AM-SSI</v>
          </cell>
          <cell r="F19">
            <v>633532</v>
          </cell>
          <cell r="G19">
            <v>90146.411999999997</v>
          </cell>
          <cell r="H19">
            <v>124805.804</v>
          </cell>
          <cell r="I19">
            <v>176543</v>
          </cell>
          <cell r="J19">
            <v>281053</v>
          </cell>
          <cell r="K19">
            <v>326626</v>
          </cell>
          <cell r="L19">
            <v>246445.51799999998</v>
          </cell>
          <cell r="M19">
            <v>457596</v>
          </cell>
          <cell r="N19">
            <v>124668</v>
          </cell>
          <cell r="O19">
            <v>176543</v>
          </cell>
          <cell r="P19">
            <v>50244.040799999995</v>
          </cell>
          <cell r="Q19">
            <v>56590</v>
          </cell>
          <cell r="R19">
            <v>0</v>
          </cell>
          <cell r="S19">
            <v>680</v>
          </cell>
          <cell r="T19">
            <v>1241</v>
          </cell>
          <cell r="U19">
            <v>858</v>
          </cell>
          <cell r="V19">
            <v>249</v>
          </cell>
          <cell r="W19">
            <v>633532</v>
          </cell>
        </row>
        <row r="20">
          <cell r="A20" t="str">
            <v>20121101</v>
          </cell>
          <cell r="B20">
            <v>17</v>
          </cell>
          <cell r="C20" t="str">
            <v>201211</v>
          </cell>
          <cell r="D20" t="str">
            <v>01</v>
          </cell>
          <cell r="E20" t="str">
            <v>AM-SSI</v>
          </cell>
          <cell r="F20">
            <v>634381</v>
          </cell>
          <cell r="G20">
            <v>90208.467000000004</v>
          </cell>
          <cell r="H20">
            <v>124973.057</v>
          </cell>
          <cell r="I20">
            <v>176182</v>
          </cell>
          <cell r="J20">
            <v>281729</v>
          </cell>
          <cell r="K20">
            <v>327092</v>
          </cell>
          <cell r="L20">
            <v>246753.06699999998</v>
          </cell>
          <cell r="M20">
            <v>457911</v>
          </cell>
          <cell r="N20">
            <v>125270</v>
          </cell>
          <cell r="O20">
            <v>176182</v>
          </cell>
          <cell r="P20">
            <v>50278.627799999995</v>
          </cell>
          <cell r="Q20">
            <v>56850</v>
          </cell>
          <cell r="R20">
            <v>0</v>
          </cell>
          <cell r="S20">
            <v>680</v>
          </cell>
          <cell r="T20">
            <v>1241</v>
          </cell>
          <cell r="U20">
            <v>858</v>
          </cell>
          <cell r="V20">
            <v>249</v>
          </cell>
          <cell r="W20">
            <v>634381</v>
          </cell>
        </row>
        <row r="21">
          <cell r="A21" t="str">
            <v>20121201</v>
          </cell>
          <cell r="B21">
            <v>18</v>
          </cell>
          <cell r="C21" t="str">
            <v>201212</v>
          </cell>
          <cell r="D21" t="str">
            <v>01</v>
          </cell>
          <cell r="E21" t="str">
            <v>AM-SSI</v>
          </cell>
          <cell r="F21">
            <v>637357</v>
          </cell>
          <cell r="G21">
            <v>90565.233999999997</v>
          </cell>
          <cell r="H21">
            <v>125559.32900000001</v>
          </cell>
          <cell r="I21">
            <v>177016</v>
          </cell>
          <cell r="J21">
            <v>282706</v>
          </cell>
          <cell r="K21">
            <v>328272</v>
          </cell>
          <cell r="L21">
            <v>248195.25499999998</v>
          </cell>
          <cell r="M21">
            <v>459722</v>
          </cell>
          <cell r="N21">
            <v>125583</v>
          </cell>
          <cell r="O21">
            <v>177016</v>
          </cell>
          <cell r="P21">
            <v>50477.475599999998</v>
          </cell>
          <cell r="Q21">
            <v>57132</v>
          </cell>
          <cell r="R21">
            <v>0</v>
          </cell>
          <cell r="S21">
            <v>680</v>
          </cell>
          <cell r="T21">
            <v>1241</v>
          </cell>
          <cell r="U21">
            <v>858</v>
          </cell>
          <cell r="V21">
            <v>249</v>
          </cell>
          <cell r="W21">
            <v>637357</v>
          </cell>
        </row>
        <row r="22">
          <cell r="A22" t="str">
            <v>20130101</v>
          </cell>
          <cell r="B22">
            <v>19</v>
          </cell>
          <cell r="C22" t="str">
            <v>201301</v>
          </cell>
          <cell r="D22" t="str">
            <v>01</v>
          </cell>
          <cell r="E22" t="str">
            <v>AM-SSI</v>
          </cell>
          <cell r="F22">
            <v>638682</v>
          </cell>
          <cell r="G22">
            <v>90558.339000000007</v>
          </cell>
          <cell r="H22">
            <v>125820.35400000001</v>
          </cell>
          <cell r="I22">
            <v>175465</v>
          </cell>
          <cell r="J22">
            <v>284222</v>
          </cell>
          <cell r="K22">
            <v>329320</v>
          </cell>
          <cell r="L22">
            <v>248417.68599999999</v>
          </cell>
          <cell r="M22">
            <v>459687</v>
          </cell>
          <cell r="N22">
            <v>124953</v>
          </cell>
          <cell r="O22">
            <v>175465</v>
          </cell>
          <cell r="P22">
            <v>50473.632599999997</v>
          </cell>
          <cell r="Q22">
            <v>57568</v>
          </cell>
          <cell r="R22">
            <v>0</v>
          </cell>
          <cell r="S22">
            <v>680</v>
          </cell>
          <cell r="T22">
            <v>1241</v>
          </cell>
          <cell r="U22">
            <v>858</v>
          </cell>
          <cell r="V22">
            <v>249</v>
          </cell>
          <cell r="W22">
            <v>638682</v>
          </cell>
        </row>
        <row r="23">
          <cell r="A23" t="str">
            <v>20130201</v>
          </cell>
          <cell r="B23">
            <v>20</v>
          </cell>
          <cell r="C23" t="str">
            <v>201302</v>
          </cell>
          <cell r="D23" t="str">
            <v>01</v>
          </cell>
          <cell r="E23" t="str">
            <v>AM-SSI</v>
          </cell>
          <cell r="F23">
            <v>639101</v>
          </cell>
          <cell r="G23">
            <v>90428.91</v>
          </cell>
          <cell r="H23">
            <v>125902.89700000001</v>
          </cell>
          <cell r="I23">
            <v>175119</v>
          </cell>
          <cell r="J23">
            <v>283911</v>
          </cell>
          <cell r="K23">
            <v>329047</v>
          </cell>
          <cell r="L23">
            <v>248973.36199999999</v>
          </cell>
          <cell r="M23">
            <v>459030</v>
          </cell>
          <cell r="N23">
            <v>125527</v>
          </cell>
          <cell r="O23">
            <v>175119</v>
          </cell>
          <cell r="P23">
            <v>50401.493999999999</v>
          </cell>
          <cell r="Q23">
            <v>57905</v>
          </cell>
          <cell r="R23">
            <v>0</v>
          </cell>
          <cell r="S23">
            <v>680</v>
          </cell>
          <cell r="T23">
            <v>1241</v>
          </cell>
          <cell r="U23">
            <v>858</v>
          </cell>
          <cell r="V23">
            <v>249</v>
          </cell>
          <cell r="W23">
            <v>639101</v>
          </cell>
        </row>
        <row r="24">
          <cell r="A24" t="str">
            <v>20130301</v>
          </cell>
          <cell r="B24">
            <v>21</v>
          </cell>
          <cell r="C24" t="str">
            <v>201303</v>
          </cell>
          <cell r="D24" t="str">
            <v>01</v>
          </cell>
          <cell r="E24" t="str">
            <v>AM-SSI</v>
          </cell>
          <cell r="F24">
            <v>641916</v>
          </cell>
          <cell r="G24">
            <v>90882.010000000009</v>
          </cell>
          <cell r="H24">
            <v>126457.452</v>
          </cell>
          <cell r="I24">
            <v>177018</v>
          </cell>
          <cell r="J24">
            <v>284312</v>
          </cell>
          <cell r="K24">
            <v>329290</v>
          </cell>
          <cell r="L24">
            <v>251038.67799999999</v>
          </cell>
          <cell r="M24">
            <v>461330</v>
          </cell>
          <cell r="N24">
            <v>125732</v>
          </cell>
          <cell r="O24">
            <v>177018</v>
          </cell>
          <cell r="P24">
            <v>50654.034</v>
          </cell>
          <cell r="Q24">
            <v>58006</v>
          </cell>
          <cell r="R24">
            <v>0</v>
          </cell>
          <cell r="S24">
            <v>680</v>
          </cell>
          <cell r="T24">
            <v>1241</v>
          </cell>
          <cell r="U24">
            <v>858</v>
          </cell>
          <cell r="V24">
            <v>249</v>
          </cell>
          <cell r="W24">
            <v>641916</v>
          </cell>
        </row>
        <row r="25">
          <cell r="A25" t="str">
            <v>20130401</v>
          </cell>
          <cell r="B25">
            <v>22</v>
          </cell>
          <cell r="C25" t="str">
            <v>201304</v>
          </cell>
          <cell r="D25" t="str">
            <v>01</v>
          </cell>
          <cell r="E25" t="str">
            <v>AM-SSI</v>
          </cell>
          <cell r="F25">
            <v>642359</v>
          </cell>
          <cell r="G25">
            <v>92238.552000000011</v>
          </cell>
          <cell r="H25">
            <v>126544.72300000001</v>
          </cell>
          <cell r="I25">
            <v>182554</v>
          </cell>
          <cell r="J25">
            <v>285662</v>
          </cell>
          <cell r="K25">
            <v>329181</v>
          </cell>
          <cell r="L25">
            <v>251481.93399999998</v>
          </cell>
          <cell r="M25">
            <v>468216</v>
          </cell>
          <cell r="N25">
            <v>125168</v>
          </cell>
          <cell r="O25">
            <v>182554</v>
          </cell>
          <cell r="P25">
            <v>51410.116799999996</v>
          </cell>
          <cell r="Q25">
            <v>58365</v>
          </cell>
          <cell r="R25">
            <v>0</v>
          </cell>
          <cell r="S25">
            <v>680</v>
          </cell>
          <cell r="T25">
            <v>1241</v>
          </cell>
          <cell r="U25">
            <v>858</v>
          </cell>
          <cell r="V25">
            <v>249</v>
          </cell>
          <cell r="W25">
            <v>642359</v>
          </cell>
        </row>
        <row r="26">
          <cell r="A26" t="str">
            <v>20130501</v>
          </cell>
          <cell r="B26">
            <v>23</v>
          </cell>
          <cell r="C26" t="str">
            <v>201305</v>
          </cell>
          <cell r="D26" t="str">
            <v>01</v>
          </cell>
          <cell r="E26" t="str">
            <v>AM-SSI</v>
          </cell>
          <cell r="F26">
            <v>642668</v>
          </cell>
          <cell r="G26">
            <v>91098.316000000006</v>
          </cell>
          <cell r="H26">
            <v>126605.59600000001</v>
          </cell>
          <cell r="I26">
            <v>176840</v>
          </cell>
          <cell r="J26">
            <v>285588</v>
          </cell>
          <cell r="K26">
            <v>329244</v>
          </cell>
          <cell r="L26">
            <v>251679.47199999998</v>
          </cell>
          <cell r="M26">
            <v>462428</v>
          </cell>
          <cell r="N26">
            <v>126245</v>
          </cell>
          <cell r="O26">
            <v>176840</v>
          </cell>
          <cell r="P26">
            <v>50774.594399999994</v>
          </cell>
          <cell r="Q26">
            <v>58158</v>
          </cell>
          <cell r="R26">
            <v>0</v>
          </cell>
          <cell r="S26">
            <v>680</v>
          </cell>
          <cell r="T26">
            <v>1241</v>
          </cell>
          <cell r="U26">
            <v>858</v>
          </cell>
          <cell r="V26">
            <v>249</v>
          </cell>
          <cell r="W26">
            <v>642668</v>
          </cell>
        </row>
        <row r="27">
          <cell r="A27" t="str">
            <v>20130601</v>
          </cell>
          <cell r="B27">
            <v>24</v>
          </cell>
          <cell r="C27" t="str">
            <v>201306</v>
          </cell>
          <cell r="D27" t="str">
            <v>01</v>
          </cell>
          <cell r="E27" t="str">
            <v>AM-SSI</v>
          </cell>
          <cell r="F27">
            <v>644549</v>
          </cell>
          <cell r="G27">
            <v>91399.332000000009</v>
          </cell>
          <cell r="H27">
            <v>126976.15300000001</v>
          </cell>
          <cell r="I27">
            <v>177653</v>
          </cell>
          <cell r="J27">
            <v>286303</v>
          </cell>
          <cell r="K27">
            <v>329376</v>
          </cell>
          <cell r="L27">
            <v>253083.91899999997</v>
          </cell>
          <cell r="M27">
            <v>463956</v>
          </cell>
          <cell r="N27">
            <v>126521</v>
          </cell>
          <cell r="O27">
            <v>177653</v>
          </cell>
          <cell r="P27">
            <v>50942.368799999997</v>
          </cell>
          <cell r="Q27">
            <v>58036</v>
          </cell>
          <cell r="R27">
            <v>0</v>
          </cell>
          <cell r="S27">
            <v>680</v>
          </cell>
          <cell r="T27">
            <v>1241</v>
          </cell>
          <cell r="U27">
            <v>858</v>
          </cell>
          <cell r="V27">
            <v>249</v>
          </cell>
          <cell r="W27">
            <v>644549</v>
          </cell>
        </row>
        <row r="28">
          <cell r="A28" t="str">
            <v>20130701</v>
          </cell>
          <cell r="B28">
            <v>25</v>
          </cell>
          <cell r="C28" t="str">
            <v>201307</v>
          </cell>
          <cell r="D28" t="str">
            <v>01</v>
          </cell>
          <cell r="E28" t="str">
            <v>AM-SSI</v>
          </cell>
          <cell r="F28">
            <v>644528</v>
          </cell>
          <cell r="G28">
            <v>91287.633000000002</v>
          </cell>
          <cell r="H28">
            <v>126972.016</v>
          </cell>
          <cell r="I28">
            <v>176533</v>
          </cell>
          <cell r="J28">
            <v>286856</v>
          </cell>
          <cell r="K28">
            <v>329735</v>
          </cell>
          <cell r="L28">
            <v>252778.77899999998</v>
          </cell>
          <cell r="M28">
            <v>463389</v>
          </cell>
          <cell r="N28">
            <v>126364</v>
          </cell>
          <cell r="O28">
            <v>176533</v>
          </cell>
          <cell r="P28">
            <v>50880.112199999996</v>
          </cell>
          <cell r="Q28">
            <v>58168</v>
          </cell>
          <cell r="R28">
            <v>0</v>
          </cell>
          <cell r="S28">
            <v>680</v>
          </cell>
          <cell r="T28">
            <v>1241</v>
          </cell>
          <cell r="U28">
            <v>858</v>
          </cell>
          <cell r="V28">
            <v>249</v>
          </cell>
          <cell r="W28">
            <v>644528</v>
          </cell>
        </row>
        <row r="29">
          <cell r="A29" t="str">
            <v>20130801</v>
          </cell>
          <cell r="B29">
            <v>26</v>
          </cell>
          <cell r="C29" t="str">
            <v>201308</v>
          </cell>
          <cell r="D29" t="str">
            <v>01</v>
          </cell>
          <cell r="E29" t="str">
            <v>AM-SSI</v>
          </cell>
          <cell r="F29">
            <v>645501</v>
          </cell>
          <cell r="G29">
            <v>91835.687000000005</v>
          </cell>
          <cell r="H29">
            <v>127163.697</v>
          </cell>
          <cell r="I29">
            <v>176648</v>
          </cell>
          <cell r="J29">
            <v>289523</v>
          </cell>
          <cell r="K29">
            <v>329687</v>
          </cell>
          <cell r="L29">
            <v>253598.64199999999</v>
          </cell>
          <cell r="M29">
            <v>466171</v>
          </cell>
          <cell r="N29">
            <v>126551</v>
          </cell>
          <cell r="O29">
            <v>176648</v>
          </cell>
          <cell r="P29">
            <v>51185.575799999999</v>
          </cell>
          <cell r="Q29">
            <v>58090</v>
          </cell>
          <cell r="R29">
            <v>8568</v>
          </cell>
          <cell r="S29">
            <v>680</v>
          </cell>
          <cell r="T29">
            <v>1241</v>
          </cell>
          <cell r="U29">
            <v>858</v>
          </cell>
          <cell r="V29">
            <v>249</v>
          </cell>
          <cell r="W29">
            <v>645501</v>
          </cell>
        </row>
        <row r="30">
          <cell r="A30" t="str">
            <v>20130901</v>
          </cell>
          <cell r="B30">
            <v>27</v>
          </cell>
          <cell r="C30" t="str">
            <v>201309</v>
          </cell>
          <cell r="D30" t="str">
            <v>01</v>
          </cell>
          <cell r="E30" t="str">
            <v>AM-SSI</v>
          </cell>
          <cell r="F30">
            <v>648432</v>
          </cell>
          <cell r="G30">
            <v>92721.399000000005</v>
          </cell>
          <cell r="H30">
            <v>127741.10400000001</v>
          </cell>
          <cell r="I30">
            <v>178533</v>
          </cell>
          <cell r="J30">
            <v>292134</v>
          </cell>
          <cell r="K30">
            <v>330025</v>
          </cell>
          <cell r="L30">
            <v>255680.82099999997</v>
          </cell>
          <cell r="M30">
            <v>470667</v>
          </cell>
          <cell r="N30">
            <v>126805</v>
          </cell>
          <cell r="O30">
            <v>178533</v>
          </cell>
          <cell r="P30">
            <v>51679.236599999997</v>
          </cell>
          <cell r="Q30">
            <v>58265</v>
          </cell>
          <cell r="R30">
            <v>20321</v>
          </cell>
          <cell r="S30">
            <v>680</v>
          </cell>
          <cell r="T30">
            <v>1241</v>
          </cell>
          <cell r="U30">
            <v>858</v>
          </cell>
          <cell r="V30">
            <v>249</v>
          </cell>
          <cell r="W30">
            <v>648432</v>
          </cell>
        </row>
        <row r="31">
          <cell r="A31" t="str">
            <v>20131001</v>
          </cell>
          <cell r="B31">
            <v>28</v>
          </cell>
          <cell r="C31" t="str">
            <v>201310</v>
          </cell>
          <cell r="D31" t="str">
            <v>01</v>
          </cell>
          <cell r="E31" t="str">
            <v>AM-SSI</v>
          </cell>
          <cell r="F31">
            <v>649155</v>
          </cell>
          <cell r="G31">
            <v>92651.464000000007</v>
          </cell>
          <cell r="H31">
            <v>127883.535</v>
          </cell>
          <cell r="I31">
            <v>177904</v>
          </cell>
          <cell r="J31">
            <v>292408</v>
          </cell>
          <cell r="K31">
            <v>330432</v>
          </cell>
          <cell r="L31">
            <v>255934.56899999999</v>
          </cell>
          <cell r="M31">
            <v>470312</v>
          </cell>
          <cell r="N31">
            <v>126852</v>
          </cell>
          <cell r="O31">
            <v>177904</v>
          </cell>
          <cell r="P31">
            <v>51640.257599999997</v>
          </cell>
          <cell r="Q31">
            <v>58365</v>
          </cell>
          <cell r="R31">
            <v>20591</v>
          </cell>
          <cell r="S31">
            <v>680</v>
          </cell>
          <cell r="T31">
            <v>1241</v>
          </cell>
          <cell r="U31">
            <v>858</v>
          </cell>
          <cell r="V31">
            <v>249</v>
          </cell>
          <cell r="W31">
            <v>649155</v>
          </cell>
        </row>
        <row r="32">
          <cell r="A32" t="str">
            <v>20131101</v>
          </cell>
          <cell r="B32">
            <v>29</v>
          </cell>
          <cell r="C32" t="str">
            <v>201311</v>
          </cell>
          <cell r="D32" t="str">
            <v>01</v>
          </cell>
          <cell r="E32" t="str">
            <v>AM-SSI</v>
          </cell>
          <cell r="F32">
            <v>647727</v>
          </cell>
          <cell r="G32">
            <v>92445.008000000002</v>
          </cell>
          <cell r="H32">
            <v>127602.21900000001</v>
          </cell>
          <cell r="I32">
            <v>175255</v>
          </cell>
          <cell r="J32">
            <v>294009</v>
          </cell>
          <cell r="K32">
            <v>330295</v>
          </cell>
          <cell r="L32">
            <v>254897.89599999998</v>
          </cell>
          <cell r="M32">
            <v>469264</v>
          </cell>
          <cell r="N32">
            <v>126839</v>
          </cell>
          <cell r="O32">
            <v>175255</v>
          </cell>
          <cell r="P32">
            <v>51525.1872</v>
          </cell>
          <cell r="Q32">
            <v>58161</v>
          </cell>
          <cell r="R32">
            <v>29568</v>
          </cell>
          <cell r="S32">
            <v>680</v>
          </cell>
          <cell r="T32">
            <v>1241</v>
          </cell>
          <cell r="U32">
            <v>858</v>
          </cell>
          <cell r="V32">
            <v>249</v>
          </cell>
          <cell r="W32">
            <v>647727</v>
          </cell>
        </row>
        <row r="33">
          <cell r="A33" t="str">
            <v>20131201</v>
          </cell>
          <cell r="B33">
            <v>30</v>
          </cell>
          <cell r="C33" t="str">
            <v>201312</v>
          </cell>
          <cell r="D33" t="str">
            <v>01</v>
          </cell>
          <cell r="E33" t="str">
            <v>AM-SSI</v>
          </cell>
          <cell r="F33">
            <v>650948</v>
          </cell>
          <cell r="G33">
            <v>94390.974000000002</v>
          </cell>
          <cell r="H33">
            <v>128236.75600000001</v>
          </cell>
          <cell r="I33">
            <v>176196</v>
          </cell>
          <cell r="J33">
            <v>302946</v>
          </cell>
          <cell r="K33">
            <v>331257</v>
          </cell>
          <cell r="L33">
            <v>256711.87299999999</v>
          </cell>
          <cell r="M33">
            <v>479142</v>
          </cell>
          <cell r="N33">
            <v>127026</v>
          </cell>
          <cell r="O33">
            <v>176196</v>
          </cell>
          <cell r="P33">
            <v>52609.791599999997</v>
          </cell>
          <cell r="Q33">
            <v>58051</v>
          </cell>
          <cell r="R33">
            <v>47936</v>
          </cell>
          <cell r="S33">
            <v>680</v>
          </cell>
          <cell r="T33">
            <v>1241</v>
          </cell>
          <cell r="U33">
            <v>858</v>
          </cell>
          <cell r="V33">
            <v>249</v>
          </cell>
          <cell r="W33">
            <v>650948</v>
          </cell>
        </row>
        <row r="34">
          <cell r="A34" t="str">
            <v>20140101</v>
          </cell>
          <cell r="B34">
            <v>31</v>
          </cell>
          <cell r="C34" t="str">
            <v>201401</v>
          </cell>
          <cell r="D34" t="str">
            <v>01</v>
          </cell>
          <cell r="E34" t="str">
            <v>AM-SSI</v>
          </cell>
          <cell r="F34">
            <v>650945</v>
          </cell>
          <cell r="G34">
            <v>94312.567999999999</v>
          </cell>
          <cell r="H34">
            <v>128236.16500000001</v>
          </cell>
          <cell r="I34">
            <v>175673</v>
          </cell>
          <cell r="J34">
            <v>303071</v>
          </cell>
          <cell r="K34">
            <v>331684</v>
          </cell>
          <cell r="L34">
            <v>256366.58299999998</v>
          </cell>
          <cell r="M34">
            <v>478744</v>
          </cell>
          <cell r="N34">
            <v>126603</v>
          </cell>
          <cell r="O34">
            <v>175673</v>
          </cell>
          <cell r="P34">
            <v>52566.091199999995</v>
          </cell>
          <cell r="Q34">
            <v>58067</v>
          </cell>
          <cell r="R34">
            <v>48331</v>
          </cell>
          <cell r="S34">
            <v>680</v>
          </cell>
          <cell r="T34">
            <v>1241</v>
          </cell>
          <cell r="U34">
            <v>858</v>
          </cell>
          <cell r="V34">
            <v>249</v>
          </cell>
          <cell r="W34">
            <v>650945</v>
          </cell>
        </row>
        <row r="35">
          <cell r="A35" t="str">
            <v>20140201</v>
          </cell>
          <cell r="B35">
            <v>32</v>
          </cell>
          <cell r="C35" t="str">
            <v>201402</v>
          </cell>
          <cell r="D35" t="str">
            <v>01</v>
          </cell>
          <cell r="E35" t="str">
            <v>AM-SSI</v>
          </cell>
          <cell r="F35">
            <v>651985</v>
          </cell>
          <cell r="G35">
            <v>95363.366000000009</v>
          </cell>
          <cell r="H35">
            <v>128441.045</v>
          </cell>
          <cell r="I35">
            <v>176257</v>
          </cell>
          <cell r="J35">
            <v>307821</v>
          </cell>
          <cell r="K35">
            <v>332092</v>
          </cell>
          <cell r="L35">
            <v>256874.07899999997</v>
          </cell>
          <cell r="M35">
            <v>484078</v>
          </cell>
          <cell r="N35">
            <v>124994</v>
          </cell>
          <cell r="O35">
            <v>176257</v>
          </cell>
          <cell r="P35">
            <v>53151.7644</v>
          </cell>
          <cell r="Q35">
            <v>58355</v>
          </cell>
          <cell r="R35">
            <v>65792</v>
          </cell>
          <cell r="S35">
            <v>680</v>
          </cell>
          <cell r="T35">
            <v>1241</v>
          </cell>
          <cell r="U35">
            <v>858</v>
          </cell>
          <cell r="V35">
            <v>249</v>
          </cell>
          <cell r="W35">
            <v>651985</v>
          </cell>
        </row>
        <row r="36">
          <cell r="A36" t="str">
            <v>20140301</v>
          </cell>
          <cell r="B36">
            <v>33</v>
          </cell>
          <cell r="C36" t="str">
            <v>201403</v>
          </cell>
          <cell r="D36" t="str">
            <v>01</v>
          </cell>
          <cell r="E36" t="str">
            <v>AM-SSI</v>
          </cell>
          <cell r="F36">
            <v>655679</v>
          </cell>
          <cell r="G36">
            <v>49138</v>
          </cell>
          <cell r="H36">
            <v>65567.900000000009</v>
          </cell>
          <cell r="I36">
            <v>184271</v>
          </cell>
          <cell r="J36">
            <v>307109</v>
          </cell>
          <cell r="K36">
            <v>334396</v>
          </cell>
          <cell r="L36">
            <v>289154.7</v>
          </cell>
          <cell r="M36">
            <v>491380</v>
          </cell>
          <cell r="N36">
            <v>123160</v>
          </cell>
          <cell r="O36">
            <v>184271</v>
          </cell>
          <cell r="P36">
            <v>53953.523999999998</v>
          </cell>
          <cell r="Q36">
            <v>58688</v>
          </cell>
          <cell r="R36">
            <v>80089</v>
          </cell>
          <cell r="S36">
            <v>680</v>
          </cell>
          <cell r="T36">
            <v>1241</v>
          </cell>
          <cell r="U36">
            <v>858</v>
          </cell>
          <cell r="V36">
            <v>249</v>
          </cell>
          <cell r="W36">
            <v>655679</v>
          </cell>
        </row>
        <row r="37">
          <cell r="A37" t="str">
            <v>20140401</v>
          </cell>
          <cell r="B37">
            <v>34</v>
          </cell>
          <cell r="C37" t="str">
            <v>201404</v>
          </cell>
          <cell r="D37" t="str">
            <v>01</v>
          </cell>
          <cell r="E37" t="str">
            <v>AM-SSI</v>
          </cell>
          <cell r="F37">
            <v>655671</v>
          </cell>
          <cell r="G37">
            <v>49391.200000000004</v>
          </cell>
          <cell r="H37">
            <v>65567.100000000006</v>
          </cell>
          <cell r="I37">
            <v>186806</v>
          </cell>
          <cell r="J37">
            <v>307106</v>
          </cell>
          <cell r="K37">
            <v>334392</v>
          </cell>
          <cell r="L37">
            <v>289151.10000000003</v>
          </cell>
          <cell r="M37">
            <v>493912</v>
          </cell>
          <cell r="N37">
            <v>121112</v>
          </cell>
          <cell r="O37">
            <v>186806</v>
          </cell>
          <cell r="P37">
            <v>54231.537599999996</v>
          </cell>
          <cell r="Q37">
            <v>58995</v>
          </cell>
          <cell r="R37">
            <v>83815</v>
          </cell>
          <cell r="S37">
            <v>680</v>
          </cell>
          <cell r="T37">
            <v>1241</v>
          </cell>
          <cell r="U37">
            <v>858</v>
          </cell>
          <cell r="V37">
            <v>249</v>
          </cell>
          <cell r="W37">
            <v>655671</v>
          </cell>
        </row>
        <row r="38">
          <cell r="A38" t="str">
            <v>20140501</v>
          </cell>
          <cell r="B38">
            <v>35</v>
          </cell>
          <cell r="C38" t="str">
            <v>201405</v>
          </cell>
          <cell r="D38" t="str">
            <v>01</v>
          </cell>
          <cell r="E38" t="str">
            <v>AM-SSI</v>
          </cell>
          <cell r="F38">
            <v>658608</v>
          </cell>
          <cell r="G38">
            <v>43367.5</v>
          </cell>
          <cell r="H38">
            <v>65860.800000000003</v>
          </cell>
          <cell r="I38">
            <v>125194</v>
          </cell>
          <cell r="J38">
            <v>308481</v>
          </cell>
          <cell r="K38">
            <v>335890</v>
          </cell>
          <cell r="L38">
            <v>290446.2</v>
          </cell>
          <cell r="M38">
            <v>433675</v>
          </cell>
          <cell r="N38">
            <v>85842</v>
          </cell>
          <cell r="O38">
            <v>125194</v>
          </cell>
          <cell r="P38">
            <v>47617.514999999999</v>
          </cell>
          <cell r="Q38">
            <v>59193</v>
          </cell>
          <cell r="R38">
            <v>83815</v>
          </cell>
          <cell r="S38">
            <v>680</v>
          </cell>
          <cell r="T38">
            <v>1241</v>
          </cell>
          <cell r="U38">
            <v>858</v>
          </cell>
          <cell r="V38">
            <v>249</v>
          </cell>
          <cell r="W38">
            <v>658608</v>
          </cell>
        </row>
        <row r="39">
          <cell r="A39" t="str">
            <v>20140601</v>
          </cell>
          <cell r="B39">
            <v>36</v>
          </cell>
          <cell r="C39" t="str">
            <v>201406</v>
          </cell>
          <cell r="D39" t="str">
            <v>01</v>
          </cell>
          <cell r="E39" t="str">
            <v>AM-SSI</v>
          </cell>
          <cell r="F39">
            <v>660203</v>
          </cell>
          <cell r="G39">
            <v>48723</v>
          </cell>
          <cell r="H39">
            <v>66020.3</v>
          </cell>
          <cell r="I39">
            <v>178001</v>
          </cell>
          <cell r="J39">
            <v>309229</v>
          </cell>
          <cell r="K39">
            <v>336704</v>
          </cell>
          <cell r="L39">
            <v>291149.10000000003</v>
          </cell>
          <cell r="M39">
            <v>487230</v>
          </cell>
          <cell r="N39">
            <v>127535</v>
          </cell>
          <cell r="O39">
            <v>178001</v>
          </cell>
          <cell r="P39">
            <v>53497.853999999999</v>
          </cell>
          <cell r="Q39">
            <v>59464</v>
          </cell>
          <cell r="R39">
            <v>83884</v>
          </cell>
          <cell r="S39">
            <v>680</v>
          </cell>
          <cell r="T39">
            <v>1241</v>
          </cell>
          <cell r="U39">
            <v>858</v>
          </cell>
          <cell r="V39">
            <v>249</v>
          </cell>
          <cell r="W39">
            <v>660203</v>
          </cell>
        </row>
        <row r="40">
          <cell r="A40" t="str">
            <v>20140701</v>
          </cell>
          <cell r="B40">
            <v>37</v>
          </cell>
          <cell r="C40" t="str">
            <v>201407</v>
          </cell>
          <cell r="D40" t="str">
            <v>01</v>
          </cell>
          <cell r="E40" t="str">
            <v>AM-SSI</v>
          </cell>
          <cell r="F40">
            <v>661798</v>
          </cell>
          <cell r="G40">
            <v>48840.700000000004</v>
          </cell>
          <cell r="H40">
            <v>66179.8</v>
          </cell>
          <cell r="I40">
            <v>178431</v>
          </cell>
          <cell r="J40">
            <v>309976</v>
          </cell>
          <cell r="K40">
            <v>337517</v>
          </cell>
          <cell r="L40">
            <v>291852.90000000002</v>
          </cell>
          <cell r="M40">
            <v>488407</v>
          </cell>
          <cell r="N40">
            <v>127843</v>
          </cell>
          <cell r="O40">
            <v>178431</v>
          </cell>
          <cell r="P40">
            <v>53627.088599999995</v>
          </cell>
          <cell r="Q40">
            <v>59735</v>
          </cell>
          <cell r="R40">
            <v>90707</v>
          </cell>
          <cell r="S40">
            <v>680</v>
          </cell>
          <cell r="T40">
            <v>1241</v>
          </cell>
          <cell r="U40">
            <v>858</v>
          </cell>
          <cell r="V40">
            <v>249</v>
          </cell>
          <cell r="W40">
            <v>661798</v>
          </cell>
        </row>
        <row r="41">
          <cell r="A41" t="str">
            <v>20140801</v>
          </cell>
          <cell r="B41">
            <v>38</v>
          </cell>
          <cell r="C41" t="str">
            <v>201408</v>
          </cell>
          <cell r="D41" t="str">
            <v>01</v>
          </cell>
          <cell r="E41" t="str">
            <v>AM-SSI</v>
          </cell>
          <cell r="F41">
            <v>663393</v>
          </cell>
          <cell r="G41">
            <v>48958.400000000001</v>
          </cell>
          <cell r="H41">
            <v>66339.3</v>
          </cell>
          <cell r="I41">
            <v>178862</v>
          </cell>
          <cell r="J41">
            <v>310722</v>
          </cell>
          <cell r="K41">
            <v>338330</v>
          </cell>
          <cell r="L41">
            <v>292556.7</v>
          </cell>
          <cell r="M41">
            <v>489584</v>
          </cell>
          <cell r="N41">
            <v>128152</v>
          </cell>
          <cell r="O41">
            <v>178862</v>
          </cell>
          <cell r="P41">
            <v>53756.323199999999</v>
          </cell>
          <cell r="Q41">
            <v>60006</v>
          </cell>
          <cell r="R41">
            <v>90707</v>
          </cell>
          <cell r="S41">
            <v>680</v>
          </cell>
          <cell r="T41">
            <v>1241</v>
          </cell>
          <cell r="U41">
            <v>858</v>
          </cell>
          <cell r="V41">
            <v>249</v>
          </cell>
          <cell r="W41">
            <v>663393</v>
          </cell>
        </row>
        <row r="42">
          <cell r="A42" t="str">
            <v>20140901</v>
          </cell>
          <cell r="B42">
            <v>39</v>
          </cell>
          <cell r="C42" t="str">
            <v>201409</v>
          </cell>
          <cell r="D42" t="str">
            <v>01</v>
          </cell>
          <cell r="E42" t="str">
            <v>AM-SSI</v>
          </cell>
          <cell r="F42">
            <v>664988</v>
          </cell>
          <cell r="G42">
            <v>49076.100000000006</v>
          </cell>
          <cell r="H42">
            <v>66498.8</v>
          </cell>
          <cell r="I42">
            <v>179291</v>
          </cell>
          <cell r="J42">
            <v>311470</v>
          </cell>
          <cell r="K42">
            <v>339144</v>
          </cell>
          <cell r="L42">
            <v>293259.60000000003</v>
          </cell>
          <cell r="M42">
            <v>490761</v>
          </cell>
          <cell r="N42">
            <v>128459</v>
          </cell>
          <cell r="O42">
            <v>179291</v>
          </cell>
          <cell r="P42">
            <v>53885.557799999995</v>
          </cell>
          <cell r="Q42">
            <v>60277</v>
          </cell>
          <cell r="R42">
            <v>90707</v>
          </cell>
          <cell r="S42">
            <v>680</v>
          </cell>
          <cell r="T42">
            <v>1241</v>
          </cell>
          <cell r="U42">
            <v>858</v>
          </cell>
          <cell r="V42">
            <v>249</v>
          </cell>
          <cell r="W42">
            <v>664988</v>
          </cell>
        </row>
        <row r="43">
          <cell r="A43" t="str">
            <v>20141001</v>
          </cell>
          <cell r="B43">
            <v>40</v>
          </cell>
          <cell r="C43" t="str">
            <v>201410</v>
          </cell>
          <cell r="D43" t="str">
            <v>01</v>
          </cell>
          <cell r="E43" t="str">
            <v>AM-SSI</v>
          </cell>
          <cell r="F43">
            <v>666583</v>
          </cell>
          <cell r="G43">
            <v>49193.8</v>
          </cell>
          <cell r="H43">
            <v>66658.3</v>
          </cell>
          <cell r="I43">
            <v>179721</v>
          </cell>
          <cell r="J43">
            <v>312217</v>
          </cell>
          <cell r="K43">
            <v>339957</v>
          </cell>
          <cell r="L43">
            <v>293963.40000000002</v>
          </cell>
          <cell r="M43">
            <v>491938</v>
          </cell>
          <cell r="N43">
            <v>128767</v>
          </cell>
          <cell r="O43">
            <v>179721</v>
          </cell>
          <cell r="P43">
            <v>54014.792399999998</v>
          </cell>
          <cell r="Q43">
            <v>60548</v>
          </cell>
          <cell r="R43">
            <v>90707</v>
          </cell>
          <cell r="S43">
            <v>680</v>
          </cell>
          <cell r="T43">
            <v>1241</v>
          </cell>
          <cell r="U43">
            <v>858</v>
          </cell>
          <cell r="V43">
            <v>249</v>
          </cell>
          <cell r="W43">
            <v>666583</v>
          </cell>
        </row>
        <row r="44">
          <cell r="A44" t="str">
            <v>20141101</v>
          </cell>
          <cell r="B44">
            <v>41</v>
          </cell>
          <cell r="C44" t="str">
            <v>201411</v>
          </cell>
          <cell r="D44" t="str">
            <v>01</v>
          </cell>
          <cell r="E44" t="str">
            <v>AM-SSI</v>
          </cell>
          <cell r="F44">
            <v>668178</v>
          </cell>
          <cell r="G44">
            <v>49311.5</v>
          </cell>
          <cell r="H44">
            <v>66817.8</v>
          </cell>
          <cell r="I44">
            <v>180151</v>
          </cell>
          <cell r="J44">
            <v>312964</v>
          </cell>
          <cell r="K44">
            <v>340771</v>
          </cell>
          <cell r="L44">
            <v>294666.3</v>
          </cell>
          <cell r="M44">
            <v>493115</v>
          </cell>
          <cell r="N44">
            <v>129076</v>
          </cell>
          <cell r="O44">
            <v>180151</v>
          </cell>
          <cell r="P44">
            <v>54144.026999999995</v>
          </cell>
          <cell r="Q44">
            <v>60819</v>
          </cell>
          <cell r="R44">
            <v>90707</v>
          </cell>
          <cell r="S44">
            <v>680</v>
          </cell>
          <cell r="T44">
            <v>1241</v>
          </cell>
          <cell r="U44">
            <v>858</v>
          </cell>
          <cell r="V44">
            <v>249</v>
          </cell>
          <cell r="W44">
            <v>668178</v>
          </cell>
        </row>
        <row r="45">
          <cell r="A45" t="str">
            <v>20141201</v>
          </cell>
          <cell r="B45">
            <v>42</v>
          </cell>
          <cell r="C45" t="str">
            <v>201412</v>
          </cell>
          <cell r="D45" t="str">
            <v>01</v>
          </cell>
          <cell r="E45" t="str">
            <v>AM-SSI</v>
          </cell>
          <cell r="F45">
            <v>669773</v>
          </cell>
          <cell r="G45">
            <v>49429.200000000004</v>
          </cell>
          <cell r="H45">
            <v>66977.3</v>
          </cell>
          <cell r="I45">
            <v>180581</v>
          </cell>
          <cell r="J45">
            <v>313711</v>
          </cell>
          <cell r="K45">
            <v>341584</v>
          </cell>
          <cell r="L45">
            <v>295370.10000000003</v>
          </cell>
          <cell r="M45">
            <v>494292</v>
          </cell>
          <cell r="N45">
            <v>129384</v>
          </cell>
          <cell r="O45">
            <v>180581</v>
          </cell>
          <cell r="P45">
            <v>54273.261599999998</v>
          </cell>
          <cell r="Q45">
            <v>61090</v>
          </cell>
          <cell r="R45">
            <v>90707</v>
          </cell>
          <cell r="S45">
            <v>680</v>
          </cell>
          <cell r="T45">
            <v>1241</v>
          </cell>
          <cell r="U45">
            <v>858</v>
          </cell>
          <cell r="V45">
            <v>249</v>
          </cell>
          <cell r="W45">
            <v>669773</v>
          </cell>
        </row>
        <row r="46">
          <cell r="A46" t="str">
            <v>20150101</v>
          </cell>
          <cell r="B46">
            <v>43</v>
          </cell>
          <cell r="C46" t="str">
            <v>201501</v>
          </cell>
          <cell r="D46" t="str">
            <v>01</v>
          </cell>
          <cell r="E46" t="str">
            <v>AM-SSI</v>
          </cell>
          <cell r="F46">
            <v>671368</v>
          </cell>
          <cell r="G46">
            <v>49547</v>
          </cell>
          <cell r="H46">
            <v>67136.800000000003</v>
          </cell>
          <cell r="I46">
            <v>181012</v>
          </cell>
          <cell r="J46">
            <v>314458</v>
          </cell>
          <cell r="K46">
            <v>342398</v>
          </cell>
          <cell r="L46">
            <v>296073</v>
          </cell>
          <cell r="M46">
            <v>495470</v>
          </cell>
          <cell r="N46">
            <v>129693</v>
          </cell>
          <cell r="O46">
            <v>181012</v>
          </cell>
          <cell r="P46">
            <v>54402.606</v>
          </cell>
          <cell r="Q46">
            <v>61361</v>
          </cell>
          <cell r="R46">
            <v>90707</v>
          </cell>
          <cell r="S46">
            <v>680</v>
          </cell>
          <cell r="T46">
            <v>1241</v>
          </cell>
          <cell r="U46">
            <v>858</v>
          </cell>
          <cell r="V46">
            <v>249</v>
          </cell>
          <cell r="W46">
            <v>671368</v>
          </cell>
        </row>
        <row r="47">
          <cell r="A47" t="str">
            <v>20150201</v>
          </cell>
          <cell r="B47">
            <v>44</v>
          </cell>
          <cell r="C47" t="str">
            <v>201502</v>
          </cell>
          <cell r="D47" t="str">
            <v>01</v>
          </cell>
          <cell r="E47" t="str">
            <v>AM-SSI</v>
          </cell>
          <cell r="F47">
            <v>672963</v>
          </cell>
          <cell r="G47">
            <v>49664.700000000004</v>
          </cell>
          <cell r="H47">
            <v>67296.3</v>
          </cell>
          <cell r="I47">
            <v>181442</v>
          </cell>
          <cell r="J47">
            <v>315205</v>
          </cell>
          <cell r="K47">
            <v>343211</v>
          </cell>
          <cell r="L47">
            <v>296776.8</v>
          </cell>
          <cell r="M47">
            <v>496647</v>
          </cell>
          <cell r="N47">
            <v>130001</v>
          </cell>
          <cell r="O47">
            <v>181442</v>
          </cell>
          <cell r="P47">
            <v>54531.840599999996</v>
          </cell>
          <cell r="Q47">
            <v>61632</v>
          </cell>
          <cell r="R47">
            <v>90707</v>
          </cell>
          <cell r="S47">
            <v>680</v>
          </cell>
          <cell r="T47">
            <v>1241</v>
          </cell>
          <cell r="U47">
            <v>858</v>
          </cell>
          <cell r="V47">
            <v>249</v>
          </cell>
          <cell r="W47">
            <v>672963</v>
          </cell>
        </row>
        <row r="48">
          <cell r="A48" t="str">
            <v>20150301</v>
          </cell>
          <cell r="B48">
            <v>45</v>
          </cell>
          <cell r="C48" t="str">
            <v>201503</v>
          </cell>
          <cell r="D48" t="str">
            <v>01</v>
          </cell>
          <cell r="E48" t="str">
            <v>AM-SSI</v>
          </cell>
          <cell r="F48">
            <v>674558</v>
          </cell>
          <cell r="G48">
            <v>49782.400000000001</v>
          </cell>
          <cell r="H48">
            <v>67455.8</v>
          </cell>
          <cell r="I48">
            <v>181871</v>
          </cell>
          <cell r="J48">
            <v>315953</v>
          </cell>
          <cell r="K48">
            <v>344025</v>
          </cell>
          <cell r="L48">
            <v>297479.7</v>
          </cell>
          <cell r="M48">
            <v>497824</v>
          </cell>
          <cell r="N48">
            <v>130308</v>
          </cell>
          <cell r="O48">
            <v>181871</v>
          </cell>
          <cell r="P48">
            <v>54661.075199999999</v>
          </cell>
          <cell r="Q48">
            <v>61903</v>
          </cell>
          <cell r="R48">
            <v>90707</v>
          </cell>
          <cell r="S48">
            <v>680</v>
          </cell>
          <cell r="T48">
            <v>1241</v>
          </cell>
          <cell r="U48">
            <v>858</v>
          </cell>
          <cell r="V48">
            <v>249</v>
          </cell>
          <cell r="W48">
            <v>674558</v>
          </cell>
        </row>
        <row r="49">
          <cell r="A49" t="str">
            <v>20150401</v>
          </cell>
          <cell r="B49">
            <v>46</v>
          </cell>
          <cell r="C49" t="str">
            <v>201504</v>
          </cell>
          <cell r="D49" t="str">
            <v>01</v>
          </cell>
          <cell r="E49" t="str">
            <v>AM-SSI</v>
          </cell>
          <cell r="F49">
            <v>676153</v>
          </cell>
          <cell r="G49">
            <v>49900.100000000006</v>
          </cell>
          <cell r="H49">
            <v>67615.3</v>
          </cell>
          <cell r="I49">
            <v>182302</v>
          </cell>
          <cell r="J49">
            <v>316699</v>
          </cell>
          <cell r="K49">
            <v>344838</v>
          </cell>
          <cell r="L49">
            <v>298183.5</v>
          </cell>
          <cell r="M49">
            <v>499001</v>
          </cell>
          <cell r="N49">
            <v>130617</v>
          </cell>
          <cell r="O49">
            <v>182302</v>
          </cell>
          <cell r="P49">
            <v>54790.309799999995</v>
          </cell>
          <cell r="Q49">
            <v>62174</v>
          </cell>
          <cell r="R49">
            <v>90707</v>
          </cell>
          <cell r="S49">
            <v>680</v>
          </cell>
          <cell r="T49">
            <v>1241</v>
          </cell>
          <cell r="U49">
            <v>858</v>
          </cell>
          <cell r="V49">
            <v>249</v>
          </cell>
          <cell r="W49">
            <v>676153</v>
          </cell>
        </row>
        <row r="50">
          <cell r="A50" t="str">
            <v>20150501</v>
          </cell>
          <cell r="B50">
            <v>47</v>
          </cell>
          <cell r="C50" t="str">
            <v>201505</v>
          </cell>
          <cell r="D50" t="str">
            <v>01</v>
          </cell>
          <cell r="E50" t="str">
            <v>AM-SSI</v>
          </cell>
          <cell r="F50">
            <v>677748</v>
          </cell>
          <cell r="G50">
            <v>50017.8</v>
          </cell>
          <cell r="H50">
            <v>67774.8</v>
          </cell>
          <cell r="I50">
            <v>182732</v>
          </cell>
          <cell r="J50">
            <v>317446</v>
          </cell>
          <cell r="K50">
            <v>345651</v>
          </cell>
          <cell r="L50">
            <v>298887.3</v>
          </cell>
          <cell r="M50">
            <v>500178</v>
          </cell>
          <cell r="N50">
            <v>130925</v>
          </cell>
          <cell r="O50">
            <v>182732</v>
          </cell>
          <cell r="P50">
            <v>54919.544399999999</v>
          </cell>
          <cell r="Q50">
            <v>62445</v>
          </cell>
          <cell r="R50">
            <v>90707</v>
          </cell>
          <cell r="S50">
            <v>680</v>
          </cell>
          <cell r="T50">
            <v>1241</v>
          </cell>
          <cell r="U50">
            <v>858</v>
          </cell>
          <cell r="V50">
            <v>249</v>
          </cell>
          <cell r="W50">
            <v>677748</v>
          </cell>
        </row>
        <row r="51">
          <cell r="A51" t="str">
            <v>20150601</v>
          </cell>
          <cell r="B51">
            <v>48</v>
          </cell>
          <cell r="C51" t="str">
            <v>201506</v>
          </cell>
          <cell r="D51" t="str">
            <v>01</v>
          </cell>
          <cell r="E51" t="str">
            <v>AM-SSI</v>
          </cell>
          <cell r="F51">
            <v>679343</v>
          </cell>
          <cell r="G51">
            <v>50135.5</v>
          </cell>
          <cell r="H51">
            <v>67934.3</v>
          </cell>
          <cell r="I51">
            <v>183162</v>
          </cell>
          <cell r="J51">
            <v>318193</v>
          </cell>
          <cell r="K51">
            <v>346465</v>
          </cell>
          <cell r="L51">
            <v>299590.2</v>
          </cell>
          <cell r="M51">
            <v>501355</v>
          </cell>
          <cell r="N51">
            <v>131233</v>
          </cell>
          <cell r="O51">
            <v>183162</v>
          </cell>
          <cell r="P51">
            <v>55048.778999999995</v>
          </cell>
          <cell r="Q51">
            <v>62716</v>
          </cell>
          <cell r="R51">
            <v>90707</v>
          </cell>
          <cell r="S51">
            <v>680</v>
          </cell>
          <cell r="T51">
            <v>1241</v>
          </cell>
          <cell r="U51">
            <v>858</v>
          </cell>
          <cell r="V51">
            <v>249</v>
          </cell>
          <cell r="W51">
            <v>679343</v>
          </cell>
        </row>
        <row r="52">
          <cell r="A52" t="str">
            <v>20150701</v>
          </cell>
          <cell r="B52">
            <v>49</v>
          </cell>
          <cell r="C52" t="str">
            <v>201507</v>
          </cell>
          <cell r="D52" t="str">
            <v>01</v>
          </cell>
          <cell r="E52" t="str">
            <v>AM-SSI</v>
          </cell>
          <cell r="F52">
            <v>680938</v>
          </cell>
          <cell r="G52">
            <v>50253.200000000004</v>
          </cell>
          <cell r="H52">
            <v>68093.8</v>
          </cell>
          <cell r="I52">
            <v>183592</v>
          </cell>
          <cell r="J52">
            <v>318940</v>
          </cell>
          <cell r="K52">
            <v>347278</v>
          </cell>
          <cell r="L52">
            <v>300294</v>
          </cell>
          <cell r="M52">
            <v>502532</v>
          </cell>
          <cell r="N52">
            <v>131541</v>
          </cell>
          <cell r="O52">
            <v>183592</v>
          </cell>
          <cell r="P52">
            <v>55178.013599999998</v>
          </cell>
          <cell r="Q52">
            <v>62987</v>
          </cell>
          <cell r="R52">
            <v>90707</v>
          </cell>
          <cell r="S52">
            <v>680</v>
          </cell>
          <cell r="T52">
            <v>1241</v>
          </cell>
          <cell r="U52">
            <v>858</v>
          </cell>
          <cell r="V52">
            <v>249</v>
          </cell>
          <cell r="W52">
            <v>680938</v>
          </cell>
        </row>
        <row r="53">
          <cell r="A53" t="str">
            <v>20150801</v>
          </cell>
          <cell r="B53">
            <v>50</v>
          </cell>
          <cell r="C53" t="str">
            <v>201508</v>
          </cell>
          <cell r="D53" t="str">
            <v>01</v>
          </cell>
          <cell r="E53" t="str">
            <v>AM-SSI</v>
          </cell>
          <cell r="F53">
            <v>682533</v>
          </cell>
          <cell r="G53">
            <v>50370.9</v>
          </cell>
          <cell r="H53">
            <v>68253.3</v>
          </cell>
          <cell r="I53">
            <v>184021</v>
          </cell>
          <cell r="J53">
            <v>319688</v>
          </cell>
          <cell r="K53">
            <v>348092</v>
          </cell>
          <cell r="L53">
            <v>300996.90000000002</v>
          </cell>
          <cell r="M53">
            <v>503709</v>
          </cell>
          <cell r="N53">
            <v>131848</v>
          </cell>
          <cell r="O53">
            <v>184021</v>
          </cell>
          <cell r="P53">
            <v>55307.248199999995</v>
          </cell>
          <cell r="Q53">
            <v>63258</v>
          </cell>
          <cell r="R53">
            <v>90707</v>
          </cell>
          <cell r="S53">
            <v>680</v>
          </cell>
          <cell r="T53">
            <v>1241</v>
          </cell>
          <cell r="U53">
            <v>858</v>
          </cell>
          <cell r="V53">
            <v>249</v>
          </cell>
          <cell r="W53">
            <v>682533</v>
          </cell>
        </row>
        <row r="54">
          <cell r="A54" t="str">
            <v>20150901</v>
          </cell>
          <cell r="B54">
            <v>51</v>
          </cell>
          <cell r="C54" t="str">
            <v>201509</v>
          </cell>
          <cell r="D54" t="str">
            <v>01</v>
          </cell>
          <cell r="E54" t="str">
            <v>AM-SSI</v>
          </cell>
          <cell r="F54">
            <v>684128</v>
          </cell>
          <cell r="G54">
            <v>50488.600000000006</v>
          </cell>
          <cell r="H54">
            <v>68412.800000000003</v>
          </cell>
          <cell r="I54">
            <v>184452</v>
          </cell>
          <cell r="J54">
            <v>320434</v>
          </cell>
          <cell r="K54">
            <v>348905</v>
          </cell>
          <cell r="L54">
            <v>301700.7</v>
          </cell>
          <cell r="M54">
            <v>504886</v>
          </cell>
          <cell r="N54">
            <v>132157</v>
          </cell>
          <cell r="O54">
            <v>184452</v>
          </cell>
          <cell r="P54">
            <v>55436.482799999998</v>
          </cell>
          <cell r="Q54">
            <v>63529</v>
          </cell>
          <cell r="R54">
            <v>90707</v>
          </cell>
          <cell r="S54">
            <v>680</v>
          </cell>
          <cell r="T54">
            <v>1241</v>
          </cell>
          <cell r="U54">
            <v>858</v>
          </cell>
          <cell r="V54">
            <v>249</v>
          </cell>
          <cell r="W54">
            <v>684128</v>
          </cell>
        </row>
        <row r="55">
          <cell r="A55" t="str">
            <v>20151001</v>
          </cell>
          <cell r="B55">
            <v>52</v>
          </cell>
          <cell r="C55" t="str">
            <v>201510</v>
          </cell>
          <cell r="D55" t="str">
            <v>01</v>
          </cell>
          <cell r="E55" t="str">
            <v>AM-SSI</v>
          </cell>
          <cell r="F55">
            <v>685723</v>
          </cell>
          <cell r="G55">
            <v>50606.400000000001</v>
          </cell>
          <cell r="H55">
            <v>68572.3</v>
          </cell>
          <cell r="I55">
            <v>184882</v>
          </cell>
          <cell r="J55">
            <v>321182</v>
          </cell>
          <cell r="K55">
            <v>349719</v>
          </cell>
          <cell r="L55">
            <v>302403.60000000003</v>
          </cell>
          <cell r="M55">
            <v>506064</v>
          </cell>
          <cell r="N55">
            <v>132465</v>
          </cell>
          <cell r="O55">
            <v>184882</v>
          </cell>
          <cell r="P55">
            <v>55565.8272</v>
          </cell>
          <cell r="Q55">
            <v>63800</v>
          </cell>
          <cell r="R55">
            <v>90707</v>
          </cell>
          <cell r="S55">
            <v>680</v>
          </cell>
          <cell r="T55">
            <v>1241</v>
          </cell>
          <cell r="U55">
            <v>858</v>
          </cell>
          <cell r="V55">
            <v>249</v>
          </cell>
          <cell r="W55">
            <v>685723</v>
          </cell>
        </row>
        <row r="56">
          <cell r="A56" t="str">
            <v>20151101</v>
          </cell>
          <cell r="B56">
            <v>53</v>
          </cell>
          <cell r="C56" t="str">
            <v>201511</v>
          </cell>
          <cell r="D56" t="str">
            <v>01</v>
          </cell>
          <cell r="E56" t="str">
            <v>AM-SSI</v>
          </cell>
          <cell r="F56">
            <v>687318</v>
          </cell>
          <cell r="G56">
            <v>50724.100000000006</v>
          </cell>
          <cell r="H56">
            <v>68731.8</v>
          </cell>
          <cell r="I56">
            <v>185312</v>
          </cell>
          <cell r="J56">
            <v>321929</v>
          </cell>
          <cell r="K56">
            <v>350532</v>
          </cell>
          <cell r="L56">
            <v>303107.40000000002</v>
          </cell>
          <cell r="M56">
            <v>507241</v>
          </cell>
          <cell r="N56">
            <v>132773</v>
          </cell>
          <cell r="O56">
            <v>185312</v>
          </cell>
          <cell r="P56">
            <v>55695.061799999996</v>
          </cell>
          <cell r="Q56">
            <v>64071</v>
          </cell>
          <cell r="R56">
            <v>90707</v>
          </cell>
          <cell r="S56">
            <v>680</v>
          </cell>
          <cell r="T56">
            <v>1241</v>
          </cell>
          <cell r="U56">
            <v>858</v>
          </cell>
          <cell r="V56">
            <v>249</v>
          </cell>
          <cell r="W56">
            <v>687318</v>
          </cell>
        </row>
        <row r="57">
          <cell r="A57" t="str">
            <v>20151201</v>
          </cell>
          <cell r="B57">
            <v>54</v>
          </cell>
          <cell r="C57" t="str">
            <v>201512</v>
          </cell>
          <cell r="D57" t="str">
            <v>01</v>
          </cell>
          <cell r="E57" t="str">
            <v>AM-SSI</v>
          </cell>
          <cell r="F57">
            <v>688913</v>
          </cell>
          <cell r="G57">
            <v>50841.8</v>
          </cell>
          <cell r="H57">
            <v>68891.3</v>
          </cell>
          <cell r="I57">
            <v>185742</v>
          </cell>
          <cell r="J57">
            <v>322676</v>
          </cell>
          <cell r="K57">
            <v>351346</v>
          </cell>
          <cell r="L57">
            <v>303810.3</v>
          </cell>
          <cell r="M57">
            <v>508418</v>
          </cell>
          <cell r="N57">
            <v>133082</v>
          </cell>
          <cell r="O57">
            <v>185742</v>
          </cell>
          <cell r="P57">
            <v>55824.296399999999</v>
          </cell>
          <cell r="Q57">
            <v>64342</v>
          </cell>
          <cell r="R57">
            <v>90707</v>
          </cell>
          <cell r="S57">
            <v>680</v>
          </cell>
          <cell r="T57">
            <v>1241</v>
          </cell>
          <cell r="U57">
            <v>858</v>
          </cell>
          <cell r="V57">
            <v>249</v>
          </cell>
          <cell r="W57">
            <v>688913</v>
          </cell>
        </row>
        <row r="58">
          <cell r="A58" t="str">
            <v>20160101</v>
          </cell>
          <cell r="B58">
            <v>55</v>
          </cell>
          <cell r="C58" t="str">
            <v>201601</v>
          </cell>
          <cell r="D58" t="str">
            <v>01</v>
          </cell>
          <cell r="E58" t="str">
            <v>AM-SSI</v>
          </cell>
          <cell r="F58">
            <v>690508</v>
          </cell>
          <cell r="G58">
            <v>50959.5</v>
          </cell>
          <cell r="H58">
            <v>69050.8</v>
          </cell>
          <cell r="I58">
            <v>186172</v>
          </cell>
          <cell r="J58">
            <v>323423</v>
          </cell>
          <cell r="K58">
            <v>352159</v>
          </cell>
          <cell r="L58">
            <v>304514.10000000003</v>
          </cell>
          <cell r="M58">
            <v>509595</v>
          </cell>
          <cell r="N58">
            <v>133390</v>
          </cell>
          <cell r="O58">
            <v>186172</v>
          </cell>
          <cell r="P58">
            <v>55953.530999999995</v>
          </cell>
          <cell r="Q58">
            <v>64613</v>
          </cell>
          <cell r="R58">
            <v>90707</v>
          </cell>
          <cell r="S58">
            <v>680</v>
          </cell>
          <cell r="T58">
            <v>1241</v>
          </cell>
          <cell r="U58">
            <v>858</v>
          </cell>
          <cell r="V58">
            <v>249</v>
          </cell>
          <cell r="W58">
            <v>690508</v>
          </cell>
        </row>
        <row r="59">
          <cell r="A59" t="str">
            <v>20160201</v>
          </cell>
          <cell r="B59">
            <v>56</v>
          </cell>
          <cell r="C59" t="str">
            <v>201602</v>
          </cell>
          <cell r="D59" t="str">
            <v>01</v>
          </cell>
          <cell r="E59" t="str">
            <v>AM-SSI</v>
          </cell>
          <cell r="F59">
            <v>692103</v>
          </cell>
          <cell r="G59">
            <v>51077.200000000004</v>
          </cell>
          <cell r="H59">
            <v>69210.3</v>
          </cell>
          <cell r="I59">
            <v>186602</v>
          </cell>
          <cell r="J59">
            <v>324170</v>
          </cell>
          <cell r="K59">
            <v>352973</v>
          </cell>
          <cell r="L59">
            <v>305217</v>
          </cell>
          <cell r="M59">
            <v>510772</v>
          </cell>
          <cell r="N59">
            <v>133698</v>
          </cell>
          <cell r="O59">
            <v>186602</v>
          </cell>
          <cell r="P59">
            <v>56082.765599999999</v>
          </cell>
          <cell r="Q59">
            <v>64884</v>
          </cell>
          <cell r="R59">
            <v>90707</v>
          </cell>
          <cell r="S59">
            <v>680</v>
          </cell>
          <cell r="T59">
            <v>1241</v>
          </cell>
          <cell r="U59">
            <v>858</v>
          </cell>
          <cell r="V59">
            <v>249</v>
          </cell>
          <cell r="W59">
            <v>692103</v>
          </cell>
        </row>
        <row r="60">
          <cell r="A60" t="str">
            <v>20160301</v>
          </cell>
          <cell r="B60">
            <v>57</v>
          </cell>
          <cell r="C60" t="str">
            <v>201603</v>
          </cell>
          <cell r="D60" t="str">
            <v>01</v>
          </cell>
          <cell r="E60" t="str">
            <v>AM-SSI</v>
          </cell>
          <cell r="F60">
            <v>693698</v>
          </cell>
          <cell r="G60">
            <v>51194.9</v>
          </cell>
          <cell r="H60">
            <v>69369.8</v>
          </cell>
          <cell r="I60">
            <v>187032</v>
          </cell>
          <cell r="J60">
            <v>324917</v>
          </cell>
          <cell r="K60">
            <v>353786</v>
          </cell>
          <cell r="L60">
            <v>305920.8</v>
          </cell>
          <cell r="M60">
            <v>511949</v>
          </cell>
          <cell r="N60">
            <v>134006</v>
          </cell>
          <cell r="O60">
            <v>187032</v>
          </cell>
          <cell r="P60">
            <v>56212.000199999995</v>
          </cell>
          <cell r="Q60">
            <v>65155</v>
          </cell>
          <cell r="R60">
            <v>90707</v>
          </cell>
          <cell r="S60">
            <v>680</v>
          </cell>
          <cell r="T60">
            <v>1241</v>
          </cell>
          <cell r="U60">
            <v>858</v>
          </cell>
          <cell r="V60">
            <v>249</v>
          </cell>
          <cell r="W60">
            <v>693698</v>
          </cell>
        </row>
        <row r="61">
          <cell r="A61" t="str">
            <v>20160401</v>
          </cell>
          <cell r="B61">
            <v>58</v>
          </cell>
          <cell r="C61" t="str">
            <v>201604</v>
          </cell>
          <cell r="D61" t="str">
            <v>01</v>
          </cell>
          <cell r="E61" t="str">
            <v>AM-SSI</v>
          </cell>
          <cell r="F61">
            <v>695293</v>
          </cell>
          <cell r="G61">
            <v>51312.600000000006</v>
          </cell>
          <cell r="H61">
            <v>69529.3</v>
          </cell>
          <cell r="I61">
            <v>187462</v>
          </cell>
          <cell r="J61">
            <v>325664</v>
          </cell>
          <cell r="K61">
            <v>354599</v>
          </cell>
          <cell r="L61">
            <v>306624.60000000003</v>
          </cell>
          <cell r="M61">
            <v>513126</v>
          </cell>
          <cell r="N61">
            <v>134314</v>
          </cell>
          <cell r="O61">
            <v>187462</v>
          </cell>
          <cell r="P61">
            <v>56341.234799999998</v>
          </cell>
          <cell r="Q61">
            <v>65426</v>
          </cell>
          <cell r="R61">
            <v>90707</v>
          </cell>
          <cell r="S61">
            <v>680</v>
          </cell>
          <cell r="T61">
            <v>1241</v>
          </cell>
          <cell r="U61">
            <v>858</v>
          </cell>
          <cell r="V61">
            <v>249</v>
          </cell>
          <cell r="W61">
            <v>695293</v>
          </cell>
        </row>
        <row r="62">
          <cell r="A62" t="str">
            <v>20160501</v>
          </cell>
          <cell r="B62">
            <v>59</v>
          </cell>
          <cell r="C62" t="str">
            <v>201605</v>
          </cell>
          <cell r="D62" t="str">
            <v>01</v>
          </cell>
          <cell r="E62" t="str">
            <v>AM-SSI</v>
          </cell>
          <cell r="F62">
            <v>696888</v>
          </cell>
          <cell r="G62">
            <v>51430.3</v>
          </cell>
          <cell r="H62">
            <v>69688.800000000003</v>
          </cell>
          <cell r="I62">
            <v>187892</v>
          </cell>
          <cell r="J62">
            <v>326411</v>
          </cell>
          <cell r="K62">
            <v>355413</v>
          </cell>
          <cell r="L62">
            <v>307327.5</v>
          </cell>
          <cell r="M62">
            <v>514303</v>
          </cell>
          <cell r="N62">
            <v>134622</v>
          </cell>
          <cell r="O62">
            <v>187892</v>
          </cell>
          <cell r="P62">
            <v>56470.469399999994</v>
          </cell>
          <cell r="Q62">
            <v>65697</v>
          </cell>
          <cell r="R62">
            <v>90707</v>
          </cell>
          <cell r="S62">
            <v>680</v>
          </cell>
          <cell r="T62">
            <v>1241</v>
          </cell>
          <cell r="U62">
            <v>858</v>
          </cell>
          <cell r="V62">
            <v>249</v>
          </cell>
          <cell r="W62">
            <v>696888</v>
          </cell>
        </row>
        <row r="63">
          <cell r="A63" t="str">
            <v>20160601</v>
          </cell>
          <cell r="B63">
            <v>60</v>
          </cell>
          <cell r="C63" t="str">
            <v>201606</v>
          </cell>
          <cell r="D63" t="str">
            <v>01</v>
          </cell>
          <cell r="E63" t="str">
            <v>AM-SSI</v>
          </cell>
          <cell r="F63">
            <v>698483</v>
          </cell>
          <cell r="G63">
            <v>51548</v>
          </cell>
          <cell r="H63">
            <v>69848.3</v>
          </cell>
          <cell r="I63">
            <v>188322</v>
          </cell>
          <cell r="J63">
            <v>327158</v>
          </cell>
          <cell r="K63">
            <v>356226</v>
          </cell>
          <cell r="L63">
            <v>308031.3</v>
          </cell>
          <cell r="M63">
            <v>515480</v>
          </cell>
          <cell r="N63">
            <v>134930</v>
          </cell>
          <cell r="O63">
            <v>188322</v>
          </cell>
          <cell r="P63">
            <v>56599.703999999998</v>
          </cell>
          <cell r="Q63">
            <v>65968</v>
          </cell>
          <cell r="R63">
            <v>90707</v>
          </cell>
          <cell r="S63">
            <v>680</v>
          </cell>
          <cell r="T63">
            <v>1241</v>
          </cell>
          <cell r="U63">
            <v>858</v>
          </cell>
          <cell r="V63">
            <v>249</v>
          </cell>
          <cell r="W63">
            <v>698483</v>
          </cell>
        </row>
        <row r="64">
          <cell r="A64" t="str">
            <v>20110702</v>
          </cell>
          <cell r="B64">
            <v>1</v>
          </cell>
          <cell r="C64" t="str">
            <v>201107</v>
          </cell>
          <cell r="D64" t="str">
            <v>02</v>
          </cell>
          <cell r="E64" t="str">
            <v>EL&amp;DIS</v>
          </cell>
          <cell r="F64">
            <v>38994</v>
          </cell>
          <cell r="G64">
            <v>252.8</v>
          </cell>
          <cell r="H64">
            <v>487.42500000000001</v>
          </cell>
          <cell r="I64">
            <v>16135</v>
          </cell>
          <cell r="J64">
            <v>4089</v>
          </cell>
          <cell r="K64">
            <v>5315</v>
          </cell>
          <cell r="L64">
            <v>33258.012500000004</v>
          </cell>
          <cell r="M64">
            <v>20224</v>
          </cell>
          <cell r="N64">
            <v>10084</v>
          </cell>
          <cell r="O64">
            <v>0</v>
          </cell>
          <cell r="P64">
            <v>1352.9856</v>
          </cell>
          <cell r="Q64">
            <v>0</v>
          </cell>
          <cell r="R64">
            <v>0</v>
          </cell>
          <cell r="W64">
            <v>38994</v>
          </cell>
        </row>
        <row r="65">
          <cell r="A65" t="str">
            <v>20110802</v>
          </cell>
          <cell r="B65">
            <v>2</v>
          </cell>
          <cell r="C65" t="str">
            <v>201108</v>
          </cell>
          <cell r="D65" t="str">
            <v>02</v>
          </cell>
          <cell r="E65" t="str">
            <v>EL&amp;DIS</v>
          </cell>
          <cell r="F65">
            <v>39006</v>
          </cell>
          <cell r="G65">
            <v>256.76249999999999</v>
          </cell>
          <cell r="H65">
            <v>487.57500000000005</v>
          </cell>
          <cell r="I65">
            <v>16668</v>
          </cell>
          <cell r="J65">
            <v>3873</v>
          </cell>
          <cell r="K65">
            <v>4766</v>
          </cell>
          <cell r="L65">
            <v>33812</v>
          </cell>
          <cell r="M65">
            <v>20541</v>
          </cell>
          <cell r="N65">
            <v>9926</v>
          </cell>
          <cell r="O65">
            <v>0</v>
          </cell>
          <cell r="P65">
            <v>1374.1929</v>
          </cell>
          <cell r="Q65">
            <v>0</v>
          </cell>
          <cell r="R65">
            <v>0</v>
          </cell>
          <cell r="W65">
            <v>39006</v>
          </cell>
        </row>
        <row r="66">
          <cell r="A66" t="str">
            <v>20110902</v>
          </cell>
          <cell r="B66">
            <v>3</v>
          </cell>
          <cell r="C66" t="str">
            <v>201109</v>
          </cell>
          <cell r="D66" t="str">
            <v>02</v>
          </cell>
          <cell r="E66" t="str">
            <v>EL&amp;DIS</v>
          </cell>
          <cell r="F66">
            <v>39004</v>
          </cell>
          <cell r="G66">
            <v>258.48750000000001</v>
          </cell>
          <cell r="H66">
            <v>487.55</v>
          </cell>
          <cell r="I66">
            <v>16838</v>
          </cell>
          <cell r="J66">
            <v>3841</v>
          </cell>
          <cell r="K66">
            <v>4752</v>
          </cell>
          <cell r="L66">
            <v>33823.85</v>
          </cell>
          <cell r="M66">
            <v>20679</v>
          </cell>
          <cell r="N66">
            <v>9822</v>
          </cell>
          <cell r="O66">
            <v>0</v>
          </cell>
          <cell r="P66">
            <v>1383.4250999999999</v>
          </cell>
          <cell r="Q66">
            <v>0</v>
          </cell>
          <cell r="R66">
            <v>0</v>
          </cell>
          <cell r="W66">
            <v>39004</v>
          </cell>
        </row>
        <row r="67">
          <cell r="A67" t="str">
            <v>20111002</v>
          </cell>
          <cell r="B67">
            <v>4</v>
          </cell>
          <cell r="C67" t="str">
            <v>201110</v>
          </cell>
          <cell r="D67" t="str">
            <v>02</v>
          </cell>
          <cell r="E67" t="str">
            <v>EL&amp;DIS</v>
          </cell>
          <cell r="F67">
            <v>39753</v>
          </cell>
          <cell r="G67">
            <v>265.32499999999999</v>
          </cell>
          <cell r="H67">
            <v>496.91250000000002</v>
          </cell>
          <cell r="I67">
            <v>17316</v>
          </cell>
          <cell r="J67">
            <v>3910</v>
          </cell>
          <cell r="K67">
            <v>4837</v>
          </cell>
          <cell r="L67">
            <v>34479.550000000003</v>
          </cell>
          <cell r="M67">
            <v>21226</v>
          </cell>
          <cell r="N67">
            <v>9839</v>
          </cell>
          <cell r="O67">
            <v>0</v>
          </cell>
          <cell r="P67">
            <v>1420.0194000000001</v>
          </cell>
          <cell r="Q67">
            <v>0</v>
          </cell>
          <cell r="R67">
            <v>0</v>
          </cell>
          <cell r="W67">
            <v>39753</v>
          </cell>
        </row>
        <row r="68">
          <cell r="A68" t="str">
            <v>20111102</v>
          </cell>
          <cell r="B68">
            <v>5</v>
          </cell>
          <cell r="C68" t="str">
            <v>201111</v>
          </cell>
          <cell r="D68" t="str">
            <v>02</v>
          </cell>
          <cell r="E68" t="str">
            <v>EL&amp;DIS</v>
          </cell>
          <cell r="F68">
            <v>40394</v>
          </cell>
          <cell r="G68">
            <v>268.10000000000002</v>
          </cell>
          <cell r="H68">
            <v>504.92500000000001</v>
          </cell>
          <cell r="I68">
            <v>17594</v>
          </cell>
          <cell r="J68">
            <v>3854</v>
          </cell>
          <cell r="K68">
            <v>4786</v>
          </cell>
          <cell r="L68">
            <v>35162.9</v>
          </cell>
          <cell r="M68">
            <v>21448</v>
          </cell>
          <cell r="N68">
            <v>9984</v>
          </cell>
          <cell r="O68">
            <v>0</v>
          </cell>
          <cell r="P68">
            <v>1434.8712</v>
          </cell>
          <cell r="Q68">
            <v>0</v>
          </cell>
          <cell r="R68">
            <v>0</v>
          </cell>
          <cell r="W68">
            <v>40394</v>
          </cell>
        </row>
        <row r="69">
          <cell r="A69" t="str">
            <v>20111202</v>
          </cell>
          <cell r="B69">
            <v>6</v>
          </cell>
          <cell r="C69" t="str">
            <v>201112</v>
          </cell>
          <cell r="D69" t="str">
            <v>02</v>
          </cell>
          <cell r="E69" t="str">
            <v>EL&amp;DIS</v>
          </cell>
          <cell r="F69">
            <v>40513</v>
          </cell>
          <cell r="G69">
            <v>259.01249999999999</v>
          </cell>
          <cell r="H69">
            <v>506.41250000000002</v>
          </cell>
          <cell r="I69">
            <v>16846</v>
          </cell>
          <cell r="J69">
            <v>3875</v>
          </cell>
          <cell r="K69">
            <v>4880</v>
          </cell>
          <cell r="L69">
            <v>35187.587500000001</v>
          </cell>
          <cell r="M69">
            <v>20721</v>
          </cell>
          <cell r="N69">
            <v>10191</v>
          </cell>
          <cell r="O69">
            <v>0</v>
          </cell>
          <cell r="P69">
            <v>1386.2348999999999</v>
          </cell>
          <cell r="Q69">
            <v>0</v>
          </cell>
          <cell r="R69">
            <v>0</v>
          </cell>
          <cell r="W69">
            <v>40513</v>
          </cell>
        </row>
        <row r="70">
          <cell r="A70" t="str">
            <v>20120102</v>
          </cell>
          <cell r="B70">
            <v>7</v>
          </cell>
          <cell r="C70" t="str">
            <v>201201</v>
          </cell>
          <cell r="D70" t="str">
            <v>02</v>
          </cell>
          <cell r="E70" t="str">
            <v>EL&amp;DIS</v>
          </cell>
          <cell r="F70">
            <v>41231</v>
          </cell>
          <cell r="G70">
            <v>265</v>
          </cell>
          <cell r="H70">
            <v>515.38750000000005</v>
          </cell>
          <cell r="I70">
            <v>17210</v>
          </cell>
          <cell r="J70">
            <v>3990</v>
          </cell>
          <cell r="K70">
            <v>5056</v>
          </cell>
          <cell r="L70">
            <v>35722.8125</v>
          </cell>
          <cell r="M70">
            <v>21200</v>
          </cell>
          <cell r="N70">
            <v>10314</v>
          </cell>
          <cell r="O70">
            <v>0</v>
          </cell>
          <cell r="P70">
            <v>1418.28</v>
          </cell>
          <cell r="Q70">
            <v>0</v>
          </cell>
          <cell r="R70">
            <v>0</v>
          </cell>
          <cell r="W70">
            <v>41231</v>
          </cell>
        </row>
        <row r="71">
          <cell r="A71" t="str">
            <v>20120202</v>
          </cell>
          <cell r="B71">
            <v>8</v>
          </cell>
          <cell r="C71" t="str">
            <v>201202</v>
          </cell>
          <cell r="D71" t="str">
            <v>02</v>
          </cell>
          <cell r="E71" t="str">
            <v>EL&amp;DIS</v>
          </cell>
          <cell r="F71">
            <v>42297</v>
          </cell>
          <cell r="G71">
            <v>266.61250000000001</v>
          </cell>
          <cell r="H71">
            <v>528.71249999999998</v>
          </cell>
          <cell r="I71">
            <v>17120</v>
          </cell>
          <cell r="J71">
            <v>4209</v>
          </cell>
          <cell r="K71">
            <v>5571</v>
          </cell>
          <cell r="L71">
            <v>36266.925000000003</v>
          </cell>
          <cell r="M71">
            <v>21329</v>
          </cell>
          <cell r="N71">
            <v>10278</v>
          </cell>
          <cell r="O71">
            <v>0</v>
          </cell>
          <cell r="P71">
            <v>1426.9101000000001</v>
          </cell>
          <cell r="Q71">
            <v>0</v>
          </cell>
          <cell r="R71">
            <v>0</v>
          </cell>
          <cell r="W71">
            <v>42297</v>
          </cell>
        </row>
        <row r="72">
          <cell r="A72" t="str">
            <v>20120302</v>
          </cell>
          <cell r="B72">
            <v>9</v>
          </cell>
          <cell r="C72" t="str">
            <v>201203</v>
          </cell>
          <cell r="D72" t="str">
            <v>02</v>
          </cell>
          <cell r="E72" t="str">
            <v>EL&amp;DIS</v>
          </cell>
          <cell r="F72">
            <v>42620</v>
          </cell>
          <cell r="G72">
            <v>274.07499999999999</v>
          </cell>
          <cell r="H72">
            <v>532.75</v>
          </cell>
          <cell r="I72">
            <v>17551</v>
          </cell>
          <cell r="J72">
            <v>4375</v>
          </cell>
          <cell r="K72">
            <v>5583</v>
          </cell>
          <cell r="L72">
            <v>36574.037499999999</v>
          </cell>
          <cell r="M72">
            <v>21926</v>
          </cell>
          <cell r="N72">
            <v>10349</v>
          </cell>
          <cell r="O72">
            <v>0</v>
          </cell>
          <cell r="P72">
            <v>1466.8494000000001</v>
          </cell>
          <cell r="Q72">
            <v>0</v>
          </cell>
          <cell r="R72">
            <v>0</v>
          </cell>
          <cell r="W72">
            <v>42620</v>
          </cell>
        </row>
        <row r="73">
          <cell r="A73" t="str">
            <v>20120402</v>
          </cell>
          <cell r="B73">
            <v>10</v>
          </cell>
          <cell r="C73" t="str">
            <v>201204</v>
          </cell>
          <cell r="D73" t="str">
            <v>02</v>
          </cell>
          <cell r="E73" t="str">
            <v>EL&amp;DIS</v>
          </cell>
          <cell r="F73">
            <v>42888</v>
          </cell>
          <cell r="G73">
            <v>271.63749999999999</v>
          </cell>
          <cell r="H73">
            <v>536.1</v>
          </cell>
          <cell r="I73">
            <v>17413</v>
          </cell>
          <cell r="J73">
            <v>4318</v>
          </cell>
          <cell r="K73">
            <v>5513</v>
          </cell>
          <cell r="L73">
            <v>36907.8125</v>
          </cell>
          <cell r="M73">
            <v>21731</v>
          </cell>
          <cell r="N73">
            <v>10505</v>
          </cell>
          <cell r="O73">
            <v>0</v>
          </cell>
          <cell r="P73">
            <v>1453.8039000000001</v>
          </cell>
          <cell r="Q73">
            <v>0</v>
          </cell>
          <cell r="R73">
            <v>0</v>
          </cell>
          <cell r="W73">
            <v>42888</v>
          </cell>
        </row>
        <row r="74">
          <cell r="A74" t="str">
            <v>20120502</v>
          </cell>
          <cell r="B74">
            <v>11</v>
          </cell>
          <cell r="C74" t="str">
            <v>201205</v>
          </cell>
          <cell r="D74" t="str">
            <v>02</v>
          </cell>
          <cell r="E74" t="str">
            <v>EL&amp;DIS</v>
          </cell>
          <cell r="F74">
            <v>42541</v>
          </cell>
          <cell r="G74">
            <v>264.48750000000001</v>
          </cell>
          <cell r="H74">
            <v>531.76250000000005</v>
          </cell>
          <cell r="I74">
            <v>16974</v>
          </cell>
          <cell r="J74">
            <v>4185</v>
          </cell>
          <cell r="K74">
            <v>5304</v>
          </cell>
          <cell r="L74">
            <v>36771.537499999999</v>
          </cell>
          <cell r="M74">
            <v>21159</v>
          </cell>
          <cell r="N74">
            <v>10645</v>
          </cell>
          <cell r="O74">
            <v>0</v>
          </cell>
          <cell r="P74">
            <v>1415.5371</v>
          </cell>
          <cell r="Q74">
            <v>0</v>
          </cell>
          <cell r="R74">
            <v>0</v>
          </cell>
          <cell r="W74">
            <v>42541</v>
          </cell>
        </row>
        <row r="75">
          <cell r="A75" t="str">
            <v>20120602</v>
          </cell>
          <cell r="B75">
            <v>12</v>
          </cell>
          <cell r="C75" t="str">
            <v>201206</v>
          </cell>
          <cell r="D75" t="str">
            <v>02</v>
          </cell>
          <cell r="E75" t="str">
            <v>EL&amp;DIS</v>
          </cell>
          <cell r="F75">
            <v>42464</v>
          </cell>
          <cell r="G75">
            <v>262.76249999999999</v>
          </cell>
          <cell r="H75">
            <v>530.80000000000007</v>
          </cell>
          <cell r="I75">
            <v>16863</v>
          </cell>
          <cell r="J75">
            <v>4158</v>
          </cell>
          <cell r="K75">
            <v>5236</v>
          </cell>
          <cell r="L75">
            <v>36762.65</v>
          </cell>
          <cell r="M75">
            <v>21021</v>
          </cell>
          <cell r="N75">
            <v>10584</v>
          </cell>
          <cell r="O75">
            <v>0</v>
          </cell>
          <cell r="P75">
            <v>1406.3049000000001</v>
          </cell>
          <cell r="Q75">
            <v>0</v>
          </cell>
          <cell r="R75">
            <v>0</v>
          </cell>
          <cell r="W75">
            <v>42464</v>
          </cell>
        </row>
        <row r="76">
          <cell r="A76" t="str">
            <v>20120702</v>
          </cell>
          <cell r="B76">
            <v>13</v>
          </cell>
          <cell r="C76" t="str">
            <v>201207</v>
          </cell>
          <cell r="D76" t="str">
            <v>02</v>
          </cell>
          <cell r="E76" t="str">
            <v>EL&amp;DIS</v>
          </cell>
          <cell r="F76">
            <v>42564</v>
          </cell>
          <cell r="G76">
            <v>265.17500000000001</v>
          </cell>
          <cell r="H76">
            <v>532.05000000000007</v>
          </cell>
          <cell r="I76">
            <v>17094</v>
          </cell>
          <cell r="J76">
            <v>4120</v>
          </cell>
          <cell r="K76">
            <v>5076</v>
          </cell>
          <cell r="L76">
            <v>37019.4</v>
          </cell>
          <cell r="M76">
            <v>21214</v>
          </cell>
          <cell r="N76">
            <v>10573</v>
          </cell>
          <cell r="O76">
            <v>0</v>
          </cell>
          <cell r="P76">
            <v>1419.2166</v>
          </cell>
          <cell r="Q76">
            <v>0</v>
          </cell>
          <cell r="R76">
            <v>0</v>
          </cell>
          <cell r="W76">
            <v>42564</v>
          </cell>
        </row>
        <row r="77">
          <cell r="A77" t="str">
            <v>20120802</v>
          </cell>
          <cell r="B77">
            <v>14</v>
          </cell>
          <cell r="C77" t="str">
            <v>201208</v>
          </cell>
          <cell r="D77" t="str">
            <v>02</v>
          </cell>
          <cell r="E77" t="str">
            <v>EL&amp;DIS</v>
          </cell>
          <cell r="F77">
            <v>42387</v>
          </cell>
          <cell r="G77">
            <v>260.1875</v>
          </cell>
          <cell r="H77">
            <v>529.83749999999998</v>
          </cell>
          <cell r="I77">
            <v>16657</v>
          </cell>
          <cell r="J77">
            <v>4158</v>
          </cell>
          <cell r="K77">
            <v>5075</v>
          </cell>
          <cell r="L77">
            <v>36845.599999999999</v>
          </cell>
          <cell r="M77">
            <v>20815</v>
          </cell>
          <cell r="N77">
            <v>10718</v>
          </cell>
          <cell r="O77">
            <v>0</v>
          </cell>
          <cell r="P77">
            <v>1392.5235</v>
          </cell>
          <cell r="Q77">
            <v>0</v>
          </cell>
          <cell r="R77">
            <v>0</v>
          </cell>
          <cell r="W77">
            <v>42387</v>
          </cell>
        </row>
        <row r="78">
          <cell r="A78" t="str">
            <v>20120902</v>
          </cell>
          <cell r="B78">
            <v>15</v>
          </cell>
          <cell r="C78" t="str">
            <v>201209</v>
          </cell>
          <cell r="D78" t="str">
            <v>02</v>
          </cell>
          <cell r="E78" t="str">
            <v>EL&amp;DIS</v>
          </cell>
          <cell r="F78">
            <v>42823</v>
          </cell>
          <cell r="G78">
            <v>263.05</v>
          </cell>
          <cell r="H78">
            <v>535.28750000000002</v>
          </cell>
          <cell r="I78">
            <v>16740</v>
          </cell>
          <cell r="J78">
            <v>4304</v>
          </cell>
          <cell r="K78">
            <v>5399</v>
          </cell>
          <cell r="L78">
            <v>36956.200000000004</v>
          </cell>
          <cell r="M78">
            <v>21044</v>
          </cell>
          <cell r="N78">
            <v>10696</v>
          </cell>
          <cell r="O78">
            <v>0</v>
          </cell>
          <cell r="P78">
            <v>1407.8435999999999</v>
          </cell>
          <cell r="Q78">
            <v>0</v>
          </cell>
          <cell r="R78">
            <v>0</v>
          </cell>
          <cell r="W78">
            <v>42823</v>
          </cell>
        </row>
        <row r="79">
          <cell r="A79" t="str">
            <v>20121002</v>
          </cell>
          <cell r="B79">
            <v>16</v>
          </cell>
          <cell r="C79" t="str">
            <v>201210</v>
          </cell>
          <cell r="D79" t="str">
            <v>02</v>
          </cell>
          <cell r="E79" t="str">
            <v>EL&amp;DIS</v>
          </cell>
          <cell r="F79">
            <v>42635</v>
          </cell>
          <cell r="G79">
            <v>261.625</v>
          </cell>
          <cell r="H79">
            <v>532.9375</v>
          </cell>
          <cell r="I79">
            <v>16742</v>
          </cell>
          <cell r="J79">
            <v>4188</v>
          </cell>
          <cell r="K79">
            <v>5147</v>
          </cell>
          <cell r="L79">
            <v>37019.4</v>
          </cell>
          <cell r="M79">
            <v>20930</v>
          </cell>
          <cell r="N79">
            <v>10531</v>
          </cell>
          <cell r="O79">
            <v>0</v>
          </cell>
          <cell r="P79">
            <v>1400.2170000000001</v>
          </cell>
          <cell r="Q79">
            <v>0</v>
          </cell>
          <cell r="R79">
            <v>0</v>
          </cell>
          <cell r="W79">
            <v>42635</v>
          </cell>
        </row>
        <row r="80">
          <cell r="A80" t="str">
            <v>20121102</v>
          </cell>
          <cell r="B80">
            <v>17</v>
          </cell>
          <cell r="C80" t="str">
            <v>201211</v>
          </cell>
          <cell r="D80" t="str">
            <v>02</v>
          </cell>
          <cell r="E80" t="str">
            <v>EL&amp;DIS</v>
          </cell>
          <cell r="F80">
            <v>42064</v>
          </cell>
          <cell r="G80">
            <v>257.52500000000003</v>
          </cell>
          <cell r="H80">
            <v>525.80000000000007</v>
          </cell>
          <cell r="I80">
            <v>16588</v>
          </cell>
          <cell r="J80">
            <v>4014</v>
          </cell>
          <cell r="K80">
            <v>4902</v>
          </cell>
          <cell r="L80">
            <v>36697.474999999999</v>
          </cell>
          <cell r="M80">
            <v>20602</v>
          </cell>
          <cell r="N80">
            <v>10486</v>
          </cell>
          <cell r="O80">
            <v>0</v>
          </cell>
          <cell r="P80">
            <v>1378.2737999999999</v>
          </cell>
          <cell r="Q80">
            <v>0</v>
          </cell>
          <cell r="R80">
            <v>0</v>
          </cell>
          <cell r="W80">
            <v>42064</v>
          </cell>
        </row>
        <row r="81">
          <cell r="A81" t="str">
            <v>20121202</v>
          </cell>
          <cell r="B81">
            <v>18</v>
          </cell>
          <cell r="C81" t="str">
            <v>201212</v>
          </cell>
          <cell r="D81" t="str">
            <v>02</v>
          </cell>
          <cell r="E81" t="str">
            <v>EL&amp;DIS</v>
          </cell>
          <cell r="F81">
            <v>41924</v>
          </cell>
          <cell r="G81">
            <v>255.9375</v>
          </cell>
          <cell r="H81">
            <v>524.05000000000007</v>
          </cell>
          <cell r="I81">
            <v>16540</v>
          </cell>
          <cell r="J81">
            <v>3935</v>
          </cell>
          <cell r="K81">
            <v>4826</v>
          </cell>
          <cell r="L81">
            <v>36634.275000000001</v>
          </cell>
          <cell r="M81">
            <v>20475</v>
          </cell>
          <cell r="N81">
            <v>10347</v>
          </cell>
          <cell r="O81">
            <v>0</v>
          </cell>
          <cell r="P81">
            <v>1369.7774999999999</v>
          </cell>
          <cell r="Q81">
            <v>0</v>
          </cell>
          <cell r="R81">
            <v>0</v>
          </cell>
          <cell r="W81">
            <v>41924</v>
          </cell>
        </row>
        <row r="82">
          <cell r="A82" t="str">
            <v>20130102</v>
          </cell>
          <cell r="B82">
            <v>19</v>
          </cell>
          <cell r="C82" t="str">
            <v>201301</v>
          </cell>
          <cell r="D82" t="str">
            <v>02</v>
          </cell>
          <cell r="E82" t="str">
            <v>EL&amp;DIS</v>
          </cell>
          <cell r="F82">
            <v>41275</v>
          </cell>
          <cell r="G82">
            <v>248.8125</v>
          </cell>
          <cell r="H82">
            <v>515.9375</v>
          </cell>
          <cell r="I82">
            <v>16184</v>
          </cell>
          <cell r="J82">
            <v>3721</v>
          </cell>
          <cell r="K82">
            <v>4521</v>
          </cell>
          <cell r="L82">
            <v>36294.575000000004</v>
          </cell>
          <cell r="M82">
            <v>19905</v>
          </cell>
          <cell r="N82">
            <v>10281</v>
          </cell>
          <cell r="O82">
            <v>0</v>
          </cell>
          <cell r="P82">
            <v>1331.6445000000001</v>
          </cell>
          <cell r="Q82">
            <v>0</v>
          </cell>
          <cell r="R82">
            <v>0</v>
          </cell>
          <cell r="W82">
            <v>41275</v>
          </cell>
        </row>
        <row r="83">
          <cell r="A83" t="str">
            <v>20130202</v>
          </cell>
          <cell r="B83">
            <v>20</v>
          </cell>
          <cell r="C83" t="str">
            <v>201302</v>
          </cell>
          <cell r="D83" t="str">
            <v>02</v>
          </cell>
          <cell r="E83" t="str">
            <v>EL&amp;DIS</v>
          </cell>
          <cell r="F83">
            <v>41374</v>
          </cell>
          <cell r="G83">
            <v>246.23750000000001</v>
          </cell>
          <cell r="H83">
            <v>517.17500000000007</v>
          </cell>
          <cell r="I83">
            <v>15682</v>
          </cell>
          <cell r="J83">
            <v>4017</v>
          </cell>
          <cell r="K83">
            <v>5069</v>
          </cell>
          <cell r="L83">
            <v>35851.1875</v>
          </cell>
          <cell r="M83">
            <v>19699</v>
          </cell>
          <cell r="N83">
            <v>10242</v>
          </cell>
          <cell r="O83">
            <v>0</v>
          </cell>
          <cell r="P83">
            <v>1317.8631</v>
          </cell>
          <cell r="Q83">
            <v>0</v>
          </cell>
          <cell r="R83">
            <v>0</v>
          </cell>
          <cell r="W83">
            <v>41374</v>
          </cell>
        </row>
        <row r="84">
          <cell r="A84" t="str">
            <v>20130302</v>
          </cell>
          <cell r="B84">
            <v>21</v>
          </cell>
          <cell r="C84" t="str">
            <v>201303</v>
          </cell>
          <cell r="D84" t="str">
            <v>02</v>
          </cell>
          <cell r="E84" t="str">
            <v>EL&amp;DIS</v>
          </cell>
          <cell r="F84">
            <v>40719</v>
          </cell>
          <cell r="G84">
            <v>245.32500000000002</v>
          </cell>
          <cell r="H84">
            <v>508.98750000000001</v>
          </cell>
          <cell r="I84">
            <v>15824</v>
          </cell>
          <cell r="J84">
            <v>3802</v>
          </cell>
          <cell r="K84">
            <v>4696</v>
          </cell>
          <cell r="L84">
            <v>35572.712500000001</v>
          </cell>
          <cell r="M84">
            <v>19626</v>
          </cell>
          <cell r="N84">
            <v>10092</v>
          </cell>
          <cell r="O84">
            <v>0</v>
          </cell>
          <cell r="P84">
            <v>1312.9793999999999</v>
          </cell>
          <cell r="Q84">
            <v>0</v>
          </cell>
          <cell r="R84">
            <v>0</v>
          </cell>
          <cell r="W84">
            <v>40719</v>
          </cell>
        </row>
        <row r="85">
          <cell r="A85" t="str">
            <v>20130402</v>
          </cell>
          <cell r="B85">
            <v>22</v>
          </cell>
          <cell r="C85" t="str">
            <v>201304</v>
          </cell>
          <cell r="D85" t="str">
            <v>02</v>
          </cell>
          <cell r="E85" t="str">
            <v>EL&amp;DIS</v>
          </cell>
          <cell r="F85">
            <v>39925</v>
          </cell>
          <cell r="G85">
            <v>258.41250000000002</v>
          </cell>
          <cell r="H85">
            <v>499.0625</v>
          </cell>
          <cell r="I85">
            <v>16906</v>
          </cell>
          <cell r="J85">
            <v>3767</v>
          </cell>
          <cell r="K85">
            <v>4592</v>
          </cell>
          <cell r="L85">
            <v>34891.337500000001</v>
          </cell>
          <cell r="M85">
            <v>20673</v>
          </cell>
          <cell r="N85">
            <v>9757</v>
          </cell>
          <cell r="O85">
            <v>0</v>
          </cell>
          <cell r="P85">
            <v>1383.0237</v>
          </cell>
          <cell r="Q85">
            <v>0</v>
          </cell>
          <cell r="R85">
            <v>0</v>
          </cell>
          <cell r="W85">
            <v>39925</v>
          </cell>
        </row>
        <row r="86">
          <cell r="A86" t="str">
            <v>20130502</v>
          </cell>
          <cell r="B86">
            <v>23</v>
          </cell>
          <cell r="C86" t="str">
            <v>201305</v>
          </cell>
          <cell r="D86" t="str">
            <v>02</v>
          </cell>
          <cell r="E86" t="str">
            <v>EL&amp;DIS</v>
          </cell>
          <cell r="F86">
            <v>38636</v>
          </cell>
          <cell r="G86">
            <v>238.48750000000001</v>
          </cell>
          <cell r="H86">
            <v>482.95000000000005</v>
          </cell>
          <cell r="I86">
            <v>15387</v>
          </cell>
          <cell r="J86">
            <v>3692</v>
          </cell>
          <cell r="K86">
            <v>4477</v>
          </cell>
          <cell r="L86">
            <v>33732.012500000004</v>
          </cell>
          <cell r="M86">
            <v>19079</v>
          </cell>
          <cell r="N86">
            <v>9587</v>
          </cell>
          <cell r="O86">
            <v>0</v>
          </cell>
          <cell r="P86">
            <v>1276.3851</v>
          </cell>
          <cell r="Q86">
            <v>0</v>
          </cell>
          <cell r="R86">
            <v>0</v>
          </cell>
          <cell r="W86">
            <v>38636</v>
          </cell>
        </row>
        <row r="87">
          <cell r="A87" t="str">
            <v>20130602</v>
          </cell>
          <cell r="B87">
            <v>24</v>
          </cell>
          <cell r="C87" t="str">
            <v>201306</v>
          </cell>
          <cell r="D87" t="str">
            <v>02</v>
          </cell>
          <cell r="E87" t="str">
            <v>EL&amp;DIS</v>
          </cell>
          <cell r="F87">
            <v>37682</v>
          </cell>
          <cell r="G87">
            <v>235.78750000000002</v>
          </cell>
          <cell r="H87">
            <v>471.02500000000003</v>
          </cell>
          <cell r="I87">
            <v>15244</v>
          </cell>
          <cell r="J87">
            <v>3619</v>
          </cell>
          <cell r="K87">
            <v>4399</v>
          </cell>
          <cell r="L87">
            <v>32866.962500000001</v>
          </cell>
          <cell r="M87">
            <v>18863</v>
          </cell>
          <cell r="N87">
            <v>9193</v>
          </cell>
          <cell r="O87">
            <v>0</v>
          </cell>
          <cell r="P87">
            <v>1261.9347</v>
          </cell>
          <cell r="Q87">
            <v>0</v>
          </cell>
          <cell r="R87">
            <v>0</v>
          </cell>
          <cell r="W87">
            <v>37682</v>
          </cell>
        </row>
        <row r="88">
          <cell r="A88" t="str">
            <v>20130702</v>
          </cell>
          <cell r="B88">
            <v>25</v>
          </cell>
          <cell r="C88" t="str">
            <v>201307</v>
          </cell>
          <cell r="D88" t="str">
            <v>02</v>
          </cell>
          <cell r="E88" t="str">
            <v>EL&amp;DIS</v>
          </cell>
          <cell r="F88">
            <v>36779</v>
          </cell>
          <cell r="G88">
            <v>231.4375</v>
          </cell>
          <cell r="H88">
            <v>459.73750000000001</v>
          </cell>
          <cell r="I88">
            <v>14978</v>
          </cell>
          <cell r="J88">
            <v>3537</v>
          </cell>
          <cell r="K88">
            <v>4304</v>
          </cell>
          <cell r="L88">
            <v>32069.0625</v>
          </cell>
          <cell r="M88">
            <v>18515</v>
          </cell>
          <cell r="N88">
            <v>8974</v>
          </cell>
          <cell r="O88">
            <v>0</v>
          </cell>
          <cell r="P88">
            <v>1238.6535000000001</v>
          </cell>
          <cell r="Q88">
            <v>0</v>
          </cell>
          <cell r="R88">
            <v>0</v>
          </cell>
          <cell r="W88">
            <v>36779</v>
          </cell>
        </row>
        <row r="89">
          <cell r="A89" t="str">
            <v>20130802</v>
          </cell>
          <cell r="B89">
            <v>26</v>
          </cell>
          <cell r="C89" t="str">
            <v>201308</v>
          </cell>
          <cell r="D89" t="str">
            <v>02</v>
          </cell>
          <cell r="E89" t="str">
            <v>EL&amp;DIS</v>
          </cell>
          <cell r="F89">
            <v>36266</v>
          </cell>
          <cell r="G89">
            <v>230.125</v>
          </cell>
          <cell r="H89">
            <v>453.32500000000005</v>
          </cell>
          <cell r="I89">
            <v>14867</v>
          </cell>
          <cell r="J89">
            <v>3543</v>
          </cell>
          <cell r="K89">
            <v>4339</v>
          </cell>
          <cell r="L89">
            <v>31527.912500000002</v>
          </cell>
          <cell r="M89">
            <v>18410</v>
          </cell>
          <cell r="N89">
            <v>8774</v>
          </cell>
          <cell r="O89">
            <v>0</v>
          </cell>
          <cell r="P89">
            <v>1231.6290000000001</v>
          </cell>
          <cell r="Q89">
            <v>0</v>
          </cell>
          <cell r="R89">
            <v>8568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36266</v>
          </cell>
        </row>
        <row r="90">
          <cell r="A90" t="str">
            <v>20130902</v>
          </cell>
          <cell r="B90">
            <v>27</v>
          </cell>
          <cell r="C90" t="str">
            <v>201309</v>
          </cell>
          <cell r="D90" t="str">
            <v>02</v>
          </cell>
          <cell r="E90" t="str">
            <v>EL&amp;DIS</v>
          </cell>
          <cell r="F90">
            <v>35806</v>
          </cell>
          <cell r="G90">
            <v>229.48750000000001</v>
          </cell>
          <cell r="H90">
            <v>447.57500000000005</v>
          </cell>
          <cell r="I90">
            <v>14875</v>
          </cell>
          <cell r="J90">
            <v>3484</v>
          </cell>
          <cell r="K90">
            <v>4214</v>
          </cell>
          <cell r="L90">
            <v>31197.100000000002</v>
          </cell>
          <cell r="M90">
            <v>18359</v>
          </cell>
          <cell r="N90">
            <v>8503</v>
          </cell>
          <cell r="O90">
            <v>0</v>
          </cell>
          <cell r="P90">
            <v>1228.2171000000001</v>
          </cell>
          <cell r="Q90">
            <v>0</v>
          </cell>
          <cell r="R90">
            <v>20321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35806</v>
          </cell>
        </row>
        <row r="91">
          <cell r="A91" t="str">
            <v>20131002</v>
          </cell>
          <cell r="B91">
            <v>28</v>
          </cell>
          <cell r="C91" t="str">
            <v>201310</v>
          </cell>
          <cell r="D91" t="str">
            <v>02</v>
          </cell>
          <cell r="E91" t="str">
            <v>EL&amp;DIS</v>
          </cell>
          <cell r="F91">
            <v>35675</v>
          </cell>
          <cell r="G91">
            <v>229.125</v>
          </cell>
          <cell r="H91">
            <v>445.9375</v>
          </cell>
          <cell r="I91">
            <v>14850</v>
          </cell>
          <cell r="J91">
            <v>3480</v>
          </cell>
          <cell r="K91">
            <v>4224</v>
          </cell>
          <cell r="L91">
            <v>31057.862500000003</v>
          </cell>
          <cell r="M91">
            <v>18330</v>
          </cell>
          <cell r="N91">
            <v>8329</v>
          </cell>
          <cell r="O91">
            <v>0</v>
          </cell>
          <cell r="P91">
            <v>1226.277</v>
          </cell>
          <cell r="Q91">
            <v>0</v>
          </cell>
          <cell r="R91">
            <v>20591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35675</v>
          </cell>
        </row>
        <row r="92">
          <cell r="A92" t="str">
            <v>20131102</v>
          </cell>
          <cell r="B92">
            <v>29</v>
          </cell>
          <cell r="C92" t="str">
            <v>201311</v>
          </cell>
          <cell r="D92" t="str">
            <v>02</v>
          </cell>
          <cell r="E92" t="str">
            <v>EL&amp;DIS</v>
          </cell>
          <cell r="F92">
            <v>35373</v>
          </cell>
          <cell r="G92">
            <v>224.4</v>
          </cell>
          <cell r="H92">
            <v>442.16250000000002</v>
          </cell>
          <cell r="I92">
            <v>14469</v>
          </cell>
          <cell r="J92">
            <v>3483</v>
          </cell>
          <cell r="K92">
            <v>4311</v>
          </cell>
          <cell r="L92">
            <v>30673.725000000002</v>
          </cell>
          <cell r="M92">
            <v>17952</v>
          </cell>
          <cell r="N92">
            <v>8179</v>
          </cell>
          <cell r="O92">
            <v>0</v>
          </cell>
          <cell r="P92">
            <v>1200.9888000000001</v>
          </cell>
          <cell r="Q92">
            <v>0</v>
          </cell>
          <cell r="R92">
            <v>29568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35373</v>
          </cell>
        </row>
        <row r="93">
          <cell r="A93" t="str">
            <v>20131202</v>
          </cell>
          <cell r="B93">
            <v>30</v>
          </cell>
          <cell r="C93" t="str">
            <v>201312</v>
          </cell>
          <cell r="D93" t="str">
            <v>02</v>
          </cell>
          <cell r="E93" t="str">
            <v>EL&amp;DIS</v>
          </cell>
          <cell r="F93">
            <v>35067</v>
          </cell>
          <cell r="G93">
            <v>221.95000000000002</v>
          </cell>
          <cell r="H93">
            <v>438.33750000000003</v>
          </cell>
          <cell r="I93">
            <v>14297</v>
          </cell>
          <cell r="J93">
            <v>3459</v>
          </cell>
          <cell r="K93">
            <v>4057</v>
          </cell>
          <cell r="L93">
            <v>30622.375</v>
          </cell>
          <cell r="M93">
            <v>17756</v>
          </cell>
          <cell r="N93">
            <v>8075</v>
          </cell>
          <cell r="O93">
            <v>0</v>
          </cell>
          <cell r="P93">
            <v>1187.8764000000001</v>
          </cell>
          <cell r="Q93">
            <v>0</v>
          </cell>
          <cell r="R93">
            <v>47936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35067</v>
          </cell>
        </row>
        <row r="94">
          <cell r="A94" t="str">
            <v>20140102</v>
          </cell>
          <cell r="B94">
            <v>31</v>
          </cell>
          <cell r="C94" t="str">
            <v>201401</v>
          </cell>
          <cell r="D94" t="str">
            <v>02</v>
          </cell>
          <cell r="E94" t="str">
            <v>EL&amp;DIS</v>
          </cell>
          <cell r="F94">
            <v>34646</v>
          </cell>
          <cell r="G94">
            <v>217.82500000000002</v>
          </cell>
          <cell r="H94">
            <v>433.07500000000005</v>
          </cell>
          <cell r="I94">
            <v>13929</v>
          </cell>
          <cell r="J94">
            <v>3497</v>
          </cell>
          <cell r="K94">
            <v>4105</v>
          </cell>
          <cell r="L94">
            <v>30159.237500000003</v>
          </cell>
          <cell r="M94">
            <v>17426</v>
          </cell>
          <cell r="N94">
            <v>7917</v>
          </cell>
          <cell r="O94">
            <v>0</v>
          </cell>
          <cell r="P94">
            <v>1165.7994000000001</v>
          </cell>
          <cell r="Q94">
            <v>0</v>
          </cell>
          <cell r="R94">
            <v>48331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34646</v>
          </cell>
        </row>
        <row r="95">
          <cell r="A95" t="str">
            <v>20140202</v>
          </cell>
          <cell r="B95">
            <v>32</v>
          </cell>
          <cell r="C95" t="str">
            <v>201402</v>
          </cell>
          <cell r="D95" t="str">
            <v>02</v>
          </cell>
          <cell r="E95" t="str">
            <v>EL&amp;DIS</v>
          </cell>
          <cell r="F95">
            <v>35172</v>
          </cell>
          <cell r="G95">
            <v>224.26250000000002</v>
          </cell>
          <cell r="H95">
            <v>439.65000000000003</v>
          </cell>
          <cell r="I95">
            <v>14042</v>
          </cell>
          <cell r="J95">
            <v>3899</v>
          </cell>
          <cell r="K95">
            <v>4764</v>
          </cell>
          <cell r="L95">
            <v>30027.9</v>
          </cell>
          <cell r="M95">
            <v>17941</v>
          </cell>
          <cell r="N95">
            <v>7697</v>
          </cell>
          <cell r="O95">
            <v>0</v>
          </cell>
          <cell r="P95">
            <v>1200.2529</v>
          </cell>
          <cell r="Q95">
            <v>0</v>
          </cell>
          <cell r="R95">
            <v>65792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35172</v>
          </cell>
        </row>
        <row r="96">
          <cell r="A96" t="str">
            <v>20140302</v>
          </cell>
          <cell r="B96">
            <v>33</v>
          </cell>
          <cell r="C96" t="str">
            <v>201403</v>
          </cell>
          <cell r="D96" t="str">
            <v>02</v>
          </cell>
          <cell r="E96" t="str">
            <v>EL&amp;DIS</v>
          </cell>
          <cell r="F96">
            <v>36246</v>
          </cell>
          <cell r="G96">
            <v>243.17500000000001</v>
          </cell>
          <cell r="H96">
            <v>453.07500000000005</v>
          </cell>
          <cell r="I96">
            <v>15796</v>
          </cell>
          <cell r="J96">
            <v>3658</v>
          </cell>
          <cell r="K96">
            <v>4350</v>
          </cell>
          <cell r="L96">
            <v>31497.300000000003</v>
          </cell>
          <cell r="M96">
            <v>19454</v>
          </cell>
          <cell r="N96">
            <v>7287</v>
          </cell>
          <cell r="O96">
            <v>0</v>
          </cell>
          <cell r="P96">
            <v>1301.4726000000001</v>
          </cell>
          <cell r="Q96">
            <v>0</v>
          </cell>
          <cell r="R96">
            <v>80089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36246</v>
          </cell>
        </row>
        <row r="97">
          <cell r="A97" t="str">
            <v>20140402</v>
          </cell>
          <cell r="B97">
            <v>34</v>
          </cell>
          <cell r="C97" t="str">
            <v>201404</v>
          </cell>
          <cell r="D97" t="str">
            <v>02</v>
          </cell>
          <cell r="E97" t="str">
            <v>EL&amp;DIS</v>
          </cell>
          <cell r="F97">
            <v>37259</v>
          </cell>
          <cell r="G97">
            <v>264.82499999999999</v>
          </cell>
          <cell r="H97">
            <v>465.73750000000001</v>
          </cell>
          <cell r="I97">
            <v>17426</v>
          </cell>
          <cell r="J97">
            <v>3760</v>
          </cell>
          <cell r="K97">
            <v>4471</v>
          </cell>
          <cell r="L97">
            <v>32378.15</v>
          </cell>
          <cell r="M97">
            <v>21186</v>
          </cell>
          <cell r="N97">
            <v>6811</v>
          </cell>
          <cell r="O97">
            <v>0</v>
          </cell>
          <cell r="P97">
            <v>1417.3434</v>
          </cell>
          <cell r="Q97">
            <v>0</v>
          </cell>
          <cell r="R97">
            <v>83815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37259</v>
          </cell>
        </row>
        <row r="98">
          <cell r="A98" t="str">
            <v>20140502</v>
          </cell>
          <cell r="B98">
            <v>35</v>
          </cell>
          <cell r="C98" t="str">
            <v>201405</v>
          </cell>
          <cell r="D98" t="str">
            <v>02</v>
          </cell>
          <cell r="E98" t="str">
            <v>EL&amp;DIS</v>
          </cell>
          <cell r="F98">
            <v>37718</v>
          </cell>
          <cell r="G98">
            <v>254.77500000000001</v>
          </cell>
          <cell r="H98">
            <v>471.47500000000002</v>
          </cell>
          <cell r="I98">
            <v>16576</v>
          </cell>
          <cell r="J98">
            <v>3806</v>
          </cell>
          <cell r="K98">
            <v>4526</v>
          </cell>
          <cell r="L98">
            <v>32777.1</v>
          </cell>
          <cell r="M98">
            <v>20382</v>
          </cell>
          <cell r="N98">
            <v>5325</v>
          </cell>
          <cell r="O98">
            <v>0</v>
          </cell>
          <cell r="P98">
            <v>1363.5558000000001</v>
          </cell>
          <cell r="Q98">
            <v>0</v>
          </cell>
          <cell r="R98">
            <v>83815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37718</v>
          </cell>
        </row>
        <row r="99">
          <cell r="A99" t="str">
            <v>20140602</v>
          </cell>
          <cell r="B99">
            <v>36</v>
          </cell>
          <cell r="C99" t="str">
            <v>201406</v>
          </cell>
          <cell r="D99" t="str">
            <v>02</v>
          </cell>
          <cell r="E99" t="str">
            <v>EL&amp;DIS</v>
          </cell>
          <cell r="F99">
            <v>39796.333333333336</v>
          </cell>
          <cell r="G99">
            <v>251.7166666666667</v>
          </cell>
          <cell r="H99">
            <v>497.45416666666671</v>
          </cell>
          <cell r="I99">
            <v>16120.333333333336</v>
          </cell>
          <cell r="J99">
            <v>4017</v>
          </cell>
          <cell r="K99">
            <v>4776</v>
          </cell>
          <cell r="L99">
            <v>34582.57916666667</v>
          </cell>
          <cell r="M99">
            <v>20137.333333333336</v>
          </cell>
          <cell r="N99">
            <v>9046</v>
          </cell>
          <cell r="O99">
            <v>0</v>
          </cell>
          <cell r="P99">
            <v>1347.1876000000002</v>
          </cell>
          <cell r="Q99">
            <v>0</v>
          </cell>
          <cell r="R99">
            <v>83815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39796.333333333336</v>
          </cell>
        </row>
        <row r="100">
          <cell r="A100" t="str">
            <v>20140702</v>
          </cell>
          <cell r="B100">
            <v>37</v>
          </cell>
          <cell r="C100" t="str">
            <v>201407</v>
          </cell>
          <cell r="D100" t="str">
            <v>02</v>
          </cell>
          <cell r="E100" t="str">
            <v>EL&amp;DIS</v>
          </cell>
          <cell r="F100">
            <v>39905.333333333336</v>
          </cell>
          <cell r="G100">
            <v>252.4041666666667</v>
          </cell>
          <cell r="H100">
            <v>498.81666666666672</v>
          </cell>
          <cell r="I100">
            <v>16164.333333333336</v>
          </cell>
          <cell r="J100">
            <v>4028</v>
          </cell>
          <cell r="K100">
            <v>4789</v>
          </cell>
          <cell r="L100">
            <v>34677.379166666673</v>
          </cell>
          <cell r="M100">
            <v>20192.333333333336</v>
          </cell>
          <cell r="N100">
            <v>9071</v>
          </cell>
          <cell r="O100">
            <v>0</v>
          </cell>
          <cell r="P100">
            <v>1350.8671000000002</v>
          </cell>
          <cell r="Q100">
            <v>0</v>
          </cell>
          <cell r="R100">
            <v>83815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39905.333333333336</v>
          </cell>
        </row>
        <row r="101">
          <cell r="A101" t="str">
            <v>20140802</v>
          </cell>
          <cell r="B101">
            <v>38</v>
          </cell>
          <cell r="C101" t="str">
            <v>201408</v>
          </cell>
          <cell r="D101" t="str">
            <v>02</v>
          </cell>
          <cell r="E101" t="str">
            <v>EL&amp;DIS</v>
          </cell>
          <cell r="F101">
            <v>40014.333333333336</v>
          </cell>
          <cell r="G101">
            <v>253.0916666666667</v>
          </cell>
          <cell r="H101">
            <v>500.17916666666673</v>
          </cell>
          <cell r="I101">
            <v>16209.333333333336</v>
          </cell>
          <cell r="J101">
            <v>4038</v>
          </cell>
          <cell r="K101">
            <v>4802</v>
          </cell>
          <cell r="L101">
            <v>34772.179166666669</v>
          </cell>
          <cell r="M101">
            <v>20247.333333333336</v>
          </cell>
          <cell r="N101">
            <v>9096</v>
          </cell>
          <cell r="O101">
            <v>0</v>
          </cell>
          <cell r="P101">
            <v>1354.5466000000001</v>
          </cell>
          <cell r="Q101">
            <v>0</v>
          </cell>
          <cell r="R101">
            <v>83815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40014.333333333336</v>
          </cell>
        </row>
        <row r="102">
          <cell r="A102" t="str">
            <v>20140902</v>
          </cell>
          <cell r="B102">
            <v>39</v>
          </cell>
          <cell r="C102" t="str">
            <v>201409</v>
          </cell>
          <cell r="D102" t="str">
            <v>02</v>
          </cell>
          <cell r="E102" t="str">
            <v>EL&amp;DIS</v>
          </cell>
          <cell r="F102">
            <v>40123.333333333336</v>
          </cell>
          <cell r="G102">
            <v>253.7791666666667</v>
          </cell>
          <cell r="H102">
            <v>501.54166666666674</v>
          </cell>
          <cell r="I102">
            <v>16253.333333333336</v>
          </cell>
          <cell r="J102">
            <v>4049</v>
          </cell>
          <cell r="K102">
            <v>4815</v>
          </cell>
          <cell r="L102">
            <v>34866.979166666672</v>
          </cell>
          <cell r="M102">
            <v>20302.333333333336</v>
          </cell>
          <cell r="N102">
            <v>9121</v>
          </cell>
          <cell r="O102">
            <v>0</v>
          </cell>
          <cell r="P102">
            <v>1358.2261000000001</v>
          </cell>
          <cell r="Q102">
            <v>0</v>
          </cell>
          <cell r="R102">
            <v>83815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40123.333333333336</v>
          </cell>
        </row>
        <row r="103">
          <cell r="A103" t="str">
            <v>20141002</v>
          </cell>
          <cell r="B103">
            <v>40</v>
          </cell>
          <cell r="C103" t="str">
            <v>201410</v>
          </cell>
          <cell r="D103" t="str">
            <v>02</v>
          </cell>
          <cell r="E103" t="str">
            <v>EL&amp;DIS</v>
          </cell>
          <cell r="F103">
            <v>40232.333333333336</v>
          </cell>
          <cell r="G103">
            <v>254.4666666666667</v>
          </cell>
          <cell r="H103">
            <v>502.9041666666667</v>
          </cell>
          <cell r="I103">
            <v>16297.333333333336</v>
          </cell>
          <cell r="J103">
            <v>4060</v>
          </cell>
          <cell r="K103">
            <v>4828</v>
          </cell>
          <cell r="L103">
            <v>34961.779166666667</v>
          </cell>
          <cell r="M103">
            <v>20357.333333333336</v>
          </cell>
          <cell r="N103">
            <v>9146</v>
          </cell>
          <cell r="O103">
            <v>0</v>
          </cell>
          <cell r="P103">
            <v>1361.9056000000003</v>
          </cell>
          <cell r="Q103">
            <v>0</v>
          </cell>
          <cell r="R103">
            <v>83815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40232.333333333336</v>
          </cell>
        </row>
        <row r="104">
          <cell r="A104" t="str">
            <v>20141102</v>
          </cell>
          <cell r="B104">
            <v>41</v>
          </cell>
          <cell r="C104" t="str">
            <v>201411</v>
          </cell>
          <cell r="D104" t="str">
            <v>02</v>
          </cell>
          <cell r="E104" t="str">
            <v>EL&amp;DIS</v>
          </cell>
          <cell r="F104">
            <v>40341.333333333336</v>
          </cell>
          <cell r="G104">
            <v>255.1541666666667</v>
          </cell>
          <cell r="H104">
            <v>504.26666666666671</v>
          </cell>
          <cell r="I104">
            <v>16341.333333333336</v>
          </cell>
          <cell r="J104">
            <v>4071</v>
          </cell>
          <cell r="K104">
            <v>4841</v>
          </cell>
          <cell r="L104">
            <v>35056.57916666667</v>
          </cell>
          <cell r="M104">
            <v>20412.333333333336</v>
          </cell>
          <cell r="N104">
            <v>9170</v>
          </cell>
          <cell r="O104">
            <v>0</v>
          </cell>
          <cell r="P104">
            <v>1365.5851000000002</v>
          </cell>
          <cell r="Q104">
            <v>0</v>
          </cell>
          <cell r="R104">
            <v>83815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40341.333333333336</v>
          </cell>
        </row>
        <row r="105">
          <cell r="A105" t="str">
            <v>20141202</v>
          </cell>
          <cell r="B105">
            <v>42</v>
          </cell>
          <cell r="C105" t="str">
            <v>201412</v>
          </cell>
          <cell r="D105" t="str">
            <v>02</v>
          </cell>
          <cell r="E105" t="str">
            <v>EL&amp;DIS</v>
          </cell>
          <cell r="F105">
            <v>40450.333333333336</v>
          </cell>
          <cell r="G105">
            <v>255.85416666666671</v>
          </cell>
          <cell r="H105">
            <v>505.62916666666672</v>
          </cell>
          <cell r="I105">
            <v>16386.333333333336</v>
          </cell>
          <cell r="J105">
            <v>4082</v>
          </cell>
          <cell r="K105">
            <v>4854</v>
          </cell>
          <cell r="L105">
            <v>35151.379166666673</v>
          </cell>
          <cell r="M105">
            <v>20468.333333333336</v>
          </cell>
          <cell r="N105">
            <v>9196</v>
          </cell>
          <cell r="O105">
            <v>0</v>
          </cell>
          <cell r="P105">
            <v>1369.3315000000002</v>
          </cell>
          <cell r="Q105">
            <v>0</v>
          </cell>
          <cell r="R105">
            <v>83815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40450.333333333336</v>
          </cell>
        </row>
        <row r="106">
          <cell r="A106" t="str">
            <v>20150102</v>
          </cell>
          <cell r="B106">
            <v>43</v>
          </cell>
          <cell r="C106" t="str">
            <v>201501</v>
          </cell>
          <cell r="D106" t="str">
            <v>02</v>
          </cell>
          <cell r="E106" t="str">
            <v>EL&amp;DIS</v>
          </cell>
          <cell r="F106">
            <v>40559.333333333336</v>
          </cell>
          <cell r="G106">
            <v>256.54166666666669</v>
          </cell>
          <cell r="H106">
            <v>506.99166666666673</v>
          </cell>
          <cell r="I106">
            <v>16430.333333333336</v>
          </cell>
          <cell r="J106">
            <v>4093</v>
          </cell>
          <cell r="K106">
            <v>4867</v>
          </cell>
          <cell r="L106">
            <v>35246.179166666669</v>
          </cell>
          <cell r="M106">
            <v>20523.333333333336</v>
          </cell>
          <cell r="N106">
            <v>9220</v>
          </cell>
          <cell r="O106">
            <v>0</v>
          </cell>
          <cell r="P106">
            <v>1373.0110000000002</v>
          </cell>
          <cell r="Q106">
            <v>0</v>
          </cell>
          <cell r="R106">
            <v>83815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40559.333333333336</v>
          </cell>
        </row>
        <row r="107">
          <cell r="A107" t="str">
            <v>20150202</v>
          </cell>
          <cell r="B107">
            <v>44</v>
          </cell>
          <cell r="C107" t="str">
            <v>201502</v>
          </cell>
          <cell r="D107" t="str">
            <v>02</v>
          </cell>
          <cell r="E107" t="str">
            <v>EL&amp;DIS</v>
          </cell>
          <cell r="F107">
            <v>40668.333333333336</v>
          </cell>
          <cell r="G107">
            <v>257.22916666666669</v>
          </cell>
          <cell r="H107">
            <v>508.35416666666674</v>
          </cell>
          <cell r="I107">
            <v>16474.333333333336</v>
          </cell>
          <cell r="J107">
            <v>4104</v>
          </cell>
          <cell r="K107">
            <v>4880</v>
          </cell>
          <cell r="L107">
            <v>35340.979166666672</v>
          </cell>
          <cell r="M107">
            <v>20578.333333333336</v>
          </cell>
          <cell r="N107">
            <v>9245</v>
          </cell>
          <cell r="O107">
            <v>0</v>
          </cell>
          <cell r="P107">
            <v>1376.6905000000002</v>
          </cell>
          <cell r="Q107">
            <v>0</v>
          </cell>
          <cell r="R107">
            <v>83815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40668.333333333336</v>
          </cell>
        </row>
        <row r="108">
          <cell r="A108" t="str">
            <v>20150302</v>
          </cell>
          <cell r="B108">
            <v>45</v>
          </cell>
          <cell r="C108" t="str">
            <v>201503</v>
          </cell>
          <cell r="D108" t="str">
            <v>02</v>
          </cell>
          <cell r="E108" t="str">
            <v>EL&amp;DIS</v>
          </cell>
          <cell r="F108">
            <v>40777.333333333336</v>
          </cell>
          <cell r="G108">
            <v>257.91666666666669</v>
          </cell>
          <cell r="H108">
            <v>509.7166666666667</v>
          </cell>
          <cell r="I108">
            <v>16518.333333333336</v>
          </cell>
          <cell r="J108">
            <v>4115</v>
          </cell>
          <cell r="K108">
            <v>4893</v>
          </cell>
          <cell r="L108">
            <v>35435.779166666667</v>
          </cell>
          <cell r="M108">
            <v>20633.333333333336</v>
          </cell>
          <cell r="N108">
            <v>9270</v>
          </cell>
          <cell r="O108">
            <v>0</v>
          </cell>
          <cell r="P108">
            <v>1380.3700000000001</v>
          </cell>
          <cell r="Q108">
            <v>0</v>
          </cell>
          <cell r="R108">
            <v>83815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40777.333333333336</v>
          </cell>
        </row>
        <row r="109">
          <cell r="A109" t="str">
            <v>20150402</v>
          </cell>
          <cell r="B109">
            <v>46</v>
          </cell>
          <cell r="C109" t="str">
            <v>201504</v>
          </cell>
          <cell r="D109" t="str">
            <v>02</v>
          </cell>
          <cell r="E109" t="str">
            <v>EL&amp;DIS</v>
          </cell>
          <cell r="F109">
            <v>40886.333333333336</v>
          </cell>
          <cell r="G109">
            <v>258.60416666666669</v>
          </cell>
          <cell r="H109">
            <v>511.07916666666671</v>
          </cell>
          <cell r="I109">
            <v>16562.333333333336</v>
          </cell>
          <cell r="J109">
            <v>4126</v>
          </cell>
          <cell r="K109">
            <v>4906</v>
          </cell>
          <cell r="L109">
            <v>35530.57916666667</v>
          </cell>
          <cell r="M109">
            <v>20688.333333333336</v>
          </cell>
          <cell r="N109">
            <v>9294</v>
          </cell>
          <cell r="O109">
            <v>0</v>
          </cell>
          <cell r="P109">
            <v>1384.0495000000001</v>
          </cell>
          <cell r="Q109">
            <v>0</v>
          </cell>
          <cell r="R109">
            <v>83815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40886.333333333336</v>
          </cell>
        </row>
        <row r="110">
          <cell r="A110" t="str">
            <v>20150502</v>
          </cell>
          <cell r="B110">
            <v>47</v>
          </cell>
          <cell r="C110" t="str">
            <v>201505</v>
          </cell>
          <cell r="D110" t="str">
            <v>02</v>
          </cell>
          <cell r="E110" t="str">
            <v>EL&amp;DIS</v>
          </cell>
          <cell r="F110">
            <v>40995.333333333336</v>
          </cell>
          <cell r="G110">
            <v>259.29166666666669</v>
          </cell>
          <cell r="H110">
            <v>512.44166666666672</v>
          </cell>
          <cell r="I110">
            <v>16606.333333333336</v>
          </cell>
          <cell r="J110">
            <v>4137</v>
          </cell>
          <cell r="K110">
            <v>4919</v>
          </cell>
          <cell r="L110">
            <v>35625.379166666673</v>
          </cell>
          <cell r="M110">
            <v>20743.333333333336</v>
          </cell>
          <cell r="N110">
            <v>9319</v>
          </cell>
          <cell r="O110">
            <v>0</v>
          </cell>
          <cell r="P110">
            <v>1387.7290000000003</v>
          </cell>
          <cell r="Q110">
            <v>0</v>
          </cell>
          <cell r="R110">
            <v>83815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40995.333333333336</v>
          </cell>
        </row>
        <row r="111">
          <cell r="A111" t="str">
            <v>20150602</v>
          </cell>
          <cell r="B111">
            <v>48</v>
          </cell>
          <cell r="C111" t="str">
            <v>201506</v>
          </cell>
          <cell r="D111" t="str">
            <v>02</v>
          </cell>
          <cell r="E111" t="str">
            <v>EL&amp;DIS</v>
          </cell>
          <cell r="F111">
            <v>41104.333333333336</v>
          </cell>
          <cell r="G111">
            <v>259.97916666666669</v>
          </cell>
          <cell r="H111">
            <v>513.80416666666667</v>
          </cell>
          <cell r="I111">
            <v>16649.333333333336</v>
          </cell>
          <cell r="J111">
            <v>4149</v>
          </cell>
          <cell r="K111">
            <v>4933</v>
          </cell>
          <cell r="L111">
            <v>35719.191666666673</v>
          </cell>
          <cell r="M111">
            <v>20798.333333333336</v>
          </cell>
          <cell r="N111">
            <v>9343</v>
          </cell>
          <cell r="O111">
            <v>0</v>
          </cell>
          <cell r="P111">
            <v>1391.4085000000002</v>
          </cell>
          <cell r="Q111">
            <v>0</v>
          </cell>
          <cell r="R111">
            <v>83815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41104.333333333336</v>
          </cell>
        </row>
        <row r="112">
          <cell r="A112" t="str">
            <v>20150702</v>
          </cell>
          <cell r="B112">
            <v>49</v>
          </cell>
          <cell r="C112" t="str">
            <v>201507</v>
          </cell>
          <cell r="D112" t="str">
            <v>02</v>
          </cell>
          <cell r="E112" t="str">
            <v>EL&amp;DIS</v>
          </cell>
          <cell r="F112">
            <v>41213.333333333336</v>
          </cell>
          <cell r="G112">
            <v>260.67916666666673</v>
          </cell>
          <cell r="H112">
            <v>515.16666666666674</v>
          </cell>
          <cell r="I112">
            <v>16694.333333333336</v>
          </cell>
          <cell r="J112">
            <v>4160</v>
          </cell>
          <cell r="K112">
            <v>4946</v>
          </cell>
          <cell r="L112">
            <v>35813.991666666669</v>
          </cell>
          <cell r="M112">
            <v>20854.333333333336</v>
          </cell>
          <cell r="N112">
            <v>9368</v>
          </cell>
          <cell r="O112">
            <v>0</v>
          </cell>
          <cell r="P112">
            <v>1395.1549000000002</v>
          </cell>
          <cell r="Q112">
            <v>0</v>
          </cell>
          <cell r="R112">
            <v>83815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41213.333333333336</v>
          </cell>
        </row>
        <row r="113">
          <cell r="A113" t="str">
            <v>20150802</v>
          </cell>
          <cell r="B113">
            <v>50</v>
          </cell>
          <cell r="C113" t="str">
            <v>201508</v>
          </cell>
          <cell r="D113" t="str">
            <v>02</v>
          </cell>
          <cell r="E113" t="str">
            <v>EL&amp;DIS</v>
          </cell>
          <cell r="F113">
            <v>41322.333333333336</v>
          </cell>
          <cell r="G113">
            <v>261.36666666666673</v>
          </cell>
          <cell r="H113">
            <v>516.5291666666667</v>
          </cell>
          <cell r="I113">
            <v>16738.333333333336</v>
          </cell>
          <cell r="J113">
            <v>4171</v>
          </cell>
          <cell r="K113">
            <v>4959</v>
          </cell>
          <cell r="L113">
            <v>35908.791666666672</v>
          </cell>
          <cell r="M113">
            <v>20909.333333333336</v>
          </cell>
          <cell r="N113">
            <v>9393</v>
          </cell>
          <cell r="O113">
            <v>0</v>
          </cell>
          <cell r="P113">
            <v>1398.8344000000002</v>
          </cell>
          <cell r="Q113">
            <v>0</v>
          </cell>
          <cell r="R113">
            <v>83815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41322.333333333336</v>
          </cell>
        </row>
        <row r="114">
          <cell r="A114" t="str">
            <v>20150902</v>
          </cell>
          <cell r="B114">
            <v>51</v>
          </cell>
          <cell r="C114" t="str">
            <v>201509</v>
          </cell>
          <cell r="D114" t="str">
            <v>02</v>
          </cell>
          <cell r="E114" t="str">
            <v>EL&amp;DIS</v>
          </cell>
          <cell r="F114">
            <v>41431.333333333336</v>
          </cell>
          <cell r="G114">
            <v>262.05416666666673</v>
          </cell>
          <cell r="H114">
            <v>517.89166666666677</v>
          </cell>
          <cell r="I114">
            <v>16783.333333333336</v>
          </cell>
          <cell r="J114">
            <v>4181</v>
          </cell>
          <cell r="K114">
            <v>4972</v>
          </cell>
          <cell r="L114">
            <v>36003.591666666667</v>
          </cell>
          <cell r="M114">
            <v>20964.333333333336</v>
          </cell>
          <cell r="N114">
            <v>9419</v>
          </cell>
          <cell r="O114">
            <v>0</v>
          </cell>
          <cell r="P114">
            <v>1402.5139000000001</v>
          </cell>
          <cell r="Q114">
            <v>0</v>
          </cell>
          <cell r="R114">
            <v>83815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41431.333333333336</v>
          </cell>
        </row>
        <row r="115">
          <cell r="A115" t="str">
            <v>20151002</v>
          </cell>
          <cell r="B115">
            <v>52</v>
          </cell>
          <cell r="C115" t="str">
            <v>201510</v>
          </cell>
          <cell r="D115" t="str">
            <v>02</v>
          </cell>
          <cell r="E115" t="str">
            <v>EL&amp;DIS</v>
          </cell>
          <cell r="F115">
            <v>41540.333333333336</v>
          </cell>
          <cell r="G115">
            <v>262.74166666666673</v>
          </cell>
          <cell r="H115">
            <v>519.25416666666672</v>
          </cell>
          <cell r="I115">
            <v>16827.333333333336</v>
          </cell>
          <cell r="J115">
            <v>4192</v>
          </cell>
          <cell r="K115">
            <v>4985</v>
          </cell>
          <cell r="L115">
            <v>36098.39166666667</v>
          </cell>
          <cell r="M115">
            <v>21019.333333333336</v>
          </cell>
          <cell r="N115">
            <v>9443</v>
          </cell>
          <cell r="O115">
            <v>0</v>
          </cell>
          <cell r="P115">
            <v>1406.1934000000001</v>
          </cell>
          <cell r="Q115">
            <v>0</v>
          </cell>
          <cell r="R115">
            <v>83815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41540.333333333336</v>
          </cell>
        </row>
        <row r="116">
          <cell r="A116" t="str">
            <v>20151102</v>
          </cell>
          <cell r="B116">
            <v>53</v>
          </cell>
          <cell r="C116" t="str">
            <v>201511</v>
          </cell>
          <cell r="D116" t="str">
            <v>02</v>
          </cell>
          <cell r="E116" t="str">
            <v>EL&amp;DIS</v>
          </cell>
          <cell r="F116">
            <v>41649.333333333336</v>
          </cell>
          <cell r="G116">
            <v>263.42916666666673</v>
          </cell>
          <cell r="H116">
            <v>520.61666666666667</v>
          </cell>
          <cell r="I116">
            <v>16871.333333333336</v>
          </cell>
          <cell r="J116">
            <v>4203</v>
          </cell>
          <cell r="K116">
            <v>4998</v>
          </cell>
          <cell r="L116">
            <v>36193.191666666673</v>
          </cell>
          <cell r="M116">
            <v>21074.333333333336</v>
          </cell>
          <cell r="N116">
            <v>9468</v>
          </cell>
          <cell r="O116">
            <v>0</v>
          </cell>
          <cell r="P116">
            <v>1409.8729000000003</v>
          </cell>
          <cell r="Q116">
            <v>0</v>
          </cell>
          <cell r="R116">
            <v>83815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41649.333333333336</v>
          </cell>
        </row>
        <row r="117">
          <cell r="A117" t="str">
            <v>20151202</v>
          </cell>
          <cell r="B117">
            <v>54</v>
          </cell>
          <cell r="C117" t="str">
            <v>201512</v>
          </cell>
          <cell r="D117" t="str">
            <v>02</v>
          </cell>
          <cell r="E117" t="str">
            <v>EL&amp;DIS</v>
          </cell>
          <cell r="F117">
            <v>41758.333333333336</v>
          </cell>
          <cell r="G117">
            <v>264.11666666666673</v>
          </cell>
          <cell r="H117">
            <v>521.97916666666674</v>
          </cell>
          <cell r="I117">
            <v>16915.333333333336</v>
          </cell>
          <cell r="J117">
            <v>4214</v>
          </cell>
          <cell r="K117">
            <v>5011</v>
          </cell>
          <cell r="L117">
            <v>36287.991666666669</v>
          </cell>
          <cell r="M117">
            <v>21129.333333333336</v>
          </cell>
          <cell r="N117">
            <v>9492</v>
          </cell>
          <cell r="O117">
            <v>0</v>
          </cell>
          <cell r="P117">
            <v>1413.5524000000003</v>
          </cell>
          <cell r="Q117">
            <v>0</v>
          </cell>
          <cell r="R117">
            <v>83815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41758.333333333336</v>
          </cell>
        </row>
        <row r="118">
          <cell r="A118" t="str">
            <v>20160102</v>
          </cell>
          <cell r="B118">
            <v>55</v>
          </cell>
          <cell r="C118" t="str">
            <v>201601</v>
          </cell>
          <cell r="D118" t="str">
            <v>02</v>
          </cell>
          <cell r="E118" t="str">
            <v>EL&amp;DIS</v>
          </cell>
          <cell r="F118">
            <v>41867.333333333336</v>
          </cell>
          <cell r="G118">
            <v>264.81666666666672</v>
          </cell>
          <cell r="H118">
            <v>523.3416666666667</v>
          </cell>
          <cell r="I118">
            <v>16960.333333333336</v>
          </cell>
          <cell r="J118">
            <v>4225</v>
          </cell>
          <cell r="K118">
            <v>5024</v>
          </cell>
          <cell r="L118">
            <v>36382.791666666672</v>
          </cell>
          <cell r="M118">
            <v>21185.333333333336</v>
          </cell>
          <cell r="N118">
            <v>9518</v>
          </cell>
          <cell r="O118">
            <v>0</v>
          </cell>
          <cell r="P118">
            <v>1417.2988000000003</v>
          </cell>
          <cell r="Q118">
            <v>0</v>
          </cell>
          <cell r="R118">
            <v>83815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41867.333333333336</v>
          </cell>
        </row>
        <row r="119">
          <cell r="A119" t="str">
            <v>20160202</v>
          </cell>
          <cell r="B119">
            <v>56</v>
          </cell>
          <cell r="C119" t="str">
            <v>201602</v>
          </cell>
          <cell r="D119" t="str">
            <v>02</v>
          </cell>
          <cell r="E119" t="str">
            <v>EL&amp;DIS</v>
          </cell>
          <cell r="F119">
            <v>41976.333333333336</v>
          </cell>
          <cell r="G119">
            <v>265.50416666666672</v>
          </cell>
          <cell r="H119">
            <v>524.70416666666677</v>
          </cell>
          <cell r="I119">
            <v>17004.333333333336</v>
          </cell>
          <cell r="J119">
            <v>4236</v>
          </cell>
          <cell r="K119">
            <v>5037</v>
          </cell>
          <cell r="L119">
            <v>36477.591666666667</v>
          </cell>
          <cell r="M119">
            <v>21240.333333333336</v>
          </cell>
          <cell r="N119">
            <v>9543</v>
          </cell>
          <cell r="O119">
            <v>0</v>
          </cell>
          <cell r="P119">
            <v>1420.9783000000002</v>
          </cell>
          <cell r="Q119">
            <v>0</v>
          </cell>
          <cell r="R119">
            <v>83815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41976.333333333336</v>
          </cell>
        </row>
        <row r="120">
          <cell r="A120" t="str">
            <v>20160302</v>
          </cell>
          <cell r="B120">
            <v>57</v>
          </cell>
          <cell r="C120" t="str">
            <v>201603</v>
          </cell>
          <cell r="D120" t="str">
            <v>02</v>
          </cell>
          <cell r="E120" t="str">
            <v>EL&amp;DIS</v>
          </cell>
          <cell r="F120">
            <v>42085.333333333336</v>
          </cell>
          <cell r="G120">
            <v>266.19166666666672</v>
          </cell>
          <cell r="H120">
            <v>526.06666666666672</v>
          </cell>
          <cell r="I120">
            <v>17048.333333333336</v>
          </cell>
          <cell r="J120">
            <v>4247</v>
          </cell>
          <cell r="K120">
            <v>5050</v>
          </cell>
          <cell r="L120">
            <v>36572.39166666667</v>
          </cell>
          <cell r="M120">
            <v>21295.333333333336</v>
          </cell>
          <cell r="N120">
            <v>9567</v>
          </cell>
          <cell r="O120">
            <v>0</v>
          </cell>
          <cell r="P120">
            <v>1424.6578000000002</v>
          </cell>
          <cell r="Q120">
            <v>0</v>
          </cell>
          <cell r="R120">
            <v>83815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42085.333333333336</v>
          </cell>
        </row>
        <row r="121">
          <cell r="A121" t="str">
            <v>20160402</v>
          </cell>
          <cell r="B121">
            <v>58</v>
          </cell>
          <cell r="C121" t="str">
            <v>201604</v>
          </cell>
          <cell r="D121" t="str">
            <v>02</v>
          </cell>
          <cell r="E121" t="str">
            <v>EL&amp;DIS</v>
          </cell>
          <cell r="F121">
            <v>42194.333333333336</v>
          </cell>
          <cell r="G121">
            <v>266.87916666666672</v>
          </cell>
          <cell r="H121">
            <v>527.42916666666667</v>
          </cell>
          <cell r="I121">
            <v>17092.333333333336</v>
          </cell>
          <cell r="J121">
            <v>4258</v>
          </cell>
          <cell r="K121">
            <v>5063</v>
          </cell>
          <cell r="L121">
            <v>36667.191666666673</v>
          </cell>
          <cell r="M121">
            <v>21350.333333333336</v>
          </cell>
          <cell r="N121">
            <v>9592</v>
          </cell>
          <cell r="O121">
            <v>0</v>
          </cell>
          <cell r="P121">
            <v>1428.3373000000001</v>
          </cell>
          <cell r="Q121">
            <v>0</v>
          </cell>
          <cell r="R121">
            <v>83815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42194.333333333336</v>
          </cell>
        </row>
        <row r="122">
          <cell r="A122" t="str">
            <v>20160502</v>
          </cell>
          <cell r="B122">
            <v>59</v>
          </cell>
          <cell r="C122" t="str">
            <v>201605</v>
          </cell>
          <cell r="D122" t="str">
            <v>02</v>
          </cell>
          <cell r="E122" t="str">
            <v>EL&amp;DIS</v>
          </cell>
          <cell r="F122">
            <v>42303.333333333336</v>
          </cell>
          <cell r="G122">
            <v>267.56666666666672</v>
          </cell>
          <cell r="H122">
            <v>528.79166666666674</v>
          </cell>
          <cell r="I122">
            <v>17136.333333333336</v>
          </cell>
          <cell r="J122">
            <v>4269</v>
          </cell>
          <cell r="K122">
            <v>5076</v>
          </cell>
          <cell r="L122">
            <v>36761.991666666669</v>
          </cell>
          <cell r="M122">
            <v>21405.333333333336</v>
          </cell>
          <cell r="N122">
            <v>9616</v>
          </cell>
          <cell r="O122">
            <v>0</v>
          </cell>
          <cell r="P122">
            <v>1432.0168000000001</v>
          </cell>
          <cell r="Q122">
            <v>0</v>
          </cell>
          <cell r="R122">
            <v>83815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42303.333333333336</v>
          </cell>
        </row>
        <row r="123">
          <cell r="A123" t="str">
            <v>20160602</v>
          </cell>
          <cell r="B123">
            <v>60</v>
          </cell>
          <cell r="C123" t="str">
            <v>201606</v>
          </cell>
          <cell r="D123" t="str">
            <v>02</v>
          </cell>
          <cell r="E123" t="str">
            <v>EL&amp;DIS</v>
          </cell>
          <cell r="F123">
            <v>42412.333333333336</v>
          </cell>
          <cell r="G123">
            <v>268.25416666666672</v>
          </cell>
          <cell r="H123">
            <v>530.1541666666667</v>
          </cell>
          <cell r="I123">
            <v>17180.333333333336</v>
          </cell>
          <cell r="J123">
            <v>4280</v>
          </cell>
          <cell r="K123">
            <v>5089</v>
          </cell>
          <cell r="L123">
            <v>36856.791666666672</v>
          </cell>
          <cell r="M123">
            <v>21460.333333333336</v>
          </cell>
          <cell r="N123">
            <v>9641</v>
          </cell>
          <cell r="O123">
            <v>0</v>
          </cell>
          <cell r="P123">
            <v>1435.6963000000003</v>
          </cell>
          <cell r="Q123">
            <v>0</v>
          </cell>
          <cell r="R123">
            <v>83815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42412.333333333336</v>
          </cell>
        </row>
        <row r="124">
          <cell r="A124" t="str">
            <v>20110703</v>
          </cell>
          <cell r="B124">
            <v>1</v>
          </cell>
          <cell r="C124" t="str">
            <v>201107</v>
          </cell>
          <cell r="D124" t="str">
            <v>03</v>
          </cell>
          <cell r="E124" t="str">
            <v>SO-CLD</v>
          </cell>
          <cell r="F124">
            <v>684552</v>
          </cell>
          <cell r="G124">
            <v>328134</v>
          </cell>
          <cell r="H124">
            <v>684552</v>
          </cell>
          <cell r="I124">
            <v>328125</v>
          </cell>
          <cell r="J124">
            <v>9</v>
          </cell>
          <cell r="K124">
            <v>14</v>
          </cell>
          <cell r="L124">
            <v>0</v>
          </cell>
          <cell r="M124">
            <v>328134</v>
          </cell>
          <cell r="N124">
            <v>229447</v>
          </cell>
          <cell r="O124">
            <v>0</v>
          </cell>
          <cell r="P124">
            <v>25397.571599999999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684552</v>
          </cell>
        </row>
        <row r="125">
          <cell r="A125" t="str">
            <v>20110803</v>
          </cell>
          <cell r="B125">
            <v>2</v>
          </cell>
          <cell r="C125" t="str">
            <v>201108</v>
          </cell>
          <cell r="D125" t="str">
            <v>03</v>
          </cell>
          <cell r="E125" t="str">
            <v>SO-CLD</v>
          </cell>
          <cell r="F125">
            <v>689315</v>
          </cell>
          <cell r="G125">
            <v>338358</v>
          </cell>
          <cell r="H125">
            <v>689315</v>
          </cell>
          <cell r="I125">
            <v>338353</v>
          </cell>
          <cell r="J125">
            <v>5</v>
          </cell>
          <cell r="K125">
            <v>11</v>
          </cell>
          <cell r="L125">
            <v>0</v>
          </cell>
          <cell r="M125">
            <v>338358</v>
          </cell>
          <cell r="N125">
            <v>226706</v>
          </cell>
          <cell r="O125">
            <v>0</v>
          </cell>
          <cell r="P125">
            <v>26188.909199999998</v>
          </cell>
          <cell r="Q125">
            <v>0</v>
          </cell>
          <cell r="R125">
            <v>0</v>
          </cell>
          <cell r="W125">
            <v>689315</v>
          </cell>
        </row>
        <row r="126">
          <cell r="A126" t="str">
            <v>20110903</v>
          </cell>
          <cell r="B126">
            <v>3</v>
          </cell>
          <cell r="C126" t="str">
            <v>201109</v>
          </cell>
          <cell r="D126" t="str">
            <v>03</v>
          </cell>
          <cell r="E126" t="str">
            <v>SO-CLD</v>
          </cell>
          <cell r="F126">
            <v>690007</v>
          </cell>
          <cell r="G126">
            <v>343487</v>
          </cell>
          <cell r="H126">
            <v>690007</v>
          </cell>
          <cell r="I126">
            <v>343481</v>
          </cell>
          <cell r="J126">
            <v>6</v>
          </cell>
          <cell r="K126">
            <v>15</v>
          </cell>
          <cell r="L126">
            <v>0</v>
          </cell>
          <cell r="M126">
            <v>343487</v>
          </cell>
          <cell r="N126">
            <v>224435</v>
          </cell>
          <cell r="O126">
            <v>0</v>
          </cell>
          <cell r="P126">
            <v>26585.893799999998</v>
          </cell>
          <cell r="Q126">
            <v>0</v>
          </cell>
          <cell r="R126">
            <v>0</v>
          </cell>
          <cell r="W126">
            <v>690007</v>
          </cell>
        </row>
        <row r="127">
          <cell r="A127" t="str">
            <v>20111003</v>
          </cell>
          <cell r="B127">
            <v>4</v>
          </cell>
          <cell r="C127" t="str">
            <v>201110</v>
          </cell>
          <cell r="D127" t="str">
            <v>03</v>
          </cell>
          <cell r="E127" t="str">
            <v>SO-CLD</v>
          </cell>
          <cell r="F127">
            <v>690509</v>
          </cell>
          <cell r="G127">
            <v>348905</v>
          </cell>
          <cell r="H127">
            <v>690509</v>
          </cell>
          <cell r="I127">
            <v>348899</v>
          </cell>
          <cell r="J127">
            <v>6</v>
          </cell>
          <cell r="K127">
            <v>13</v>
          </cell>
          <cell r="L127">
            <v>0</v>
          </cell>
          <cell r="M127">
            <v>348905</v>
          </cell>
          <cell r="N127">
            <v>222777</v>
          </cell>
          <cell r="O127">
            <v>0</v>
          </cell>
          <cell r="P127">
            <v>27005.246999999999</v>
          </cell>
          <cell r="Q127">
            <v>0</v>
          </cell>
          <cell r="R127">
            <v>0</v>
          </cell>
          <cell r="W127">
            <v>690509</v>
          </cell>
        </row>
        <row r="128">
          <cell r="A128" t="str">
            <v>20111103</v>
          </cell>
          <cell r="B128">
            <v>5</v>
          </cell>
          <cell r="C128" t="str">
            <v>201111</v>
          </cell>
          <cell r="D128" t="str">
            <v>03</v>
          </cell>
          <cell r="E128" t="str">
            <v>SO-CLD</v>
          </cell>
          <cell r="F128">
            <v>691380</v>
          </cell>
          <cell r="G128">
            <v>350971</v>
          </cell>
          <cell r="H128">
            <v>691380</v>
          </cell>
          <cell r="I128">
            <v>350964</v>
          </cell>
          <cell r="J128">
            <v>7</v>
          </cell>
          <cell r="K128">
            <v>14</v>
          </cell>
          <cell r="L128">
            <v>0</v>
          </cell>
          <cell r="M128">
            <v>350971</v>
          </cell>
          <cell r="N128">
            <v>223050</v>
          </cell>
          <cell r="O128">
            <v>0</v>
          </cell>
          <cell r="P128">
            <v>27165.1554</v>
          </cell>
          <cell r="Q128">
            <v>0</v>
          </cell>
          <cell r="R128">
            <v>0</v>
          </cell>
          <cell r="W128">
            <v>691380</v>
          </cell>
        </row>
        <row r="129">
          <cell r="A129" t="str">
            <v>20111203</v>
          </cell>
          <cell r="B129">
            <v>6</v>
          </cell>
          <cell r="C129" t="str">
            <v>201112</v>
          </cell>
          <cell r="D129" t="str">
            <v>03</v>
          </cell>
          <cell r="E129" t="str">
            <v>SO-CLD</v>
          </cell>
          <cell r="F129">
            <v>689425</v>
          </cell>
          <cell r="G129">
            <v>333034</v>
          </cell>
          <cell r="H129">
            <v>689425</v>
          </cell>
          <cell r="I129">
            <v>333025</v>
          </cell>
          <cell r="J129">
            <v>9</v>
          </cell>
          <cell r="K129">
            <v>15</v>
          </cell>
          <cell r="L129">
            <v>0</v>
          </cell>
          <cell r="M129">
            <v>333034</v>
          </cell>
          <cell r="N129">
            <v>223278</v>
          </cell>
          <cell r="O129">
            <v>0</v>
          </cell>
          <cell r="P129">
            <v>25776.831599999998</v>
          </cell>
          <cell r="Q129">
            <v>0</v>
          </cell>
          <cell r="R129">
            <v>0</v>
          </cell>
          <cell r="W129">
            <v>689425</v>
          </cell>
        </row>
        <row r="130">
          <cell r="A130" t="str">
            <v>20120103</v>
          </cell>
          <cell r="B130">
            <v>7</v>
          </cell>
          <cell r="C130" t="str">
            <v>201201</v>
          </cell>
          <cell r="D130" t="str">
            <v>03</v>
          </cell>
          <cell r="E130" t="str">
            <v>SO-CLD</v>
          </cell>
          <cell r="F130">
            <v>691405</v>
          </cell>
          <cell r="G130">
            <v>334487</v>
          </cell>
          <cell r="H130">
            <v>691405</v>
          </cell>
          <cell r="I130">
            <v>334475</v>
          </cell>
          <cell r="J130">
            <v>12</v>
          </cell>
          <cell r="K130">
            <v>22</v>
          </cell>
          <cell r="L130">
            <v>0</v>
          </cell>
          <cell r="M130">
            <v>334487</v>
          </cell>
          <cell r="N130">
            <v>225136</v>
          </cell>
          <cell r="O130">
            <v>0</v>
          </cell>
          <cell r="P130">
            <v>25889.293799999999</v>
          </cell>
          <cell r="Q130">
            <v>0</v>
          </cell>
          <cell r="R130">
            <v>0</v>
          </cell>
          <cell r="W130">
            <v>691405</v>
          </cell>
        </row>
        <row r="131">
          <cell r="A131" t="str">
            <v>20120203</v>
          </cell>
          <cell r="B131">
            <v>8</v>
          </cell>
          <cell r="C131" t="str">
            <v>201202</v>
          </cell>
          <cell r="D131" t="str">
            <v>03</v>
          </cell>
          <cell r="E131" t="str">
            <v>SO-CLD</v>
          </cell>
          <cell r="F131">
            <v>692618</v>
          </cell>
          <cell r="G131">
            <v>331333</v>
          </cell>
          <cell r="H131">
            <v>692618</v>
          </cell>
          <cell r="I131">
            <v>331323</v>
          </cell>
          <cell r="J131">
            <v>10</v>
          </cell>
          <cell r="K131">
            <v>20</v>
          </cell>
          <cell r="L131">
            <v>0</v>
          </cell>
          <cell r="M131">
            <v>331333</v>
          </cell>
          <cell r="N131">
            <v>222994</v>
          </cell>
          <cell r="O131">
            <v>0</v>
          </cell>
          <cell r="P131">
            <v>25645.174199999998</v>
          </cell>
          <cell r="Q131">
            <v>0</v>
          </cell>
          <cell r="R131">
            <v>0</v>
          </cell>
          <cell r="W131">
            <v>692618</v>
          </cell>
        </row>
        <row r="132">
          <cell r="A132" t="str">
            <v>20120303</v>
          </cell>
          <cell r="B132">
            <v>9</v>
          </cell>
          <cell r="C132" t="str">
            <v>201203</v>
          </cell>
          <cell r="D132" t="str">
            <v>03</v>
          </cell>
          <cell r="E132" t="str">
            <v>SO-CLD</v>
          </cell>
          <cell r="F132">
            <v>690757</v>
          </cell>
          <cell r="G132">
            <v>334543</v>
          </cell>
          <cell r="H132">
            <v>690757</v>
          </cell>
          <cell r="I132">
            <v>334534</v>
          </cell>
          <cell r="J132">
            <v>9</v>
          </cell>
          <cell r="K132">
            <v>17</v>
          </cell>
          <cell r="L132">
            <v>0</v>
          </cell>
          <cell r="M132">
            <v>334543</v>
          </cell>
          <cell r="N132">
            <v>222247</v>
          </cell>
          <cell r="O132">
            <v>0</v>
          </cell>
          <cell r="P132">
            <v>25893.628199999999</v>
          </cell>
          <cell r="Q132">
            <v>0</v>
          </cell>
          <cell r="R132">
            <v>0</v>
          </cell>
          <cell r="W132">
            <v>690757</v>
          </cell>
        </row>
        <row r="133">
          <cell r="A133" t="str">
            <v>20120403</v>
          </cell>
          <cell r="B133">
            <v>10</v>
          </cell>
          <cell r="C133" t="str">
            <v>201204</v>
          </cell>
          <cell r="D133" t="str">
            <v>03</v>
          </cell>
          <cell r="E133" t="str">
            <v>SO-CLD</v>
          </cell>
          <cell r="F133">
            <v>697889</v>
          </cell>
          <cell r="G133">
            <v>338846</v>
          </cell>
          <cell r="H133">
            <v>697889</v>
          </cell>
          <cell r="I133">
            <v>338842</v>
          </cell>
          <cell r="J133">
            <v>4</v>
          </cell>
          <cell r="K133">
            <v>4</v>
          </cell>
          <cell r="L133">
            <v>0</v>
          </cell>
          <cell r="M133">
            <v>338846</v>
          </cell>
          <cell r="N133">
            <v>224081</v>
          </cell>
          <cell r="O133">
            <v>0</v>
          </cell>
          <cell r="P133">
            <v>26226.680399999997</v>
          </cell>
          <cell r="Q133">
            <v>0</v>
          </cell>
          <cell r="R133">
            <v>0</v>
          </cell>
          <cell r="W133">
            <v>697889</v>
          </cell>
        </row>
        <row r="134">
          <cell r="A134" t="str">
            <v>20120503</v>
          </cell>
          <cell r="B134">
            <v>11</v>
          </cell>
          <cell r="C134" t="str">
            <v>201205</v>
          </cell>
          <cell r="D134" t="str">
            <v>03</v>
          </cell>
          <cell r="E134" t="str">
            <v>SO-CLD</v>
          </cell>
          <cell r="F134">
            <v>698553</v>
          </cell>
          <cell r="G134">
            <v>336176</v>
          </cell>
          <cell r="H134">
            <v>698553</v>
          </cell>
          <cell r="I134">
            <v>336171</v>
          </cell>
          <cell r="J134">
            <v>5</v>
          </cell>
          <cell r="K134">
            <v>5</v>
          </cell>
          <cell r="L134">
            <v>0</v>
          </cell>
          <cell r="M134">
            <v>336176</v>
          </cell>
          <cell r="N134">
            <v>224782</v>
          </cell>
          <cell r="O134">
            <v>0</v>
          </cell>
          <cell r="P134">
            <v>26020.022399999998</v>
          </cell>
          <cell r="Q134">
            <v>0</v>
          </cell>
          <cell r="R134">
            <v>0</v>
          </cell>
          <cell r="W134">
            <v>698553</v>
          </cell>
        </row>
        <row r="135">
          <cell r="A135" t="str">
            <v>20120603</v>
          </cell>
          <cell r="B135">
            <v>12</v>
          </cell>
          <cell r="C135" t="str">
            <v>201206</v>
          </cell>
          <cell r="D135" t="str">
            <v>03</v>
          </cell>
          <cell r="E135" t="str">
            <v>SO-CLD</v>
          </cell>
          <cell r="F135">
            <v>698964</v>
          </cell>
          <cell r="G135">
            <v>334623</v>
          </cell>
          <cell r="H135">
            <v>698964</v>
          </cell>
          <cell r="I135">
            <v>334617</v>
          </cell>
          <cell r="J135">
            <v>6</v>
          </cell>
          <cell r="K135">
            <v>6</v>
          </cell>
          <cell r="L135">
            <v>0</v>
          </cell>
          <cell r="M135">
            <v>334623</v>
          </cell>
          <cell r="N135">
            <v>226223</v>
          </cell>
          <cell r="O135">
            <v>0</v>
          </cell>
          <cell r="P135">
            <v>25899.820199999998</v>
          </cell>
          <cell r="Q135">
            <v>0</v>
          </cell>
          <cell r="R135">
            <v>0</v>
          </cell>
          <cell r="W135">
            <v>698964</v>
          </cell>
        </row>
        <row r="136">
          <cell r="A136" t="str">
            <v>20120703</v>
          </cell>
          <cell r="B136">
            <v>13</v>
          </cell>
          <cell r="C136" t="str">
            <v>201207</v>
          </cell>
          <cell r="D136" t="str">
            <v>03</v>
          </cell>
          <cell r="E136" t="str">
            <v>SO-CLD</v>
          </cell>
          <cell r="F136">
            <v>705360</v>
          </cell>
          <cell r="G136">
            <v>339678</v>
          </cell>
          <cell r="H136">
            <v>705360</v>
          </cell>
          <cell r="I136">
            <v>339672</v>
          </cell>
          <cell r="J136">
            <v>6</v>
          </cell>
          <cell r="K136">
            <v>6</v>
          </cell>
          <cell r="L136">
            <v>0</v>
          </cell>
          <cell r="M136">
            <v>339678</v>
          </cell>
          <cell r="N136">
            <v>226113</v>
          </cell>
          <cell r="O136">
            <v>0</v>
          </cell>
          <cell r="P136">
            <v>26291.0772</v>
          </cell>
          <cell r="Q136">
            <v>0</v>
          </cell>
          <cell r="R136">
            <v>0</v>
          </cell>
          <cell r="W136">
            <v>705360</v>
          </cell>
        </row>
        <row r="137">
          <cell r="A137" t="str">
            <v>20120803</v>
          </cell>
          <cell r="B137">
            <v>14</v>
          </cell>
          <cell r="C137" t="str">
            <v>201208</v>
          </cell>
          <cell r="D137" t="str">
            <v>03</v>
          </cell>
          <cell r="E137" t="str">
            <v>SO-CLD</v>
          </cell>
          <cell r="F137">
            <v>705336</v>
          </cell>
          <cell r="G137">
            <v>339250</v>
          </cell>
          <cell r="H137">
            <v>705336</v>
          </cell>
          <cell r="I137">
            <v>339246</v>
          </cell>
          <cell r="J137">
            <v>4</v>
          </cell>
          <cell r="K137">
            <v>4</v>
          </cell>
          <cell r="L137">
            <v>0</v>
          </cell>
          <cell r="M137">
            <v>339250</v>
          </cell>
          <cell r="N137">
            <v>228126</v>
          </cell>
          <cell r="O137">
            <v>0</v>
          </cell>
          <cell r="P137">
            <v>26257.949999999997</v>
          </cell>
          <cell r="Q137">
            <v>0</v>
          </cell>
          <cell r="R137">
            <v>0</v>
          </cell>
          <cell r="W137">
            <v>705336</v>
          </cell>
        </row>
        <row r="138">
          <cell r="A138" t="str">
            <v>20120903</v>
          </cell>
          <cell r="B138">
            <v>15</v>
          </cell>
          <cell r="C138" t="str">
            <v>201209</v>
          </cell>
          <cell r="D138" t="str">
            <v>03</v>
          </cell>
          <cell r="E138" t="str">
            <v>SO-CLD</v>
          </cell>
          <cell r="F138">
            <v>706091</v>
          </cell>
          <cell r="G138">
            <v>341388</v>
          </cell>
          <cell r="H138">
            <v>706091</v>
          </cell>
          <cell r="I138">
            <v>341384</v>
          </cell>
          <cell r="J138">
            <v>4</v>
          </cell>
          <cell r="K138">
            <v>4</v>
          </cell>
          <cell r="L138">
            <v>0</v>
          </cell>
          <cell r="M138">
            <v>341388</v>
          </cell>
          <cell r="N138">
            <v>227231</v>
          </cell>
          <cell r="O138">
            <v>0</v>
          </cell>
          <cell r="P138">
            <v>26423.431199999999</v>
          </cell>
          <cell r="Q138">
            <v>0</v>
          </cell>
          <cell r="R138">
            <v>0</v>
          </cell>
          <cell r="W138">
            <v>706091</v>
          </cell>
        </row>
        <row r="139">
          <cell r="A139" t="str">
            <v>20121003</v>
          </cell>
          <cell r="B139">
            <v>16</v>
          </cell>
          <cell r="C139" t="str">
            <v>201210</v>
          </cell>
          <cell r="D139" t="str">
            <v>03</v>
          </cell>
          <cell r="E139" t="str">
            <v>SO-CLD</v>
          </cell>
          <cell r="F139">
            <v>712695</v>
          </cell>
          <cell r="G139">
            <v>343985</v>
          </cell>
          <cell r="H139">
            <v>712695</v>
          </cell>
          <cell r="I139">
            <v>343982</v>
          </cell>
          <cell r="J139">
            <v>3</v>
          </cell>
          <cell r="K139">
            <v>4</v>
          </cell>
          <cell r="L139">
            <v>0</v>
          </cell>
          <cell r="M139">
            <v>343985</v>
          </cell>
          <cell r="N139">
            <v>224230</v>
          </cell>
          <cell r="O139">
            <v>0</v>
          </cell>
          <cell r="P139">
            <v>26624.438999999998</v>
          </cell>
          <cell r="Q139">
            <v>0</v>
          </cell>
          <cell r="R139">
            <v>0</v>
          </cell>
          <cell r="W139">
            <v>712695</v>
          </cell>
        </row>
        <row r="140">
          <cell r="A140" t="str">
            <v>20121103</v>
          </cell>
          <cell r="B140">
            <v>17</v>
          </cell>
          <cell r="C140" t="str">
            <v>201211</v>
          </cell>
          <cell r="D140" t="str">
            <v>03</v>
          </cell>
          <cell r="E140" t="str">
            <v>SO-CLD</v>
          </cell>
          <cell r="F140">
            <v>708327</v>
          </cell>
          <cell r="G140">
            <v>338602</v>
          </cell>
          <cell r="H140">
            <v>708327</v>
          </cell>
          <cell r="I140">
            <v>338599</v>
          </cell>
          <cell r="J140">
            <v>3</v>
          </cell>
          <cell r="K140">
            <v>5</v>
          </cell>
          <cell r="L140">
            <v>0</v>
          </cell>
          <cell r="M140">
            <v>338602</v>
          </cell>
          <cell r="N140">
            <v>224076</v>
          </cell>
          <cell r="O140">
            <v>0</v>
          </cell>
          <cell r="P140">
            <v>26207.7948</v>
          </cell>
          <cell r="Q140">
            <v>0</v>
          </cell>
          <cell r="R140">
            <v>0</v>
          </cell>
          <cell r="W140">
            <v>708327</v>
          </cell>
        </row>
        <row r="141">
          <cell r="A141" t="str">
            <v>20121203</v>
          </cell>
          <cell r="B141">
            <v>18</v>
          </cell>
          <cell r="C141" t="str">
            <v>201212</v>
          </cell>
          <cell r="D141" t="str">
            <v>03</v>
          </cell>
          <cell r="E141" t="str">
            <v>SO-CLD</v>
          </cell>
          <cell r="F141">
            <v>707322</v>
          </cell>
          <cell r="G141">
            <v>338050</v>
          </cell>
          <cell r="H141">
            <v>707322</v>
          </cell>
          <cell r="I141">
            <v>338048</v>
          </cell>
          <cell r="J141">
            <v>2</v>
          </cell>
          <cell r="K141">
            <v>4</v>
          </cell>
          <cell r="L141">
            <v>0</v>
          </cell>
          <cell r="M141">
            <v>338050</v>
          </cell>
          <cell r="N141">
            <v>224510</v>
          </cell>
          <cell r="O141">
            <v>0</v>
          </cell>
          <cell r="P141">
            <v>26165.07</v>
          </cell>
          <cell r="Q141">
            <v>0</v>
          </cell>
          <cell r="R141">
            <v>0</v>
          </cell>
          <cell r="W141">
            <v>707322</v>
          </cell>
        </row>
        <row r="142">
          <cell r="A142" t="str">
            <v>20130103</v>
          </cell>
          <cell r="B142">
            <v>19</v>
          </cell>
          <cell r="C142" t="str">
            <v>201301</v>
          </cell>
          <cell r="D142" t="str">
            <v>03</v>
          </cell>
          <cell r="E142" t="str">
            <v>SO-CLD</v>
          </cell>
          <cell r="F142">
            <v>708576</v>
          </cell>
          <cell r="G142">
            <v>336776</v>
          </cell>
          <cell r="H142">
            <v>708576</v>
          </cell>
          <cell r="I142">
            <v>336773</v>
          </cell>
          <cell r="J142">
            <v>3</v>
          </cell>
          <cell r="K142">
            <v>5</v>
          </cell>
          <cell r="L142">
            <v>0</v>
          </cell>
          <cell r="M142">
            <v>336776</v>
          </cell>
          <cell r="N142">
            <v>224863</v>
          </cell>
          <cell r="O142">
            <v>0</v>
          </cell>
          <cell r="P142">
            <v>26066.4624</v>
          </cell>
          <cell r="Q142">
            <v>0</v>
          </cell>
          <cell r="R142">
            <v>0</v>
          </cell>
          <cell r="W142">
            <v>708576</v>
          </cell>
        </row>
        <row r="143">
          <cell r="A143" t="str">
            <v>20130203</v>
          </cell>
          <cell r="B143">
            <v>20</v>
          </cell>
          <cell r="C143" t="str">
            <v>201302</v>
          </cell>
          <cell r="D143" t="str">
            <v>03</v>
          </cell>
          <cell r="E143" t="str">
            <v>SO-CLD</v>
          </cell>
          <cell r="F143">
            <v>708257</v>
          </cell>
          <cell r="G143">
            <v>335056</v>
          </cell>
          <cell r="H143">
            <v>708257</v>
          </cell>
          <cell r="I143">
            <v>335053</v>
          </cell>
          <cell r="J143">
            <v>3</v>
          </cell>
          <cell r="K143">
            <v>7</v>
          </cell>
          <cell r="L143">
            <v>0</v>
          </cell>
          <cell r="M143">
            <v>335056</v>
          </cell>
          <cell r="N143">
            <v>223488</v>
          </cell>
          <cell r="O143">
            <v>0</v>
          </cell>
          <cell r="P143">
            <v>25933.3344</v>
          </cell>
          <cell r="Q143">
            <v>0</v>
          </cell>
          <cell r="R143">
            <v>0</v>
          </cell>
          <cell r="W143">
            <v>708257</v>
          </cell>
        </row>
        <row r="144">
          <cell r="A144" t="str">
            <v>20130303</v>
          </cell>
          <cell r="B144">
            <v>21</v>
          </cell>
          <cell r="C144" t="str">
            <v>201303</v>
          </cell>
          <cell r="D144" t="str">
            <v>03</v>
          </cell>
          <cell r="E144" t="str">
            <v>SO-CLD</v>
          </cell>
          <cell r="F144">
            <v>710898</v>
          </cell>
          <cell r="G144">
            <v>338807</v>
          </cell>
          <cell r="H144">
            <v>710898</v>
          </cell>
          <cell r="I144">
            <v>338804</v>
          </cell>
          <cell r="J144">
            <v>3</v>
          </cell>
          <cell r="K144">
            <v>5</v>
          </cell>
          <cell r="L144">
            <v>0</v>
          </cell>
          <cell r="M144">
            <v>338807</v>
          </cell>
          <cell r="N144">
            <v>223218</v>
          </cell>
          <cell r="O144">
            <v>0</v>
          </cell>
          <cell r="P144">
            <v>26223.661799999998</v>
          </cell>
          <cell r="Q144">
            <v>0</v>
          </cell>
          <cell r="R144">
            <v>0</v>
          </cell>
          <cell r="W144">
            <v>710898</v>
          </cell>
        </row>
        <row r="145">
          <cell r="A145" t="str">
            <v>20130403</v>
          </cell>
          <cell r="B145">
            <v>22</v>
          </cell>
          <cell r="C145" t="str">
            <v>201304</v>
          </cell>
          <cell r="D145" t="str">
            <v>03</v>
          </cell>
          <cell r="E145" t="str">
            <v>SO-CLD</v>
          </cell>
          <cell r="F145">
            <v>713485</v>
          </cell>
          <cell r="G145">
            <v>353310</v>
          </cell>
          <cell r="H145">
            <v>713485</v>
          </cell>
          <cell r="I145">
            <v>353305</v>
          </cell>
          <cell r="J145">
            <v>5</v>
          </cell>
          <cell r="K145">
            <v>12</v>
          </cell>
          <cell r="L145">
            <v>0</v>
          </cell>
          <cell r="M145">
            <v>353310</v>
          </cell>
          <cell r="N145">
            <v>223199</v>
          </cell>
          <cell r="O145">
            <v>0</v>
          </cell>
          <cell r="P145">
            <v>27346.194</v>
          </cell>
          <cell r="Q145">
            <v>0</v>
          </cell>
          <cell r="R145">
            <v>0</v>
          </cell>
          <cell r="W145">
            <v>713485</v>
          </cell>
        </row>
        <row r="146">
          <cell r="A146" t="str">
            <v>20130503</v>
          </cell>
          <cell r="B146">
            <v>23</v>
          </cell>
          <cell r="C146" t="str">
            <v>201305</v>
          </cell>
          <cell r="D146" t="str">
            <v>03</v>
          </cell>
          <cell r="E146" t="str">
            <v>SO-CLD</v>
          </cell>
          <cell r="F146">
            <v>710518</v>
          </cell>
          <cell r="G146">
            <v>338874</v>
          </cell>
          <cell r="H146">
            <v>710518</v>
          </cell>
          <cell r="I146">
            <v>338869</v>
          </cell>
          <cell r="J146">
            <v>5</v>
          </cell>
          <cell r="K146">
            <v>10</v>
          </cell>
          <cell r="L146">
            <v>0</v>
          </cell>
          <cell r="M146">
            <v>338874</v>
          </cell>
          <cell r="N146">
            <v>224937</v>
          </cell>
          <cell r="O146">
            <v>0</v>
          </cell>
          <cell r="P146">
            <v>26228.847599999997</v>
          </cell>
          <cell r="Q146">
            <v>0</v>
          </cell>
          <cell r="R146">
            <v>0</v>
          </cell>
          <cell r="W146">
            <v>710518</v>
          </cell>
        </row>
        <row r="147">
          <cell r="A147" t="str">
            <v>20130603</v>
          </cell>
          <cell r="B147">
            <v>24</v>
          </cell>
          <cell r="C147" t="str">
            <v>201306</v>
          </cell>
          <cell r="D147" t="str">
            <v>03</v>
          </cell>
          <cell r="E147" t="str">
            <v>SO-CLD</v>
          </cell>
          <cell r="F147">
            <v>710705</v>
          </cell>
          <cell r="G147">
            <v>339873</v>
          </cell>
          <cell r="H147">
            <v>710705</v>
          </cell>
          <cell r="I147">
            <v>339865</v>
          </cell>
          <cell r="J147">
            <v>8</v>
          </cell>
          <cell r="K147">
            <v>12</v>
          </cell>
          <cell r="L147">
            <v>0</v>
          </cell>
          <cell r="M147">
            <v>339873</v>
          </cell>
          <cell r="N147">
            <v>224430</v>
          </cell>
          <cell r="O147">
            <v>0</v>
          </cell>
          <cell r="P147">
            <v>26306.1702</v>
          </cell>
          <cell r="Q147">
            <v>0</v>
          </cell>
          <cell r="R147">
            <v>0</v>
          </cell>
          <cell r="W147">
            <v>710705</v>
          </cell>
        </row>
        <row r="148">
          <cell r="A148" t="str">
            <v>20130703</v>
          </cell>
          <cell r="B148">
            <v>25</v>
          </cell>
          <cell r="C148" t="str">
            <v>201307</v>
          </cell>
          <cell r="D148" t="str">
            <v>03</v>
          </cell>
          <cell r="E148" t="str">
            <v>SO-CLD</v>
          </cell>
          <cell r="F148">
            <v>712538</v>
          </cell>
          <cell r="G148">
            <v>342464</v>
          </cell>
          <cell r="H148">
            <v>712538</v>
          </cell>
          <cell r="I148">
            <v>342460</v>
          </cell>
          <cell r="J148">
            <v>4</v>
          </cell>
          <cell r="K148">
            <v>9</v>
          </cell>
          <cell r="L148">
            <v>0</v>
          </cell>
          <cell r="M148">
            <v>342464</v>
          </cell>
          <cell r="N148">
            <v>224989</v>
          </cell>
          <cell r="O148">
            <v>0</v>
          </cell>
          <cell r="P148">
            <v>26506.713599999999</v>
          </cell>
          <cell r="Q148">
            <v>0</v>
          </cell>
          <cell r="R148">
            <v>0</v>
          </cell>
          <cell r="W148">
            <v>712538</v>
          </cell>
        </row>
        <row r="149">
          <cell r="A149" t="str">
            <v>20130803</v>
          </cell>
          <cell r="B149">
            <v>26</v>
          </cell>
          <cell r="C149" t="str">
            <v>201308</v>
          </cell>
          <cell r="D149" t="str">
            <v>03</v>
          </cell>
          <cell r="E149" t="str">
            <v>SO-CLD</v>
          </cell>
          <cell r="F149">
            <v>712235</v>
          </cell>
          <cell r="G149">
            <v>342912</v>
          </cell>
          <cell r="H149">
            <v>712235</v>
          </cell>
          <cell r="I149">
            <v>342907</v>
          </cell>
          <cell r="J149">
            <v>5</v>
          </cell>
          <cell r="K149">
            <v>8</v>
          </cell>
          <cell r="L149">
            <v>0</v>
          </cell>
          <cell r="M149">
            <v>342912</v>
          </cell>
          <cell r="N149">
            <v>223699</v>
          </cell>
          <cell r="O149">
            <v>0</v>
          </cell>
          <cell r="P149">
            <v>26541.388800000001</v>
          </cell>
          <cell r="Q149">
            <v>0</v>
          </cell>
          <cell r="R149">
            <v>0</v>
          </cell>
          <cell r="W149">
            <v>712235</v>
          </cell>
        </row>
        <row r="150">
          <cell r="A150" t="str">
            <v>20130903</v>
          </cell>
          <cell r="B150">
            <v>27</v>
          </cell>
          <cell r="C150" t="str">
            <v>201309</v>
          </cell>
          <cell r="D150" t="str">
            <v>03</v>
          </cell>
          <cell r="E150" t="str">
            <v>SO-CLD</v>
          </cell>
          <cell r="F150">
            <v>715073</v>
          </cell>
          <cell r="G150">
            <v>346907</v>
          </cell>
          <cell r="H150">
            <v>715073</v>
          </cell>
          <cell r="I150">
            <v>346903</v>
          </cell>
          <cell r="J150">
            <v>4</v>
          </cell>
          <cell r="K150">
            <v>5</v>
          </cell>
          <cell r="L150">
            <v>0</v>
          </cell>
          <cell r="M150">
            <v>346907</v>
          </cell>
          <cell r="N150">
            <v>223559</v>
          </cell>
          <cell r="O150">
            <v>0</v>
          </cell>
          <cell r="P150">
            <v>26850.6018</v>
          </cell>
          <cell r="Q150">
            <v>0</v>
          </cell>
          <cell r="R150">
            <v>0</v>
          </cell>
          <cell r="W150">
            <v>715073</v>
          </cell>
        </row>
        <row r="151">
          <cell r="A151" t="str">
            <v>20131003</v>
          </cell>
          <cell r="B151">
            <v>28</v>
          </cell>
          <cell r="C151" t="str">
            <v>201310</v>
          </cell>
          <cell r="D151" t="str">
            <v>03</v>
          </cell>
          <cell r="E151" t="str">
            <v>SO-CLD</v>
          </cell>
          <cell r="F151">
            <v>713074</v>
          </cell>
          <cell r="G151">
            <v>343165</v>
          </cell>
          <cell r="H151">
            <v>713074</v>
          </cell>
          <cell r="I151">
            <v>343161</v>
          </cell>
          <cell r="J151">
            <v>4</v>
          </cell>
          <cell r="K151">
            <v>5</v>
          </cell>
          <cell r="L151">
            <v>0</v>
          </cell>
          <cell r="M151">
            <v>343165</v>
          </cell>
          <cell r="N151">
            <v>222293</v>
          </cell>
          <cell r="O151">
            <v>0</v>
          </cell>
          <cell r="P151">
            <v>26560.970999999998</v>
          </cell>
          <cell r="Q151">
            <v>0</v>
          </cell>
          <cell r="R151">
            <v>0</v>
          </cell>
          <cell r="W151">
            <v>713074</v>
          </cell>
        </row>
        <row r="152">
          <cell r="A152" t="str">
            <v>20131103</v>
          </cell>
          <cell r="B152">
            <v>29</v>
          </cell>
          <cell r="C152" t="str">
            <v>201311</v>
          </cell>
          <cell r="D152" t="str">
            <v>03</v>
          </cell>
          <cell r="E152" t="str">
            <v>SO-CLD</v>
          </cell>
          <cell r="F152">
            <v>709658</v>
          </cell>
          <cell r="G152">
            <v>339804</v>
          </cell>
          <cell r="H152">
            <v>709658</v>
          </cell>
          <cell r="I152">
            <v>339799</v>
          </cell>
          <cell r="J152">
            <v>5</v>
          </cell>
          <cell r="K152">
            <v>9</v>
          </cell>
          <cell r="L152">
            <v>0</v>
          </cell>
          <cell r="M152">
            <v>339804</v>
          </cell>
          <cell r="N152">
            <v>221156</v>
          </cell>
          <cell r="O152">
            <v>0</v>
          </cell>
          <cell r="P152">
            <v>26300.829599999997</v>
          </cell>
          <cell r="Q152">
            <v>0</v>
          </cell>
          <cell r="R152">
            <v>0</v>
          </cell>
          <cell r="W152">
            <v>709658</v>
          </cell>
        </row>
        <row r="153">
          <cell r="A153" t="str">
            <v>20131203</v>
          </cell>
          <cell r="B153">
            <v>30</v>
          </cell>
          <cell r="C153" t="str">
            <v>201312</v>
          </cell>
          <cell r="D153" t="str">
            <v>03</v>
          </cell>
          <cell r="E153" t="str">
            <v>SO-CLD</v>
          </cell>
          <cell r="F153">
            <v>721979</v>
          </cell>
          <cell r="G153">
            <v>350570</v>
          </cell>
          <cell r="H153">
            <v>721979</v>
          </cell>
          <cell r="I153">
            <v>350565</v>
          </cell>
          <cell r="J153">
            <v>5</v>
          </cell>
          <cell r="K153">
            <v>9</v>
          </cell>
          <cell r="L153">
            <v>0</v>
          </cell>
          <cell r="M153">
            <v>350570</v>
          </cell>
          <cell r="N153">
            <v>219874</v>
          </cell>
          <cell r="O153">
            <v>0</v>
          </cell>
          <cell r="P153">
            <v>27134.117999999999</v>
          </cell>
          <cell r="Q153">
            <v>0</v>
          </cell>
          <cell r="R153">
            <v>0</v>
          </cell>
          <cell r="W153">
            <v>721979</v>
          </cell>
        </row>
        <row r="154">
          <cell r="A154" t="str">
            <v>20140103</v>
          </cell>
          <cell r="B154">
            <v>31</v>
          </cell>
          <cell r="C154" t="str">
            <v>201401</v>
          </cell>
          <cell r="D154" t="str">
            <v>03</v>
          </cell>
          <cell r="E154" t="str">
            <v>SO-CLD</v>
          </cell>
          <cell r="F154">
            <v>780729</v>
          </cell>
          <cell r="G154">
            <v>381303</v>
          </cell>
          <cell r="H154">
            <v>780729</v>
          </cell>
          <cell r="I154">
            <v>381294</v>
          </cell>
          <cell r="J154">
            <v>9</v>
          </cell>
          <cell r="K154">
            <v>11</v>
          </cell>
          <cell r="L154">
            <v>0</v>
          </cell>
          <cell r="M154">
            <v>381303</v>
          </cell>
          <cell r="N154">
            <v>232232</v>
          </cell>
          <cell r="O154">
            <v>0</v>
          </cell>
          <cell r="P154">
            <v>29512.852199999998</v>
          </cell>
          <cell r="Q154">
            <v>0</v>
          </cell>
          <cell r="R154">
            <v>0</v>
          </cell>
          <cell r="W154">
            <v>780729</v>
          </cell>
        </row>
        <row r="155">
          <cell r="A155" t="str">
            <v>20140203</v>
          </cell>
          <cell r="B155">
            <v>32</v>
          </cell>
          <cell r="C155" t="str">
            <v>201402</v>
          </cell>
          <cell r="D155" t="str">
            <v>03</v>
          </cell>
          <cell r="E155" t="str">
            <v>SO-CLD</v>
          </cell>
          <cell r="F155">
            <v>927274</v>
          </cell>
          <cell r="G155">
            <v>449445</v>
          </cell>
          <cell r="H155">
            <v>927274</v>
          </cell>
          <cell r="I155">
            <v>449438</v>
          </cell>
          <cell r="J155">
            <v>7</v>
          </cell>
          <cell r="K155">
            <v>9</v>
          </cell>
          <cell r="L155">
            <v>0</v>
          </cell>
          <cell r="M155">
            <v>449445</v>
          </cell>
          <cell r="N155">
            <v>271297</v>
          </cell>
          <cell r="O155">
            <v>0</v>
          </cell>
          <cell r="P155">
            <v>34787.042999999998</v>
          </cell>
          <cell r="Q155">
            <v>0</v>
          </cell>
          <cell r="R155">
            <v>0</v>
          </cell>
          <cell r="W155">
            <v>927274</v>
          </cell>
        </row>
        <row r="156">
          <cell r="A156" t="str">
            <v>20140303</v>
          </cell>
          <cell r="B156">
            <v>33</v>
          </cell>
          <cell r="C156" t="str">
            <v>201403</v>
          </cell>
          <cell r="D156" t="str">
            <v>03</v>
          </cell>
          <cell r="E156" t="str">
            <v>SO-CLD</v>
          </cell>
          <cell r="F156">
            <v>1072991</v>
          </cell>
          <cell r="G156">
            <v>531404</v>
          </cell>
          <cell r="H156">
            <v>1072991</v>
          </cell>
          <cell r="I156">
            <v>531399</v>
          </cell>
          <cell r="J156">
            <v>5</v>
          </cell>
          <cell r="K156">
            <v>9</v>
          </cell>
          <cell r="L156">
            <v>0</v>
          </cell>
          <cell r="M156">
            <v>531404</v>
          </cell>
          <cell r="N156">
            <v>304279</v>
          </cell>
          <cell r="O156">
            <v>0</v>
          </cell>
          <cell r="P156">
            <v>41130.669600000001</v>
          </cell>
          <cell r="Q156">
            <v>0</v>
          </cell>
          <cell r="R156">
            <v>0</v>
          </cell>
          <cell r="W156">
            <v>1072991</v>
          </cell>
        </row>
        <row r="157">
          <cell r="A157" t="str">
            <v>20140403</v>
          </cell>
          <cell r="B157">
            <v>34</v>
          </cell>
          <cell r="C157" t="str">
            <v>201404</v>
          </cell>
          <cell r="D157" t="str">
            <v>03</v>
          </cell>
          <cell r="E157" t="str">
            <v>SO-CLD</v>
          </cell>
          <cell r="F157">
            <v>1209397</v>
          </cell>
          <cell r="G157">
            <v>610234</v>
          </cell>
          <cell r="H157">
            <v>1209397</v>
          </cell>
          <cell r="I157">
            <v>610229</v>
          </cell>
          <cell r="J157">
            <v>5</v>
          </cell>
          <cell r="K157">
            <v>9</v>
          </cell>
          <cell r="L157">
            <v>0</v>
          </cell>
          <cell r="M157">
            <v>610234</v>
          </cell>
          <cell r="N157">
            <v>334345</v>
          </cell>
          <cell r="O157">
            <v>0</v>
          </cell>
          <cell r="P157">
            <v>47232.111599999997</v>
          </cell>
          <cell r="Q157">
            <v>0</v>
          </cell>
          <cell r="R157">
            <v>0</v>
          </cell>
          <cell r="W157">
            <v>1209397</v>
          </cell>
        </row>
        <row r="158">
          <cell r="A158" t="str">
            <v>20140503</v>
          </cell>
          <cell r="B158">
            <v>35</v>
          </cell>
          <cell r="C158" t="str">
            <v>201405</v>
          </cell>
          <cell r="D158" t="str">
            <v>03</v>
          </cell>
          <cell r="E158" t="str">
            <v>SO-CLD</v>
          </cell>
          <cell r="F158">
            <v>1308923</v>
          </cell>
          <cell r="G158">
            <v>536278</v>
          </cell>
          <cell r="H158">
            <v>1308923</v>
          </cell>
          <cell r="I158">
            <v>536273</v>
          </cell>
          <cell r="J158">
            <v>5</v>
          </cell>
          <cell r="K158">
            <v>9</v>
          </cell>
          <cell r="L158">
            <v>0</v>
          </cell>
          <cell r="M158">
            <v>536278</v>
          </cell>
          <cell r="N158">
            <v>265597</v>
          </cell>
          <cell r="O158">
            <v>0</v>
          </cell>
          <cell r="P158">
            <v>41507.917199999996</v>
          </cell>
          <cell r="Q158">
            <v>0</v>
          </cell>
          <cell r="R158">
            <v>0</v>
          </cell>
          <cell r="W158">
            <v>1308923</v>
          </cell>
        </row>
        <row r="159">
          <cell r="A159" t="str">
            <v>20140603</v>
          </cell>
          <cell r="B159">
            <v>36</v>
          </cell>
          <cell r="C159" t="str">
            <v>201406</v>
          </cell>
          <cell r="D159" t="str">
            <v>03</v>
          </cell>
          <cell r="E159" t="str">
            <v>SO-CLD</v>
          </cell>
          <cell r="F159">
            <v>1420864</v>
          </cell>
          <cell r="G159">
            <v>689119</v>
          </cell>
          <cell r="H159">
            <v>1420864</v>
          </cell>
          <cell r="I159">
            <v>689114</v>
          </cell>
          <cell r="J159">
            <v>5</v>
          </cell>
          <cell r="K159">
            <v>9</v>
          </cell>
          <cell r="L159">
            <v>0</v>
          </cell>
          <cell r="M159">
            <v>689119</v>
          </cell>
          <cell r="N159">
            <v>421993</v>
          </cell>
          <cell r="O159">
            <v>0</v>
          </cell>
          <cell r="P159">
            <v>53337.810599999997</v>
          </cell>
          <cell r="Q159">
            <v>0</v>
          </cell>
          <cell r="R159">
            <v>0</v>
          </cell>
          <cell r="W159">
            <v>1420864</v>
          </cell>
        </row>
        <row r="160">
          <cell r="A160" t="str">
            <v>20140703</v>
          </cell>
          <cell r="B160">
            <v>37</v>
          </cell>
          <cell r="C160" t="str">
            <v>201407</v>
          </cell>
          <cell r="D160" t="str">
            <v>03</v>
          </cell>
          <cell r="E160" t="str">
            <v>SO-CLD</v>
          </cell>
          <cell r="F160">
            <v>1532805</v>
          </cell>
          <cell r="G160">
            <v>743410</v>
          </cell>
          <cell r="H160">
            <v>1532805</v>
          </cell>
          <cell r="I160">
            <v>743405</v>
          </cell>
          <cell r="J160">
            <v>5</v>
          </cell>
          <cell r="K160">
            <v>9</v>
          </cell>
          <cell r="L160">
            <v>0</v>
          </cell>
          <cell r="M160">
            <v>743410</v>
          </cell>
          <cell r="N160">
            <v>455239</v>
          </cell>
          <cell r="O160">
            <v>0</v>
          </cell>
          <cell r="P160">
            <v>57539.933999999994</v>
          </cell>
          <cell r="Q160">
            <v>0</v>
          </cell>
          <cell r="R160">
            <v>0</v>
          </cell>
          <cell r="W160">
            <v>1532805</v>
          </cell>
        </row>
        <row r="161">
          <cell r="A161" t="str">
            <v>20140803</v>
          </cell>
          <cell r="B161">
            <v>38</v>
          </cell>
          <cell r="C161" t="str">
            <v>201408</v>
          </cell>
          <cell r="D161" t="str">
            <v>03</v>
          </cell>
          <cell r="E161" t="str">
            <v>SO-CLD</v>
          </cell>
          <cell r="F161">
            <v>1644746</v>
          </cell>
          <cell r="G161">
            <v>797702</v>
          </cell>
          <cell r="H161">
            <v>1644746</v>
          </cell>
          <cell r="I161">
            <v>797697</v>
          </cell>
          <cell r="J161">
            <v>5</v>
          </cell>
          <cell r="K161">
            <v>9</v>
          </cell>
          <cell r="L161">
            <v>0</v>
          </cell>
          <cell r="M161">
            <v>797702</v>
          </cell>
          <cell r="N161">
            <v>488486</v>
          </cell>
          <cell r="O161">
            <v>0</v>
          </cell>
          <cell r="P161">
            <v>61742.1348</v>
          </cell>
          <cell r="Q161">
            <v>0</v>
          </cell>
          <cell r="R161">
            <v>0</v>
          </cell>
          <cell r="W161">
            <v>1644746</v>
          </cell>
        </row>
        <row r="162">
          <cell r="A162" t="str">
            <v>20140903</v>
          </cell>
          <cell r="B162">
            <v>39</v>
          </cell>
          <cell r="C162" t="str">
            <v>201409</v>
          </cell>
          <cell r="D162" t="str">
            <v>03</v>
          </cell>
          <cell r="E162" t="str">
            <v>SO-CLD</v>
          </cell>
          <cell r="F162">
            <v>1645806</v>
          </cell>
          <cell r="G162">
            <v>798216</v>
          </cell>
          <cell r="H162">
            <v>1645806</v>
          </cell>
          <cell r="I162">
            <v>798211</v>
          </cell>
          <cell r="J162">
            <v>5</v>
          </cell>
          <cell r="K162">
            <v>9</v>
          </cell>
          <cell r="L162">
            <v>0</v>
          </cell>
          <cell r="M162">
            <v>798216</v>
          </cell>
          <cell r="N162">
            <v>488801</v>
          </cell>
          <cell r="O162">
            <v>0</v>
          </cell>
          <cell r="P162">
            <v>61781.918399999995</v>
          </cell>
          <cell r="Q162">
            <v>0</v>
          </cell>
          <cell r="R162">
            <v>0</v>
          </cell>
          <cell r="W162">
            <v>1645806</v>
          </cell>
        </row>
        <row r="163">
          <cell r="A163" t="str">
            <v>20141003</v>
          </cell>
          <cell r="B163">
            <v>40</v>
          </cell>
          <cell r="C163" t="str">
            <v>201410</v>
          </cell>
          <cell r="D163" t="str">
            <v>03</v>
          </cell>
          <cell r="E163" t="str">
            <v>SO-CLD</v>
          </cell>
          <cell r="F163">
            <v>1646866</v>
          </cell>
          <cell r="G163">
            <v>798730</v>
          </cell>
          <cell r="H163">
            <v>1646866</v>
          </cell>
          <cell r="I163">
            <v>798725</v>
          </cell>
          <cell r="J163">
            <v>5</v>
          </cell>
          <cell r="K163">
            <v>9</v>
          </cell>
          <cell r="L163">
            <v>0</v>
          </cell>
          <cell r="M163">
            <v>798730</v>
          </cell>
          <cell r="N163">
            <v>489116</v>
          </cell>
          <cell r="O163">
            <v>0</v>
          </cell>
          <cell r="P163">
            <v>61821.701999999997</v>
          </cell>
          <cell r="Q163">
            <v>0</v>
          </cell>
          <cell r="R163">
            <v>0</v>
          </cell>
          <cell r="W163">
            <v>1646866</v>
          </cell>
        </row>
        <row r="164">
          <cell r="A164" t="str">
            <v>20141103</v>
          </cell>
          <cell r="B164">
            <v>41</v>
          </cell>
          <cell r="C164" t="str">
            <v>201411</v>
          </cell>
          <cell r="D164" t="str">
            <v>03</v>
          </cell>
          <cell r="E164" t="str">
            <v>SO-CLD</v>
          </cell>
          <cell r="F164">
            <v>1647926</v>
          </cell>
          <cell r="G164">
            <v>799244</v>
          </cell>
          <cell r="H164">
            <v>1647926</v>
          </cell>
          <cell r="I164">
            <v>799239</v>
          </cell>
          <cell r="J164">
            <v>5</v>
          </cell>
          <cell r="K164">
            <v>9</v>
          </cell>
          <cell r="L164">
            <v>0</v>
          </cell>
          <cell r="M164">
            <v>799244</v>
          </cell>
          <cell r="N164">
            <v>489431</v>
          </cell>
          <cell r="O164">
            <v>0</v>
          </cell>
          <cell r="P164">
            <v>61861.4856</v>
          </cell>
          <cell r="Q164">
            <v>0</v>
          </cell>
          <cell r="R164">
            <v>0</v>
          </cell>
          <cell r="W164">
            <v>1647926</v>
          </cell>
        </row>
        <row r="165">
          <cell r="A165" t="str">
            <v>20141203</v>
          </cell>
          <cell r="B165">
            <v>42</v>
          </cell>
          <cell r="C165" t="str">
            <v>201412</v>
          </cell>
          <cell r="D165" t="str">
            <v>03</v>
          </cell>
          <cell r="E165" t="str">
            <v>SO-CLD</v>
          </cell>
          <cell r="F165">
            <v>1648986</v>
          </cell>
          <cell r="G165">
            <v>799758</v>
          </cell>
          <cell r="H165">
            <v>1648986</v>
          </cell>
          <cell r="I165">
            <v>799753</v>
          </cell>
          <cell r="J165">
            <v>5</v>
          </cell>
          <cell r="K165">
            <v>9</v>
          </cell>
          <cell r="L165">
            <v>0</v>
          </cell>
          <cell r="M165">
            <v>799758</v>
          </cell>
          <cell r="N165">
            <v>489745</v>
          </cell>
          <cell r="O165">
            <v>0</v>
          </cell>
          <cell r="P165">
            <v>61901.269199999995</v>
          </cell>
          <cell r="Q165">
            <v>0</v>
          </cell>
          <cell r="R165">
            <v>0</v>
          </cell>
          <cell r="W165">
            <v>1648986</v>
          </cell>
        </row>
        <row r="166">
          <cell r="A166" t="str">
            <v>20150103</v>
          </cell>
          <cell r="B166">
            <v>43</v>
          </cell>
          <cell r="C166" t="str">
            <v>201501</v>
          </cell>
          <cell r="D166" t="str">
            <v>03</v>
          </cell>
          <cell r="E166" t="str">
            <v>SO-CLD</v>
          </cell>
          <cell r="F166">
            <v>1650046</v>
          </cell>
          <cell r="G166">
            <v>800272</v>
          </cell>
          <cell r="H166">
            <v>1650046</v>
          </cell>
          <cell r="I166">
            <v>800267</v>
          </cell>
          <cell r="J166">
            <v>5</v>
          </cell>
          <cell r="K166">
            <v>9</v>
          </cell>
          <cell r="L166">
            <v>0</v>
          </cell>
          <cell r="M166">
            <v>800272</v>
          </cell>
          <cell r="N166">
            <v>490060</v>
          </cell>
          <cell r="O166">
            <v>0</v>
          </cell>
          <cell r="P166">
            <v>61941.052799999998</v>
          </cell>
          <cell r="Q166">
            <v>0</v>
          </cell>
          <cell r="R166">
            <v>0</v>
          </cell>
          <cell r="W166">
            <v>1650046</v>
          </cell>
        </row>
        <row r="167">
          <cell r="A167" t="str">
            <v>20150203</v>
          </cell>
          <cell r="B167">
            <v>44</v>
          </cell>
          <cell r="C167" t="str">
            <v>201502</v>
          </cell>
          <cell r="D167" t="str">
            <v>03</v>
          </cell>
          <cell r="E167" t="str">
            <v>SO-CLD</v>
          </cell>
          <cell r="F167">
            <v>1651106</v>
          </cell>
          <cell r="G167">
            <v>800786</v>
          </cell>
          <cell r="H167">
            <v>1651106</v>
          </cell>
          <cell r="I167">
            <v>800781</v>
          </cell>
          <cell r="J167">
            <v>5</v>
          </cell>
          <cell r="K167">
            <v>9</v>
          </cell>
          <cell r="L167">
            <v>0</v>
          </cell>
          <cell r="M167">
            <v>800786</v>
          </cell>
          <cell r="N167">
            <v>490375</v>
          </cell>
          <cell r="O167">
            <v>0</v>
          </cell>
          <cell r="P167">
            <v>61980.8364</v>
          </cell>
          <cell r="Q167">
            <v>0</v>
          </cell>
          <cell r="R167">
            <v>0</v>
          </cell>
          <cell r="W167">
            <v>1651106</v>
          </cell>
        </row>
        <row r="168">
          <cell r="A168" t="str">
            <v>20150303</v>
          </cell>
          <cell r="B168">
            <v>45</v>
          </cell>
          <cell r="C168" t="str">
            <v>201503</v>
          </cell>
          <cell r="D168" t="str">
            <v>03</v>
          </cell>
          <cell r="E168" t="str">
            <v>SO-CLD</v>
          </cell>
          <cell r="F168">
            <v>1652166</v>
          </cell>
          <cell r="G168">
            <v>801301</v>
          </cell>
          <cell r="H168">
            <v>1652166</v>
          </cell>
          <cell r="I168">
            <v>801296</v>
          </cell>
          <cell r="J168">
            <v>5</v>
          </cell>
          <cell r="K168">
            <v>9</v>
          </cell>
          <cell r="L168">
            <v>0</v>
          </cell>
          <cell r="M168">
            <v>801301</v>
          </cell>
          <cell r="N168">
            <v>490690</v>
          </cell>
          <cell r="O168">
            <v>0</v>
          </cell>
          <cell r="P168">
            <v>62020.697399999997</v>
          </cell>
          <cell r="Q168">
            <v>0</v>
          </cell>
          <cell r="R168">
            <v>0</v>
          </cell>
          <cell r="W168">
            <v>1652166</v>
          </cell>
        </row>
        <row r="169">
          <cell r="A169" t="str">
            <v>20150403</v>
          </cell>
          <cell r="B169">
            <v>46</v>
          </cell>
          <cell r="C169" t="str">
            <v>201504</v>
          </cell>
          <cell r="D169" t="str">
            <v>03</v>
          </cell>
          <cell r="E169" t="str">
            <v>SO-CLD</v>
          </cell>
          <cell r="F169">
            <v>1653226</v>
          </cell>
          <cell r="G169">
            <v>801815</v>
          </cell>
          <cell r="H169">
            <v>1653226</v>
          </cell>
          <cell r="I169">
            <v>801810</v>
          </cell>
          <cell r="J169">
            <v>5</v>
          </cell>
          <cell r="K169">
            <v>9</v>
          </cell>
          <cell r="L169">
            <v>0</v>
          </cell>
          <cell r="M169">
            <v>801815</v>
          </cell>
          <cell r="N169">
            <v>491005</v>
          </cell>
          <cell r="O169">
            <v>0</v>
          </cell>
          <cell r="P169">
            <v>62060.481</v>
          </cell>
          <cell r="Q169">
            <v>0</v>
          </cell>
          <cell r="R169">
            <v>0</v>
          </cell>
          <cell r="W169">
            <v>1653226</v>
          </cell>
        </row>
        <row r="170">
          <cell r="A170" t="str">
            <v>20150503</v>
          </cell>
          <cell r="B170">
            <v>47</v>
          </cell>
          <cell r="C170" t="str">
            <v>201505</v>
          </cell>
          <cell r="D170" t="str">
            <v>03</v>
          </cell>
          <cell r="E170" t="str">
            <v>SO-CLD</v>
          </cell>
          <cell r="F170">
            <v>1654286</v>
          </cell>
          <cell r="G170">
            <v>802329</v>
          </cell>
          <cell r="H170">
            <v>1654286</v>
          </cell>
          <cell r="I170">
            <v>802324</v>
          </cell>
          <cell r="J170">
            <v>5</v>
          </cell>
          <cell r="K170">
            <v>9</v>
          </cell>
          <cell r="L170">
            <v>0</v>
          </cell>
          <cell r="M170">
            <v>802329</v>
          </cell>
          <cell r="N170">
            <v>491320</v>
          </cell>
          <cell r="O170">
            <v>0</v>
          </cell>
          <cell r="P170">
            <v>62100.264599999995</v>
          </cell>
          <cell r="Q170">
            <v>0</v>
          </cell>
          <cell r="R170">
            <v>0</v>
          </cell>
          <cell r="W170">
            <v>1654286</v>
          </cell>
        </row>
        <row r="171">
          <cell r="A171" t="str">
            <v>20150603</v>
          </cell>
          <cell r="B171">
            <v>48</v>
          </cell>
          <cell r="C171" t="str">
            <v>201506</v>
          </cell>
          <cell r="D171" t="str">
            <v>03</v>
          </cell>
          <cell r="E171" t="str">
            <v>SO-CLD</v>
          </cell>
          <cell r="F171">
            <v>1655346</v>
          </cell>
          <cell r="G171">
            <v>802843</v>
          </cell>
          <cell r="H171">
            <v>1655346</v>
          </cell>
          <cell r="I171">
            <v>802838</v>
          </cell>
          <cell r="J171">
            <v>5</v>
          </cell>
          <cell r="K171">
            <v>9</v>
          </cell>
          <cell r="L171">
            <v>0</v>
          </cell>
          <cell r="M171">
            <v>802843</v>
          </cell>
          <cell r="N171">
            <v>491635</v>
          </cell>
          <cell r="O171">
            <v>0</v>
          </cell>
          <cell r="P171">
            <v>62140.048199999997</v>
          </cell>
          <cell r="Q171">
            <v>0</v>
          </cell>
          <cell r="R171">
            <v>0</v>
          </cell>
          <cell r="W171">
            <v>1655346</v>
          </cell>
        </row>
        <row r="172">
          <cell r="A172" t="str">
            <v>20150703</v>
          </cell>
          <cell r="B172">
            <v>49</v>
          </cell>
          <cell r="C172" t="str">
            <v>201507</v>
          </cell>
          <cell r="D172" t="str">
            <v>03</v>
          </cell>
          <cell r="E172" t="str">
            <v>SO-CLD</v>
          </cell>
          <cell r="F172">
            <v>1656406</v>
          </cell>
          <cell r="G172">
            <v>803357</v>
          </cell>
          <cell r="H172">
            <v>1656406</v>
          </cell>
          <cell r="I172">
            <v>803352</v>
          </cell>
          <cell r="J172">
            <v>5</v>
          </cell>
          <cell r="K172">
            <v>9</v>
          </cell>
          <cell r="L172">
            <v>0</v>
          </cell>
          <cell r="M172">
            <v>803357</v>
          </cell>
          <cell r="N172">
            <v>491949</v>
          </cell>
          <cell r="O172">
            <v>0</v>
          </cell>
          <cell r="P172">
            <v>62179.8318</v>
          </cell>
          <cell r="Q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1656406</v>
          </cell>
        </row>
        <row r="173">
          <cell r="A173" t="str">
            <v>20150803</v>
          </cell>
          <cell r="B173">
            <v>50</v>
          </cell>
          <cell r="C173" t="str">
            <v>201508</v>
          </cell>
          <cell r="D173" t="str">
            <v>03</v>
          </cell>
          <cell r="E173" t="str">
            <v>SO-CLD</v>
          </cell>
          <cell r="F173">
            <v>1657466</v>
          </cell>
          <cell r="G173">
            <v>803871</v>
          </cell>
          <cell r="H173">
            <v>1657466</v>
          </cell>
          <cell r="I173">
            <v>803866</v>
          </cell>
          <cell r="J173">
            <v>5</v>
          </cell>
          <cell r="K173">
            <v>9</v>
          </cell>
          <cell r="L173">
            <v>0</v>
          </cell>
          <cell r="M173">
            <v>803871</v>
          </cell>
          <cell r="N173">
            <v>492264</v>
          </cell>
          <cell r="O173">
            <v>0</v>
          </cell>
          <cell r="P173">
            <v>62219.615399999995</v>
          </cell>
          <cell r="Q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1657466</v>
          </cell>
        </row>
        <row r="174">
          <cell r="A174" t="str">
            <v>20150903</v>
          </cell>
          <cell r="B174">
            <v>51</v>
          </cell>
          <cell r="C174" t="str">
            <v>201509</v>
          </cell>
          <cell r="D174" t="str">
            <v>03</v>
          </cell>
          <cell r="E174" t="str">
            <v>SO-CLD</v>
          </cell>
          <cell r="F174">
            <v>1658526</v>
          </cell>
          <cell r="G174">
            <v>804385</v>
          </cell>
          <cell r="H174">
            <v>1658526</v>
          </cell>
          <cell r="I174">
            <v>804380</v>
          </cell>
          <cell r="J174">
            <v>5</v>
          </cell>
          <cell r="K174">
            <v>9</v>
          </cell>
          <cell r="L174">
            <v>0</v>
          </cell>
          <cell r="M174">
            <v>804385</v>
          </cell>
          <cell r="N174">
            <v>492579</v>
          </cell>
          <cell r="O174">
            <v>0</v>
          </cell>
          <cell r="P174">
            <v>62259.398999999998</v>
          </cell>
          <cell r="Q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1658526</v>
          </cell>
        </row>
        <row r="175">
          <cell r="A175" t="str">
            <v>20151003</v>
          </cell>
          <cell r="B175">
            <v>52</v>
          </cell>
          <cell r="C175" t="str">
            <v>201510</v>
          </cell>
          <cell r="D175" t="str">
            <v>03</v>
          </cell>
          <cell r="E175" t="str">
            <v>SO-CLD</v>
          </cell>
          <cell r="F175">
            <v>1659586</v>
          </cell>
          <cell r="G175">
            <v>804899</v>
          </cell>
          <cell r="H175">
            <v>1659586</v>
          </cell>
          <cell r="I175">
            <v>804894</v>
          </cell>
          <cell r="J175">
            <v>5</v>
          </cell>
          <cell r="K175">
            <v>9</v>
          </cell>
          <cell r="L175">
            <v>0</v>
          </cell>
          <cell r="M175">
            <v>804899</v>
          </cell>
          <cell r="N175">
            <v>492894</v>
          </cell>
          <cell r="O175">
            <v>0</v>
          </cell>
          <cell r="P175">
            <v>62299.1826</v>
          </cell>
          <cell r="Q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1659586</v>
          </cell>
        </row>
        <row r="176">
          <cell r="A176" t="str">
            <v>20151103</v>
          </cell>
          <cell r="B176">
            <v>53</v>
          </cell>
          <cell r="C176" t="str">
            <v>201511</v>
          </cell>
          <cell r="D176" t="str">
            <v>03</v>
          </cell>
          <cell r="E176" t="str">
            <v>SO-CLD</v>
          </cell>
          <cell r="F176">
            <v>1660646</v>
          </cell>
          <cell r="G176">
            <v>805413</v>
          </cell>
          <cell r="H176">
            <v>1660646</v>
          </cell>
          <cell r="I176">
            <v>805408</v>
          </cell>
          <cell r="J176">
            <v>5</v>
          </cell>
          <cell r="K176">
            <v>9</v>
          </cell>
          <cell r="L176">
            <v>0</v>
          </cell>
          <cell r="M176">
            <v>805413</v>
          </cell>
          <cell r="N176">
            <v>493208</v>
          </cell>
          <cell r="O176">
            <v>0</v>
          </cell>
          <cell r="P176">
            <v>62338.966199999995</v>
          </cell>
          <cell r="Q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1660646</v>
          </cell>
        </row>
        <row r="177">
          <cell r="A177" t="str">
            <v>20151203</v>
          </cell>
          <cell r="B177">
            <v>54</v>
          </cell>
          <cell r="C177" t="str">
            <v>201512</v>
          </cell>
          <cell r="D177" t="str">
            <v>03</v>
          </cell>
          <cell r="E177" t="str">
            <v>SO-CLD</v>
          </cell>
          <cell r="F177">
            <v>1661706</v>
          </cell>
          <cell r="G177">
            <v>805927</v>
          </cell>
          <cell r="H177">
            <v>1661706</v>
          </cell>
          <cell r="I177">
            <v>805922</v>
          </cell>
          <cell r="J177">
            <v>5</v>
          </cell>
          <cell r="K177">
            <v>9</v>
          </cell>
          <cell r="L177">
            <v>0</v>
          </cell>
          <cell r="M177">
            <v>805927</v>
          </cell>
          <cell r="N177">
            <v>493523</v>
          </cell>
          <cell r="O177">
            <v>0</v>
          </cell>
          <cell r="P177">
            <v>62378.749799999998</v>
          </cell>
          <cell r="Q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1661706</v>
          </cell>
        </row>
        <row r="178">
          <cell r="A178" t="str">
            <v>20160103</v>
          </cell>
          <cell r="B178">
            <v>55</v>
          </cell>
          <cell r="C178" t="str">
            <v>201601</v>
          </cell>
          <cell r="D178" t="str">
            <v>03</v>
          </cell>
          <cell r="E178" t="str">
            <v>SO-CLD</v>
          </cell>
          <cell r="F178">
            <v>1662766</v>
          </cell>
          <cell r="G178">
            <v>806442</v>
          </cell>
          <cell r="H178">
            <v>1662766</v>
          </cell>
          <cell r="I178">
            <v>806437</v>
          </cell>
          <cell r="J178">
            <v>5</v>
          </cell>
          <cell r="K178">
            <v>9</v>
          </cell>
          <cell r="L178">
            <v>0</v>
          </cell>
          <cell r="M178">
            <v>806442</v>
          </cell>
          <cell r="N178">
            <v>493839</v>
          </cell>
          <cell r="O178">
            <v>0</v>
          </cell>
          <cell r="P178">
            <v>62418.610799999995</v>
          </cell>
          <cell r="Q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1662766</v>
          </cell>
        </row>
        <row r="179">
          <cell r="A179" t="str">
            <v>20160203</v>
          </cell>
          <cell r="B179">
            <v>56</v>
          </cell>
          <cell r="C179" t="str">
            <v>201602</v>
          </cell>
          <cell r="D179" t="str">
            <v>03</v>
          </cell>
          <cell r="E179" t="str">
            <v>SO-CLD</v>
          </cell>
          <cell r="F179">
            <v>1663826</v>
          </cell>
          <cell r="G179">
            <v>806956</v>
          </cell>
          <cell r="H179">
            <v>1663826</v>
          </cell>
          <cell r="I179">
            <v>806951</v>
          </cell>
          <cell r="J179">
            <v>5</v>
          </cell>
          <cell r="K179">
            <v>9</v>
          </cell>
          <cell r="L179">
            <v>0</v>
          </cell>
          <cell r="M179">
            <v>806956</v>
          </cell>
          <cell r="N179">
            <v>494153</v>
          </cell>
          <cell r="O179">
            <v>0</v>
          </cell>
          <cell r="P179">
            <v>62458.394399999997</v>
          </cell>
          <cell r="Q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1663826</v>
          </cell>
        </row>
        <row r="180">
          <cell r="A180" t="str">
            <v>20160303</v>
          </cell>
          <cell r="B180">
            <v>57</v>
          </cell>
          <cell r="C180" t="str">
            <v>201603</v>
          </cell>
          <cell r="D180" t="str">
            <v>03</v>
          </cell>
          <cell r="E180" t="str">
            <v>SO-CLD</v>
          </cell>
          <cell r="F180">
            <v>1664886</v>
          </cell>
          <cell r="G180">
            <v>807470</v>
          </cell>
          <cell r="H180">
            <v>1664886</v>
          </cell>
          <cell r="I180">
            <v>807465</v>
          </cell>
          <cell r="J180">
            <v>5</v>
          </cell>
          <cell r="K180">
            <v>9</v>
          </cell>
          <cell r="L180">
            <v>0</v>
          </cell>
          <cell r="M180">
            <v>807470</v>
          </cell>
          <cell r="N180">
            <v>494468</v>
          </cell>
          <cell r="O180">
            <v>0</v>
          </cell>
          <cell r="P180">
            <v>62498.178</v>
          </cell>
          <cell r="Q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1664886</v>
          </cell>
        </row>
        <row r="181">
          <cell r="A181" t="str">
            <v>20160403</v>
          </cell>
          <cell r="B181">
            <v>58</v>
          </cell>
          <cell r="C181" t="str">
            <v>201604</v>
          </cell>
          <cell r="D181" t="str">
            <v>03</v>
          </cell>
          <cell r="E181" t="str">
            <v>SO-CLD</v>
          </cell>
          <cell r="F181">
            <v>1665946</v>
          </cell>
          <cell r="G181">
            <v>807984</v>
          </cell>
          <cell r="H181">
            <v>1665946</v>
          </cell>
          <cell r="I181">
            <v>807979</v>
          </cell>
          <cell r="J181">
            <v>5</v>
          </cell>
          <cell r="K181">
            <v>9</v>
          </cell>
          <cell r="L181">
            <v>0</v>
          </cell>
          <cell r="M181">
            <v>807984</v>
          </cell>
          <cell r="N181">
            <v>494783</v>
          </cell>
          <cell r="O181">
            <v>0</v>
          </cell>
          <cell r="P181">
            <v>62537.961599999995</v>
          </cell>
          <cell r="Q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1665946</v>
          </cell>
        </row>
        <row r="182">
          <cell r="A182" t="str">
            <v>20160503</v>
          </cell>
          <cell r="B182">
            <v>59</v>
          </cell>
          <cell r="C182" t="str">
            <v>201605</v>
          </cell>
          <cell r="D182" t="str">
            <v>03</v>
          </cell>
          <cell r="E182" t="str">
            <v>SO-CLD</v>
          </cell>
          <cell r="F182">
            <v>1667006</v>
          </cell>
          <cell r="G182">
            <v>808498</v>
          </cell>
          <cell r="H182">
            <v>1667006</v>
          </cell>
          <cell r="I182">
            <v>808493</v>
          </cell>
          <cell r="J182">
            <v>5</v>
          </cell>
          <cell r="K182">
            <v>9</v>
          </cell>
          <cell r="L182">
            <v>0</v>
          </cell>
          <cell r="M182">
            <v>808498</v>
          </cell>
          <cell r="N182">
            <v>495098</v>
          </cell>
          <cell r="O182">
            <v>0</v>
          </cell>
          <cell r="P182">
            <v>62577.745199999998</v>
          </cell>
          <cell r="Q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1667006</v>
          </cell>
        </row>
        <row r="183">
          <cell r="A183" t="str">
            <v>20160603</v>
          </cell>
          <cell r="B183">
            <v>60</v>
          </cell>
          <cell r="C183" t="str">
            <v>201606</v>
          </cell>
          <cell r="D183" t="str">
            <v>03</v>
          </cell>
          <cell r="E183" t="str">
            <v>SO-CLD</v>
          </cell>
          <cell r="F183">
            <v>1668066</v>
          </cell>
          <cell r="G183">
            <v>809012</v>
          </cell>
          <cell r="H183">
            <v>1668066</v>
          </cell>
          <cell r="I183">
            <v>809007</v>
          </cell>
          <cell r="J183">
            <v>5</v>
          </cell>
          <cell r="K183">
            <v>9</v>
          </cell>
          <cell r="L183">
            <v>0</v>
          </cell>
          <cell r="M183">
            <v>809012</v>
          </cell>
          <cell r="N183">
            <v>495412</v>
          </cell>
          <cell r="O183">
            <v>0</v>
          </cell>
          <cell r="P183">
            <v>62617.5288</v>
          </cell>
          <cell r="Q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1668066</v>
          </cell>
        </row>
        <row r="184">
          <cell r="A184" t="str">
            <v>20110704</v>
          </cell>
          <cell r="B184">
            <v>1</v>
          </cell>
          <cell r="C184" t="str">
            <v>201107</v>
          </cell>
          <cell r="D184" t="str">
            <v>04</v>
          </cell>
          <cell r="E184" t="str">
            <v>AM-ADC</v>
          </cell>
          <cell r="F184">
            <v>910409</v>
          </cell>
          <cell r="G184">
            <v>323842.0575</v>
          </cell>
          <cell r="H184">
            <v>699649.31649999996</v>
          </cell>
          <cell r="I184">
            <v>420936</v>
          </cell>
          <cell r="J184">
            <v>459</v>
          </cell>
          <cell r="K184">
            <v>606</v>
          </cell>
          <cell r="L184">
            <v>210619.39450000002</v>
          </cell>
          <cell r="M184">
            <v>421395</v>
          </cell>
          <cell r="N184">
            <v>283378</v>
          </cell>
          <cell r="O184">
            <v>0</v>
          </cell>
          <cell r="P184">
            <v>105896.5635</v>
          </cell>
          <cell r="Q184">
            <v>0</v>
          </cell>
          <cell r="R184">
            <v>0</v>
          </cell>
          <cell r="W184">
            <v>910409</v>
          </cell>
        </row>
        <row r="185">
          <cell r="A185" t="str">
            <v>20110804</v>
          </cell>
          <cell r="B185">
            <v>2</v>
          </cell>
          <cell r="C185" t="str">
            <v>201108</v>
          </cell>
          <cell r="D185" t="str">
            <v>04</v>
          </cell>
          <cell r="E185" t="str">
            <v>AM-ADC</v>
          </cell>
          <cell r="F185">
            <v>920631</v>
          </cell>
          <cell r="G185">
            <v>332775.10149999999</v>
          </cell>
          <cell r="H185">
            <v>707504.92349999992</v>
          </cell>
          <cell r="I185">
            <v>432555</v>
          </cell>
          <cell r="J185">
            <v>464</v>
          </cell>
          <cell r="K185">
            <v>612</v>
          </cell>
          <cell r="L185">
            <v>212984.39850000004</v>
          </cell>
          <cell r="M185">
            <v>433019</v>
          </cell>
          <cell r="N185">
            <v>280563</v>
          </cell>
          <cell r="O185">
            <v>0</v>
          </cell>
          <cell r="P185">
            <v>108817.6747</v>
          </cell>
          <cell r="Q185">
            <v>0</v>
          </cell>
          <cell r="R185">
            <v>0</v>
          </cell>
          <cell r="W185">
            <v>920631</v>
          </cell>
        </row>
        <row r="186">
          <cell r="A186" t="str">
            <v>20110904</v>
          </cell>
          <cell r="B186">
            <v>3</v>
          </cell>
          <cell r="C186" t="str">
            <v>201109</v>
          </cell>
          <cell r="D186" t="str">
            <v>04</v>
          </cell>
          <cell r="E186" t="str">
            <v>AM-ADC</v>
          </cell>
          <cell r="F186">
            <v>925144</v>
          </cell>
          <cell r="G186">
            <v>341043.39299999998</v>
          </cell>
          <cell r="H186">
            <v>710973.16399999999</v>
          </cell>
          <cell r="I186">
            <v>443290</v>
          </cell>
          <cell r="J186">
            <v>488</v>
          </cell>
          <cell r="K186">
            <v>632</v>
          </cell>
          <cell r="L186">
            <v>214024.52800000005</v>
          </cell>
          <cell r="M186">
            <v>443778</v>
          </cell>
          <cell r="N186">
            <v>278305</v>
          </cell>
          <cell r="O186">
            <v>0</v>
          </cell>
          <cell r="P186">
            <v>111521.41140000001</v>
          </cell>
          <cell r="Q186">
            <v>0</v>
          </cell>
          <cell r="R186">
            <v>0</v>
          </cell>
          <cell r="W186">
            <v>925144</v>
          </cell>
        </row>
        <row r="187">
          <cell r="A187" t="str">
            <v>20111004</v>
          </cell>
          <cell r="B187">
            <v>4</v>
          </cell>
          <cell r="C187" t="str">
            <v>201110</v>
          </cell>
          <cell r="D187" t="str">
            <v>04</v>
          </cell>
          <cell r="E187" t="str">
            <v>AM-ADC</v>
          </cell>
          <cell r="F187">
            <v>927412</v>
          </cell>
          <cell r="G187">
            <v>346665.739</v>
          </cell>
          <cell r="H187">
            <v>712716.12199999997</v>
          </cell>
          <cell r="I187">
            <v>450613</v>
          </cell>
          <cell r="J187">
            <v>481</v>
          </cell>
          <cell r="K187">
            <v>627</v>
          </cell>
          <cell r="L187">
            <v>214550.72750000004</v>
          </cell>
          <cell r="M187">
            <v>451094</v>
          </cell>
          <cell r="N187">
            <v>277803</v>
          </cell>
          <cell r="O187">
            <v>0</v>
          </cell>
          <cell r="P187">
            <v>113359.92220000002</v>
          </cell>
          <cell r="Q187">
            <v>0</v>
          </cell>
          <cell r="R187">
            <v>0</v>
          </cell>
          <cell r="W187">
            <v>927412</v>
          </cell>
        </row>
        <row r="188">
          <cell r="A188" t="str">
            <v>20111104</v>
          </cell>
          <cell r="B188">
            <v>5</v>
          </cell>
          <cell r="C188" t="str">
            <v>201111</v>
          </cell>
          <cell r="D188" t="str">
            <v>04</v>
          </cell>
          <cell r="E188" t="str">
            <v>AM-ADC</v>
          </cell>
          <cell r="F188">
            <v>935309</v>
          </cell>
          <cell r="G188">
            <v>350395.26949999999</v>
          </cell>
          <cell r="H188">
            <v>718784.96649999998</v>
          </cell>
          <cell r="I188">
            <v>455476</v>
          </cell>
          <cell r="J188">
            <v>471</v>
          </cell>
          <cell r="K188">
            <v>608</v>
          </cell>
          <cell r="L188">
            <v>216383.28150000004</v>
          </cell>
          <cell r="M188">
            <v>455947</v>
          </cell>
          <cell r="N188">
            <v>279008</v>
          </cell>
          <cell r="O188">
            <v>0</v>
          </cell>
          <cell r="P188">
            <v>114579.4811</v>
          </cell>
          <cell r="Q188">
            <v>0</v>
          </cell>
          <cell r="R188">
            <v>0</v>
          </cell>
          <cell r="W188">
            <v>935309</v>
          </cell>
        </row>
        <row r="189">
          <cell r="A189" t="str">
            <v>20111204</v>
          </cell>
          <cell r="B189">
            <v>6</v>
          </cell>
          <cell r="C189" t="str">
            <v>201112</v>
          </cell>
          <cell r="D189" t="str">
            <v>04</v>
          </cell>
          <cell r="E189" t="str">
            <v>AM-ADC</v>
          </cell>
          <cell r="F189">
            <v>936978</v>
          </cell>
          <cell r="G189">
            <v>337287.73349999997</v>
          </cell>
          <cell r="H189">
            <v>720067.59299999999</v>
          </cell>
          <cell r="I189">
            <v>438414</v>
          </cell>
          <cell r="J189">
            <v>477</v>
          </cell>
          <cell r="K189">
            <v>603</v>
          </cell>
          <cell r="L189">
            <v>216770.81250000003</v>
          </cell>
          <cell r="M189">
            <v>438891</v>
          </cell>
          <cell r="N189">
            <v>279830</v>
          </cell>
          <cell r="O189">
            <v>0</v>
          </cell>
          <cell r="P189">
            <v>110293.3083</v>
          </cell>
          <cell r="Q189">
            <v>0</v>
          </cell>
          <cell r="R189">
            <v>0</v>
          </cell>
          <cell r="W189">
            <v>936978</v>
          </cell>
        </row>
        <row r="190">
          <cell r="A190" t="str">
            <v>20120104</v>
          </cell>
          <cell r="B190">
            <v>7</v>
          </cell>
          <cell r="C190" t="str">
            <v>201201</v>
          </cell>
          <cell r="D190" t="str">
            <v>04</v>
          </cell>
          <cell r="E190" t="str">
            <v>AM-ADC</v>
          </cell>
          <cell r="F190">
            <v>941690</v>
          </cell>
          <cell r="G190">
            <v>338837.79800000001</v>
          </cell>
          <cell r="H190">
            <v>723688.76500000001</v>
          </cell>
          <cell r="I190">
            <v>440482</v>
          </cell>
          <cell r="J190">
            <v>426</v>
          </cell>
          <cell r="K190">
            <v>567</v>
          </cell>
          <cell r="L190">
            <v>217869.97450000004</v>
          </cell>
          <cell r="M190">
            <v>440908</v>
          </cell>
          <cell r="N190">
            <v>280415</v>
          </cell>
          <cell r="O190">
            <v>0</v>
          </cell>
          <cell r="P190">
            <v>110800.18040000001</v>
          </cell>
          <cell r="Q190">
            <v>0</v>
          </cell>
          <cell r="R190">
            <v>0</v>
          </cell>
          <cell r="W190">
            <v>941690</v>
          </cell>
        </row>
        <row r="191">
          <cell r="A191" t="str">
            <v>20120204</v>
          </cell>
          <cell r="B191">
            <v>8</v>
          </cell>
          <cell r="C191" t="str">
            <v>201202</v>
          </cell>
          <cell r="D191" t="str">
            <v>04</v>
          </cell>
          <cell r="E191" t="str">
            <v>AM-ADC</v>
          </cell>
          <cell r="F191">
            <v>948204</v>
          </cell>
          <cell r="G191">
            <v>336335.56199999998</v>
          </cell>
          <cell r="H191">
            <v>728694.77399999998</v>
          </cell>
          <cell r="I191">
            <v>437203</v>
          </cell>
          <cell r="J191">
            <v>449</v>
          </cell>
          <cell r="K191">
            <v>594</v>
          </cell>
          <cell r="L191">
            <v>219371.71500000003</v>
          </cell>
          <cell r="M191">
            <v>437652</v>
          </cell>
          <cell r="N191">
            <v>280106</v>
          </cell>
          <cell r="O191">
            <v>0</v>
          </cell>
          <cell r="P191">
            <v>109981.94760000001</v>
          </cell>
          <cell r="Q191">
            <v>0</v>
          </cell>
          <cell r="R191">
            <v>0</v>
          </cell>
          <cell r="W191">
            <v>948204</v>
          </cell>
        </row>
        <row r="192">
          <cell r="A192" t="str">
            <v>20120304</v>
          </cell>
          <cell r="B192">
            <v>9</v>
          </cell>
          <cell r="C192" t="str">
            <v>201203</v>
          </cell>
          <cell r="D192" t="str">
            <v>04</v>
          </cell>
          <cell r="E192" t="str">
            <v>AM-ADC</v>
          </cell>
          <cell r="F192">
            <v>953284</v>
          </cell>
          <cell r="G192">
            <v>341775.77350000001</v>
          </cell>
          <cell r="H192">
            <v>732598.75399999996</v>
          </cell>
          <cell r="I192">
            <v>444279</v>
          </cell>
          <cell r="J192">
            <v>452</v>
          </cell>
          <cell r="K192">
            <v>600</v>
          </cell>
          <cell r="L192">
            <v>220546.34600000005</v>
          </cell>
          <cell r="M192">
            <v>444731</v>
          </cell>
          <cell r="N192">
            <v>280544</v>
          </cell>
          <cell r="O192">
            <v>0</v>
          </cell>
          <cell r="P192">
            <v>111760.90030000001</v>
          </cell>
          <cell r="Q192">
            <v>0</v>
          </cell>
          <cell r="R192">
            <v>0</v>
          </cell>
          <cell r="W192">
            <v>953284</v>
          </cell>
        </row>
        <row r="193">
          <cell r="A193" t="str">
            <v>20120404</v>
          </cell>
          <cell r="B193">
            <v>10</v>
          </cell>
          <cell r="C193" t="str">
            <v>201204</v>
          </cell>
          <cell r="D193" t="str">
            <v>04</v>
          </cell>
          <cell r="E193" t="str">
            <v>AM-ADC</v>
          </cell>
          <cell r="F193">
            <v>959861</v>
          </cell>
          <cell r="G193">
            <v>343895.2965</v>
          </cell>
          <cell r="H193">
            <v>737653.17849999992</v>
          </cell>
          <cell r="I193">
            <v>447025</v>
          </cell>
          <cell r="J193">
            <v>464</v>
          </cell>
          <cell r="K193">
            <v>615</v>
          </cell>
          <cell r="L193">
            <v>222065.44900000005</v>
          </cell>
          <cell r="M193">
            <v>447489</v>
          </cell>
          <cell r="N193">
            <v>282684</v>
          </cell>
          <cell r="O193">
            <v>0</v>
          </cell>
          <cell r="P193">
            <v>112453.9857</v>
          </cell>
          <cell r="Q193">
            <v>0</v>
          </cell>
          <cell r="R193">
            <v>0</v>
          </cell>
          <cell r="W193">
            <v>959861</v>
          </cell>
        </row>
        <row r="194">
          <cell r="A194" t="str">
            <v>20120504</v>
          </cell>
          <cell r="B194">
            <v>11</v>
          </cell>
          <cell r="C194" t="str">
            <v>201205</v>
          </cell>
          <cell r="D194" t="str">
            <v>04</v>
          </cell>
          <cell r="E194" t="str">
            <v>AM-ADC</v>
          </cell>
          <cell r="F194">
            <v>968747</v>
          </cell>
          <cell r="G194">
            <v>342498.16349999997</v>
          </cell>
          <cell r="H194">
            <v>744482.06949999998</v>
          </cell>
          <cell r="I194">
            <v>445226</v>
          </cell>
          <cell r="J194">
            <v>445</v>
          </cell>
          <cell r="K194">
            <v>579</v>
          </cell>
          <cell r="L194">
            <v>224130.89200000005</v>
          </cell>
          <cell r="M194">
            <v>445671</v>
          </cell>
          <cell r="N194">
            <v>285422</v>
          </cell>
          <cell r="O194">
            <v>0</v>
          </cell>
          <cell r="P194">
            <v>111997.12230000002</v>
          </cell>
          <cell r="Q194">
            <v>0</v>
          </cell>
          <cell r="R194">
            <v>0</v>
          </cell>
          <cell r="W194">
            <v>968747</v>
          </cell>
        </row>
        <row r="195">
          <cell r="A195" t="str">
            <v>20120604</v>
          </cell>
          <cell r="B195">
            <v>12</v>
          </cell>
          <cell r="C195" t="str">
            <v>201206</v>
          </cell>
          <cell r="D195" t="str">
            <v>04</v>
          </cell>
          <cell r="E195" t="str">
            <v>AM-ADC</v>
          </cell>
          <cell r="F195">
            <v>977627</v>
          </cell>
          <cell r="G195">
            <v>344243.42699999997</v>
          </cell>
          <cell r="H195">
            <v>751306.34950000001</v>
          </cell>
          <cell r="I195">
            <v>447483</v>
          </cell>
          <cell r="J195">
            <v>459</v>
          </cell>
          <cell r="K195">
            <v>603</v>
          </cell>
          <cell r="L195">
            <v>226181.05600000004</v>
          </cell>
          <cell r="M195">
            <v>447942</v>
          </cell>
          <cell r="N195">
            <v>288184</v>
          </cell>
          <cell r="O195">
            <v>0</v>
          </cell>
          <cell r="P195">
            <v>112567.82460000001</v>
          </cell>
          <cell r="Q195">
            <v>0</v>
          </cell>
          <cell r="R195">
            <v>0</v>
          </cell>
          <cell r="W195">
            <v>977627</v>
          </cell>
        </row>
        <row r="196">
          <cell r="A196" t="str">
            <v>20120704</v>
          </cell>
          <cell r="B196">
            <v>13</v>
          </cell>
          <cell r="C196" t="str">
            <v>201207</v>
          </cell>
          <cell r="D196" t="str">
            <v>04</v>
          </cell>
          <cell r="E196" t="str">
            <v>AM-ADC</v>
          </cell>
          <cell r="F196">
            <v>993129</v>
          </cell>
          <cell r="G196">
            <v>352663.88149999996</v>
          </cell>
          <cell r="H196">
            <v>763219.63649999991</v>
          </cell>
          <cell r="I196">
            <v>458411</v>
          </cell>
          <cell r="J196">
            <v>488</v>
          </cell>
          <cell r="K196">
            <v>637</v>
          </cell>
          <cell r="L196">
            <v>229761.89800000004</v>
          </cell>
          <cell r="M196">
            <v>458899</v>
          </cell>
          <cell r="N196">
            <v>290163</v>
          </cell>
          <cell r="O196">
            <v>0</v>
          </cell>
          <cell r="P196">
            <v>115321.3187</v>
          </cell>
          <cell r="Q196">
            <v>0</v>
          </cell>
          <cell r="R196">
            <v>0</v>
          </cell>
          <cell r="W196">
            <v>993129</v>
          </cell>
        </row>
        <row r="197">
          <cell r="A197" t="str">
            <v>20120804</v>
          </cell>
          <cell r="B197">
            <v>14</v>
          </cell>
          <cell r="C197" t="str">
            <v>201208</v>
          </cell>
          <cell r="D197" t="str">
            <v>04</v>
          </cell>
          <cell r="E197" t="str">
            <v>AM-ADC</v>
          </cell>
          <cell r="F197">
            <v>1001124</v>
          </cell>
          <cell r="G197">
            <v>353992.61799999996</v>
          </cell>
          <cell r="H197">
            <v>769363.79399999999</v>
          </cell>
          <cell r="I197">
            <v>460120</v>
          </cell>
          <cell r="J197">
            <v>508</v>
          </cell>
          <cell r="K197">
            <v>646</v>
          </cell>
          <cell r="L197">
            <v>231610.65700000004</v>
          </cell>
          <cell r="M197">
            <v>460628</v>
          </cell>
          <cell r="N197">
            <v>294058</v>
          </cell>
          <cell r="O197">
            <v>0</v>
          </cell>
          <cell r="P197">
            <v>115755.81640000001</v>
          </cell>
          <cell r="Q197">
            <v>0</v>
          </cell>
          <cell r="R197">
            <v>0</v>
          </cell>
          <cell r="W197">
            <v>1001124</v>
          </cell>
        </row>
        <row r="198">
          <cell r="A198" t="str">
            <v>20120904</v>
          </cell>
          <cell r="B198">
            <v>15</v>
          </cell>
          <cell r="C198" t="str">
            <v>201209</v>
          </cell>
          <cell r="D198" t="str">
            <v>04</v>
          </cell>
          <cell r="E198" t="str">
            <v>AM-ADC</v>
          </cell>
          <cell r="F198">
            <v>1008276</v>
          </cell>
          <cell r="G198">
            <v>358151.74</v>
          </cell>
          <cell r="H198">
            <v>774860.10599999991</v>
          </cell>
          <cell r="I198">
            <v>465540</v>
          </cell>
          <cell r="J198">
            <v>500</v>
          </cell>
          <cell r="K198">
            <v>638</v>
          </cell>
          <cell r="L198">
            <v>233268.19700000004</v>
          </cell>
          <cell r="M198">
            <v>466040</v>
          </cell>
          <cell r="N198">
            <v>294450</v>
          </cell>
          <cell r="O198">
            <v>0</v>
          </cell>
          <cell r="P198">
            <v>117115.85200000001</v>
          </cell>
          <cell r="Q198">
            <v>0</v>
          </cell>
          <cell r="R198">
            <v>0</v>
          </cell>
          <cell r="W198">
            <v>1008276</v>
          </cell>
        </row>
        <row r="199">
          <cell r="A199" t="str">
            <v>20121004</v>
          </cell>
          <cell r="B199">
            <v>16</v>
          </cell>
          <cell r="C199" t="str">
            <v>201210</v>
          </cell>
          <cell r="D199" t="str">
            <v>04</v>
          </cell>
          <cell r="E199" t="str">
            <v>AM-ADC</v>
          </cell>
          <cell r="F199">
            <v>1020929</v>
          </cell>
          <cell r="G199">
            <v>362046.49799999996</v>
          </cell>
          <cell r="H199">
            <v>784583.93649999995</v>
          </cell>
          <cell r="I199">
            <v>470611</v>
          </cell>
          <cell r="J199">
            <v>497</v>
          </cell>
          <cell r="K199">
            <v>634</v>
          </cell>
          <cell r="L199">
            <v>236198.29250000004</v>
          </cell>
          <cell r="M199">
            <v>471108</v>
          </cell>
          <cell r="N199">
            <v>291783</v>
          </cell>
          <cell r="O199">
            <v>0</v>
          </cell>
          <cell r="P199">
            <v>118389.44040000001</v>
          </cell>
          <cell r="Q199">
            <v>0</v>
          </cell>
          <cell r="R199">
            <v>0</v>
          </cell>
          <cell r="W199">
            <v>1020929</v>
          </cell>
        </row>
        <row r="200">
          <cell r="A200" t="str">
            <v>20121104</v>
          </cell>
          <cell r="B200">
            <v>17</v>
          </cell>
          <cell r="C200" t="str">
            <v>201211</v>
          </cell>
          <cell r="D200" t="str">
            <v>04</v>
          </cell>
          <cell r="E200" t="str">
            <v>AM-ADC</v>
          </cell>
          <cell r="F200">
            <v>1025971</v>
          </cell>
          <cell r="G200">
            <v>362035.739</v>
          </cell>
          <cell r="H200">
            <v>788458.71349999995</v>
          </cell>
          <cell r="I200">
            <v>470606</v>
          </cell>
          <cell r="J200">
            <v>488</v>
          </cell>
          <cell r="K200">
            <v>639</v>
          </cell>
          <cell r="L200">
            <v>237364.35800000004</v>
          </cell>
          <cell r="M200">
            <v>471094</v>
          </cell>
          <cell r="N200">
            <v>293796</v>
          </cell>
          <cell r="O200">
            <v>0</v>
          </cell>
          <cell r="P200">
            <v>118385.92220000002</v>
          </cell>
          <cell r="Q200">
            <v>0</v>
          </cell>
          <cell r="R200">
            <v>0</v>
          </cell>
          <cell r="W200">
            <v>1025971</v>
          </cell>
        </row>
        <row r="201">
          <cell r="A201" t="str">
            <v>20121204</v>
          </cell>
          <cell r="B201">
            <v>18</v>
          </cell>
          <cell r="C201" t="str">
            <v>201212</v>
          </cell>
          <cell r="D201" t="str">
            <v>04</v>
          </cell>
          <cell r="E201" t="str">
            <v>AM-ADC</v>
          </cell>
          <cell r="F201">
            <v>1031825</v>
          </cell>
          <cell r="G201">
            <v>362037.27599999995</v>
          </cell>
          <cell r="H201">
            <v>792957.51249999995</v>
          </cell>
          <cell r="I201">
            <v>470584</v>
          </cell>
          <cell r="J201">
            <v>512</v>
          </cell>
          <cell r="K201">
            <v>684</v>
          </cell>
          <cell r="L201">
            <v>238709.14150000003</v>
          </cell>
          <cell r="M201">
            <v>471096</v>
          </cell>
          <cell r="N201">
            <v>295132</v>
          </cell>
          <cell r="O201">
            <v>0</v>
          </cell>
          <cell r="P201">
            <v>118386.42480000001</v>
          </cell>
          <cell r="Q201">
            <v>0</v>
          </cell>
          <cell r="R201">
            <v>0</v>
          </cell>
          <cell r="W201">
            <v>1031825</v>
          </cell>
        </row>
        <row r="202">
          <cell r="A202" t="str">
            <v>20130104</v>
          </cell>
          <cell r="B202">
            <v>19</v>
          </cell>
          <cell r="C202" t="str">
            <v>201301</v>
          </cell>
          <cell r="D202" t="str">
            <v>04</v>
          </cell>
          <cell r="E202" t="str">
            <v>AM-ADC</v>
          </cell>
          <cell r="F202">
            <v>1033417</v>
          </cell>
          <cell r="G202">
            <v>359115.43899999995</v>
          </cell>
          <cell r="H202">
            <v>794180.9645</v>
          </cell>
          <cell r="I202">
            <v>466805</v>
          </cell>
          <cell r="J202">
            <v>489</v>
          </cell>
          <cell r="K202">
            <v>659</v>
          </cell>
          <cell r="L202">
            <v>239083.47700000004</v>
          </cell>
          <cell r="M202">
            <v>467294</v>
          </cell>
          <cell r="N202">
            <v>294688</v>
          </cell>
          <cell r="O202">
            <v>0</v>
          </cell>
          <cell r="P202">
            <v>117430.98220000001</v>
          </cell>
          <cell r="Q202">
            <v>0</v>
          </cell>
          <cell r="R202">
            <v>0</v>
          </cell>
          <cell r="W202">
            <v>1033417</v>
          </cell>
        </row>
        <row r="203">
          <cell r="A203" t="str">
            <v>20130204</v>
          </cell>
          <cell r="B203">
            <v>20</v>
          </cell>
          <cell r="C203" t="str">
            <v>201302</v>
          </cell>
          <cell r="D203" t="str">
            <v>04</v>
          </cell>
          <cell r="E203" t="str">
            <v>AM-ADC</v>
          </cell>
          <cell r="F203">
            <v>1035492</v>
          </cell>
          <cell r="G203">
            <v>355798.59299999999</v>
          </cell>
          <cell r="H203">
            <v>795775.60199999996</v>
          </cell>
          <cell r="I203">
            <v>462511</v>
          </cell>
          <cell r="J203">
            <v>467</v>
          </cell>
          <cell r="K203">
            <v>637</v>
          </cell>
          <cell r="L203">
            <v>239568.93250000005</v>
          </cell>
          <cell r="M203">
            <v>462978</v>
          </cell>
          <cell r="N203">
            <v>294711</v>
          </cell>
          <cell r="O203">
            <v>0</v>
          </cell>
          <cell r="P203">
            <v>116346.3714</v>
          </cell>
          <cell r="Q203">
            <v>0</v>
          </cell>
          <cell r="R203">
            <v>0</v>
          </cell>
          <cell r="W203">
            <v>1035492</v>
          </cell>
        </row>
        <row r="204">
          <cell r="A204" t="str">
            <v>20130304</v>
          </cell>
          <cell r="B204">
            <v>21</v>
          </cell>
          <cell r="C204" t="str">
            <v>201303</v>
          </cell>
          <cell r="D204" t="str">
            <v>04</v>
          </cell>
          <cell r="E204" t="str">
            <v>AM-ADC</v>
          </cell>
          <cell r="F204">
            <v>1039472</v>
          </cell>
          <cell r="G204">
            <v>359697.962</v>
          </cell>
          <cell r="H204">
            <v>798834.23199999996</v>
          </cell>
          <cell r="I204">
            <v>467602</v>
          </cell>
          <cell r="J204">
            <v>450</v>
          </cell>
          <cell r="K204">
            <v>635</v>
          </cell>
          <cell r="L204">
            <v>240490.76550000004</v>
          </cell>
          <cell r="M204">
            <v>468052</v>
          </cell>
          <cell r="N204">
            <v>295147</v>
          </cell>
          <cell r="O204">
            <v>0</v>
          </cell>
          <cell r="P204">
            <v>117621.46760000002</v>
          </cell>
          <cell r="Q204">
            <v>0</v>
          </cell>
          <cell r="R204">
            <v>0</v>
          </cell>
          <cell r="W204">
            <v>1039472</v>
          </cell>
        </row>
        <row r="205">
          <cell r="A205" t="str">
            <v>20130404</v>
          </cell>
          <cell r="B205">
            <v>22</v>
          </cell>
          <cell r="C205" t="str">
            <v>201304</v>
          </cell>
          <cell r="D205" t="str">
            <v>04</v>
          </cell>
          <cell r="E205" t="str">
            <v>AM-ADC</v>
          </cell>
          <cell r="F205">
            <v>1036480</v>
          </cell>
          <cell r="G205">
            <v>377158.28200000001</v>
          </cell>
          <cell r="H205">
            <v>796534.88</v>
          </cell>
          <cell r="I205">
            <v>490293</v>
          </cell>
          <cell r="J205">
            <v>479</v>
          </cell>
          <cell r="K205">
            <v>640</v>
          </cell>
          <cell r="L205">
            <v>239796.96000000005</v>
          </cell>
          <cell r="M205">
            <v>490772</v>
          </cell>
          <cell r="N205">
            <v>293324</v>
          </cell>
          <cell r="O205">
            <v>0</v>
          </cell>
          <cell r="P205">
            <v>123331.00360000001</v>
          </cell>
          <cell r="Q205">
            <v>0</v>
          </cell>
          <cell r="R205">
            <v>0</v>
          </cell>
          <cell r="W205">
            <v>1036480</v>
          </cell>
        </row>
        <row r="206">
          <cell r="A206" t="str">
            <v>20130504</v>
          </cell>
          <cell r="B206">
            <v>23</v>
          </cell>
          <cell r="C206" t="str">
            <v>201305</v>
          </cell>
          <cell r="D206" t="str">
            <v>04</v>
          </cell>
          <cell r="E206" t="str">
            <v>AM-ADC</v>
          </cell>
          <cell r="F206">
            <v>1038043</v>
          </cell>
          <cell r="G206">
            <v>359578.076</v>
          </cell>
          <cell r="H206">
            <v>797736.04550000001</v>
          </cell>
          <cell r="I206">
            <v>467420</v>
          </cell>
          <cell r="J206">
            <v>476</v>
          </cell>
          <cell r="K206">
            <v>627</v>
          </cell>
          <cell r="L206">
            <v>240161.80400000003</v>
          </cell>
          <cell r="M206">
            <v>467896</v>
          </cell>
          <cell r="N206">
            <v>296709</v>
          </cell>
          <cell r="O206">
            <v>0</v>
          </cell>
          <cell r="P206">
            <v>117582.2648</v>
          </cell>
          <cell r="Q206">
            <v>0</v>
          </cell>
          <cell r="R206">
            <v>0</v>
          </cell>
          <cell r="W206">
            <v>1038043</v>
          </cell>
        </row>
        <row r="207">
          <cell r="A207" t="str">
            <v>20130604</v>
          </cell>
          <cell r="B207">
            <v>24</v>
          </cell>
          <cell r="C207" t="str">
            <v>201306</v>
          </cell>
          <cell r="D207" t="str">
            <v>04</v>
          </cell>
          <cell r="E207" t="str">
            <v>AM-ADC</v>
          </cell>
          <cell r="F207">
            <v>1044316</v>
          </cell>
          <cell r="G207">
            <v>362221.71599999996</v>
          </cell>
          <cell r="H207">
            <v>802556.8459999999</v>
          </cell>
          <cell r="I207">
            <v>470856</v>
          </cell>
          <cell r="J207">
            <v>480</v>
          </cell>
          <cell r="K207">
            <v>637</v>
          </cell>
          <cell r="L207">
            <v>241611.68850000005</v>
          </cell>
          <cell r="M207">
            <v>471336</v>
          </cell>
          <cell r="N207">
            <v>297154</v>
          </cell>
          <cell r="O207">
            <v>0</v>
          </cell>
          <cell r="P207">
            <v>118446.73680000001</v>
          </cell>
          <cell r="Q207">
            <v>0</v>
          </cell>
          <cell r="R207">
            <v>0</v>
          </cell>
          <cell r="W207">
            <v>1044316</v>
          </cell>
        </row>
        <row r="208">
          <cell r="A208" t="str">
            <v>20130704</v>
          </cell>
          <cell r="B208">
            <v>25</v>
          </cell>
          <cell r="C208" t="str">
            <v>201307</v>
          </cell>
          <cell r="D208" t="str">
            <v>04</v>
          </cell>
          <cell r="E208" t="str">
            <v>AM-ADC</v>
          </cell>
          <cell r="F208">
            <v>1049037</v>
          </cell>
          <cell r="G208">
            <v>365817.52749999997</v>
          </cell>
          <cell r="H208">
            <v>806184.93449999997</v>
          </cell>
          <cell r="I208">
            <v>475499</v>
          </cell>
          <cell r="J208">
            <v>516</v>
          </cell>
          <cell r="K208">
            <v>677</v>
          </cell>
          <cell r="L208">
            <v>242695.34000000005</v>
          </cell>
          <cell r="M208">
            <v>476015</v>
          </cell>
          <cell r="N208">
            <v>297773</v>
          </cell>
          <cell r="O208">
            <v>0</v>
          </cell>
          <cell r="P208">
            <v>119622.56950000001</v>
          </cell>
          <cell r="Q208">
            <v>0</v>
          </cell>
          <cell r="R208">
            <v>0</v>
          </cell>
          <cell r="W208">
            <v>1049037</v>
          </cell>
        </row>
        <row r="209">
          <cell r="A209" t="str">
            <v>20130804</v>
          </cell>
          <cell r="B209">
            <v>26</v>
          </cell>
          <cell r="C209" t="str">
            <v>201308</v>
          </cell>
          <cell r="D209" t="str">
            <v>04</v>
          </cell>
          <cell r="E209" t="str">
            <v>AM-ADC</v>
          </cell>
          <cell r="F209">
            <v>1055888</v>
          </cell>
          <cell r="G209">
            <v>368826.97349999996</v>
          </cell>
          <cell r="H209">
            <v>811449.92799999996</v>
          </cell>
          <cell r="I209">
            <v>479416</v>
          </cell>
          <cell r="J209">
            <v>515</v>
          </cell>
          <cell r="K209">
            <v>688</v>
          </cell>
          <cell r="L209">
            <v>244278.80000000005</v>
          </cell>
          <cell r="M209">
            <v>479931</v>
          </cell>
          <cell r="N209">
            <v>298672</v>
          </cell>
          <cell r="O209">
            <v>0</v>
          </cell>
          <cell r="P209">
            <v>120606.66030000002</v>
          </cell>
          <cell r="Q209">
            <v>0</v>
          </cell>
          <cell r="R209">
            <v>0</v>
          </cell>
          <cell r="W209">
            <v>1055888</v>
          </cell>
        </row>
        <row r="210">
          <cell r="A210" t="str">
            <v>20130904</v>
          </cell>
          <cell r="B210">
            <v>27</v>
          </cell>
          <cell r="C210" t="str">
            <v>201309</v>
          </cell>
          <cell r="D210" t="str">
            <v>04</v>
          </cell>
          <cell r="E210" t="str">
            <v>AM-ADC</v>
          </cell>
          <cell r="F210">
            <v>1061681</v>
          </cell>
          <cell r="G210">
            <v>373163.61900000001</v>
          </cell>
          <cell r="H210">
            <v>815901.84849999996</v>
          </cell>
          <cell r="I210">
            <v>485062</v>
          </cell>
          <cell r="J210">
            <v>512</v>
          </cell>
          <cell r="K210">
            <v>668</v>
          </cell>
          <cell r="L210">
            <v>245624.50950000004</v>
          </cell>
          <cell r="M210">
            <v>485574</v>
          </cell>
          <cell r="N210">
            <v>297906</v>
          </cell>
          <cell r="O210">
            <v>0</v>
          </cell>
          <cell r="P210">
            <v>122024.74620000001</v>
          </cell>
          <cell r="Q210">
            <v>0</v>
          </cell>
          <cell r="R210">
            <v>0</v>
          </cell>
          <cell r="W210">
            <v>1061681</v>
          </cell>
        </row>
        <row r="211">
          <cell r="A211" t="str">
            <v>20131004</v>
          </cell>
          <cell r="B211">
            <v>28</v>
          </cell>
          <cell r="C211" t="str">
            <v>201310</v>
          </cell>
          <cell r="D211" t="str">
            <v>04</v>
          </cell>
          <cell r="E211" t="str">
            <v>AM-ADC</v>
          </cell>
          <cell r="F211">
            <v>1065186</v>
          </cell>
          <cell r="G211">
            <v>370712.8725</v>
          </cell>
          <cell r="H211">
            <v>818595.44099999999</v>
          </cell>
          <cell r="I211">
            <v>481864</v>
          </cell>
          <cell r="J211">
            <v>521</v>
          </cell>
          <cell r="K211">
            <v>673</v>
          </cell>
          <cell r="L211">
            <v>246434.75950000004</v>
          </cell>
          <cell r="M211">
            <v>482385</v>
          </cell>
          <cell r="N211">
            <v>297682</v>
          </cell>
          <cell r="O211">
            <v>0</v>
          </cell>
          <cell r="P211">
            <v>121223.35050000002</v>
          </cell>
          <cell r="Q211">
            <v>0</v>
          </cell>
          <cell r="R211">
            <v>0</v>
          </cell>
          <cell r="W211">
            <v>1065186</v>
          </cell>
        </row>
        <row r="212">
          <cell r="A212" t="str">
            <v>20131104</v>
          </cell>
          <cell r="B212">
            <v>29</v>
          </cell>
          <cell r="C212" t="str">
            <v>201311</v>
          </cell>
          <cell r="D212" t="str">
            <v>04</v>
          </cell>
          <cell r="E212" t="str">
            <v>AM-ADC</v>
          </cell>
          <cell r="F212">
            <v>1065285</v>
          </cell>
          <cell r="G212">
            <v>365583.13500000001</v>
          </cell>
          <cell r="H212">
            <v>818671.52249999996</v>
          </cell>
          <cell r="I212">
            <v>475199</v>
          </cell>
          <cell r="J212">
            <v>511</v>
          </cell>
          <cell r="K212">
            <v>672</v>
          </cell>
          <cell r="L212">
            <v>246457.90950000004</v>
          </cell>
          <cell r="M212">
            <v>475710</v>
          </cell>
          <cell r="N212">
            <v>297420</v>
          </cell>
          <cell r="O212">
            <v>0</v>
          </cell>
          <cell r="P212">
            <v>119545.92300000001</v>
          </cell>
          <cell r="Q212">
            <v>0</v>
          </cell>
          <cell r="R212">
            <v>0</v>
          </cell>
          <cell r="W212">
            <v>1065285</v>
          </cell>
        </row>
        <row r="213">
          <cell r="A213" t="str">
            <v>20131204</v>
          </cell>
          <cell r="B213">
            <v>30</v>
          </cell>
          <cell r="C213" t="str">
            <v>201312</v>
          </cell>
          <cell r="D213" t="str">
            <v>04</v>
          </cell>
          <cell r="E213" t="str">
            <v>AM-ADC</v>
          </cell>
          <cell r="F213">
            <v>1079731</v>
          </cell>
          <cell r="G213">
            <v>372893.87549999997</v>
          </cell>
          <cell r="H213">
            <v>829773.27350000001</v>
          </cell>
          <cell r="I213">
            <v>484603</v>
          </cell>
          <cell r="J213">
            <v>620</v>
          </cell>
          <cell r="K213">
            <v>780</v>
          </cell>
          <cell r="L213">
            <v>249777.15650000004</v>
          </cell>
          <cell r="M213">
            <v>485223</v>
          </cell>
          <cell r="N213">
            <v>296058</v>
          </cell>
          <cell r="O213">
            <v>0</v>
          </cell>
          <cell r="P213">
            <v>121936.53990000002</v>
          </cell>
          <cell r="Q213">
            <v>0</v>
          </cell>
          <cell r="R213">
            <v>0</v>
          </cell>
          <cell r="W213">
            <v>1079731</v>
          </cell>
        </row>
        <row r="214">
          <cell r="A214" t="str">
            <v>20140104</v>
          </cell>
          <cell r="B214">
            <v>31</v>
          </cell>
          <cell r="C214" t="str">
            <v>201401</v>
          </cell>
          <cell r="D214" t="str">
            <v>04</v>
          </cell>
          <cell r="E214" t="str">
            <v>AM-ADC</v>
          </cell>
          <cell r="F214">
            <v>1055579</v>
          </cell>
          <cell r="G214">
            <v>373772.27100000001</v>
          </cell>
          <cell r="H214">
            <v>811212.46149999998</v>
          </cell>
          <cell r="I214">
            <v>485509</v>
          </cell>
          <cell r="J214">
            <v>857</v>
          </cell>
          <cell r="K214">
            <v>1014</v>
          </cell>
          <cell r="L214">
            <v>244131.79750000004</v>
          </cell>
          <cell r="M214">
            <v>486366</v>
          </cell>
          <cell r="N214">
            <v>279296</v>
          </cell>
          <cell r="O214">
            <v>0</v>
          </cell>
          <cell r="P214">
            <v>122223.77580000002</v>
          </cell>
          <cell r="Q214">
            <v>0</v>
          </cell>
          <cell r="R214">
            <v>0</v>
          </cell>
          <cell r="W214">
            <v>1055579</v>
          </cell>
        </row>
        <row r="215">
          <cell r="A215" t="str">
            <v>20140204</v>
          </cell>
          <cell r="B215">
            <v>32</v>
          </cell>
          <cell r="C215" t="str">
            <v>201402</v>
          </cell>
          <cell r="D215" t="str">
            <v>04</v>
          </cell>
          <cell r="E215" t="str">
            <v>AM-ADC</v>
          </cell>
          <cell r="F215">
            <v>960628</v>
          </cell>
          <cell r="G215">
            <v>349650.59299999999</v>
          </cell>
          <cell r="H215">
            <v>738242.61800000002</v>
          </cell>
          <cell r="I215">
            <v>453982</v>
          </cell>
          <cell r="J215">
            <v>996</v>
          </cell>
          <cell r="K215">
            <v>1177</v>
          </cell>
          <cell r="L215">
            <v>222112.90650000004</v>
          </cell>
          <cell r="M215">
            <v>454978</v>
          </cell>
          <cell r="N215">
            <v>239824</v>
          </cell>
          <cell r="O215">
            <v>0</v>
          </cell>
          <cell r="P215">
            <v>114335.97140000001</v>
          </cell>
          <cell r="Q215">
            <v>0</v>
          </cell>
          <cell r="R215">
            <v>0</v>
          </cell>
          <cell r="W215">
            <v>960628</v>
          </cell>
        </row>
        <row r="216">
          <cell r="A216" t="str">
            <v>20140304</v>
          </cell>
          <cell r="B216">
            <v>33</v>
          </cell>
          <cell r="C216" t="str">
            <v>201403</v>
          </cell>
          <cell r="D216" t="str">
            <v>04</v>
          </cell>
          <cell r="E216" t="str">
            <v>AM-ADC</v>
          </cell>
          <cell r="F216">
            <v>888066</v>
          </cell>
          <cell r="G216">
            <v>265141.8</v>
          </cell>
          <cell r="H216">
            <v>532839.6</v>
          </cell>
          <cell r="I216">
            <v>441407</v>
          </cell>
          <cell r="J216">
            <v>496</v>
          </cell>
          <cell r="K216">
            <v>656</v>
          </cell>
          <cell r="L216">
            <v>354964</v>
          </cell>
          <cell r="M216">
            <v>441903</v>
          </cell>
          <cell r="N216">
            <v>202169</v>
          </cell>
          <cell r="O216">
            <v>0</v>
          </cell>
          <cell r="P216">
            <v>111050.22390000001</v>
          </cell>
          <cell r="Q216">
            <v>0</v>
          </cell>
          <cell r="R216">
            <v>0</v>
          </cell>
          <cell r="W216">
            <v>888066</v>
          </cell>
        </row>
        <row r="217">
          <cell r="A217" t="str">
            <v>20140404</v>
          </cell>
          <cell r="B217">
            <v>34</v>
          </cell>
          <cell r="C217" t="str">
            <v>201404</v>
          </cell>
          <cell r="D217" t="str">
            <v>04</v>
          </cell>
          <cell r="E217" t="str">
            <v>AM-ADC</v>
          </cell>
          <cell r="F217">
            <v>817396</v>
          </cell>
          <cell r="G217">
            <v>258865.8</v>
          </cell>
          <cell r="H217">
            <v>490437.6</v>
          </cell>
          <cell r="I217">
            <v>430947</v>
          </cell>
          <cell r="J217">
            <v>496</v>
          </cell>
          <cell r="K217">
            <v>656</v>
          </cell>
          <cell r="L217">
            <v>326696</v>
          </cell>
          <cell r="M217">
            <v>431443</v>
          </cell>
          <cell r="N217">
            <v>167152</v>
          </cell>
          <cell r="O217">
            <v>0</v>
          </cell>
          <cell r="P217">
            <v>108421.62590000001</v>
          </cell>
          <cell r="Q217">
            <v>0</v>
          </cell>
          <cell r="R217">
            <v>0</v>
          </cell>
          <cell r="W217">
            <v>817396</v>
          </cell>
        </row>
        <row r="218">
          <cell r="A218" t="str">
            <v>20140504</v>
          </cell>
          <cell r="B218">
            <v>35</v>
          </cell>
          <cell r="C218" t="str">
            <v>201405</v>
          </cell>
          <cell r="D218" t="str">
            <v>04</v>
          </cell>
          <cell r="E218" t="str">
            <v>AM-ADC</v>
          </cell>
          <cell r="F218">
            <v>758355</v>
          </cell>
          <cell r="G218">
            <v>199240.19999999998</v>
          </cell>
          <cell r="H218">
            <v>455013</v>
          </cell>
          <cell r="I218">
            <v>331571</v>
          </cell>
          <cell r="J218">
            <v>496</v>
          </cell>
          <cell r="K218">
            <v>656</v>
          </cell>
          <cell r="L218">
            <v>303079.60000000003</v>
          </cell>
          <cell r="M218">
            <v>332067</v>
          </cell>
          <cell r="N218">
            <v>95200</v>
          </cell>
          <cell r="O218">
            <v>0</v>
          </cell>
          <cell r="P218">
            <v>83448.43710000001</v>
          </cell>
          <cell r="Q218">
            <v>0</v>
          </cell>
          <cell r="R218">
            <v>0</v>
          </cell>
          <cell r="W218">
            <v>758355</v>
          </cell>
        </row>
        <row r="219">
          <cell r="A219" t="str">
            <v>20140604</v>
          </cell>
          <cell r="B219">
            <v>36</v>
          </cell>
          <cell r="C219" t="str">
            <v>201406</v>
          </cell>
          <cell r="D219" t="str">
            <v>04</v>
          </cell>
          <cell r="E219" t="str">
            <v>AM-ADC</v>
          </cell>
          <cell r="F219">
            <v>688463</v>
          </cell>
          <cell r="G219">
            <v>190428.6</v>
          </cell>
          <cell r="H219">
            <v>413077.8</v>
          </cell>
          <cell r="I219">
            <v>316885</v>
          </cell>
          <cell r="J219">
            <v>496</v>
          </cell>
          <cell r="K219">
            <v>656</v>
          </cell>
          <cell r="L219">
            <v>275122.8</v>
          </cell>
          <cell r="M219">
            <v>317381</v>
          </cell>
          <cell r="N219">
            <v>180699</v>
          </cell>
          <cell r="O219">
            <v>0</v>
          </cell>
          <cell r="P219">
            <v>79757.845300000001</v>
          </cell>
          <cell r="Q219">
            <v>0</v>
          </cell>
          <cell r="R219">
            <v>0</v>
          </cell>
          <cell r="W219">
            <v>688463</v>
          </cell>
        </row>
        <row r="220">
          <cell r="A220" t="str">
            <v>20140704</v>
          </cell>
          <cell r="B220">
            <v>37</v>
          </cell>
          <cell r="C220" t="str">
            <v>201407</v>
          </cell>
          <cell r="D220" t="str">
            <v>04</v>
          </cell>
          <cell r="E220" t="str">
            <v>AM-ADC</v>
          </cell>
          <cell r="F220">
            <v>617112</v>
          </cell>
          <cell r="G220">
            <v>170693.4</v>
          </cell>
          <cell r="H220">
            <v>370267.2</v>
          </cell>
          <cell r="I220">
            <v>283993</v>
          </cell>
          <cell r="J220">
            <v>496</v>
          </cell>
          <cell r="K220">
            <v>656</v>
          </cell>
          <cell r="L220">
            <v>246582.40000000002</v>
          </cell>
          <cell r="M220">
            <v>284489</v>
          </cell>
          <cell r="N220">
            <v>161935</v>
          </cell>
          <cell r="O220">
            <v>0</v>
          </cell>
          <cell r="P220">
            <v>71492.085700000011</v>
          </cell>
          <cell r="Q220">
            <v>0</v>
          </cell>
          <cell r="R220">
            <v>0</v>
          </cell>
          <cell r="W220">
            <v>617112</v>
          </cell>
        </row>
        <row r="221">
          <cell r="A221" t="str">
            <v>20140804</v>
          </cell>
          <cell r="B221">
            <v>38</v>
          </cell>
          <cell r="C221" t="str">
            <v>201408</v>
          </cell>
          <cell r="D221" t="str">
            <v>04</v>
          </cell>
          <cell r="E221" t="str">
            <v>AM-ADC</v>
          </cell>
          <cell r="F221">
            <v>545190</v>
          </cell>
          <cell r="G221">
            <v>150799.79999999999</v>
          </cell>
          <cell r="H221">
            <v>327114</v>
          </cell>
          <cell r="I221">
            <v>250837</v>
          </cell>
          <cell r="J221">
            <v>496</v>
          </cell>
          <cell r="K221">
            <v>656</v>
          </cell>
          <cell r="L221">
            <v>217813.6</v>
          </cell>
          <cell r="M221">
            <v>251333</v>
          </cell>
          <cell r="N221">
            <v>143019</v>
          </cell>
          <cell r="O221">
            <v>0</v>
          </cell>
          <cell r="P221">
            <v>63159.982900000003</v>
          </cell>
          <cell r="Q221">
            <v>0</v>
          </cell>
          <cell r="R221">
            <v>0</v>
          </cell>
          <cell r="W221">
            <v>545190</v>
          </cell>
        </row>
        <row r="222">
          <cell r="A222" t="str">
            <v>20140904</v>
          </cell>
          <cell r="B222">
            <v>39</v>
          </cell>
          <cell r="C222" t="str">
            <v>201409</v>
          </cell>
          <cell r="D222" t="str">
            <v>04</v>
          </cell>
          <cell r="E222" t="str">
            <v>AM-ADC</v>
          </cell>
          <cell r="F222">
            <v>547035</v>
          </cell>
          <cell r="G222">
            <v>151309.79999999999</v>
          </cell>
          <cell r="H222">
            <v>328221</v>
          </cell>
          <cell r="I222">
            <v>251687</v>
          </cell>
          <cell r="J222">
            <v>496</v>
          </cell>
          <cell r="K222">
            <v>656</v>
          </cell>
          <cell r="L222">
            <v>218551.6</v>
          </cell>
          <cell r="M222">
            <v>252183</v>
          </cell>
          <cell r="N222">
            <v>143504</v>
          </cell>
          <cell r="O222">
            <v>0</v>
          </cell>
          <cell r="P222">
            <v>63373.587900000006</v>
          </cell>
          <cell r="Q222">
            <v>0</v>
          </cell>
          <cell r="R222">
            <v>0</v>
          </cell>
          <cell r="W222">
            <v>547035</v>
          </cell>
        </row>
        <row r="223">
          <cell r="A223" t="str">
            <v>20141004</v>
          </cell>
          <cell r="B223">
            <v>40</v>
          </cell>
          <cell r="C223" t="str">
            <v>201410</v>
          </cell>
          <cell r="D223" t="str">
            <v>04</v>
          </cell>
          <cell r="E223" t="str">
            <v>AM-ADC</v>
          </cell>
          <cell r="F223">
            <v>548880</v>
          </cell>
          <cell r="G223">
            <v>151820.4</v>
          </cell>
          <cell r="H223">
            <v>329328</v>
          </cell>
          <cell r="I223">
            <v>252538</v>
          </cell>
          <cell r="J223">
            <v>496</v>
          </cell>
          <cell r="K223">
            <v>656</v>
          </cell>
          <cell r="L223">
            <v>219289.60000000001</v>
          </cell>
          <cell r="M223">
            <v>253034</v>
          </cell>
          <cell r="N223">
            <v>143990</v>
          </cell>
          <cell r="O223">
            <v>0</v>
          </cell>
          <cell r="P223">
            <v>63587.444200000005</v>
          </cell>
          <cell r="Q223">
            <v>0</v>
          </cell>
          <cell r="R223">
            <v>0</v>
          </cell>
          <cell r="W223">
            <v>548880</v>
          </cell>
        </row>
        <row r="224">
          <cell r="A224" t="str">
            <v>20141104</v>
          </cell>
          <cell r="B224">
            <v>41</v>
          </cell>
          <cell r="C224" t="str">
            <v>201411</v>
          </cell>
          <cell r="D224" t="str">
            <v>04</v>
          </cell>
          <cell r="E224" t="str">
            <v>AM-ADC</v>
          </cell>
          <cell r="F224">
            <v>550725</v>
          </cell>
          <cell r="G224">
            <v>152330.4</v>
          </cell>
          <cell r="H224">
            <v>330435</v>
          </cell>
          <cell r="I224">
            <v>253388</v>
          </cell>
          <cell r="J224">
            <v>496</v>
          </cell>
          <cell r="K224">
            <v>656</v>
          </cell>
          <cell r="L224">
            <v>220027.6</v>
          </cell>
          <cell r="M224">
            <v>253884</v>
          </cell>
          <cell r="N224">
            <v>144474</v>
          </cell>
          <cell r="O224">
            <v>0</v>
          </cell>
          <cell r="P224">
            <v>63801.049200000009</v>
          </cell>
          <cell r="Q224">
            <v>0</v>
          </cell>
          <cell r="R224">
            <v>0</v>
          </cell>
          <cell r="W224">
            <v>550725</v>
          </cell>
        </row>
        <row r="225">
          <cell r="A225" t="str">
            <v>20141204</v>
          </cell>
          <cell r="B225">
            <v>42</v>
          </cell>
          <cell r="C225" t="str">
            <v>201412</v>
          </cell>
          <cell r="D225" t="str">
            <v>04</v>
          </cell>
          <cell r="E225" t="str">
            <v>AM-ADC</v>
          </cell>
          <cell r="F225">
            <v>552571</v>
          </cell>
          <cell r="G225">
            <v>152841</v>
          </cell>
          <cell r="H225">
            <v>331542.59999999998</v>
          </cell>
          <cell r="I225">
            <v>254239</v>
          </cell>
          <cell r="J225">
            <v>496</v>
          </cell>
          <cell r="K225">
            <v>656</v>
          </cell>
          <cell r="L225">
            <v>220766</v>
          </cell>
          <cell r="M225">
            <v>254735</v>
          </cell>
          <cell r="N225">
            <v>144960</v>
          </cell>
          <cell r="O225">
            <v>0</v>
          </cell>
          <cell r="P225">
            <v>64014.905500000008</v>
          </cell>
          <cell r="Q225">
            <v>0</v>
          </cell>
          <cell r="R225">
            <v>0</v>
          </cell>
          <cell r="W225">
            <v>552571</v>
          </cell>
        </row>
        <row r="226">
          <cell r="A226" t="str">
            <v>20150104</v>
          </cell>
          <cell r="B226">
            <v>43</v>
          </cell>
          <cell r="C226" t="str">
            <v>201501</v>
          </cell>
          <cell r="D226" t="str">
            <v>04</v>
          </cell>
          <cell r="E226" t="str">
            <v>AM-ADC</v>
          </cell>
          <cell r="F226">
            <v>553610</v>
          </cell>
          <cell r="G226">
            <v>153128.4</v>
          </cell>
          <cell r="H226">
            <v>332166</v>
          </cell>
          <cell r="I226">
            <v>254718</v>
          </cell>
          <cell r="J226">
            <v>496</v>
          </cell>
          <cell r="K226">
            <v>656</v>
          </cell>
          <cell r="L226">
            <v>221181.6</v>
          </cell>
          <cell r="M226">
            <v>255214</v>
          </cell>
          <cell r="N226">
            <v>145233</v>
          </cell>
          <cell r="O226">
            <v>0</v>
          </cell>
          <cell r="P226">
            <v>64135.278200000008</v>
          </cell>
          <cell r="Q226">
            <v>0</v>
          </cell>
          <cell r="R226">
            <v>0</v>
          </cell>
          <cell r="W226">
            <v>553610</v>
          </cell>
        </row>
        <row r="227">
          <cell r="A227" t="str">
            <v>20150204</v>
          </cell>
          <cell r="B227">
            <v>44</v>
          </cell>
          <cell r="C227" t="str">
            <v>201502</v>
          </cell>
          <cell r="D227" t="str">
            <v>04</v>
          </cell>
          <cell r="E227" t="str">
            <v>AM-ADC</v>
          </cell>
          <cell r="F227">
            <v>554649</v>
          </cell>
          <cell r="G227">
            <v>153415.79999999999</v>
          </cell>
          <cell r="H227">
            <v>332789.39999999997</v>
          </cell>
          <cell r="I227">
            <v>255197</v>
          </cell>
          <cell r="J227">
            <v>496</v>
          </cell>
          <cell r="K227">
            <v>656</v>
          </cell>
          <cell r="L227">
            <v>221597.2</v>
          </cell>
          <cell r="M227">
            <v>255693</v>
          </cell>
          <cell r="N227">
            <v>145506</v>
          </cell>
          <cell r="O227">
            <v>0</v>
          </cell>
          <cell r="P227">
            <v>64255.650900000008</v>
          </cell>
          <cell r="Q227">
            <v>0</v>
          </cell>
          <cell r="R227">
            <v>0</v>
          </cell>
          <cell r="W227">
            <v>554649</v>
          </cell>
        </row>
        <row r="228">
          <cell r="A228" t="str">
            <v>20150304</v>
          </cell>
          <cell r="B228">
            <v>45</v>
          </cell>
          <cell r="C228" t="str">
            <v>201503</v>
          </cell>
          <cell r="D228" t="str">
            <v>04</v>
          </cell>
          <cell r="E228" t="str">
            <v>AM-ADC</v>
          </cell>
          <cell r="F228">
            <v>555782</v>
          </cell>
          <cell r="G228">
            <v>153729.60000000001</v>
          </cell>
          <cell r="H228">
            <v>333469.2</v>
          </cell>
          <cell r="I228">
            <v>255720</v>
          </cell>
          <cell r="J228">
            <v>496</v>
          </cell>
          <cell r="K228">
            <v>656</v>
          </cell>
          <cell r="L228">
            <v>222050.40000000002</v>
          </cell>
          <cell r="M228">
            <v>256216</v>
          </cell>
          <cell r="N228">
            <v>145805</v>
          </cell>
          <cell r="O228">
            <v>0</v>
          </cell>
          <cell r="P228">
            <v>64387.080800000003</v>
          </cell>
          <cell r="Q228">
            <v>0</v>
          </cell>
          <cell r="R228">
            <v>0</v>
          </cell>
          <cell r="W228">
            <v>555782</v>
          </cell>
        </row>
        <row r="229">
          <cell r="A229" t="str">
            <v>20150404</v>
          </cell>
          <cell r="B229">
            <v>46</v>
          </cell>
          <cell r="C229" t="str">
            <v>201504</v>
          </cell>
          <cell r="D229" t="str">
            <v>04</v>
          </cell>
          <cell r="E229" t="str">
            <v>AM-ADC</v>
          </cell>
          <cell r="F229">
            <v>557350</v>
          </cell>
          <cell r="G229">
            <v>154162.79999999999</v>
          </cell>
          <cell r="H229">
            <v>334410</v>
          </cell>
          <cell r="I229">
            <v>256442</v>
          </cell>
          <cell r="J229">
            <v>496</v>
          </cell>
          <cell r="K229">
            <v>656</v>
          </cell>
          <cell r="L229">
            <v>222677.6</v>
          </cell>
          <cell r="M229">
            <v>256938</v>
          </cell>
          <cell r="N229">
            <v>146217</v>
          </cell>
          <cell r="O229">
            <v>0</v>
          </cell>
          <cell r="P229">
            <v>64568.519400000005</v>
          </cell>
          <cell r="Q229">
            <v>0</v>
          </cell>
          <cell r="R229">
            <v>0</v>
          </cell>
          <cell r="W229">
            <v>557350</v>
          </cell>
        </row>
        <row r="230">
          <cell r="A230" t="str">
            <v>20150504</v>
          </cell>
          <cell r="B230">
            <v>47</v>
          </cell>
          <cell r="C230" t="str">
            <v>201505</v>
          </cell>
          <cell r="D230" t="str">
            <v>04</v>
          </cell>
          <cell r="E230" t="str">
            <v>AM-ADC</v>
          </cell>
          <cell r="F230">
            <v>558917</v>
          </cell>
          <cell r="G230">
            <v>154596.6</v>
          </cell>
          <cell r="H230">
            <v>335350.2</v>
          </cell>
          <cell r="I230">
            <v>257165</v>
          </cell>
          <cell r="J230">
            <v>496</v>
          </cell>
          <cell r="K230">
            <v>656</v>
          </cell>
          <cell r="L230">
            <v>223304.40000000002</v>
          </cell>
          <cell r="M230">
            <v>257661</v>
          </cell>
          <cell r="N230">
            <v>146629</v>
          </cell>
          <cell r="O230">
            <v>0</v>
          </cell>
          <cell r="P230">
            <v>64750.20930000001</v>
          </cell>
          <cell r="Q230">
            <v>0</v>
          </cell>
          <cell r="R230">
            <v>0</v>
          </cell>
          <cell r="W230">
            <v>558917</v>
          </cell>
        </row>
        <row r="231">
          <cell r="A231" t="str">
            <v>20150604</v>
          </cell>
          <cell r="B231">
            <v>48</v>
          </cell>
          <cell r="C231" t="str">
            <v>201506</v>
          </cell>
          <cell r="D231" t="str">
            <v>04</v>
          </cell>
          <cell r="E231" t="str">
            <v>AM-ADC</v>
          </cell>
          <cell r="F231">
            <v>560484</v>
          </cell>
          <cell r="G231">
            <v>155029.79999999999</v>
          </cell>
          <cell r="H231">
            <v>336290.39999999997</v>
          </cell>
          <cell r="I231">
            <v>257887</v>
          </cell>
          <cell r="J231">
            <v>496</v>
          </cell>
          <cell r="K231">
            <v>656</v>
          </cell>
          <cell r="L231">
            <v>223931.2</v>
          </cell>
          <cell r="M231">
            <v>258383</v>
          </cell>
          <cell r="N231">
            <v>147041</v>
          </cell>
          <cell r="O231">
            <v>0</v>
          </cell>
          <cell r="P231">
            <v>64931.647900000004</v>
          </cell>
          <cell r="Q231">
            <v>0</v>
          </cell>
          <cell r="R231">
            <v>0</v>
          </cell>
          <cell r="W231">
            <v>560484</v>
          </cell>
        </row>
        <row r="232">
          <cell r="A232" t="str">
            <v>20150704</v>
          </cell>
          <cell r="B232">
            <v>49</v>
          </cell>
          <cell r="C232" t="str">
            <v>201507</v>
          </cell>
          <cell r="D232" t="str">
            <v>04</v>
          </cell>
          <cell r="E232" t="str">
            <v>AM-ADC</v>
          </cell>
          <cell r="F232">
            <v>562072</v>
          </cell>
          <cell r="G232">
            <v>155469</v>
          </cell>
          <cell r="H232">
            <v>337243.2</v>
          </cell>
          <cell r="I232">
            <v>258619</v>
          </cell>
          <cell r="J232">
            <v>496</v>
          </cell>
          <cell r="K232">
            <v>656</v>
          </cell>
          <cell r="L232">
            <v>224566.40000000002</v>
          </cell>
          <cell r="M232">
            <v>259115</v>
          </cell>
          <cell r="N232">
            <v>147459</v>
          </cell>
          <cell r="O232">
            <v>0</v>
          </cell>
          <cell r="P232">
            <v>65115.599500000004</v>
          </cell>
          <cell r="Q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562072</v>
          </cell>
        </row>
        <row r="233">
          <cell r="A233" t="str">
            <v>20150804</v>
          </cell>
          <cell r="B233">
            <v>50</v>
          </cell>
          <cell r="C233" t="str">
            <v>201508</v>
          </cell>
          <cell r="D233" t="str">
            <v>04</v>
          </cell>
          <cell r="E233" t="str">
            <v>AM-ADC</v>
          </cell>
          <cell r="F233">
            <v>563659</v>
          </cell>
          <cell r="G233">
            <v>155908.19999999998</v>
          </cell>
          <cell r="H233">
            <v>338195.39999999997</v>
          </cell>
          <cell r="I233">
            <v>259351</v>
          </cell>
          <cell r="J233">
            <v>496</v>
          </cell>
          <cell r="K233">
            <v>656</v>
          </cell>
          <cell r="L233">
            <v>225201.2</v>
          </cell>
          <cell r="M233">
            <v>259847</v>
          </cell>
          <cell r="N233">
            <v>147876</v>
          </cell>
          <cell r="O233">
            <v>0</v>
          </cell>
          <cell r="P233">
            <v>65299.551100000004</v>
          </cell>
          <cell r="Q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563659</v>
          </cell>
        </row>
        <row r="234">
          <cell r="A234" t="str">
            <v>20150904</v>
          </cell>
          <cell r="B234">
            <v>51</v>
          </cell>
          <cell r="C234" t="str">
            <v>201509</v>
          </cell>
          <cell r="D234" t="str">
            <v>04</v>
          </cell>
          <cell r="E234" t="str">
            <v>AM-ADC</v>
          </cell>
          <cell r="F234">
            <v>565247</v>
          </cell>
          <cell r="G234">
            <v>156347.4</v>
          </cell>
          <cell r="H234">
            <v>339148.2</v>
          </cell>
          <cell r="I234">
            <v>260083</v>
          </cell>
          <cell r="J234">
            <v>496</v>
          </cell>
          <cell r="K234">
            <v>656</v>
          </cell>
          <cell r="L234">
            <v>225836.40000000002</v>
          </cell>
          <cell r="M234">
            <v>260579</v>
          </cell>
          <cell r="N234">
            <v>148294</v>
          </cell>
          <cell r="O234">
            <v>0</v>
          </cell>
          <cell r="P234">
            <v>65483.502700000005</v>
          </cell>
          <cell r="Q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565247</v>
          </cell>
        </row>
        <row r="235">
          <cell r="A235" t="str">
            <v>20151004</v>
          </cell>
          <cell r="B235">
            <v>52</v>
          </cell>
          <cell r="C235" t="str">
            <v>201510</v>
          </cell>
          <cell r="D235" t="str">
            <v>04</v>
          </cell>
          <cell r="E235" t="str">
            <v>AM-ADC</v>
          </cell>
          <cell r="F235">
            <v>566834</v>
          </cell>
          <cell r="G235">
            <v>156786</v>
          </cell>
          <cell r="H235">
            <v>340100.39999999997</v>
          </cell>
          <cell r="I235">
            <v>260814</v>
          </cell>
          <cell r="J235">
            <v>496</v>
          </cell>
          <cell r="K235">
            <v>656</v>
          </cell>
          <cell r="L235">
            <v>226471.2</v>
          </cell>
          <cell r="M235">
            <v>261310</v>
          </cell>
          <cell r="N235">
            <v>148711</v>
          </cell>
          <cell r="O235">
            <v>0</v>
          </cell>
          <cell r="P235">
            <v>65667.203000000009</v>
          </cell>
          <cell r="Q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566834</v>
          </cell>
        </row>
        <row r="236">
          <cell r="A236" t="str">
            <v>20151104</v>
          </cell>
          <cell r="B236">
            <v>53</v>
          </cell>
          <cell r="C236" t="str">
            <v>201511</v>
          </cell>
          <cell r="D236" t="str">
            <v>04</v>
          </cell>
          <cell r="E236" t="str">
            <v>AM-ADC</v>
          </cell>
          <cell r="F236">
            <v>568422</v>
          </cell>
          <cell r="G236">
            <v>157225.79999999999</v>
          </cell>
          <cell r="H236">
            <v>341053.2</v>
          </cell>
          <cell r="I236">
            <v>261547</v>
          </cell>
          <cell r="J236">
            <v>496</v>
          </cell>
          <cell r="K236">
            <v>656</v>
          </cell>
          <cell r="L236">
            <v>227106.40000000002</v>
          </cell>
          <cell r="M236">
            <v>262043</v>
          </cell>
          <cell r="N236">
            <v>149129</v>
          </cell>
          <cell r="O236">
            <v>0</v>
          </cell>
          <cell r="P236">
            <v>65851.405900000012</v>
          </cell>
          <cell r="Q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568422</v>
          </cell>
        </row>
        <row r="237">
          <cell r="A237" t="str">
            <v>20151204</v>
          </cell>
          <cell r="B237">
            <v>54</v>
          </cell>
          <cell r="C237" t="str">
            <v>201512</v>
          </cell>
          <cell r="D237" t="str">
            <v>04</v>
          </cell>
          <cell r="E237" t="str">
            <v>AM-ADC</v>
          </cell>
          <cell r="F237">
            <v>570009</v>
          </cell>
          <cell r="G237">
            <v>157664.4</v>
          </cell>
          <cell r="H237">
            <v>342005.39999999997</v>
          </cell>
          <cell r="I237">
            <v>262278</v>
          </cell>
          <cell r="J237">
            <v>496</v>
          </cell>
          <cell r="K237">
            <v>656</v>
          </cell>
          <cell r="L237">
            <v>227741.2</v>
          </cell>
          <cell r="M237">
            <v>262774</v>
          </cell>
          <cell r="N237">
            <v>149546</v>
          </cell>
          <cell r="O237">
            <v>0</v>
          </cell>
          <cell r="P237">
            <v>66035.106200000009</v>
          </cell>
          <cell r="Q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570009</v>
          </cell>
        </row>
        <row r="238">
          <cell r="A238" t="str">
            <v>20160104</v>
          </cell>
          <cell r="B238">
            <v>55</v>
          </cell>
          <cell r="C238" t="str">
            <v>201601</v>
          </cell>
          <cell r="D238" t="str">
            <v>04</v>
          </cell>
          <cell r="E238" t="str">
            <v>AM-ADC</v>
          </cell>
          <cell r="F238">
            <v>571597</v>
          </cell>
          <cell r="G238">
            <v>158103.6</v>
          </cell>
          <cell r="H238">
            <v>342958.2</v>
          </cell>
          <cell r="I238">
            <v>263010</v>
          </cell>
          <cell r="J238">
            <v>496</v>
          </cell>
          <cell r="K238">
            <v>656</v>
          </cell>
          <cell r="L238">
            <v>228376.40000000002</v>
          </cell>
          <cell r="M238">
            <v>263506</v>
          </cell>
          <cell r="N238">
            <v>149964</v>
          </cell>
          <cell r="O238">
            <v>0</v>
          </cell>
          <cell r="P238">
            <v>66219.05780000001</v>
          </cell>
          <cell r="Q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571597</v>
          </cell>
        </row>
        <row r="239">
          <cell r="A239" t="str">
            <v>20160204</v>
          </cell>
          <cell r="B239">
            <v>56</v>
          </cell>
          <cell r="C239" t="str">
            <v>201602</v>
          </cell>
          <cell r="D239" t="str">
            <v>04</v>
          </cell>
          <cell r="E239" t="str">
            <v>AM-ADC</v>
          </cell>
          <cell r="F239">
            <v>573184</v>
          </cell>
          <cell r="G239">
            <v>158542.79999999999</v>
          </cell>
          <cell r="H239">
            <v>343910.39999999997</v>
          </cell>
          <cell r="I239">
            <v>263742</v>
          </cell>
          <cell r="J239">
            <v>496</v>
          </cell>
          <cell r="K239">
            <v>656</v>
          </cell>
          <cell r="L239">
            <v>229011.20000000001</v>
          </cell>
          <cell r="M239">
            <v>264238</v>
          </cell>
          <cell r="N239">
            <v>150381</v>
          </cell>
          <cell r="O239">
            <v>0</v>
          </cell>
          <cell r="P239">
            <v>66403.00940000001</v>
          </cell>
          <cell r="Q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573184</v>
          </cell>
        </row>
        <row r="240">
          <cell r="A240" t="str">
            <v>20160304</v>
          </cell>
          <cell r="B240">
            <v>57</v>
          </cell>
          <cell r="C240" t="str">
            <v>201603</v>
          </cell>
          <cell r="D240" t="str">
            <v>04</v>
          </cell>
          <cell r="E240" t="str">
            <v>AM-ADC</v>
          </cell>
          <cell r="F240">
            <v>574772</v>
          </cell>
          <cell r="G240">
            <v>158982</v>
          </cell>
          <cell r="H240">
            <v>344863.2</v>
          </cell>
          <cell r="I240">
            <v>264474</v>
          </cell>
          <cell r="J240">
            <v>496</v>
          </cell>
          <cell r="K240">
            <v>656</v>
          </cell>
          <cell r="L240">
            <v>229646.40000000002</v>
          </cell>
          <cell r="M240">
            <v>264970</v>
          </cell>
          <cell r="N240">
            <v>150799</v>
          </cell>
          <cell r="O240">
            <v>0</v>
          </cell>
          <cell r="P240">
            <v>66586.96100000001</v>
          </cell>
          <cell r="Q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574772</v>
          </cell>
        </row>
        <row r="241">
          <cell r="A241" t="str">
            <v>20160404</v>
          </cell>
          <cell r="B241">
            <v>58</v>
          </cell>
          <cell r="C241" t="str">
            <v>201604</v>
          </cell>
          <cell r="D241" t="str">
            <v>04</v>
          </cell>
          <cell r="E241" t="str">
            <v>AM-ADC</v>
          </cell>
          <cell r="F241">
            <v>576359</v>
          </cell>
          <cell r="G241">
            <v>159420.6</v>
          </cell>
          <cell r="H241">
            <v>345815.39999999997</v>
          </cell>
          <cell r="I241">
            <v>265205</v>
          </cell>
          <cell r="J241">
            <v>496</v>
          </cell>
          <cell r="K241">
            <v>656</v>
          </cell>
          <cell r="L241">
            <v>230281.2</v>
          </cell>
          <cell r="M241">
            <v>265701</v>
          </cell>
          <cell r="N241">
            <v>151216</v>
          </cell>
          <cell r="O241">
            <v>0</v>
          </cell>
          <cell r="P241">
            <v>66770.661300000007</v>
          </cell>
          <cell r="Q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576359</v>
          </cell>
        </row>
        <row r="242">
          <cell r="A242" t="str">
            <v>20160504</v>
          </cell>
          <cell r="B242">
            <v>59</v>
          </cell>
          <cell r="C242" t="str">
            <v>201605</v>
          </cell>
          <cell r="D242" t="str">
            <v>04</v>
          </cell>
          <cell r="E242" t="str">
            <v>AM-ADC</v>
          </cell>
          <cell r="F242">
            <v>577947</v>
          </cell>
          <cell r="G242">
            <v>159860.4</v>
          </cell>
          <cell r="H242">
            <v>346768.2</v>
          </cell>
          <cell r="I242">
            <v>265938</v>
          </cell>
          <cell r="J242">
            <v>496</v>
          </cell>
          <cell r="K242">
            <v>656</v>
          </cell>
          <cell r="L242">
            <v>230916.40000000002</v>
          </cell>
          <cell r="M242">
            <v>266434</v>
          </cell>
          <cell r="N242">
            <v>151634</v>
          </cell>
          <cell r="O242">
            <v>0</v>
          </cell>
          <cell r="P242">
            <v>66954.864200000011</v>
          </cell>
          <cell r="Q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577947</v>
          </cell>
        </row>
        <row r="243">
          <cell r="A243" t="str">
            <v>20160604</v>
          </cell>
          <cell r="B243">
            <v>60</v>
          </cell>
          <cell r="C243" t="str">
            <v>201606</v>
          </cell>
          <cell r="D243" t="str">
            <v>04</v>
          </cell>
          <cell r="E243" t="str">
            <v>AM-ADC</v>
          </cell>
          <cell r="F243">
            <v>579535</v>
          </cell>
          <cell r="G243">
            <v>160299.6</v>
          </cell>
          <cell r="H243">
            <v>347721</v>
          </cell>
          <cell r="I243">
            <v>266670</v>
          </cell>
          <cell r="J243">
            <v>496</v>
          </cell>
          <cell r="K243">
            <v>656</v>
          </cell>
          <cell r="L243">
            <v>231551.6</v>
          </cell>
          <cell r="M243">
            <v>267166</v>
          </cell>
          <cell r="N243">
            <v>152052</v>
          </cell>
          <cell r="O243">
            <v>0</v>
          </cell>
          <cell r="P243">
            <v>67138.815800000011</v>
          </cell>
          <cell r="Q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579535</v>
          </cell>
        </row>
        <row r="244">
          <cell r="A244" t="str">
            <v>20110705</v>
          </cell>
          <cell r="B244">
            <v>1</v>
          </cell>
          <cell r="C244" t="str">
            <v>201107</v>
          </cell>
          <cell r="D244" t="str">
            <v>05</v>
          </cell>
          <cell r="E244" t="str">
            <v>CT-ELG</v>
          </cell>
          <cell r="F244">
            <v>242349</v>
          </cell>
          <cell r="G244">
            <v>61766.308200000007</v>
          </cell>
          <cell r="H244">
            <v>141386.40660000002</v>
          </cell>
          <cell r="I244">
            <v>105797</v>
          </cell>
          <cell r="J244">
            <v>76</v>
          </cell>
          <cell r="K244">
            <v>151</v>
          </cell>
          <cell r="L244">
            <v>100899.6868</v>
          </cell>
          <cell r="M244">
            <v>105873</v>
          </cell>
          <cell r="N244">
            <v>73029</v>
          </cell>
          <cell r="O244">
            <v>0</v>
          </cell>
          <cell r="P244">
            <v>23249.710799999997</v>
          </cell>
          <cell r="Q244">
            <v>0</v>
          </cell>
          <cell r="R244">
            <v>0</v>
          </cell>
          <cell r="W244">
            <v>242349</v>
          </cell>
        </row>
        <row r="245">
          <cell r="A245" t="str">
            <v>20110805</v>
          </cell>
          <cell r="B245">
            <v>2</v>
          </cell>
          <cell r="C245" t="str">
            <v>201108</v>
          </cell>
          <cell r="D245" t="str">
            <v>05</v>
          </cell>
          <cell r="E245" t="str">
            <v>CT-ELG</v>
          </cell>
          <cell r="F245">
            <v>245424</v>
          </cell>
          <cell r="G245">
            <v>64008.897800000006</v>
          </cell>
          <cell r="H245">
            <v>143180.3616</v>
          </cell>
          <cell r="I245">
            <v>109643</v>
          </cell>
          <cell r="J245">
            <v>74</v>
          </cell>
          <cell r="K245">
            <v>142</v>
          </cell>
          <cell r="L245">
            <v>102184.48119999999</v>
          </cell>
          <cell r="M245">
            <v>109717</v>
          </cell>
          <cell r="N245">
            <v>71864</v>
          </cell>
          <cell r="O245">
            <v>0</v>
          </cell>
          <cell r="P245">
            <v>24093.853199999998</v>
          </cell>
          <cell r="Q245">
            <v>0</v>
          </cell>
          <cell r="R245">
            <v>0</v>
          </cell>
          <cell r="W245">
            <v>245424</v>
          </cell>
        </row>
        <row r="246">
          <cell r="A246" t="str">
            <v>20110905</v>
          </cell>
          <cell r="B246">
            <v>3</v>
          </cell>
          <cell r="C246" t="str">
            <v>201109</v>
          </cell>
          <cell r="D246" t="str">
            <v>05</v>
          </cell>
          <cell r="E246" t="str">
            <v>CT-ELG</v>
          </cell>
          <cell r="F246">
            <v>246845</v>
          </cell>
          <cell r="G246">
            <v>66544.354200000002</v>
          </cell>
          <cell r="H246">
            <v>144009.37300000002</v>
          </cell>
          <cell r="I246">
            <v>113997</v>
          </cell>
          <cell r="J246">
            <v>66</v>
          </cell>
          <cell r="K246">
            <v>132</v>
          </cell>
          <cell r="L246">
            <v>102780.63579999999</v>
          </cell>
          <cell r="M246">
            <v>114063</v>
          </cell>
          <cell r="N246">
            <v>71120</v>
          </cell>
          <cell r="O246">
            <v>0</v>
          </cell>
          <cell r="P246">
            <v>25048.234799999998</v>
          </cell>
          <cell r="Q246">
            <v>0</v>
          </cell>
          <cell r="R246">
            <v>0</v>
          </cell>
          <cell r="W246">
            <v>246845</v>
          </cell>
        </row>
        <row r="247">
          <cell r="A247" t="str">
            <v>20111005</v>
          </cell>
          <cell r="B247">
            <v>4</v>
          </cell>
          <cell r="C247" t="str">
            <v>201110</v>
          </cell>
          <cell r="D247" t="str">
            <v>05</v>
          </cell>
          <cell r="E247" t="str">
            <v>CT-ELG</v>
          </cell>
          <cell r="F247">
            <v>249022</v>
          </cell>
          <cell r="G247">
            <v>68134.119200000001</v>
          </cell>
          <cell r="H247">
            <v>145279.43480000002</v>
          </cell>
          <cell r="I247">
            <v>116721</v>
          </cell>
          <cell r="J247">
            <v>67</v>
          </cell>
          <cell r="K247">
            <v>131</v>
          </cell>
          <cell r="L247">
            <v>103687.99059999999</v>
          </cell>
          <cell r="M247">
            <v>116788</v>
          </cell>
          <cell r="N247">
            <v>71261</v>
          </cell>
          <cell r="O247">
            <v>0</v>
          </cell>
          <cell r="P247">
            <v>25646.644799999998</v>
          </cell>
          <cell r="Q247">
            <v>0</v>
          </cell>
          <cell r="R247">
            <v>0</v>
          </cell>
          <cell r="W247">
            <v>249022</v>
          </cell>
        </row>
        <row r="248">
          <cell r="A248" t="str">
            <v>20111105</v>
          </cell>
          <cell r="B248">
            <v>5</v>
          </cell>
          <cell r="C248" t="str">
            <v>201111</v>
          </cell>
          <cell r="D248" t="str">
            <v>05</v>
          </cell>
          <cell r="E248" t="str">
            <v>CT-ELG</v>
          </cell>
          <cell r="F248">
            <v>251711</v>
          </cell>
          <cell r="G248">
            <v>68877.370800000004</v>
          </cell>
          <cell r="H248">
            <v>146848.1974</v>
          </cell>
          <cell r="I248">
            <v>117995</v>
          </cell>
          <cell r="J248">
            <v>67</v>
          </cell>
          <cell r="K248">
            <v>125</v>
          </cell>
          <cell r="L248">
            <v>104810.7276</v>
          </cell>
          <cell r="M248">
            <v>118062</v>
          </cell>
          <cell r="N248">
            <v>71689</v>
          </cell>
          <cell r="O248">
            <v>0</v>
          </cell>
          <cell r="P248">
            <v>25926.415199999999</v>
          </cell>
          <cell r="Q248">
            <v>0</v>
          </cell>
          <cell r="R248">
            <v>0</v>
          </cell>
          <cell r="W248">
            <v>251711</v>
          </cell>
        </row>
        <row r="249">
          <cell r="A249" t="str">
            <v>20111205</v>
          </cell>
          <cell r="B249">
            <v>6</v>
          </cell>
          <cell r="C249" t="str">
            <v>201112</v>
          </cell>
          <cell r="D249" t="str">
            <v>05</v>
          </cell>
          <cell r="E249" t="str">
            <v>CT-ELG</v>
          </cell>
          <cell r="F249">
            <v>253753</v>
          </cell>
          <cell r="G249">
            <v>66439.342199999999</v>
          </cell>
          <cell r="H249">
            <v>148039.50020000001</v>
          </cell>
          <cell r="I249">
            <v>113810</v>
          </cell>
          <cell r="J249">
            <v>73</v>
          </cell>
          <cell r="K249">
            <v>129</v>
          </cell>
          <cell r="L249">
            <v>105659.75839999999</v>
          </cell>
          <cell r="M249">
            <v>113883</v>
          </cell>
          <cell r="N249">
            <v>72560</v>
          </cell>
          <cell r="O249">
            <v>0</v>
          </cell>
          <cell r="P249">
            <v>25008.7068</v>
          </cell>
          <cell r="Q249">
            <v>0</v>
          </cell>
          <cell r="R249">
            <v>0</v>
          </cell>
          <cell r="W249">
            <v>253753</v>
          </cell>
        </row>
        <row r="250">
          <cell r="A250" t="str">
            <v>20120105</v>
          </cell>
          <cell r="B250">
            <v>7</v>
          </cell>
          <cell r="C250" t="str">
            <v>201201</v>
          </cell>
          <cell r="D250" t="str">
            <v>05</v>
          </cell>
          <cell r="E250" t="str">
            <v>CT-ELG</v>
          </cell>
          <cell r="F250">
            <v>256460</v>
          </cell>
          <cell r="G250">
            <v>66853.556200000006</v>
          </cell>
          <cell r="H250">
            <v>149618.764</v>
          </cell>
          <cell r="I250">
            <v>114512</v>
          </cell>
          <cell r="J250">
            <v>81</v>
          </cell>
          <cell r="K250">
            <v>136</v>
          </cell>
          <cell r="L250">
            <v>106784.5784</v>
          </cell>
          <cell r="M250">
            <v>114593</v>
          </cell>
          <cell r="N250">
            <v>73007</v>
          </cell>
          <cell r="O250">
            <v>0</v>
          </cell>
          <cell r="P250">
            <v>25164.622799999997</v>
          </cell>
          <cell r="Q250">
            <v>0</v>
          </cell>
          <cell r="R250">
            <v>0</v>
          </cell>
          <cell r="W250">
            <v>256460</v>
          </cell>
        </row>
        <row r="251">
          <cell r="A251" t="str">
            <v>20120205</v>
          </cell>
          <cell r="B251">
            <v>8</v>
          </cell>
          <cell r="C251" t="str">
            <v>201202</v>
          </cell>
          <cell r="D251" t="str">
            <v>05</v>
          </cell>
          <cell r="E251" t="str">
            <v>CT-ELG</v>
          </cell>
          <cell r="F251">
            <v>257766</v>
          </cell>
          <cell r="G251">
            <v>66065.96620000001</v>
          </cell>
          <cell r="H251">
            <v>150380.6844</v>
          </cell>
          <cell r="I251">
            <v>113165</v>
          </cell>
          <cell r="J251">
            <v>78</v>
          </cell>
          <cell r="K251">
            <v>141</v>
          </cell>
          <cell r="L251">
            <v>107326.575</v>
          </cell>
          <cell r="M251">
            <v>113243</v>
          </cell>
          <cell r="N251">
            <v>73175</v>
          </cell>
          <cell r="O251">
            <v>0</v>
          </cell>
          <cell r="P251">
            <v>24868.162799999998</v>
          </cell>
          <cell r="Q251">
            <v>0</v>
          </cell>
          <cell r="R251">
            <v>0</v>
          </cell>
          <cell r="W251">
            <v>257766</v>
          </cell>
        </row>
        <row r="252">
          <cell r="A252" t="str">
            <v>20120305</v>
          </cell>
          <cell r="B252">
            <v>9</v>
          </cell>
          <cell r="C252" t="str">
            <v>201203</v>
          </cell>
          <cell r="D252" t="str">
            <v>05</v>
          </cell>
          <cell r="E252" t="str">
            <v>CT-ELG</v>
          </cell>
          <cell r="F252">
            <v>256671</v>
          </cell>
          <cell r="G252">
            <v>66894.39420000001</v>
          </cell>
          <cell r="H252">
            <v>149741.86139999999</v>
          </cell>
          <cell r="I252">
            <v>114583</v>
          </cell>
          <cell r="J252">
            <v>80</v>
          </cell>
          <cell r="K252">
            <v>133</v>
          </cell>
          <cell r="L252">
            <v>106873.73079999999</v>
          </cell>
          <cell r="M252">
            <v>114663</v>
          </cell>
          <cell r="N252">
            <v>72523</v>
          </cell>
          <cell r="O252">
            <v>0</v>
          </cell>
          <cell r="P252">
            <v>25179.9948</v>
          </cell>
          <cell r="Q252">
            <v>0</v>
          </cell>
          <cell r="R252">
            <v>0</v>
          </cell>
          <cell r="W252">
            <v>256671</v>
          </cell>
        </row>
        <row r="253">
          <cell r="A253" t="str">
            <v>20120405</v>
          </cell>
          <cell r="B253">
            <v>10</v>
          </cell>
          <cell r="C253" t="str">
            <v>201204</v>
          </cell>
          <cell r="D253" t="str">
            <v>05</v>
          </cell>
          <cell r="E253" t="str">
            <v>CT-ELG</v>
          </cell>
          <cell r="F253">
            <v>261636</v>
          </cell>
          <cell r="G253">
            <v>67843.58600000001</v>
          </cell>
          <cell r="H253">
            <v>152638.4424</v>
          </cell>
          <cell r="I253">
            <v>116221</v>
          </cell>
          <cell r="J253">
            <v>69</v>
          </cell>
          <cell r="K253">
            <v>128</v>
          </cell>
          <cell r="L253">
            <v>108944.2328</v>
          </cell>
          <cell r="M253">
            <v>116290</v>
          </cell>
          <cell r="N253">
            <v>74516</v>
          </cell>
          <cell r="O253">
            <v>0</v>
          </cell>
          <cell r="P253">
            <v>25537.284</v>
          </cell>
          <cell r="Q253">
            <v>0</v>
          </cell>
          <cell r="R253">
            <v>0</v>
          </cell>
          <cell r="W253">
            <v>261636</v>
          </cell>
        </row>
        <row r="254">
          <cell r="A254" t="str">
            <v>20120505</v>
          </cell>
          <cell r="B254">
            <v>11</v>
          </cell>
          <cell r="C254" t="str">
            <v>201205</v>
          </cell>
          <cell r="D254" t="str">
            <v>05</v>
          </cell>
          <cell r="E254" t="str">
            <v>CT-ELG</v>
          </cell>
          <cell r="F254">
            <v>257981</v>
          </cell>
          <cell r="G254">
            <v>66093.969400000002</v>
          </cell>
          <cell r="H254">
            <v>150506.11540000001</v>
          </cell>
          <cell r="I254">
            <v>113211</v>
          </cell>
          <cell r="J254">
            <v>80</v>
          </cell>
          <cell r="K254">
            <v>133</v>
          </cell>
          <cell r="L254">
            <v>107419.47679999999</v>
          </cell>
          <cell r="M254">
            <v>113291</v>
          </cell>
          <cell r="N254">
            <v>73811</v>
          </cell>
          <cell r="O254">
            <v>0</v>
          </cell>
          <cell r="P254">
            <v>24878.703599999997</v>
          </cell>
          <cell r="Q254">
            <v>0</v>
          </cell>
          <cell r="R254">
            <v>0</v>
          </cell>
          <cell r="W254">
            <v>257981</v>
          </cell>
        </row>
        <row r="255">
          <cell r="A255" t="str">
            <v>20120605</v>
          </cell>
          <cell r="B255">
            <v>12</v>
          </cell>
          <cell r="C255" t="str">
            <v>201206</v>
          </cell>
          <cell r="D255" t="str">
            <v>05</v>
          </cell>
          <cell r="E255" t="str">
            <v>CT-ELG</v>
          </cell>
          <cell r="F255">
            <v>255643</v>
          </cell>
          <cell r="G255">
            <v>64724.729600000006</v>
          </cell>
          <cell r="H255">
            <v>149142.1262</v>
          </cell>
          <cell r="I255">
            <v>110854</v>
          </cell>
          <cell r="J255">
            <v>90</v>
          </cell>
          <cell r="K255">
            <v>140</v>
          </cell>
          <cell r="L255">
            <v>106442.54979999999</v>
          </cell>
          <cell r="M255">
            <v>110944</v>
          </cell>
          <cell r="N255">
            <v>73225</v>
          </cell>
          <cell r="O255">
            <v>0</v>
          </cell>
          <cell r="P255">
            <v>24363.3024</v>
          </cell>
          <cell r="Q255">
            <v>0</v>
          </cell>
          <cell r="R255">
            <v>0</v>
          </cell>
          <cell r="W255">
            <v>255643</v>
          </cell>
        </row>
        <row r="256">
          <cell r="A256" t="str">
            <v>20120705</v>
          </cell>
          <cell r="B256">
            <v>13</v>
          </cell>
          <cell r="C256" t="str">
            <v>201207</v>
          </cell>
          <cell r="D256" t="str">
            <v>05</v>
          </cell>
          <cell r="E256" t="str">
            <v>CT-ELG</v>
          </cell>
          <cell r="F256">
            <v>257166</v>
          </cell>
          <cell r="G256">
            <v>65850.691600000006</v>
          </cell>
          <cell r="H256">
            <v>150030.64440000002</v>
          </cell>
          <cell r="I256">
            <v>112778</v>
          </cell>
          <cell r="J256">
            <v>96</v>
          </cell>
          <cell r="K256">
            <v>149</v>
          </cell>
          <cell r="L256">
            <v>107073.28219999999</v>
          </cell>
          <cell r="M256">
            <v>112874</v>
          </cell>
          <cell r="N256">
            <v>72663</v>
          </cell>
          <cell r="O256">
            <v>0</v>
          </cell>
          <cell r="P256">
            <v>24787.130399999998</v>
          </cell>
          <cell r="Q256">
            <v>0</v>
          </cell>
          <cell r="R256">
            <v>0</v>
          </cell>
          <cell r="W256">
            <v>257166</v>
          </cell>
        </row>
        <row r="257">
          <cell r="A257" t="str">
            <v>20120805</v>
          </cell>
          <cell r="B257">
            <v>14</v>
          </cell>
          <cell r="C257" t="str">
            <v>201208</v>
          </cell>
          <cell r="D257" t="str">
            <v>05</v>
          </cell>
          <cell r="E257" t="str">
            <v>CT-ELG</v>
          </cell>
          <cell r="F257">
            <v>257319</v>
          </cell>
          <cell r="G257">
            <v>66067.133000000002</v>
          </cell>
          <cell r="H257">
            <v>150119.90460000001</v>
          </cell>
          <cell r="I257">
            <v>113159</v>
          </cell>
          <cell r="J257">
            <v>86</v>
          </cell>
          <cell r="K257">
            <v>149</v>
          </cell>
          <cell r="L257">
            <v>107137.022</v>
          </cell>
          <cell r="M257">
            <v>113245</v>
          </cell>
          <cell r="N257">
            <v>73536</v>
          </cell>
          <cell r="O257">
            <v>0</v>
          </cell>
          <cell r="P257">
            <v>24868.601999999999</v>
          </cell>
          <cell r="Q257">
            <v>0</v>
          </cell>
          <cell r="R257">
            <v>0</v>
          </cell>
          <cell r="W257">
            <v>257319</v>
          </cell>
        </row>
        <row r="258">
          <cell r="A258" t="str">
            <v>20120905</v>
          </cell>
          <cell r="B258">
            <v>15</v>
          </cell>
          <cell r="C258" t="str">
            <v>201209</v>
          </cell>
          <cell r="D258" t="str">
            <v>05</v>
          </cell>
          <cell r="E258" t="str">
            <v>CT-ELG</v>
          </cell>
          <cell r="F258">
            <v>257943</v>
          </cell>
          <cell r="G258">
            <v>66473.179400000008</v>
          </cell>
          <cell r="H258">
            <v>150483.94620000001</v>
          </cell>
          <cell r="I258">
            <v>113844</v>
          </cell>
          <cell r="J258">
            <v>97</v>
          </cell>
          <cell r="K258">
            <v>157</v>
          </cell>
          <cell r="L258">
            <v>107393.6476</v>
          </cell>
          <cell r="M258">
            <v>113941</v>
          </cell>
          <cell r="N258">
            <v>73198</v>
          </cell>
          <cell r="O258">
            <v>0</v>
          </cell>
          <cell r="P258">
            <v>25021.443599999999</v>
          </cell>
          <cell r="Q258">
            <v>0</v>
          </cell>
          <cell r="R258">
            <v>0</v>
          </cell>
          <cell r="W258">
            <v>257943</v>
          </cell>
        </row>
        <row r="259">
          <cell r="A259" t="str">
            <v>20121005</v>
          </cell>
          <cell r="B259">
            <v>16</v>
          </cell>
          <cell r="C259" t="str">
            <v>201210</v>
          </cell>
          <cell r="D259" t="str">
            <v>05</v>
          </cell>
          <cell r="E259" t="str">
            <v>CT-ELG</v>
          </cell>
          <cell r="F259">
            <v>259635</v>
          </cell>
          <cell r="G259">
            <v>66697.205000000002</v>
          </cell>
          <cell r="H259">
            <v>151471.05900000001</v>
          </cell>
          <cell r="I259">
            <v>114236</v>
          </cell>
          <cell r="J259">
            <v>89</v>
          </cell>
          <cell r="K259">
            <v>156</v>
          </cell>
          <cell r="L259">
            <v>108098.95139999999</v>
          </cell>
          <cell r="M259">
            <v>114325</v>
          </cell>
          <cell r="N259">
            <v>72608</v>
          </cell>
          <cell r="O259">
            <v>0</v>
          </cell>
          <cell r="P259">
            <v>25105.77</v>
          </cell>
          <cell r="Q259">
            <v>0</v>
          </cell>
          <cell r="R259">
            <v>0</v>
          </cell>
          <cell r="W259">
            <v>259635</v>
          </cell>
        </row>
        <row r="260">
          <cell r="A260" t="str">
            <v>20121105</v>
          </cell>
          <cell r="B260">
            <v>17</v>
          </cell>
          <cell r="C260" t="str">
            <v>201211</v>
          </cell>
          <cell r="D260" t="str">
            <v>05</v>
          </cell>
          <cell r="E260" t="str">
            <v>CT-ELG</v>
          </cell>
          <cell r="F260">
            <v>257274</v>
          </cell>
          <cell r="G260">
            <v>65699.591</v>
          </cell>
          <cell r="H260">
            <v>150093.65160000001</v>
          </cell>
          <cell r="I260">
            <v>112530</v>
          </cell>
          <cell r="J260">
            <v>85</v>
          </cell>
          <cell r="K260">
            <v>153</v>
          </cell>
          <cell r="L260">
            <v>107116.60859999999</v>
          </cell>
          <cell r="M260">
            <v>112615</v>
          </cell>
          <cell r="N260">
            <v>71844</v>
          </cell>
          <cell r="O260">
            <v>0</v>
          </cell>
          <cell r="P260">
            <v>24730.253999999997</v>
          </cell>
          <cell r="Q260">
            <v>0</v>
          </cell>
          <cell r="R260">
            <v>0</v>
          </cell>
          <cell r="W260">
            <v>257274</v>
          </cell>
        </row>
        <row r="261">
          <cell r="A261" t="str">
            <v>20121205</v>
          </cell>
          <cell r="B261">
            <v>18</v>
          </cell>
          <cell r="C261" t="str">
            <v>201212</v>
          </cell>
          <cell r="D261" t="str">
            <v>05</v>
          </cell>
          <cell r="E261" t="str">
            <v>CT-ELG</v>
          </cell>
          <cell r="F261">
            <v>257713</v>
          </cell>
          <cell r="G261">
            <v>65959.203999999998</v>
          </cell>
          <cell r="H261">
            <v>150349.76420000001</v>
          </cell>
          <cell r="I261">
            <v>112978</v>
          </cell>
          <cell r="J261">
            <v>82</v>
          </cell>
          <cell r="K261">
            <v>147</v>
          </cell>
          <cell r="L261">
            <v>107301.99559999999</v>
          </cell>
          <cell r="M261">
            <v>113060</v>
          </cell>
          <cell r="N261">
            <v>71738</v>
          </cell>
          <cell r="O261">
            <v>0</v>
          </cell>
          <cell r="P261">
            <v>24827.975999999999</v>
          </cell>
          <cell r="Q261">
            <v>0</v>
          </cell>
          <cell r="R261">
            <v>0</v>
          </cell>
          <cell r="W261">
            <v>257713</v>
          </cell>
        </row>
        <row r="262">
          <cell r="A262" t="str">
            <v>20130105</v>
          </cell>
          <cell r="B262">
            <v>19</v>
          </cell>
          <cell r="C262" t="str">
            <v>201301</v>
          </cell>
          <cell r="D262" t="str">
            <v>05</v>
          </cell>
          <cell r="E262" t="str">
            <v>CT-ELG</v>
          </cell>
          <cell r="F262">
            <v>257911</v>
          </cell>
          <cell r="G262">
            <v>64821.574000000001</v>
          </cell>
          <cell r="H262">
            <v>150465.27740000002</v>
          </cell>
          <cell r="I262">
            <v>111033</v>
          </cell>
          <cell r="J262">
            <v>77</v>
          </cell>
          <cell r="K262">
            <v>140</v>
          </cell>
          <cell r="L262">
            <v>107387.39859999999</v>
          </cell>
          <cell r="M262">
            <v>111110</v>
          </cell>
          <cell r="N262">
            <v>71732</v>
          </cell>
          <cell r="O262">
            <v>0</v>
          </cell>
          <cell r="P262">
            <v>24399.755999999998</v>
          </cell>
          <cell r="Q262">
            <v>0</v>
          </cell>
          <cell r="R262">
            <v>0</v>
          </cell>
          <cell r="W262">
            <v>257911</v>
          </cell>
        </row>
        <row r="263">
          <cell r="A263" t="str">
            <v>20130205</v>
          </cell>
          <cell r="B263">
            <v>20</v>
          </cell>
          <cell r="C263" t="str">
            <v>201302</v>
          </cell>
          <cell r="D263" t="str">
            <v>05</v>
          </cell>
          <cell r="E263" t="str">
            <v>CT-ELG</v>
          </cell>
          <cell r="F263">
            <v>258773</v>
          </cell>
          <cell r="G263">
            <v>64616.217200000006</v>
          </cell>
          <cell r="H263">
            <v>150968.16820000001</v>
          </cell>
          <cell r="I263">
            <v>110687</v>
          </cell>
          <cell r="J263">
            <v>71</v>
          </cell>
          <cell r="K263">
            <v>134</v>
          </cell>
          <cell r="L263">
            <v>107749.00739999999</v>
          </cell>
          <cell r="M263">
            <v>110758</v>
          </cell>
          <cell r="N263">
            <v>71865</v>
          </cell>
          <cell r="O263">
            <v>0</v>
          </cell>
          <cell r="P263">
            <v>24322.4568</v>
          </cell>
          <cell r="Q263">
            <v>0</v>
          </cell>
          <cell r="R263">
            <v>0</v>
          </cell>
          <cell r="W263">
            <v>258773</v>
          </cell>
        </row>
        <row r="264">
          <cell r="A264" t="str">
            <v>20130305</v>
          </cell>
          <cell r="B264">
            <v>21</v>
          </cell>
          <cell r="C264" t="str">
            <v>201303</v>
          </cell>
          <cell r="D264" t="str">
            <v>05</v>
          </cell>
          <cell r="E264" t="str">
            <v>CT-ELG</v>
          </cell>
          <cell r="F264">
            <v>258650</v>
          </cell>
          <cell r="G264">
            <v>65073.019400000005</v>
          </cell>
          <cell r="H264">
            <v>150896.41</v>
          </cell>
          <cell r="I264">
            <v>111467</v>
          </cell>
          <cell r="J264">
            <v>74</v>
          </cell>
          <cell r="K264">
            <v>135</v>
          </cell>
          <cell r="L264">
            <v>107697.34899999999</v>
          </cell>
          <cell r="M264">
            <v>111541</v>
          </cell>
          <cell r="N264">
            <v>71110</v>
          </cell>
          <cell r="O264">
            <v>0</v>
          </cell>
          <cell r="P264">
            <v>24494.403599999998</v>
          </cell>
          <cell r="Q264">
            <v>0</v>
          </cell>
          <cell r="R264">
            <v>0</v>
          </cell>
          <cell r="W264">
            <v>258650</v>
          </cell>
        </row>
        <row r="265">
          <cell r="A265" t="str">
            <v>20130405</v>
          </cell>
          <cell r="B265">
            <v>22</v>
          </cell>
          <cell r="C265" t="str">
            <v>201304</v>
          </cell>
          <cell r="D265" t="str">
            <v>05</v>
          </cell>
          <cell r="E265" t="str">
            <v>CT-ELG</v>
          </cell>
          <cell r="F265">
            <v>262171</v>
          </cell>
          <cell r="G265">
            <v>69284.584000000003</v>
          </cell>
          <cell r="H265">
            <v>152950.56140000001</v>
          </cell>
          <cell r="I265">
            <v>118673</v>
          </cell>
          <cell r="J265">
            <v>87</v>
          </cell>
          <cell r="K265">
            <v>136</v>
          </cell>
          <cell r="L265">
            <v>109163.78099999999</v>
          </cell>
          <cell r="M265">
            <v>118760</v>
          </cell>
          <cell r="N265">
            <v>72255</v>
          </cell>
          <cell r="O265">
            <v>0</v>
          </cell>
          <cell r="P265">
            <v>26079.696</v>
          </cell>
          <cell r="Q265">
            <v>0</v>
          </cell>
          <cell r="R265">
            <v>0</v>
          </cell>
          <cell r="W265">
            <v>262171</v>
          </cell>
        </row>
        <row r="266">
          <cell r="A266" t="str">
            <v>20130505</v>
          </cell>
          <cell r="B266">
            <v>23</v>
          </cell>
          <cell r="C266" t="str">
            <v>201305</v>
          </cell>
          <cell r="D266" t="str">
            <v>05</v>
          </cell>
          <cell r="E266" t="str">
            <v>CT-ELG</v>
          </cell>
          <cell r="F266">
            <v>258527</v>
          </cell>
          <cell r="G266">
            <v>64728.23</v>
          </cell>
          <cell r="H266">
            <v>150824.65180000002</v>
          </cell>
          <cell r="I266">
            <v>110865</v>
          </cell>
          <cell r="J266">
            <v>85</v>
          </cell>
          <cell r="K266">
            <v>131</v>
          </cell>
          <cell r="L266">
            <v>107647.77359999999</v>
          </cell>
          <cell r="M266">
            <v>110950</v>
          </cell>
          <cell r="N266">
            <v>71978</v>
          </cell>
          <cell r="O266">
            <v>0</v>
          </cell>
          <cell r="P266">
            <v>24364.62</v>
          </cell>
          <cell r="Q266">
            <v>0</v>
          </cell>
          <cell r="R266">
            <v>0</v>
          </cell>
          <cell r="W266">
            <v>258527</v>
          </cell>
        </row>
        <row r="267">
          <cell r="A267" t="str">
            <v>20130605</v>
          </cell>
          <cell r="B267">
            <v>24</v>
          </cell>
          <cell r="C267" t="str">
            <v>201306</v>
          </cell>
          <cell r="D267" t="str">
            <v>05</v>
          </cell>
          <cell r="E267" t="str">
            <v>CT-ELG</v>
          </cell>
          <cell r="F267">
            <v>256738</v>
          </cell>
          <cell r="G267">
            <v>63965.142800000001</v>
          </cell>
          <cell r="H267">
            <v>149780.9492</v>
          </cell>
          <cell r="I267">
            <v>109566</v>
          </cell>
          <cell r="J267">
            <v>76</v>
          </cell>
          <cell r="K267">
            <v>127</v>
          </cell>
          <cell r="L267">
            <v>106904.14259999999</v>
          </cell>
          <cell r="M267">
            <v>109642</v>
          </cell>
          <cell r="N267">
            <v>70920</v>
          </cell>
          <cell r="O267">
            <v>0</v>
          </cell>
          <cell r="P267">
            <v>24077.3832</v>
          </cell>
          <cell r="Q267">
            <v>0</v>
          </cell>
          <cell r="R267">
            <v>0</v>
          </cell>
          <cell r="W267">
            <v>256738</v>
          </cell>
        </row>
        <row r="268">
          <cell r="A268" t="str">
            <v>20130705</v>
          </cell>
          <cell r="B268">
            <v>25</v>
          </cell>
          <cell r="C268" t="str">
            <v>201307</v>
          </cell>
          <cell r="D268" t="str">
            <v>05</v>
          </cell>
          <cell r="E268" t="str">
            <v>CT-ELG</v>
          </cell>
          <cell r="F268">
            <v>256979</v>
          </cell>
          <cell r="G268">
            <v>64420.194800000005</v>
          </cell>
          <cell r="H268">
            <v>149921.54860000001</v>
          </cell>
          <cell r="I268">
            <v>110348</v>
          </cell>
          <cell r="J268">
            <v>74</v>
          </cell>
          <cell r="K268">
            <v>124</v>
          </cell>
          <cell r="L268">
            <v>107005.79299999999</v>
          </cell>
          <cell r="M268">
            <v>110422</v>
          </cell>
          <cell r="N268">
            <v>70768</v>
          </cell>
          <cell r="O268">
            <v>0</v>
          </cell>
          <cell r="P268">
            <v>24248.671199999997</v>
          </cell>
          <cell r="Q268">
            <v>0</v>
          </cell>
          <cell r="R268">
            <v>0</v>
          </cell>
          <cell r="W268">
            <v>256979</v>
          </cell>
        </row>
        <row r="269">
          <cell r="A269" t="str">
            <v>20130805</v>
          </cell>
          <cell r="B269">
            <v>26</v>
          </cell>
          <cell r="C269" t="str">
            <v>201308</v>
          </cell>
          <cell r="D269" t="str">
            <v>05</v>
          </cell>
          <cell r="E269" t="str">
            <v>CT-ELG</v>
          </cell>
          <cell r="F269">
            <v>257517</v>
          </cell>
          <cell r="G269">
            <v>65092.2716</v>
          </cell>
          <cell r="H269">
            <v>150235.4178</v>
          </cell>
          <cell r="I269">
            <v>111493</v>
          </cell>
          <cell r="J269">
            <v>81</v>
          </cell>
          <cell r="K269">
            <v>131</v>
          </cell>
          <cell r="L269">
            <v>107227.0076</v>
          </cell>
          <cell r="M269">
            <v>111574</v>
          </cell>
          <cell r="N269">
            <v>70342</v>
          </cell>
          <cell r="O269">
            <v>0</v>
          </cell>
          <cell r="P269">
            <v>24501.650399999999</v>
          </cell>
          <cell r="Q269">
            <v>0</v>
          </cell>
          <cell r="R269">
            <v>0</v>
          </cell>
          <cell r="W269">
            <v>257517</v>
          </cell>
        </row>
        <row r="270">
          <cell r="A270" t="str">
            <v>20130905</v>
          </cell>
          <cell r="B270">
            <v>27</v>
          </cell>
          <cell r="C270" t="str">
            <v>201309</v>
          </cell>
          <cell r="D270" t="str">
            <v>05</v>
          </cell>
          <cell r="E270" t="str">
            <v>CT-ELG</v>
          </cell>
          <cell r="F270">
            <v>257232</v>
          </cell>
          <cell r="G270">
            <v>65464.480800000005</v>
          </cell>
          <cell r="H270">
            <v>150069.1488</v>
          </cell>
          <cell r="I270">
            <v>112136</v>
          </cell>
          <cell r="J270">
            <v>76</v>
          </cell>
          <cell r="K270">
            <v>128</v>
          </cell>
          <cell r="L270">
            <v>107109.52639999999</v>
          </cell>
          <cell r="M270">
            <v>112212</v>
          </cell>
          <cell r="N270">
            <v>69609</v>
          </cell>
          <cell r="O270">
            <v>0</v>
          </cell>
          <cell r="P270">
            <v>24641.7552</v>
          </cell>
          <cell r="Q270">
            <v>0</v>
          </cell>
          <cell r="R270">
            <v>0</v>
          </cell>
          <cell r="W270">
            <v>257232</v>
          </cell>
        </row>
        <row r="271">
          <cell r="A271" t="str">
            <v>20131005</v>
          </cell>
          <cell r="B271">
            <v>28</v>
          </cell>
          <cell r="C271" t="str">
            <v>201310</v>
          </cell>
          <cell r="D271" t="str">
            <v>05</v>
          </cell>
          <cell r="E271" t="str">
            <v>CT-ELG</v>
          </cell>
          <cell r="F271">
            <v>255782</v>
          </cell>
          <cell r="G271">
            <v>64417.861200000007</v>
          </cell>
          <cell r="H271">
            <v>149223.2188</v>
          </cell>
          <cell r="I271">
            <v>110342</v>
          </cell>
          <cell r="J271">
            <v>76</v>
          </cell>
          <cell r="K271">
            <v>137</v>
          </cell>
          <cell r="L271">
            <v>106501.70699999999</v>
          </cell>
          <cell r="M271">
            <v>110418</v>
          </cell>
          <cell r="N271">
            <v>69088</v>
          </cell>
          <cell r="O271">
            <v>0</v>
          </cell>
          <cell r="P271">
            <v>24247.792799999999</v>
          </cell>
          <cell r="Q271">
            <v>0</v>
          </cell>
          <cell r="R271">
            <v>0</v>
          </cell>
          <cell r="W271">
            <v>255782</v>
          </cell>
        </row>
        <row r="272">
          <cell r="A272" t="str">
            <v>20131105</v>
          </cell>
          <cell r="B272">
            <v>29</v>
          </cell>
          <cell r="C272" t="str">
            <v>201311</v>
          </cell>
          <cell r="D272" t="str">
            <v>05</v>
          </cell>
          <cell r="E272" t="str">
            <v>CT-ELG</v>
          </cell>
          <cell r="F272">
            <v>252645</v>
          </cell>
          <cell r="G272">
            <v>62882.352400000003</v>
          </cell>
          <cell r="H272">
            <v>147393.09299999999</v>
          </cell>
          <cell r="I272">
            <v>107712</v>
          </cell>
          <cell r="J272">
            <v>74</v>
          </cell>
          <cell r="K272">
            <v>132</v>
          </cell>
          <cell r="L272">
            <v>105196.91579999999</v>
          </cell>
          <cell r="M272">
            <v>107786</v>
          </cell>
          <cell r="N272">
            <v>67649</v>
          </cell>
          <cell r="O272">
            <v>0</v>
          </cell>
          <cell r="P272">
            <v>23669.8056</v>
          </cell>
          <cell r="Q272">
            <v>0</v>
          </cell>
          <cell r="R272">
            <v>0</v>
          </cell>
          <cell r="W272">
            <v>252645</v>
          </cell>
        </row>
        <row r="273">
          <cell r="A273" t="str">
            <v>20131205</v>
          </cell>
          <cell r="B273">
            <v>30</v>
          </cell>
          <cell r="C273" t="str">
            <v>201312</v>
          </cell>
          <cell r="D273" t="str">
            <v>05</v>
          </cell>
          <cell r="E273" t="str">
            <v>CT-ELG</v>
          </cell>
          <cell r="F273">
            <v>249768</v>
          </cell>
          <cell r="G273">
            <v>60732.523400000005</v>
          </cell>
          <cell r="H273">
            <v>145714.65119999999</v>
          </cell>
          <cell r="I273">
            <v>104020</v>
          </cell>
          <cell r="J273">
            <v>81</v>
          </cell>
          <cell r="K273">
            <v>135</v>
          </cell>
          <cell r="L273">
            <v>103997.1078</v>
          </cell>
          <cell r="M273">
            <v>104101</v>
          </cell>
          <cell r="N273">
            <v>67175</v>
          </cell>
          <cell r="O273">
            <v>0</v>
          </cell>
          <cell r="P273">
            <v>22860.579599999997</v>
          </cell>
          <cell r="Q273">
            <v>0</v>
          </cell>
          <cell r="R273">
            <v>0</v>
          </cell>
          <cell r="W273">
            <v>249768</v>
          </cell>
        </row>
        <row r="274">
          <cell r="A274" t="str">
            <v>20140105</v>
          </cell>
          <cell r="B274">
            <v>31</v>
          </cell>
          <cell r="C274" t="str">
            <v>201401</v>
          </cell>
          <cell r="D274" t="str">
            <v>05</v>
          </cell>
          <cell r="E274" t="str">
            <v>CT-ELG</v>
          </cell>
          <cell r="F274">
            <v>227062</v>
          </cell>
          <cell r="G274">
            <v>52737.609800000006</v>
          </cell>
          <cell r="H274">
            <v>132467.97080000001</v>
          </cell>
          <cell r="I274">
            <v>90339</v>
          </cell>
          <cell r="J274">
            <v>58</v>
          </cell>
          <cell r="K274">
            <v>108</v>
          </cell>
          <cell r="L274">
            <v>94549.036399999997</v>
          </cell>
          <cell r="M274">
            <v>90397</v>
          </cell>
          <cell r="N274">
            <v>62300</v>
          </cell>
          <cell r="O274">
            <v>0</v>
          </cell>
          <cell r="P274">
            <v>19851.181199999999</v>
          </cell>
          <cell r="Q274">
            <v>0</v>
          </cell>
          <cell r="R274">
            <v>0</v>
          </cell>
          <cell r="W274">
            <v>227062</v>
          </cell>
        </row>
        <row r="275">
          <cell r="A275" t="str">
            <v>20140205</v>
          </cell>
          <cell r="B275">
            <v>32</v>
          </cell>
          <cell r="C275" t="str">
            <v>201402</v>
          </cell>
          <cell r="D275" t="str">
            <v>05</v>
          </cell>
          <cell r="E275" t="str">
            <v>CT-ELG</v>
          </cell>
          <cell r="F275">
            <v>178416</v>
          </cell>
          <cell r="G275">
            <v>39356.7474</v>
          </cell>
          <cell r="H275">
            <v>104087.8944</v>
          </cell>
          <cell r="I275">
            <v>67411</v>
          </cell>
          <cell r="J275">
            <v>50</v>
          </cell>
          <cell r="K275">
            <v>94</v>
          </cell>
          <cell r="L275">
            <v>74288.945200000002</v>
          </cell>
          <cell r="M275">
            <v>67461</v>
          </cell>
          <cell r="N275">
            <v>49827</v>
          </cell>
          <cell r="O275">
            <v>0</v>
          </cell>
          <cell r="P275">
            <v>14814.435599999999</v>
          </cell>
          <cell r="Q275">
            <v>0</v>
          </cell>
          <cell r="R275">
            <v>0</v>
          </cell>
          <cell r="W275">
            <v>178416</v>
          </cell>
        </row>
        <row r="276">
          <cell r="A276" t="str">
            <v>20140305</v>
          </cell>
          <cell r="B276">
            <v>33</v>
          </cell>
          <cell r="C276" t="str">
            <v>201403</v>
          </cell>
          <cell r="D276" t="str">
            <v>05</v>
          </cell>
          <cell r="E276" t="str">
            <v>CT-ELG</v>
          </cell>
          <cell r="F276">
            <v>137284</v>
          </cell>
          <cell r="G276">
            <v>10389.6</v>
          </cell>
          <cell r="H276">
            <v>27456.800000000003</v>
          </cell>
          <cell r="I276">
            <v>51868</v>
          </cell>
          <cell r="J276">
            <v>80</v>
          </cell>
          <cell r="K276">
            <v>130</v>
          </cell>
          <cell r="L276">
            <v>109723.20000000001</v>
          </cell>
          <cell r="M276">
            <v>51948</v>
          </cell>
          <cell r="N276">
            <v>37797</v>
          </cell>
          <cell r="O276">
            <v>0</v>
          </cell>
          <cell r="P276">
            <v>11407.780799999999</v>
          </cell>
          <cell r="Q276">
            <v>0</v>
          </cell>
          <cell r="R276">
            <v>0</v>
          </cell>
          <cell r="W276">
            <v>137284</v>
          </cell>
        </row>
        <row r="277">
          <cell r="A277" t="str">
            <v>20140405</v>
          </cell>
          <cell r="B277">
            <v>34</v>
          </cell>
          <cell r="C277" t="str">
            <v>201404</v>
          </cell>
          <cell r="D277" t="str">
            <v>05</v>
          </cell>
          <cell r="E277" t="str">
            <v>CT-ELG</v>
          </cell>
          <cell r="F277">
            <v>99496</v>
          </cell>
          <cell r="G277">
            <v>7591.2000000000007</v>
          </cell>
          <cell r="H277">
            <v>19899.2</v>
          </cell>
          <cell r="I277">
            <v>37876</v>
          </cell>
          <cell r="J277">
            <v>80</v>
          </cell>
          <cell r="K277">
            <v>130</v>
          </cell>
          <cell r="L277">
            <v>79492.800000000003</v>
          </cell>
          <cell r="M277">
            <v>37956</v>
          </cell>
          <cell r="N277">
            <v>26869</v>
          </cell>
          <cell r="O277">
            <v>0</v>
          </cell>
          <cell r="P277">
            <v>8335.1376</v>
          </cell>
          <cell r="Q277">
            <v>0</v>
          </cell>
          <cell r="R277">
            <v>0</v>
          </cell>
          <cell r="W277">
            <v>99496</v>
          </cell>
        </row>
        <row r="278">
          <cell r="A278" t="str">
            <v>20140505</v>
          </cell>
          <cell r="B278">
            <v>35</v>
          </cell>
          <cell r="C278" t="str">
            <v>201405</v>
          </cell>
          <cell r="D278" t="str">
            <v>05</v>
          </cell>
          <cell r="E278" t="str">
            <v>CT-ELG</v>
          </cell>
          <cell r="F278">
            <v>65600</v>
          </cell>
          <cell r="G278">
            <v>3663.4</v>
          </cell>
          <cell r="H278">
            <v>13120</v>
          </cell>
          <cell r="I278">
            <v>18237</v>
          </cell>
          <cell r="J278">
            <v>80</v>
          </cell>
          <cell r="K278">
            <v>130</v>
          </cell>
          <cell r="L278">
            <v>52376</v>
          </cell>
          <cell r="M278">
            <v>18317</v>
          </cell>
          <cell r="N278">
            <v>12802</v>
          </cell>
          <cell r="O278">
            <v>0</v>
          </cell>
          <cell r="P278">
            <v>4022.4132</v>
          </cell>
          <cell r="Q278">
            <v>0</v>
          </cell>
          <cell r="R278">
            <v>0</v>
          </cell>
          <cell r="W278">
            <v>65600</v>
          </cell>
        </row>
        <row r="279">
          <cell r="A279" t="str">
            <v>20140605</v>
          </cell>
          <cell r="B279">
            <v>36</v>
          </cell>
          <cell r="C279" t="str">
            <v>201406</v>
          </cell>
          <cell r="D279" t="str">
            <v>05</v>
          </cell>
          <cell r="E279" t="str">
            <v>CT-ELG</v>
          </cell>
          <cell r="F279">
            <v>27738</v>
          </cell>
          <cell r="G279">
            <v>2101</v>
          </cell>
          <cell r="H279">
            <v>5547.6</v>
          </cell>
          <cell r="I279">
            <v>10425</v>
          </cell>
          <cell r="J279">
            <v>80</v>
          </cell>
          <cell r="K279">
            <v>130</v>
          </cell>
          <cell r="L279">
            <v>22086.400000000001</v>
          </cell>
          <cell r="M279">
            <v>10505</v>
          </cell>
          <cell r="N279">
            <v>7034</v>
          </cell>
          <cell r="O279">
            <v>0</v>
          </cell>
          <cell r="P279">
            <v>2306.8979999999997</v>
          </cell>
          <cell r="Q279">
            <v>0</v>
          </cell>
          <cell r="R279">
            <v>0</v>
          </cell>
          <cell r="W279">
            <v>27738</v>
          </cell>
        </row>
        <row r="280">
          <cell r="A280" t="str">
            <v>20140705</v>
          </cell>
          <cell r="B280">
            <v>37</v>
          </cell>
          <cell r="C280" t="str">
            <v>201407</v>
          </cell>
          <cell r="D280" t="str">
            <v>05</v>
          </cell>
          <cell r="E280" t="str">
            <v>CT-ELG</v>
          </cell>
          <cell r="F280">
            <v>4271</v>
          </cell>
          <cell r="G280">
            <v>322.8</v>
          </cell>
          <cell r="H280">
            <v>854.2</v>
          </cell>
          <cell r="I280">
            <v>1534</v>
          </cell>
          <cell r="J280">
            <v>80</v>
          </cell>
          <cell r="K280">
            <v>130</v>
          </cell>
          <cell r="L280">
            <v>3312.8</v>
          </cell>
          <cell r="M280">
            <v>1614</v>
          </cell>
          <cell r="N280">
            <v>1025</v>
          </cell>
          <cell r="O280">
            <v>0</v>
          </cell>
          <cell r="P280">
            <v>354.43439999999998</v>
          </cell>
          <cell r="Q280">
            <v>0</v>
          </cell>
          <cell r="R280">
            <v>0</v>
          </cell>
          <cell r="W280">
            <v>4271</v>
          </cell>
        </row>
        <row r="281">
          <cell r="A281" t="str">
            <v>20140805</v>
          </cell>
          <cell r="B281">
            <v>38</v>
          </cell>
          <cell r="C281" t="str">
            <v>201408</v>
          </cell>
          <cell r="D281" t="str">
            <v>05</v>
          </cell>
          <cell r="E281" t="str">
            <v>CT-ELG</v>
          </cell>
          <cell r="F281">
            <v>4290</v>
          </cell>
          <cell r="G281">
            <v>324.40000000000003</v>
          </cell>
          <cell r="H281">
            <v>858</v>
          </cell>
          <cell r="I281">
            <v>1542</v>
          </cell>
          <cell r="J281">
            <v>80</v>
          </cell>
          <cell r="K281">
            <v>130</v>
          </cell>
          <cell r="L281">
            <v>3328</v>
          </cell>
          <cell r="M281">
            <v>1622</v>
          </cell>
          <cell r="N281">
            <v>1030</v>
          </cell>
          <cell r="O281">
            <v>0</v>
          </cell>
          <cell r="P281">
            <v>356.19119999999998</v>
          </cell>
          <cell r="Q281">
            <v>0</v>
          </cell>
          <cell r="R281">
            <v>0</v>
          </cell>
          <cell r="W281">
            <v>4290</v>
          </cell>
        </row>
        <row r="282">
          <cell r="A282" t="str">
            <v>20140905</v>
          </cell>
          <cell r="B282">
            <v>39</v>
          </cell>
          <cell r="C282" t="str">
            <v>201409</v>
          </cell>
          <cell r="D282" t="str">
            <v>05</v>
          </cell>
          <cell r="E282" t="str">
            <v>CT-ELG</v>
          </cell>
          <cell r="F282">
            <v>4310</v>
          </cell>
          <cell r="G282">
            <v>325.8</v>
          </cell>
          <cell r="H282">
            <v>862</v>
          </cell>
          <cell r="I282">
            <v>1549</v>
          </cell>
          <cell r="J282">
            <v>80</v>
          </cell>
          <cell r="K282">
            <v>130</v>
          </cell>
          <cell r="L282">
            <v>3344</v>
          </cell>
          <cell r="M282">
            <v>1629</v>
          </cell>
          <cell r="N282">
            <v>1035</v>
          </cell>
          <cell r="O282">
            <v>0</v>
          </cell>
          <cell r="P282">
            <v>357.72839999999997</v>
          </cell>
          <cell r="Q282">
            <v>0</v>
          </cell>
          <cell r="R282">
            <v>0</v>
          </cell>
          <cell r="W282">
            <v>4310</v>
          </cell>
        </row>
        <row r="283">
          <cell r="A283" t="str">
            <v>20141005</v>
          </cell>
          <cell r="B283">
            <v>40</v>
          </cell>
          <cell r="C283" t="str">
            <v>201410</v>
          </cell>
          <cell r="D283" t="str">
            <v>05</v>
          </cell>
          <cell r="E283" t="str">
            <v>CT-ELG</v>
          </cell>
          <cell r="F283">
            <v>4329</v>
          </cell>
          <cell r="G283">
            <v>327.20000000000005</v>
          </cell>
          <cell r="H283">
            <v>865.80000000000007</v>
          </cell>
          <cell r="I283">
            <v>1556</v>
          </cell>
          <cell r="J283">
            <v>80</v>
          </cell>
          <cell r="K283">
            <v>130</v>
          </cell>
          <cell r="L283">
            <v>3359.2000000000003</v>
          </cell>
          <cell r="M283">
            <v>1636</v>
          </cell>
          <cell r="N283">
            <v>1039</v>
          </cell>
          <cell r="O283">
            <v>0</v>
          </cell>
          <cell r="P283">
            <v>359.26560000000001</v>
          </cell>
          <cell r="Q283">
            <v>0</v>
          </cell>
          <cell r="R283">
            <v>0</v>
          </cell>
          <cell r="W283">
            <v>4329</v>
          </cell>
        </row>
        <row r="284">
          <cell r="A284" t="str">
            <v>20141105</v>
          </cell>
          <cell r="B284">
            <v>41</v>
          </cell>
          <cell r="C284" t="str">
            <v>201411</v>
          </cell>
          <cell r="D284" t="str">
            <v>05</v>
          </cell>
          <cell r="E284" t="str">
            <v>CT-ELG</v>
          </cell>
          <cell r="F284">
            <v>4348</v>
          </cell>
          <cell r="G284">
            <v>328.8</v>
          </cell>
          <cell r="H284">
            <v>869.6</v>
          </cell>
          <cell r="I284">
            <v>1564</v>
          </cell>
          <cell r="J284">
            <v>80</v>
          </cell>
          <cell r="K284">
            <v>130</v>
          </cell>
          <cell r="L284">
            <v>3374.4</v>
          </cell>
          <cell r="M284">
            <v>1644</v>
          </cell>
          <cell r="N284">
            <v>1045</v>
          </cell>
          <cell r="O284">
            <v>0</v>
          </cell>
          <cell r="P284">
            <v>361.0224</v>
          </cell>
          <cell r="Q284">
            <v>0</v>
          </cell>
          <cell r="R284">
            <v>0</v>
          </cell>
          <cell r="W284">
            <v>4348</v>
          </cell>
        </row>
        <row r="285">
          <cell r="A285" t="str">
            <v>20141205</v>
          </cell>
          <cell r="B285">
            <v>42</v>
          </cell>
          <cell r="C285" t="str">
            <v>201412</v>
          </cell>
          <cell r="D285" t="str">
            <v>05</v>
          </cell>
          <cell r="E285" t="str">
            <v>CT-ELG</v>
          </cell>
          <cell r="F285">
            <v>4368</v>
          </cell>
          <cell r="G285">
            <v>330.20000000000005</v>
          </cell>
          <cell r="H285">
            <v>873.6</v>
          </cell>
          <cell r="I285">
            <v>1571</v>
          </cell>
          <cell r="J285">
            <v>80</v>
          </cell>
          <cell r="K285">
            <v>130</v>
          </cell>
          <cell r="L285">
            <v>3390.4</v>
          </cell>
          <cell r="M285">
            <v>1651</v>
          </cell>
          <cell r="N285">
            <v>1050</v>
          </cell>
          <cell r="O285">
            <v>0</v>
          </cell>
          <cell r="P285">
            <v>362.55959999999999</v>
          </cell>
          <cell r="Q285">
            <v>0</v>
          </cell>
          <cell r="R285">
            <v>0</v>
          </cell>
          <cell r="W285">
            <v>4368</v>
          </cell>
        </row>
        <row r="286">
          <cell r="A286" t="str">
            <v>20150105</v>
          </cell>
          <cell r="B286">
            <v>43</v>
          </cell>
          <cell r="C286" t="str">
            <v>201501</v>
          </cell>
          <cell r="D286" t="str">
            <v>05</v>
          </cell>
          <cell r="E286" t="str">
            <v>CT-ELG</v>
          </cell>
          <cell r="F286">
            <v>4387</v>
          </cell>
          <cell r="G286">
            <v>331.6</v>
          </cell>
          <cell r="H286">
            <v>877.40000000000009</v>
          </cell>
          <cell r="I286">
            <v>1578</v>
          </cell>
          <cell r="J286">
            <v>80</v>
          </cell>
          <cell r="K286">
            <v>130</v>
          </cell>
          <cell r="L286">
            <v>3405.6000000000004</v>
          </cell>
          <cell r="M286">
            <v>1658</v>
          </cell>
          <cell r="N286">
            <v>1054</v>
          </cell>
          <cell r="O286">
            <v>0</v>
          </cell>
          <cell r="P286">
            <v>364.09679999999997</v>
          </cell>
          <cell r="Q286">
            <v>0</v>
          </cell>
          <cell r="R286">
            <v>0</v>
          </cell>
          <cell r="W286">
            <v>4387</v>
          </cell>
        </row>
        <row r="287">
          <cell r="A287" t="str">
            <v>20150205</v>
          </cell>
          <cell r="B287">
            <v>44</v>
          </cell>
          <cell r="C287" t="str">
            <v>201502</v>
          </cell>
          <cell r="D287" t="str">
            <v>05</v>
          </cell>
          <cell r="E287" t="str">
            <v>CT-ELG</v>
          </cell>
          <cell r="F287">
            <v>4309</v>
          </cell>
          <cell r="G287">
            <v>325.8</v>
          </cell>
          <cell r="H287">
            <v>861.80000000000007</v>
          </cell>
          <cell r="I287">
            <v>1549</v>
          </cell>
          <cell r="J287">
            <v>80</v>
          </cell>
          <cell r="K287">
            <v>130</v>
          </cell>
          <cell r="L287">
            <v>3343.2000000000003</v>
          </cell>
          <cell r="M287">
            <v>1629</v>
          </cell>
          <cell r="N287">
            <v>1035</v>
          </cell>
          <cell r="O287">
            <v>0</v>
          </cell>
          <cell r="P287">
            <v>357.72839999999997</v>
          </cell>
          <cell r="Q287">
            <v>0</v>
          </cell>
          <cell r="R287">
            <v>0</v>
          </cell>
          <cell r="W287">
            <v>4309</v>
          </cell>
        </row>
        <row r="288">
          <cell r="A288" t="str">
            <v>20150305</v>
          </cell>
          <cell r="B288">
            <v>45</v>
          </cell>
          <cell r="C288" t="str">
            <v>201503</v>
          </cell>
          <cell r="D288" t="str">
            <v>05</v>
          </cell>
          <cell r="E288" t="str">
            <v>CT-ELG</v>
          </cell>
          <cell r="F288">
            <v>4229</v>
          </cell>
          <cell r="G288">
            <v>319.8</v>
          </cell>
          <cell r="H288">
            <v>845.80000000000007</v>
          </cell>
          <cell r="I288">
            <v>1519</v>
          </cell>
          <cell r="J288">
            <v>80</v>
          </cell>
          <cell r="K288">
            <v>130</v>
          </cell>
          <cell r="L288">
            <v>3279.2000000000003</v>
          </cell>
          <cell r="M288">
            <v>1599</v>
          </cell>
          <cell r="N288">
            <v>1015</v>
          </cell>
          <cell r="O288">
            <v>0</v>
          </cell>
          <cell r="P288">
            <v>351.1404</v>
          </cell>
          <cell r="Q288">
            <v>0</v>
          </cell>
          <cell r="R288">
            <v>0</v>
          </cell>
          <cell r="W288">
            <v>4229</v>
          </cell>
        </row>
        <row r="289">
          <cell r="A289" t="str">
            <v>20150405</v>
          </cell>
          <cell r="B289">
            <v>46</v>
          </cell>
          <cell r="C289" t="str">
            <v>201504</v>
          </cell>
          <cell r="D289" t="str">
            <v>05</v>
          </cell>
          <cell r="E289" t="str">
            <v>CT-ELG</v>
          </cell>
          <cell r="F289">
            <v>4150</v>
          </cell>
          <cell r="G289">
            <v>313.8</v>
          </cell>
          <cell r="H289">
            <v>830</v>
          </cell>
          <cell r="I289">
            <v>1489</v>
          </cell>
          <cell r="J289">
            <v>80</v>
          </cell>
          <cell r="K289">
            <v>130</v>
          </cell>
          <cell r="L289">
            <v>3216</v>
          </cell>
          <cell r="M289">
            <v>1569</v>
          </cell>
          <cell r="N289">
            <v>994</v>
          </cell>
          <cell r="O289">
            <v>0</v>
          </cell>
          <cell r="P289">
            <v>344.55239999999998</v>
          </cell>
          <cell r="Q289">
            <v>0</v>
          </cell>
          <cell r="R289">
            <v>0</v>
          </cell>
          <cell r="W289">
            <v>4150</v>
          </cell>
        </row>
        <row r="290">
          <cell r="A290" t="str">
            <v>20150505</v>
          </cell>
          <cell r="B290">
            <v>47</v>
          </cell>
          <cell r="C290" t="str">
            <v>201505</v>
          </cell>
          <cell r="D290" t="str">
            <v>05</v>
          </cell>
          <cell r="E290" t="str">
            <v>CT-ELG</v>
          </cell>
          <cell r="F290">
            <v>4070</v>
          </cell>
          <cell r="G290">
            <v>307.60000000000002</v>
          </cell>
          <cell r="H290">
            <v>814</v>
          </cell>
          <cell r="I290">
            <v>1458</v>
          </cell>
          <cell r="J290">
            <v>80</v>
          </cell>
          <cell r="K290">
            <v>130</v>
          </cell>
          <cell r="L290">
            <v>3152</v>
          </cell>
          <cell r="M290">
            <v>1538</v>
          </cell>
          <cell r="N290">
            <v>973</v>
          </cell>
          <cell r="O290">
            <v>0</v>
          </cell>
          <cell r="P290">
            <v>337.7448</v>
          </cell>
          <cell r="Q290">
            <v>0</v>
          </cell>
          <cell r="R290">
            <v>0</v>
          </cell>
          <cell r="W290">
            <v>4070</v>
          </cell>
        </row>
        <row r="291">
          <cell r="A291" t="str">
            <v>20150605</v>
          </cell>
          <cell r="B291">
            <v>48</v>
          </cell>
          <cell r="C291" t="str">
            <v>201506</v>
          </cell>
          <cell r="D291" t="str">
            <v>05</v>
          </cell>
          <cell r="E291" t="str">
            <v>CT-ELG</v>
          </cell>
          <cell r="F291">
            <v>3990</v>
          </cell>
          <cell r="G291">
            <v>301.60000000000002</v>
          </cell>
          <cell r="H291">
            <v>798</v>
          </cell>
          <cell r="I291">
            <v>1428</v>
          </cell>
          <cell r="J291">
            <v>80</v>
          </cell>
          <cell r="K291">
            <v>130</v>
          </cell>
          <cell r="L291">
            <v>3088</v>
          </cell>
          <cell r="M291">
            <v>1508</v>
          </cell>
          <cell r="N291">
            <v>953</v>
          </cell>
          <cell r="O291">
            <v>0</v>
          </cell>
          <cell r="P291">
            <v>331.15679999999998</v>
          </cell>
          <cell r="Q291">
            <v>0</v>
          </cell>
          <cell r="R291">
            <v>0</v>
          </cell>
          <cell r="W291">
            <v>3990</v>
          </cell>
        </row>
        <row r="292">
          <cell r="A292" t="str">
            <v>20150705</v>
          </cell>
          <cell r="B292">
            <v>49</v>
          </cell>
          <cell r="C292" t="str">
            <v>201507</v>
          </cell>
          <cell r="D292" t="str">
            <v>05</v>
          </cell>
          <cell r="E292" t="str">
            <v>CT-ELG</v>
          </cell>
          <cell r="F292">
            <v>3910</v>
          </cell>
          <cell r="G292">
            <v>295.60000000000002</v>
          </cell>
          <cell r="H292">
            <v>782</v>
          </cell>
          <cell r="I292">
            <v>1398</v>
          </cell>
          <cell r="J292">
            <v>80</v>
          </cell>
          <cell r="K292">
            <v>130</v>
          </cell>
          <cell r="L292">
            <v>3024</v>
          </cell>
          <cell r="M292">
            <v>1478</v>
          </cell>
          <cell r="N292">
            <v>933</v>
          </cell>
          <cell r="O292">
            <v>0</v>
          </cell>
          <cell r="P292">
            <v>324.56880000000001</v>
          </cell>
          <cell r="Q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3910</v>
          </cell>
        </row>
        <row r="293">
          <cell r="A293" t="str">
            <v>20150805</v>
          </cell>
          <cell r="B293">
            <v>50</v>
          </cell>
          <cell r="C293" t="str">
            <v>201508</v>
          </cell>
          <cell r="D293" t="str">
            <v>05</v>
          </cell>
          <cell r="E293" t="str">
            <v>CT-ELG</v>
          </cell>
          <cell r="F293">
            <v>3929</v>
          </cell>
          <cell r="G293">
            <v>297</v>
          </cell>
          <cell r="H293">
            <v>785.80000000000007</v>
          </cell>
          <cell r="I293">
            <v>1405</v>
          </cell>
          <cell r="J293">
            <v>80</v>
          </cell>
          <cell r="K293">
            <v>130</v>
          </cell>
          <cell r="L293">
            <v>3039.2000000000003</v>
          </cell>
          <cell r="M293">
            <v>1485</v>
          </cell>
          <cell r="N293">
            <v>938</v>
          </cell>
          <cell r="O293">
            <v>0</v>
          </cell>
          <cell r="P293">
            <v>326.10599999999999</v>
          </cell>
          <cell r="Q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3929</v>
          </cell>
        </row>
        <row r="294">
          <cell r="A294" t="str">
            <v>20150905</v>
          </cell>
          <cell r="B294">
            <v>51</v>
          </cell>
          <cell r="C294" t="str">
            <v>201509</v>
          </cell>
          <cell r="D294" t="str">
            <v>05</v>
          </cell>
          <cell r="E294" t="str">
            <v>CT-ELG</v>
          </cell>
          <cell r="F294">
            <v>3948</v>
          </cell>
          <cell r="G294">
            <v>298.40000000000003</v>
          </cell>
          <cell r="H294">
            <v>789.6</v>
          </cell>
          <cell r="I294">
            <v>1412</v>
          </cell>
          <cell r="J294">
            <v>80</v>
          </cell>
          <cell r="K294">
            <v>130</v>
          </cell>
          <cell r="L294">
            <v>3054.4</v>
          </cell>
          <cell r="M294">
            <v>1492</v>
          </cell>
          <cell r="N294">
            <v>942</v>
          </cell>
          <cell r="O294">
            <v>0</v>
          </cell>
          <cell r="P294">
            <v>327.64319999999998</v>
          </cell>
          <cell r="Q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3948</v>
          </cell>
        </row>
        <row r="295">
          <cell r="A295" t="str">
            <v>20151005</v>
          </cell>
          <cell r="B295">
            <v>52</v>
          </cell>
          <cell r="C295" t="str">
            <v>201510</v>
          </cell>
          <cell r="D295" t="str">
            <v>05</v>
          </cell>
          <cell r="E295" t="str">
            <v>CT-ELG</v>
          </cell>
          <cell r="F295">
            <v>3967</v>
          </cell>
          <cell r="G295">
            <v>300</v>
          </cell>
          <cell r="H295">
            <v>793.40000000000009</v>
          </cell>
          <cell r="I295">
            <v>1420</v>
          </cell>
          <cell r="J295">
            <v>80</v>
          </cell>
          <cell r="K295">
            <v>130</v>
          </cell>
          <cell r="L295">
            <v>3069.6000000000004</v>
          </cell>
          <cell r="M295">
            <v>1500</v>
          </cell>
          <cell r="N295">
            <v>948</v>
          </cell>
          <cell r="O295">
            <v>0</v>
          </cell>
          <cell r="P295">
            <v>329.4</v>
          </cell>
          <cell r="Q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3967</v>
          </cell>
        </row>
        <row r="296">
          <cell r="A296" t="str">
            <v>20151105</v>
          </cell>
          <cell r="B296">
            <v>53</v>
          </cell>
          <cell r="C296" t="str">
            <v>201511</v>
          </cell>
          <cell r="D296" t="str">
            <v>05</v>
          </cell>
          <cell r="E296" t="str">
            <v>CT-ELG</v>
          </cell>
          <cell r="F296">
            <v>3986</v>
          </cell>
          <cell r="G296">
            <v>301.40000000000003</v>
          </cell>
          <cell r="H296">
            <v>797.2</v>
          </cell>
          <cell r="I296">
            <v>1427</v>
          </cell>
          <cell r="J296">
            <v>80</v>
          </cell>
          <cell r="K296">
            <v>130</v>
          </cell>
          <cell r="L296">
            <v>3084.8</v>
          </cell>
          <cell r="M296">
            <v>1507</v>
          </cell>
          <cell r="N296">
            <v>953</v>
          </cell>
          <cell r="O296">
            <v>0</v>
          </cell>
          <cell r="P296">
            <v>330.93719999999996</v>
          </cell>
          <cell r="Q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3986</v>
          </cell>
        </row>
        <row r="297">
          <cell r="A297" t="str">
            <v>20151205</v>
          </cell>
          <cell r="B297">
            <v>54</v>
          </cell>
          <cell r="C297" t="str">
            <v>201512</v>
          </cell>
          <cell r="D297" t="str">
            <v>05</v>
          </cell>
          <cell r="E297" t="str">
            <v>CT-ELG</v>
          </cell>
          <cell r="F297">
            <v>4005</v>
          </cell>
          <cell r="G297">
            <v>302.8</v>
          </cell>
          <cell r="H297">
            <v>801</v>
          </cell>
          <cell r="I297">
            <v>1434</v>
          </cell>
          <cell r="J297">
            <v>80</v>
          </cell>
          <cell r="K297">
            <v>130</v>
          </cell>
          <cell r="L297">
            <v>3100</v>
          </cell>
          <cell r="M297">
            <v>1514</v>
          </cell>
          <cell r="N297">
            <v>957</v>
          </cell>
          <cell r="O297">
            <v>0</v>
          </cell>
          <cell r="P297">
            <v>332.4744</v>
          </cell>
          <cell r="Q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4005</v>
          </cell>
        </row>
        <row r="298">
          <cell r="A298" t="str">
            <v>20160105</v>
          </cell>
          <cell r="B298">
            <v>55</v>
          </cell>
          <cell r="C298" t="str">
            <v>201601</v>
          </cell>
          <cell r="D298" t="str">
            <v>05</v>
          </cell>
          <cell r="E298" t="str">
            <v>CT-ELG</v>
          </cell>
          <cell r="F298">
            <v>3967</v>
          </cell>
          <cell r="G298">
            <v>300</v>
          </cell>
          <cell r="H298">
            <v>793.40000000000009</v>
          </cell>
          <cell r="I298">
            <v>1420</v>
          </cell>
          <cell r="J298">
            <v>80</v>
          </cell>
          <cell r="K298">
            <v>130</v>
          </cell>
          <cell r="L298">
            <v>3069.6000000000004</v>
          </cell>
          <cell r="M298">
            <v>1500</v>
          </cell>
          <cell r="N298">
            <v>948</v>
          </cell>
          <cell r="O298">
            <v>0</v>
          </cell>
          <cell r="P298">
            <v>329.4</v>
          </cell>
          <cell r="Q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3967</v>
          </cell>
        </row>
        <row r="299">
          <cell r="A299" t="str">
            <v>20160205</v>
          </cell>
          <cell r="B299">
            <v>56</v>
          </cell>
          <cell r="C299" t="str">
            <v>201602</v>
          </cell>
          <cell r="D299" t="str">
            <v>05</v>
          </cell>
          <cell r="E299" t="str">
            <v>CT-ELG</v>
          </cell>
          <cell r="F299">
            <v>3930</v>
          </cell>
          <cell r="G299">
            <v>297.2</v>
          </cell>
          <cell r="H299">
            <v>786</v>
          </cell>
          <cell r="I299">
            <v>1406</v>
          </cell>
          <cell r="J299">
            <v>80</v>
          </cell>
          <cell r="K299">
            <v>130</v>
          </cell>
          <cell r="L299">
            <v>3040</v>
          </cell>
          <cell r="M299">
            <v>1486</v>
          </cell>
          <cell r="N299">
            <v>938</v>
          </cell>
          <cell r="O299">
            <v>0</v>
          </cell>
          <cell r="P299">
            <v>326.32560000000001</v>
          </cell>
          <cell r="Q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3930</v>
          </cell>
        </row>
        <row r="300">
          <cell r="A300" t="str">
            <v>20160305</v>
          </cell>
          <cell r="B300">
            <v>57</v>
          </cell>
          <cell r="C300" t="str">
            <v>201603</v>
          </cell>
          <cell r="D300" t="str">
            <v>05</v>
          </cell>
          <cell r="E300" t="str">
            <v>CT-ELG</v>
          </cell>
          <cell r="F300">
            <v>3892</v>
          </cell>
          <cell r="G300">
            <v>294.2</v>
          </cell>
          <cell r="H300">
            <v>778.40000000000009</v>
          </cell>
          <cell r="I300">
            <v>1391</v>
          </cell>
          <cell r="J300">
            <v>80</v>
          </cell>
          <cell r="K300">
            <v>130</v>
          </cell>
          <cell r="L300">
            <v>3009.6000000000004</v>
          </cell>
          <cell r="M300">
            <v>1471</v>
          </cell>
          <cell r="N300">
            <v>928</v>
          </cell>
          <cell r="O300">
            <v>0</v>
          </cell>
          <cell r="P300">
            <v>323.03159999999997</v>
          </cell>
          <cell r="Q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3892</v>
          </cell>
        </row>
        <row r="301">
          <cell r="A301" t="str">
            <v>20160405</v>
          </cell>
          <cell r="B301">
            <v>58</v>
          </cell>
          <cell r="C301" t="str">
            <v>201604</v>
          </cell>
          <cell r="D301" t="str">
            <v>05</v>
          </cell>
          <cell r="E301" t="str">
            <v>CT-ELG</v>
          </cell>
          <cell r="F301">
            <v>3854</v>
          </cell>
          <cell r="G301">
            <v>291.40000000000003</v>
          </cell>
          <cell r="H301">
            <v>770.80000000000007</v>
          </cell>
          <cell r="I301">
            <v>1377</v>
          </cell>
          <cell r="J301">
            <v>80</v>
          </cell>
          <cell r="K301">
            <v>130</v>
          </cell>
          <cell r="L301">
            <v>2979.2000000000003</v>
          </cell>
          <cell r="M301">
            <v>1457</v>
          </cell>
          <cell r="N301">
            <v>919</v>
          </cell>
          <cell r="O301">
            <v>0</v>
          </cell>
          <cell r="P301">
            <v>319.9572</v>
          </cell>
          <cell r="Q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3854</v>
          </cell>
        </row>
        <row r="302">
          <cell r="A302" t="str">
            <v>20160505</v>
          </cell>
          <cell r="B302">
            <v>59</v>
          </cell>
          <cell r="C302" t="str">
            <v>201605</v>
          </cell>
          <cell r="D302" t="str">
            <v>05</v>
          </cell>
          <cell r="E302" t="str">
            <v>CT-ELG</v>
          </cell>
          <cell r="F302">
            <v>3816</v>
          </cell>
          <cell r="G302">
            <v>288.40000000000003</v>
          </cell>
          <cell r="H302">
            <v>763.2</v>
          </cell>
          <cell r="I302">
            <v>1362</v>
          </cell>
          <cell r="J302">
            <v>80</v>
          </cell>
          <cell r="K302">
            <v>130</v>
          </cell>
          <cell r="L302">
            <v>2948.8</v>
          </cell>
          <cell r="M302">
            <v>1442</v>
          </cell>
          <cell r="N302">
            <v>908</v>
          </cell>
          <cell r="O302">
            <v>0</v>
          </cell>
          <cell r="P302">
            <v>316.66319999999996</v>
          </cell>
          <cell r="Q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3816</v>
          </cell>
        </row>
        <row r="303">
          <cell r="A303" t="str">
            <v>20160605</v>
          </cell>
          <cell r="B303">
            <v>60</v>
          </cell>
          <cell r="C303" t="str">
            <v>201606</v>
          </cell>
          <cell r="D303" t="str">
            <v>05</v>
          </cell>
          <cell r="E303" t="str">
            <v>CT-ELG</v>
          </cell>
          <cell r="F303">
            <v>3821</v>
          </cell>
          <cell r="G303">
            <v>288.8</v>
          </cell>
          <cell r="H303">
            <v>764.2</v>
          </cell>
          <cell r="I303">
            <v>1364</v>
          </cell>
          <cell r="J303">
            <v>80</v>
          </cell>
          <cell r="K303">
            <v>130</v>
          </cell>
          <cell r="L303">
            <v>2952.8</v>
          </cell>
          <cell r="M303">
            <v>1444</v>
          </cell>
          <cell r="N303">
            <v>910</v>
          </cell>
          <cell r="O303">
            <v>0</v>
          </cell>
          <cell r="P303">
            <v>317.10239999999999</v>
          </cell>
          <cell r="Q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3821</v>
          </cell>
        </row>
        <row r="304">
          <cell r="A304" t="str">
            <v>20110706</v>
          </cell>
          <cell r="B304">
            <v>1</v>
          </cell>
          <cell r="C304" t="str">
            <v>201107</v>
          </cell>
          <cell r="D304" t="str">
            <v>06</v>
          </cell>
          <cell r="E304" t="str">
            <v>MD-NED</v>
          </cell>
          <cell r="F304">
            <v>44037</v>
          </cell>
          <cell r="G304">
            <v>5914.1691000000001</v>
          </cell>
          <cell r="H304">
            <v>5914.1691000000001</v>
          </cell>
          <cell r="I304">
            <v>37080</v>
          </cell>
          <cell r="J304">
            <v>6957</v>
          </cell>
          <cell r="K304">
            <v>6957</v>
          </cell>
          <cell r="L304">
            <v>32100.156000000003</v>
          </cell>
          <cell r="M304">
            <v>44037</v>
          </cell>
          <cell r="N304">
            <v>0</v>
          </cell>
          <cell r="O304">
            <v>0</v>
          </cell>
          <cell r="P304">
            <v>18460.310400000002</v>
          </cell>
          <cell r="Q304">
            <v>0</v>
          </cell>
          <cell r="R304">
            <v>0</v>
          </cell>
          <cell r="W304">
            <v>44037</v>
          </cell>
        </row>
        <row r="305">
          <cell r="A305" t="str">
            <v>20110806</v>
          </cell>
          <cell r="B305">
            <v>2</v>
          </cell>
          <cell r="C305" t="str">
            <v>201108</v>
          </cell>
          <cell r="D305" t="str">
            <v>06</v>
          </cell>
          <cell r="E305" t="str">
            <v>MD-NED</v>
          </cell>
          <cell r="F305">
            <v>48530</v>
          </cell>
          <cell r="G305">
            <v>6517.5789999999997</v>
          </cell>
          <cell r="H305">
            <v>6517.5789999999997</v>
          </cell>
          <cell r="I305">
            <v>41217</v>
          </cell>
          <cell r="J305">
            <v>7313</v>
          </cell>
          <cell r="K305">
            <v>7313</v>
          </cell>
          <cell r="L305">
            <v>35681.556900000003</v>
          </cell>
          <cell r="M305">
            <v>48530</v>
          </cell>
          <cell r="N305">
            <v>0</v>
          </cell>
          <cell r="O305">
            <v>0</v>
          </cell>
          <cell r="P305">
            <v>20343.776000000002</v>
          </cell>
          <cell r="Q305">
            <v>0</v>
          </cell>
          <cell r="R305">
            <v>0</v>
          </cell>
          <cell r="W305">
            <v>48530</v>
          </cell>
        </row>
        <row r="306">
          <cell r="A306" t="str">
            <v>20110906</v>
          </cell>
          <cell r="B306">
            <v>3</v>
          </cell>
          <cell r="C306" t="str">
            <v>201109</v>
          </cell>
          <cell r="D306" t="str">
            <v>06</v>
          </cell>
          <cell r="E306" t="str">
            <v>MD-NED</v>
          </cell>
          <cell r="F306">
            <v>46787</v>
          </cell>
          <cell r="G306">
            <v>6283.4940999999999</v>
          </cell>
          <cell r="H306">
            <v>6283.4940999999999</v>
          </cell>
          <cell r="I306">
            <v>39580</v>
          </cell>
          <cell r="J306">
            <v>7207</v>
          </cell>
          <cell r="K306">
            <v>7207</v>
          </cell>
          <cell r="L306">
            <v>34264.406000000003</v>
          </cell>
          <cell r="M306">
            <v>46787</v>
          </cell>
          <cell r="N306">
            <v>0</v>
          </cell>
          <cell r="O306">
            <v>0</v>
          </cell>
          <cell r="P306">
            <v>19613.110400000001</v>
          </cell>
          <cell r="Q306">
            <v>0</v>
          </cell>
          <cell r="R306">
            <v>0</v>
          </cell>
          <cell r="W306">
            <v>46787</v>
          </cell>
        </row>
        <row r="307">
          <cell r="A307" t="str">
            <v>20111006</v>
          </cell>
          <cell r="B307">
            <v>4</v>
          </cell>
          <cell r="C307" t="str">
            <v>201110</v>
          </cell>
          <cell r="D307" t="str">
            <v>06</v>
          </cell>
          <cell r="E307" t="str">
            <v>MD-NED</v>
          </cell>
          <cell r="F307">
            <v>45709</v>
          </cell>
          <cell r="G307">
            <v>6138.5843999999997</v>
          </cell>
          <cell r="H307">
            <v>6138.7187000000004</v>
          </cell>
          <cell r="I307">
            <v>38351</v>
          </cell>
          <cell r="J307">
            <v>7357</v>
          </cell>
          <cell r="K307">
            <v>7357</v>
          </cell>
          <cell r="L307">
            <v>33201.326399999998</v>
          </cell>
          <cell r="M307">
            <v>45708</v>
          </cell>
          <cell r="N307">
            <v>0</v>
          </cell>
          <cell r="O307">
            <v>0</v>
          </cell>
          <cell r="P307">
            <v>19160.793600000001</v>
          </cell>
          <cell r="Q307">
            <v>0</v>
          </cell>
          <cell r="R307">
            <v>0</v>
          </cell>
          <cell r="W307">
            <v>45709</v>
          </cell>
        </row>
        <row r="308">
          <cell r="A308" t="str">
            <v>20111106</v>
          </cell>
          <cell r="B308">
            <v>5</v>
          </cell>
          <cell r="C308" t="str">
            <v>201111</v>
          </cell>
          <cell r="D308" t="str">
            <v>06</v>
          </cell>
          <cell r="E308" t="str">
            <v>MD-NED</v>
          </cell>
          <cell r="F308">
            <v>47147</v>
          </cell>
          <cell r="G308">
            <v>6331.8420999999998</v>
          </cell>
          <cell r="H308">
            <v>6331.8420999999998</v>
          </cell>
          <cell r="I308">
            <v>39812</v>
          </cell>
          <cell r="J308">
            <v>7335</v>
          </cell>
          <cell r="K308">
            <v>7335</v>
          </cell>
          <cell r="L308">
            <v>34465.248400000004</v>
          </cell>
          <cell r="M308">
            <v>47147</v>
          </cell>
          <cell r="N308">
            <v>0</v>
          </cell>
          <cell r="O308">
            <v>0</v>
          </cell>
          <cell r="P308">
            <v>19764.022400000002</v>
          </cell>
          <cell r="Q308">
            <v>0</v>
          </cell>
          <cell r="R308">
            <v>0</v>
          </cell>
          <cell r="W308">
            <v>47147</v>
          </cell>
        </row>
        <row r="309">
          <cell r="A309" t="str">
            <v>20111206</v>
          </cell>
          <cell r="B309">
            <v>6</v>
          </cell>
          <cell r="C309" t="str">
            <v>201112</v>
          </cell>
          <cell r="D309" t="str">
            <v>06</v>
          </cell>
          <cell r="E309" t="str">
            <v>MD-NED</v>
          </cell>
          <cell r="F309">
            <v>45769</v>
          </cell>
          <cell r="G309">
            <v>6146.7767000000003</v>
          </cell>
          <cell r="H309">
            <v>6146.7767000000003</v>
          </cell>
          <cell r="I309">
            <v>38289</v>
          </cell>
          <cell r="J309">
            <v>7480</v>
          </cell>
          <cell r="K309">
            <v>7480</v>
          </cell>
          <cell r="L309">
            <v>33146.787300000004</v>
          </cell>
          <cell r="M309">
            <v>45769</v>
          </cell>
          <cell r="N309">
            <v>0</v>
          </cell>
          <cell r="O309">
            <v>0</v>
          </cell>
          <cell r="P309">
            <v>19186.364799999999</v>
          </cell>
          <cell r="Q309">
            <v>0</v>
          </cell>
          <cell r="R309">
            <v>0</v>
          </cell>
          <cell r="W309">
            <v>45769</v>
          </cell>
        </row>
        <row r="310">
          <cell r="A310" t="str">
            <v>20120106</v>
          </cell>
          <cell r="B310">
            <v>7</v>
          </cell>
          <cell r="C310" t="str">
            <v>201201</v>
          </cell>
          <cell r="D310" t="str">
            <v>06</v>
          </cell>
          <cell r="E310" t="str">
            <v>MD-NED</v>
          </cell>
          <cell r="F310">
            <v>49028</v>
          </cell>
          <cell r="G310">
            <v>6584.4603999999999</v>
          </cell>
          <cell r="H310">
            <v>6584.4603999999999</v>
          </cell>
          <cell r="I310">
            <v>41237</v>
          </cell>
          <cell r="J310">
            <v>7791</v>
          </cell>
          <cell r="K310">
            <v>7791</v>
          </cell>
          <cell r="L310">
            <v>35698.870900000002</v>
          </cell>
          <cell r="M310">
            <v>49028</v>
          </cell>
          <cell r="N310">
            <v>0</v>
          </cell>
          <cell r="O310">
            <v>0</v>
          </cell>
          <cell r="P310">
            <v>20552.5376</v>
          </cell>
          <cell r="Q310">
            <v>0</v>
          </cell>
          <cell r="R310">
            <v>0</v>
          </cell>
          <cell r="W310">
            <v>49028</v>
          </cell>
        </row>
        <row r="311">
          <cell r="A311" t="str">
            <v>20120206</v>
          </cell>
          <cell r="B311">
            <v>8</v>
          </cell>
          <cell r="C311" t="str">
            <v>201202</v>
          </cell>
          <cell r="D311" t="str">
            <v>06</v>
          </cell>
          <cell r="E311" t="str">
            <v>MD-NED</v>
          </cell>
          <cell r="F311">
            <v>48007</v>
          </cell>
          <cell r="G311">
            <v>6447.2057999999997</v>
          </cell>
          <cell r="H311">
            <v>6447.3401000000003</v>
          </cell>
          <cell r="I311">
            <v>40396</v>
          </cell>
          <cell r="J311">
            <v>7610</v>
          </cell>
          <cell r="K311">
            <v>7610</v>
          </cell>
          <cell r="L311">
            <v>34971.6829</v>
          </cell>
          <cell r="M311">
            <v>48006</v>
          </cell>
          <cell r="N311">
            <v>0</v>
          </cell>
          <cell r="O311">
            <v>0</v>
          </cell>
          <cell r="P311">
            <v>20124.1152</v>
          </cell>
          <cell r="Q311">
            <v>0</v>
          </cell>
          <cell r="R311">
            <v>0</v>
          </cell>
          <cell r="W311">
            <v>48007</v>
          </cell>
        </row>
        <row r="312">
          <cell r="A312" t="str">
            <v>20120306</v>
          </cell>
          <cell r="B312">
            <v>9</v>
          </cell>
          <cell r="C312" t="str">
            <v>201203</v>
          </cell>
          <cell r="D312" t="str">
            <v>06</v>
          </cell>
          <cell r="E312" t="str">
            <v>MD-NED</v>
          </cell>
          <cell r="F312">
            <v>49445</v>
          </cell>
          <cell r="G312">
            <v>6640.4634999999998</v>
          </cell>
          <cell r="H312">
            <v>6640.4634999999998</v>
          </cell>
          <cell r="I312">
            <v>41646</v>
          </cell>
          <cell r="J312">
            <v>7799</v>
          </cell>
          <cell r="K312">
            <v>7799</v>
          </cell>
          <cell r="L312">
            <v>36052.942199999998</v>
          </cell>
          <cell r="M312">
            <v>49445</v>
          </cell>
          <cell r="N312">
            <v>1</v>
          </cell>
          <cell r="O312">
            <v>0</v>
          </cell>
          <cell r="P312">
            <v>20727.344000000001</v>
          </cell>
          <cell r="Q312">
            <v>0</v>
          </cell>
          <cell r="R312">
            <v>0</v>
          </cell>
          <cell r="W312">
            <v>49445</v>
          </cell>
        </row>
        <row r="313">
          <cell r="A313" t="str">
            <v>20120406</v>
          </cell>
          <cell r="B313">
            <v>10</v>
          </cell>
          <cell r="C313" t="str">
            <v>201204</v>
          </cell>
          <cell r="D313" t="str">
            <v>06</v>
          </cell>
          <cell r="E313" t="str">
            <v>MD-NED</v>
          </cell>
          <cell r="F313">
            <v>50958</v>
          </cell>
          <cell r="G313">
            <v>6843.6594000000005</v>
          </cell>
          <cell r="H313">
            <v>6843.6594000000005</v>
          </cell>
          <cell r="I313">
            <v>43306</v>
          </cell>
          <cell r="J313">
            <v>7652</v>
          </cell>
          <cell r="K313">
            <v>7652</v>
          </cell>
          <cell r="L313">
            <v>37490.004200000003</v>
          </cell>
          <cell r="M313">
            <v>50958</v>
          </cell>
          <cell r="N313">
            <v>0</v>
          </cell>
          <cell r="O313">
            <v>0</v>
          </cell>
          <cell r="P313">
            <v>21361.5936</v>
          </cell>
          <cell r="Q313">
            <v>0</v>
          </cell>
          <cell r="R313">
            <v>0</v>
          </cell>
          <cell r="W313">
            <v>50958</v>
          </cell>
        </row>
        <row r="314">
          <cell r="A314" t="str">
            <v>20120506</v>
          </cell>
          <cell r="B314">
            <v>11</v>
          </cell>
          <cell r="C314" t="str">
            <v>201205</v>
          </cell>
          <cell r="D314" t="str">
            <v>06</v>
          </cell>
          <cell r="E314" t="str">
            <v>MD-NED</v>
          </cell>
          <cell r="F314">
            <v>49893</v>
          </cell>
          <cell r="G314">
            <v>6700.6298999999999</v>
          </cell>
          <cell r="H314">
            <v>6700.6298999999999</v>
          </cell>
          <cell r="I314">
            <v>42103</v>
          </cell>
          <cell r="J314">
            <v>7790</v>
          </cell>
          <cell r="K314">
            <v>7790</v>
          </cell>
          <cell r="L314">
            <v>36448.5671</v>
          </cell>
          <cell r="M314">
            <v>49893</v>
          </cell>
          <cell r="N314">
            <v>0</v>
          </cell>
          <cell r="O314">
            <v>0</v>
          </cell>
          <cell r="P314">
            <v>20915.1456</v>
          </cell>
          <cell r="Q314">
            <v>0</v>
          </cell>
          <cell r="R314">
            <v>0</v>
          </cell>
          <cell r="W314">
            <v>49893</v>
          </cell>
        </row>
        <row r="315">
          <cell r="A315" t="str">
            <v>20120606</v>
          </cell>
          <cell r="B315">
            <v>12</v>
          </cell>
          <cell r="C315" t="str">
            <v>201206</v>
          </cell>
          <cell r="D315" t="str">
            <v>06</v>
          </cell>
          <cell r="E315" t="str">
            <v>MD-NED</v>
          </cell>
          <cell r="F315">
            <v>47771</v>
          </cell>
          <cell r="G315">
            <v>6415.6453000000001</v>
          </cell>
          <cell r="H315">
            <v>6415.6453000000001</v>
          </cell>
          <cell r="I315">
            <v>40116</v>
          </cell>
          <cell r="J315">
            <v>7655</v>
          </cell>
          <cell r="K315">
            <v>7655</v>
          </cell>
          <cell r="L315">
            <v>34728.421200000004</v>
          </cell>
          <cell r="M315">
            <v>47771</v>
          </cell>
          <cell r="N315">
            <v>0</v>
          </cell>
          <cell r="O315">
            <v>0</v>
          </cell>
          <cell r="P315">
            <v>20025.603200000001</v>
          </cell>
          <cell r="Q315">
            <v>0</v>
          </cell>
          <cell r="R315">
            <v>0</v>
          </cell>
          <cell r="W315">
            <v>47771</v>
          </cell>
        </row>
        <row r="316">
          <cell r="A316" t="str">
            <v>20120706</v>
          </cell>
          <cell r="B316">
            <v>13</v>
          </cell>
          <cell r="C316" t="str">
            <v>201207</v>
          </cell>
          <cell r="D316" t="str">
            <v>06</v>
          </cell>
          <cell r="E316" t="str">
            <v>MD-NED</v>
          </cell>
          <cell r="F316">
            <v>51650</v>
          </cell>
          <cell r="G316">
            <v>6936.5950000000003</v>
          </cell>
          <cell r="H316">
            <v>6936.5950000000003</v>
          </cell>
          <cell r="I316">
            <v>43582</v>
          </cell>
          <cell r="J316">
            <v>8068</v>
          </cell>
          <cell r="K316">
            <v>8068</v>
          </cell>
          <cell r="L316">
            <v>37728.937400000003</v>
          </cell>
          <cell r="M316">
            <v>51650</v>
          </cell>
          <cell r="N316">
            <v>0</v>
          </cell>
          <cell r="O316">
            <v>0</v>
          </cell>
          <cell r="P316">
            <v>21651.68</v>
          </cell>
          <cell r="Q316">
            <v>0</v>
          </cell>
          <cell r="R316">
            <v>0</v>
          </cell>
          <cell r="W316">
            <v>51650</v>
          </cell>
        </row>
        <row r="317">
          <cell r="A317" t="str">
            <v>20120806</v>
          </cell>
          <cell r="B317">
            <v>14</v>
          </cell>
          <cell r="C317" t="str">
            <v>201208</v>
          </cell>
          <cell r="D317" t="str">
            <v>06</v>
          </cell>
          <cell r="E317" t="str">
            <v>MD-NED</v>
          </cell>
          <cell r="F317">
            <v>51783</v>
          </cell>
          <cell r="G317">
            <v>6954.4569000000001</v>
          </cell>
          <cell r="H317">
            <v>6954.4569000000001</v>
          </cell>
          <cell r="I317">
            <v>43680</v>
          </cell>
          <cell r="J317">
            <v>8103</v>
          </cell>
          <cell r="K317">
            <v>8103</v>
          </cell>
          <cell r="L317">
            <v>37813.775999999998</v>
          </cell>
          <cell r="M317">
            <v>51783</v>
          </cell>
          <cell r="N317">
            <v>0</v>
          </cell>
          <cell r="O317">
            <v>0</v>
          </cell>
          <cell r="P317">
            <v>21707.4336</v>
          </cell>
          <cell r="Q317">
            <v>0</v>
          </cell>
          <cell r="R317">
            <v>0</v>
          </cell>
          <cell r="W317">
            <v>51783</v>
          </cell>
        </row>
        <row r="318">
          <cell r="A318" t="str">
            <v>20120906</v>
          </cell>
          <cell r="B318">
            <v>15</v>
          </cell>
          <cell r="C318" t="str">
            <v>201209</v>
          </cell>
          <cell r="D318" t="str">
            <v>06</v>
          </cell>
          <cell r="E318" t="str">
            <v>MD-NED</v>
          </cell>
          <cell r="F318">
            <v>49478</v>
          </cell>
          <cell r="G318">
            <v>6644.8954000000003</v>
          </cell>
          <cell r="H318">
            <v>6644.8954000000003</v>
          </cell>
          <cell r="I318">
            <v>41401</v>
          </cell>
          <cell r="J318">
            <v>8077</v>
          </cell>
          <cell r="K318">
            <v>8077</v>
          </cell>
          <cell r="L318">
            <v>35840.845699999998</v>
          </cell>
          <cell r="M318">
            <v>49478</v>
          </cell>
          <cell r="N318">
            <v>1</v>
          </cell>
          <cell r="O318">
            <v>0</v>
          </cell>
          <cell r="P318">
            <v>20741.177599999999</v>
          </cell>
          <cell r="Q318">
            <v>0</v>
          </cell>
          <cell r="R318">
            <v>0</v>
          </cell>
          <cell r="W318">
            <v>49478</v>
          </cell>
        </row>
        <row r="319">
          <cell r="A319" t="str">
            <v>20121006</v>
          </cell>
          <cell r="B319">
            <v>16</v>
          </cell>
          <cell r="C319" t="str">
            <v>201210</v>
          </cell>
          <cell r="D319" t="str">
            <v>06</v>
          </cell>
          <cell r="E319" t="str">
            <v>MD-NED</v>
          </cell>
          <cell r="F319">
            <v>55587</v>
          </cell>
          <cell r="G319">
            <v>7465.3341</v>
          </cell>
          <cell r="H319">
            <v>7465.3341</v>
          </cell>
          <cell r="I319">
            <v>47354</v>
          </cell>
          <cell r="J319">
            <v>8233</v>
          </cell>
          <cell r="K319">
            <v>8233</v>
          </cell>
          <cell r="L319">
            <v>40994.357799999998</v>
          </cell>
          <cell r="M319">
            <v>55587</v>
          </cell>
          <cell r="N319">
            <v>0</v>
          </cell>
          <cell r="O319">
            <v>0</v>
          </cell>
          <cell r="P319">
            <v>23302.070400000001</v>
          </cell>
          <cell r="Q319">
            <v>0</v>
          </cell>
          <cell r="R319">
            <v>0</v>
          </cell>
          <cell r="W319">
            <v>55587</v>
          </cell>
        </row>
        <row r="320">
          <cell r="A320" t="str">
            <v>20121106</v>
          </cell>
          <cell r="B320">
            <v>17</v>
          </cell>
          <cell r="C320" t="str">
            <v>201211</v>
          </cell>
          <cell r="D320" t="str">
            <v>06</v>
          </cell>
          <cell r="E320" t="str">
            <v>MD-NED</v>
          </cell>
          <cell r="F320">
            <v>50370</v>
          </cell>
          <cell r="G320">
            <v>6764.6909999999998</v>
          </cell>
          <cell r="H320">
            <v>6764.6909999999998</v>
          </cell>
          <cell r="I320">
            <v>42521</v>
          </cell>
          <cell r="J320">
            <v>7849</v>
          </cell>
          <cell r="K320">
            <v>7849</v>
          </cell>
          <cell r="L320">
            <v>36810.429700000001</v>
          </cell>
          <cell r="M320">
            <v>50370</v>
          </cell>
          <cell r="N320">
            <v>0</v>
          </cell>
          <cell r="O320">
            <v>0</v>
          </cell>
          <cell r="P320">
            <v>21115.103999999999</v>
          </cell>
          <cell r="Q320">
            <v>0</v>
          </cell>
          <cell r="R320">
            <v>0</v>
          </cell>
          <cell r="W320">
            <v>50370</v>
          </cell>
        </row>
        <row r="321">
          <cell r="A321" t="str">
            <v>20121206</v>
          </cell>
          <cell r="B321">
            <v>18</v>
          </cell>
          <cell r="C321" t="str">
            <v>201212</v>
          </cell>
          <cell r="D321" t="str">
            <v>06</v>
          </cell>
          <cell r="E321" t="str">
            <v>MD-NED</v>
          </cell>
          <cell r="F321">
            <v>51181</v>
          </cell>
          <cell r="G321">
            <v>6873.3397000000004</v>
          </cell>
          <cell r="H321">
            <v>6873.6082999999999</v>
          </cell>
          <cell r="I321">
            <v>43348</v>
          </cell>
          <cell r="J321">
            <v>7831</v>
          </cell>
          <cell r="K321">
            <v>7831</v>
          </cell>
          <cell r="L321">
            <v>37528.095000000001</v>
          </cell>
          <cell r="M321">
            <v>51179</v>
          </cell>
          <cell r="N321">
            <v>0</v>
          </cell>
          <cell r="O321">
            <v>0</v>
          </cell>
          <cell r="P321">
            <v>21454.236800000002</v>
          </cell>
          <cell r="Q321">
            <v>0</v>
          </cell>
          <cell r="R321">
            <v>0</v>
          </cell>
          <cell r="W321">
            <v>51181</v>
          </cell>
        </row>
        <row r="322">
          <cell r="A322" t="str">
            <v>20130106</v>
          </cell>
          <cell r="B322">
            <v>19</v>
          </cell>
          <cell r="C322" t="str">
            <v>201301</v>
          </cell>
          <cell r="D322" t="str">
            <v>06</v>
          </cell>
          <cell r="E322" t="str">
            <v>MD-NED</v>
          </cell>
          <cell r="F322">
            <v>53229</v>
          </cell>
          <cell r="G322">
            <v>7148.5204000000003</v>
          </cell>
          <cell r="H322">
            <v>7148.6547</v>
          </cell>
          <cell r="I322">
            <v>44924</v>
          </cell>
          <cell r="J322">
            <v>8304</v>
          </cell>
          <cell r="K322">
            <v>8304</v>
          </cell>
          <cell r="L322">
            <v>38891.572500000002</v>
          </cell>
          <cell r="M322">
            <v>53228</v>
          </cell>
          <cell r="N322">
            <v>0</v>
          </cell>
          <cell r="O322">
            <v>0</v>
          </cell>
          <cell r="P322">
            <v>22313.177600000003</v>
          </cell>
          <cell r="Q322">
            <v>0</v>
          </cell>
          <cell r="R322">
            <v>0</v>
          </cell>
          <cell r="W322">
            <v>53229</v>
          </cell>
        </row>
        <row r="323">
          <cell r="A323" t="str">
            <v>20130206</v>
          </cell>
          <cell r="B323">
            <v>20</v>
          </cell>
          <cell r="C323" t="str">
            <v>201302</v>
          </cell>
          <cell r="D323" t="str">
            <v>06</v>
          </cell>
          <cell r="E323" t="str">
            <v>MD-NED</v>
          </cell>
          <cell r="F323">
            <v>50533</v>
          </cell>
          <cell r="G323">
            <v>6786.4476000000004</v>
          </cell>
          <cell r="H323">
            <v>6786.5819000000001</v>
          </cell>
          <cell r="I323">
            <v>42775</v>
          </cell>
          <cell r="J323">
            <v>7757</v>
          </cell>
          <cell r="K323">
            <v>7757</v>
          </cell>
          <cell r="L323">
            <v>37031.183199999999</v>
          </cell>
          <cell r="M323">
            <v>50532</v>
          </cell>
          <cell r="N323">
            <v>0</v>
          </cell>
          <cell r="O323">
            <v>0</v>
          </cell>
          <cell r="P323">
            <v>21183.0144</v>
          </cell>
          <cell r="Q323">
            <v>0</v>
          </cell>
          <cell r="R323">
            <v>0</v>
          </cell>
          <cell r="W323">
            <v>50533</v>
          </cell>
        </row>
        <row r="324">
          <cell r="A324" t="str">
            <v>20130306</v>
          </cell>
          <cell r="B324">
            <v>21</v>
          </cell>
          <cell r="C324" t="str">
            <v>201303</v>
          </cell>
          <cell r="D324" t="str">
            <v>06</v>
          </cell>
          <cell r="E324" t="str">
            <v>MD-NED</v>
          </cell>
          <cell r="F324">
            <v>55935</v>
          </cell>
          <cell r="G324">
            <v>7511.9362000000001</v>
          </cell>
          <cell r="H324">
            <v>7512.0704999999998</v>
          </cell>
          <cell r="I324">
            <v>48107</v>
          </cell>
          <cell r="J324">
            <v>7827</v>
          </cell>
          <cell r="K324">
            <v>7827</v>
          </cell>
          <cell r="L324">
            <v>41647.095600000001</v>
          </cell>
          <cell r="M324">
            <v>55934</v>
          </cell>
          <cell r="N324">
            <v>0</v>
          </cell>
          <cell r="O324">
            <v>0</v>
          </cell>
          <cell r="P324">
            <v>23447.532800000001</v>
          </cell>
          <cell r="Q324">
            <v>0</v>
          </cell>
          <cell r="R324">
            <v>0</v>
          </cell>
          <cell r="W324">
            <v>55935</v>
          </cell>
        </row>
        <row r="325">
          <cell r="A325" t="str">
            <v>20130406</v>
          </cell>
          <cell r="B325">
            <v>22</v>
          </cell>
          <cell r="C325" t="str">
            <v>201304</v>
          </cell>
          <cell r="D325" t="str">
            <v>06</v>
          </cell>
          <cell r="E325" t="str">
            <v>MD-NED</v>
          </cell>
          <cell r="F325">
            <v>55120</v>
          </cell>
          <cell r="G325">
            <v>7402.4817000000003</v>
          </cell>
          <cell r="H325">
            <v>7402.616</v>
          </cell>
          <cell r="I325">
            <v>47294</v>
          </cell>
          <cell r="J325">
            <v>7825</v>
          </cell>
          <cell r="K325">
            <v>7825</v>
          </cell>
          <cell r="L325">
            <v>40943.281500000005</v>
          </cell>
          <cell r="M325">
            <v>55119</v>
          </cell>
          <cell r="N325">
            <v>0</v>
          </cell>
          <cell r="O325">
            <v>0</v>
          </cell>
          <cell r="P325">
            <v>23105.8848</v>
          </cell>
          <cell r="Q325">
            <v>0</v>
          </cell>
          <cell r="R325">
            <v>0</v>
          </cell>
          <cell r="W325">
            <v>55120</v>
          </cell>
        </row>
        <row r="326">
          <cell r="A326" t="str">
            <v>20130506</v>
          </cell>
          <cell r="B326">
            <v>23</v>
          </cell>
          <cell r="C326" t="str">
            <v>201305</v>
          </cell>
          <cell r="D326" t="str">
            <v>06</v>
          </cell>
          <cell r="E326" t="str">
            <v>MD-NED</v>
          </cell>
          <cell r="F326">
            <v>53930</v>
          </cell>
          <cell r="G326">
            <v>7242.6647000000003</v>
          </cell>
          <cell r="H326">
            <v>7242.799</v>
          </cell>
          <cell r="I326">
            <v>46283</v>
          </cell>
          <cell r="J326">
            <v>7646</v>
          </cell>
          <cell r="K326">
            <v>7646</v>
          </cell>
          <cell r="L326">
            <v>40068.058799999999</v>
          </cell>
          <cell r="M326">
            <v>53929</v>
          </cell>
          <cell r="N326">
            <v>0</v>
          </cell>
          <cell r="O326">
            <v>0</v>
          </cell>
          <cell r="P326">
            <v>22607.036800000002</v>
          </cell>
          <cell r="Q326">
            <v>0</v>
          </cell>
          <cell r="R326">
            <v>0</v>
          </cell>
          <cell r="W326">
            <v>53930</v>
          </cell>
        </row>
        <row r="327">
          <cell r="A327" t="str">
            <v>20130606</v>
          </cell>
          <cell r="B327">
            <v>24</v>
          </cell>
          <cell r="C327" t="str">
            <v>201306</v>
          </cell>
          <cell r="D327" t="str">
            <v>06</v>
          </cell>
          <cell r="E327" t="str">
            <v>MD-NED</v>
          </cell>
          <cell r="F327">
            <v>54209</v>
          </cell>
          <cell r="G327">
            <v>7280.2687000000005</v>
          </cell>
          <cell r="H327">
            <v>7280.2687000000005</v>
          </cell>
          <cell r="I327">
            <v>46750</v>
          </cell>
          <cell r="J327">
            <v>7459</v>
          </cell>
          <cell r="K327">
            <v>7459</v>
          </cell>
          <cell r="L327">
            <v>40471.474999999999</v>
          </cell>
          <cell r="M327">
            <v>54209</v>
          </cell>
          <cell r="N327">
            <v>0</v>
          </cell>
          <cell r="O327">
            <v>0</v>
          </cell>
          <cell r="P327">
            <v>22724.412800000002</v>
          </cell>
          <cell r="Q327">
            <v>0</v>
          </cell>
          <cell r="R327">
            <v>0</v>
          </cell>
          <cell r="W327">
            <v>54209</v>
          </cell>
        </row>
        <row r="328">
          <cell r="A328" t="str">
            <v>20130706</v>
          </cell>
          <cell r="B328">
            <v>25</v>
          </cell>
          <cell r="C328" t="str">
            <v>201307</v>
          </cell>
          <cell r="D328" t="str">
            <v>06</v>
          </cell>
          <cell r="E328" t="str">
            <v>MD-NED</v>
          </cell>
          <cell r="F328">
            <v>52894</v>
          </cell>
          <cell r="G328">
            <v>7103.6642000000002</v>
          </cell>
          <cell r="H328">
            <v>7103.6642000000002</v>
          </cell>
          <cell r="I328">
            <v>45633</v>
          </cell>
          <cell r="J328">
            <v>7261</v>
          </cell>
          <cell r="K328">
            <v>7261</v>
          </cell>
          <cell r="L328">
            <v>39504.488100000002</v>
          </cell>
          <cell r="M328">
            <v>52894</v>
          </cell>
          <cell r="N328">
            <v>0</v>
          </cell>
          <cell r="O328">
            <v>0</v>
          </cell>
          <cell r="P328">
            <v>22173.164800000002</v>
          </cell>
          <cell r="Q328">
            <v>0</v>
          </cell>
          <cell r="R328">
            <v>0</v>
          </cell>
          <cell r="W328">
            <v>52894</v>
          </cell>
        </row>
        <row r="329">
          <cell r="A329" t="str">
            <v>20130806</v>
          </cell>
          <cell r="B329">
            <v>26</v>
          </cell>
          <cell r="C329" t="str">
            <v>201308</v>
          </cell>
          <cell r="D329" t="str">
            <v>06</v>
          </cell>
          <cell r="E329" t="str">
            <v>MD-NED</v>
          </cell>
          <cell r="F329">
            <v>50072</v>
          </cell>
          <cell r="G329">
            <v>6724.6696000000002</v>
          </cell>
          <cell r="H329">
            <v>6724.6696000000002</v>
          </cell>
          <cell r="I329">
            <v>42889</v>
          </cell>
          <cell r="J329">
            <v>7183</v>
          </cell>
          <cell r="K329">
            <v>7183</v>
          </cell>
          <cell r="L329">
            <v>37129.007299999997</v>
          </cell>
          <cell r="M329">
            <v>50072</v>
          </cell>
          <cell r="N329">
            <v>5</v>
          </cell>
          <cell r="O329">
            <v>0</v>
          </cell>
          <cell r="P329">
            <v>20990.182400000002</v>
          </cell>
          <cell r="Q329">
            <v>0</v>
          </cell>
          <cell r="R329">
            <v>0</v>
          </cell>
          <cell r="W329">
            <v>50072</v>
          </cell>
        </row>
        <row r="330">
          <cell r="A330" t="str">
            <v>20130906</v>
          </cell>
          <cell r="B330">
            <v>27</v>
          </cell>
          <cell r="C330" t="str">
            <v>201309</v>
          </cell>
          <cell r="D330" t="str">
            <v>06</v>
          </cell>
          <cell r="E330" t="str">
            <v>MD-NED</v>
          </cell>
          <cell r="F330">
            <v>52759</v>
          </cell>
          <cell r="G330">
            <v>7085.5337</v>
          </cell>
          <cell r="H330">
            <v>7085.5337</v>
          </cell>
          <cell r="I330">
            <v>45745</v>
          </cell>
          <cell r="J330">
            <v>7014</v>
          </cell>
          <cell r="K330">
            <v>7014</v>
          </cell>
          <cell r="L330">
            <v>39601.446499999998</v>
          </cell>
          <cell r="M330">
            <v>52759</v>
          </cell>
          <cell r="N330">
            <v>9</v>
          </cell>
          <cell r="O330">
            <v>0</v>
          </cell>
          <cell r="P330">
            <v>22116.572800000002</v>
          </cell>
          <cell r="Q330">
            <v>0</v>
          </cell>
          <cell r="R330">
            <v>0</v>
          </cell>
          <cell r="W330">
            <v>52759</v>
          </cell>
        </row>
        <row r="331">
          <cell r="A331" t="str">
            <v>20131006</v>
          </cell>
          <cell r="B331">
            <v>28</v>
          </cell>
          <cell r="C331" t="str">
            <v>201310</v>
          </cell>
          <cell r="D331" t="str">
            <v>06</v>
          </cell>
          <cell r="E331" t="str">
            <v>MD-NED</v>
          </cell>
          <cell r="F331">
            <v>52471</v>
          </cell>
          <cell r="G331">
            <v>7046.7210000000005</v>
          </cell>
          <cell r="H331">
            <v>7046.8553000000002</v>
          </cell>
          <cell r="I331">
            <v>45359</v>
          </cell>
          <cell r="J331">
            <v>7111</v>
          </cell>
          <cell r="K331">
            <v>7111</v>
          </cell>
          <cell r="L331">
            <v>39268.152000000002</v>
          </cell>
          <cell r="M331">
            <v>52470</v>
          </cell>
          <cell r="N331">
            <v>19</v>
          </cell>
          <cell r="O331">
            <v>0</v>
          </cell>
          <cell r="P331">
            <v>21995.424000000003</v>
          </cell>
          <cell r="Q331">
            <v>0</v>
          </cell>
          <cell r="R331">
            <v>0</v>
          </cell>
          <cell r="W331">
            <v>52471</v>
          </cell>
        </row>
        <row r="332">
          <cell r="A332" t="str">
            <v>20131106</v>
          </cell>
          <cell r="B332">
            <v>29</v>
          </cell>
          <cell r="C332" t="str">
            <v>201311</v>
          </cell>
          <cell r="D332" t="str">
            <v>06</v>
          </cell>
          <cell r="E332" t="str">
            <v>MD-NED</v>
          </cell>
          <cell r="F332">
            <v>46431</v>
          </cell>
          <cell r="G332">
            <v>6235.6832999999997</v>
          </cell>
          <cell r="H332">
            <v>6235.6832999999997</v>
          </cell>
          <cell r="I332">
            <v>39614</v>
          </cell>
          <cell r="J332">
            <v>6817</v>
          </cell>
          <cell r="K332">
            <v>6817</v>
          </cell>
          <cell r="L332">
            <v>34293.839800000002</v>
          </cell>
          <cell r="M332">
            <v>46431</v>
          </cell>
          <cell r="N332">
            <v>16</v>
          </cell>
          <cell r="O332">
            <v>0</v>
          </cell>
          <cell r="P332">
            <v>19463.875200000002</v>
          </cell>
          <cell r="Q332">
            <v>0</v>
          </cell>
          <cell r="R332">
            <v>0</v>
          </cell>
          <cell r="W332">
            <v>46431</v>
          </cell>
        </row>
        <row r="333">
          <cell r="A333" t="str">
            <v>20131206</v>
          </cell>
          <cell r="B333">
            <v>30</v>
          </cell>
          <cell r="C333" t="str">
            <v>201312</v>
          </cell>
          <cell r="D333" t="str">
            <v>06</v>
          </cell>
          <cell r="E333" t="str">
            <v>MD-NED</v>
          </cell>
          <cell r="F333">
            <v>46151</v>
          </cell>
          <cell r="G333">
            <v>6198.0793000000003</v>
          </cell>
          <cell r="H333">
            <v>6198.0793000000003</v>
          </cell>
          <cell r="I333">
            <v>39464</v>
          </cell>
          <cell r="J333">
            <v>6687</v>
          </cell>
          <cell r="K333">
            <v>6687</v>
          </cell>
          <cell r="L333">
            <v>34163.984799999998</v>
          </cell>
          <cell r="M333">
            <v>46151</v>
          </cell>
          <cell r="N333">
            <v>22</v>
          </cell>
          <cell r="O333">
            <v>0</v>
          </cell>
          <cell r="P333">
            <v>19346.499200000002</v>
          </cell>
          <cell r="Q333">
            <v>0</v>
          </cell>
          <cell r="R333">
            <v>0</v>
          </cell>
          <cell r="W333">
            <v>46151</v>
          </cell>
        </row>
        <row r="334">
          <cell r="A334" t="str">
            <v>20140106</v>
          </cell>
          <cell r="B334">
            <v>31</v>
          </cell>
          <cell r="C334" t="str">
            <v>201401</v>
          </cell>
          <cell r="D334" t="str">
            <v>06</v>
          </cell>
          <cell r="E334" t="str">
            <v>MD-NED</v>
          </cell>
          <cell r="F334">
            <v>43024</v>
          </cell>
          <cell r="G334">
            <v>5778.1232</v>
          </cell>
          <cell r="H334">
            <v>5778.1232</v>
          </cell>
          <cell r="I334">
            <v>35985</v>
          </cell>
          <cell r="J334">
            <v>7039</v>
          </cell>
          <cell r="K334">
            <v>7039</v>
          </cell>
          <cell r="L334">
            <v>31152.214500000002</v>
          </cell>
          <cell r="M334">
            <v>43024</v>
          </cell>
          <cell r="N334">
            <v>22</v>
          </cell>
          <cell r="O334">
            <v>0</v>
          </cell>
          <cell r="P334">
            <v>18035.660800000001</v>
          </cell>
          <cell r="Q334">
            <v>0</v>
          </cell>
          <cell r="R334">
            <v>0</v>
          </cell>
          <cell r="W334">
            <v>43024</v>
          </cell>
        </row>
        <row r="335">
          <cell r="A335" t="str">
            <v>20140206</v>
          </cell>
          <cell r="B335">
            <v>32</v>
          </cell>
          <cell r="C335" t="str">
            <v>201402</v>
          </cell>
          <cell r="D335" t="str">
            <v>06</v>
          </cell>
          <cell r="E335" t="str">
            <v>MD-NED</v>
          </cell>
          <cell r="F335">
            <v>38640</v>
          </cell>
          <cell r="G335">
            <v>5189.3519999999999</v>
          </cell>
          <cell r="H335">
            <v>5189.3519999999999</v>
          </cell>
          <cell r="I335">
            <v>31956</v>
          </cell>
          <cell r="J335">
            <v>6684</v>
          </cell>
          <cell r="K335">
            <v>6684</v>
          </cell>
          <cell r="L335">
            <v>27664.3092</v>
          </cell>
          <cell r="M335">
            <v>38640</v>
          </cell>
          <cell r="N335">
            <v>24</v>
          </cell>
          <cell r="O335">
            <v>0</v>
          </cell>
          <cell r="P335">
            <v>16197.888000000001</v>
          </cell>
          <cell r="Q335">
            <v>0</v>
          </cell>
          <cell r="R335">
            <v>0</v>
          </cell>
          <cell r="W335">
            <v>38640</v>
          </cell>
        </row>
        <row r="336">
          <cell r="A336" t="str">
            <v>20140306</v>
          </cell>
          <cell r="B336">
            <v>33</v>
          </cell>
          <cell r="C336" t="str">
            <v>201403</v>
          </cell>
          <cell r="D336" t="str">
            <v>06</v>
          </cell>
          <cell r="E336" t="str">
            <v>MD-NED</v>
          </cell>
          <cell r="F336">
            <v>39057</v>
          </cell>
          <cell r="G336">
            <v>0</v>
          </cell>
          <cell r="H336">
            <v>0</v>
          </cell>
          <cell r="I336">
            <v>32145</v>
          </cell>
          <cell r="J336">
            <v>6911</v>
          </cell>
          <cell r="K336">
            <v>6911</v>
          </cell>
          <cell r="L336">
            <v>32146</v>
          </cell>
          <cell r="M336">
            <v>39056</v>
          </cell>
          <cell r="N336">
            <v>27</v>
          </cell>
          <cell r="O336">
            <v>0</v>
          </cell>
          <cell r="P336">
            <v>16372.2752</v>
          </cell>
          <cell r="Q336">
            <v>0</v>
          </cell>
          <cell r="R336">
            <v>0</v>
          </cell>
          <cell r="W336">
            <v>39057</v>
          </cell>
        </row>
        <row r="337">
          <cell r="A337" t="str">
            <v>20140406</v>
          </cell>
          <cell r="B337">
            <v>34</v>
          </cell>
          <cell r="C337" t="str">
            <v>201404</v>
          </cell>
          <cell r="D337" t="str">
            <v>06</v>
          </cell>
          <cell r="E337" t="str">
            <v>MD-NED</v>
          </cell>
          <cell r="F337">
            <v>37331</v>
          </cell>
          <cell r="G337">
            <v>0</v>
          </cell>
          <cell r="H337">
            <v>0</v>
          </cell>
          <cell r="I337">
            <v>30432</v>
          </cell>
          <cell r="J337">
            <v>6899</v>
          </cell>
          <cell r="K337">
            <v>6899</v>
          </cell>
          <cell r="L337">
            <v>30432</v>
          </cell>
          <cell r="M337">
            <v>37331</v>
          </cell>
          <cell r="N337">
            <v>19</v>
          </cell>
          <cell r="O337">
            <v>0</v>
          </cell>
          <cell r="P337">
            <v>15649.155200000001</v>
          </cell>
          <cell r="Q337">
            <v>0</v>
          </cell>
          <cell r="R337">
            <v>0</v>
          </cell>
          <cell r="W337">
            <v>37331</v>
          </cell>
        </row>
        <row r="338">
          <cell r="A338" t="str">
            <v>20140506</v>
          </cell>
          <cell r="B338">
            <v>35</v>
          </cell>
          <cell r="C338" t="str">
            <v>201405</v>
          </cell>
          <cell r="D338" t="str">
            <v>06</v>
          </cell>
          <cell r="E338" t="str">
            <v>MD-NED</v>
          </cell>
          <cell r="F338">
            <v>37066</v>
          </cell>
          <cell r="G338">
            <v>0</v>
          </cell>
          <cell r="H338">
            <v>0</v>
          </cell>
          <cell r="I338">
            <v>30139</v>
          </cell>
          <cell r="J338">
            <v>6927</v>
          </cell>
          <cell r="K338">
            <v>6927</v>
          </cell>
          <cell r="L338">
            <v>30139</v>
          </cell>
          <cell r="M338">
            <v>37066</v>
          </cell>
          <cell r="N338">
            <v>0</v>
          </cell>
          <cell r="O338">
            <v>0</v>
          </cell>
          <cell r="P338">
            <v>15538.067200000001</v>
          </cell>
          <cell r="Q338">
            <v>0</v>
          </cell>
          <cell r="R338">
            <v>0</v>
          </cell>
          <cell r="W338">
            <v>37066</v>
          </cell>
        </row>
        <row r="339">
          <cell r="A339" t="str">
            <v>20140606</v>
          </cell>
          <cell r="B339">
            <v>36</v>
          </cell>
          <cell r="C339" t="str">
            <v>201406</v>
          </cell>
          <cell r="D339" t="str">
            <v>06</v>
          </cell>
          <cell r="E339" t="str">
            <v>MD-NED</v>
          </cell>
          <cell r="F339">
            <v>37395</v>
          </cell>
          <cell r="G339">
            <v>0</v>
          </cell>
          <cell r="H339">
            <v>0</v>
          </cell>
          <cell r="I339">
            <v>30461</v>
          </cell>
          <cell r="J339">
            <v>6934</v>
          </cell>
          <cell r="K339">
            <v>6934</v>
          </cell>
          <cell r="L339">
            <v>30461</v>
          </cell>
          <cell r="M339">
            <v>37395</v>
          </cell>
          <cell r="N339">
            <v>0</v>
          </cell>
          <cell r="O339">
            <v>0</v>
          </cell>
          <cell r="P339">
            <v>15675.984</v>
          </cell>
          <cell r="Q339">
            <v>0</v>
          </cell>
          <cell r="R339">
            <v>0</v>
          </cell>
          <cell r="W339">
            <v>37395</v>
          </cell>
        </row>
        <row r="340">
          <cell r="A340" t="str">
            <v>20140706</v>
          </cell>
          <cell r="B340">
            <v>37</v>
          </cell>
          <cell r="C340" t="str">
            <v>201407</v>
          </cell>
          <cell r="D340" t="str">
            <v>06</v>
          </cell>
          <cell r="E340" t="str">
            <v>MD-NED</v>
          </cell>
          <cell r="F340">
            <v>37724</v>
          </cell>
          <cell r="G340">
            <v>0</v>
          </cell>
          <cell r="H340">
            <v>0</v>
          </cell>
          <cell r="I340">
            <v>30783</v>
          </cell>
          <cell r="J340">
            <v>6941</v>
          </cell>
          <cell r="K340">
            <v>6941</v>
          </cell>
          <cell r="L340">
            <v>30783</v>
          </cell>
          <cell r="M340">
            <v>37724</v>
          </cell>
          <cell r="N340">
            <v>0</v>
          </cell>
          <cell r="O340">
            <v>0</v>
          </cell>
          <cell r="P340">
            <v>15813.900800000001</v>
          </cell>
          <cell r="Q340">
            <v>0</v>
          </cell>
          <cell r="R340">
            <v>0</v>
          </cell>
          <cell r="W340">
            <v>37724</v>
          </cell>
        </row>
        <row r="341">
          <cell r="A341" t="str">
            <v>20140806</v>
          </cell>
          <cell r="B341">
            <v>38</v>
          </cell>
          <cell r="C341" t="str">
            <v>201408</v>
          </cell>
          <cell r="D341" t="str">
            <v>06</v>
          </cell>
          <cell r="E341" t="str">
            <v>MD-NED</v>
          </cell>
          <cell r="F341">
            <v>38053</v>
          </cell>
          <cell r="G341">
            <v>0</v>
          </cell>
          <cell r="H341">
            <v>0</v>
          </cell>
          <cell r="I341">
            <v>31106</v>
          </cell>
          <cell r="J341">
            <v>6947</v>
          </cell>
          <cell r="K341">
            <v>6947</v>
          </cell>
          <cell r="L341">
            <v>31106</v>
          </cell>
          <cell r="M341">
            <v>38053</v>
          </cell>
          <cell r="N341">
            <v>0</v>
          </cell>
          <cell r="O341">
            <v>0</v>
          </cell>
          <cell r="P341">
            <v>15951.8176</v>
          </cell>
          <cell r="Q341">
            <v>0</v>
          </cell>
          <cell r="R341">
            <v>0</v>
          </cell>
          <cell r="W341">
            <v>38053</v>
          </cell>
        </row>
        <row r="342">
          <cell r="A342" t="str">
            <v>20140906</v>
          </cell>
          <cell r="B342">
            <v>39</v>
          </cell>
          <cell r="C342" t="str">
            <v>201409</v>
          </cell>
          <cell r="D342" t="str">
            <v>06</v>
          </cell>
          <cell r="E342" t="str">
            <v>MD-NED</v>
          </cell>
          <cell r="F342">
            <v>38382</v>
          </cell>
          <cell r="G342">
            <v>0</v>
          </cell>
          <cell r="H342">
            <v>0</v>
          </cell>
          <cell r="I342">
            <v>31428</v>
          </cell>
          <cell r="J342">
            <v>6954</v>
          </cell>
          <cell r="K342">
            <v>6954</v>
          </cell>
          <cell r="L342">
            <v>31428</v>
          </cell>
          <cell r="M342">
            <v>38382</v>
          </cell>
          <cell r="N342">
            <v>0</v>
          </cell>
          <cell r="O342">
            <v>0</v>
          </cell>
          <cell r="P342">
            <v>16089.734400000001</v>
          </cell>
          <cell r="Q342">
            <v>0</v>
          </cell>
          <cell r="R342">
            <v>0</v>
          </cell>
          <cell r="W342">
            <v>38382</v>
          </cell>
        </row>
        <row r="343">
          <cell r="A343" t="str">
            <v>20141006</v>
          </cell>
          <cell r="B343">
            <v>40</v>
          </cell>
          <cell r="C343" t="str">
            <v>201410</v>
          </cell>
          <cell r="D343" t="str">
            <v>06</v>
          </cell>
          <cell r="E343" t="str">
            <v>MD-NED</v>
          </cell>
          <cell r="F343">
            <v>38711</v>
          </cell>
          <cell r="G343">
            <v>0</v>
          </cell>
          <cell r="H343">
            <v>0</v>
          </cell>
          <cell r="I343">
            <v>31750</v>
          </cell>
          <cell r="J343">
            <v>6961</v>
          </cell>
          <cell r="K343">
            <v>6961</v>
          </cell>
          <cell r="L343">
            <v>31750</v>
          </cell>
          <cell r="M343">
            <v>38711</v>
          </cell>
          <cell r="N343">
            <v>0</v>
          </cell>
          <cell r="O343">
            <v>0</v>
          </cell>
          <cell r="P343">
            <v>16227.6512</v>
          </cell>
          <cell r="Q343">
            <v>0</v>
          </cell>
          <cell r="R343">
            <v>0</v>
          </cell>
          <cell r="W343">
            <v>38711</v>
          </cell>
        </row>
        <row r="344">
          <cell r="A344" t="str">
            <v>20141106</v>
          </cell>
          <cell r="B344">
            <v>41</v>
          </cell>
          <cell r="C344" t="str">
            <v>201411</v>
          </cell>
          <cell r="D344" t="str">
            <v>06</v>
          </cell>
          <cell r="E344" t="str">
            <v>MD-NED</v>
          </cell>
          <cell r="F344">
            <v>39040</v>
          </cell>
          <cell r="G344">
            <v>0</v>
          </cell>
          <cell r="H344">
            <v>0</v>
          </cell>
          <cell r="I344">
            <v>32072</v>
          </cell>
          <cell r="J344">
            <v>6968</v>
          </cell>
          <cell r="K344">
            <v>6968</v>
          </cell>
          <cell r="L344">
            <v>32072</v>
          </cell>
          <cell r="M344">
            <v>39040</v>
          </cell>
          <cell r="N344">
            <v>0</v>
          </cell>
          <cell r="O344">
            <v>0</v>
          </cell>
          <cell r="P344">
            <v>16365.568000000001</v>
          </cell>
          <cell r="Q344">
            <v>0</v>
          </cell>
          <cell r="R344">
            <v>0</v>
          </cell>
          <cell r="W344">
            <v>39040</v>
          </cell>
        </row>
        <row r="345">
          <cell r="A345" t="str">
            <v>20141206</v>
          </cell>
          <cell r="B345">
            <v>42</v>
          </cell>
          <cell r="C345" t="str">
            <v>201412</v>
          </cell>
          <cell r="D345" t="str">
            <v>06</v>
          </cell>
          <cell r="E345" t="str">
            <v>MD-NED</v>
          </cell>
          <cell r="F345">
            <v>39369</v>
          </cell>
          <cell r="G345">
            <v>0</v>
          </cell>
          <cell r="H345">
            <v>0</v>
          </cell>
          <cell r="I345">
            <v>32395</v>
          </cell>
          <cell r="J345">
            <v>6974</v>
          </cell>
          <cell r="K345">
            <v>6974</v>
          </cell>
          <cell r="L345">
            <v>32395</v>
          </cell>
          <cell r="M345">
            <v>39369</v>
          </cell>
          <cell r="N345">
            <v>0</v>
          </cell>
          <cell r="O345">
            <v>0</v>
          </cell>
          <cell r="P345">
            <v>16503.484800000002</v>
          </cell>
          <cell r="Q345">
            <v>0</v>
          </cell>
          <cell r="R345">
            <v>0</v>
          </cell>
          <cell r="W345">
            <v>39369</v>
          </cell>
        </row>
        <row r="346">
          <cell r="A346" t="str">
            <v>20150106</v>
          </cell>
          <cell r="B346">
            <v>43</v>
          </cell>
          <cell r="C346" t="str">
            <v>201501</v>
          </cell>
          <cell r="D346" t="str">
            <v>06</v>
          </cell>
          <cell r="E346" t="str">
            <v>MD-NED</v>
          </cell>
          <cell r="F346">
            <v>39698</v>
          </cell>
          <cell r="G346">
            <v>0</v>
          </cell>
          <cell r="H346">
            <v>0</v>
          </cell>
          <cell r="I346">
            <v>32717</v>
          </cell>
          <cell r="J346">
            <v>6981</v>
          </cell>
          <cell r="K346">
            <v>6981</v>
          </cell>
          <cell r="L346">
            <v>32717</v>
          </cell>
          <cell r="M346">
            <v>39698</v>
          </cell>
          <cell r="N346">
            <v>0</v>
          </cell>
          <cell r="O346">
            <v>0</v>
          </cell>
          <cell r="P346">
            <v>16641.401600000001</v>
          </cell>
          <cell r="Q346">
            <v>0</v>
          </cell>
          <cell r="R346">
            <v>0</v>
          </cell>
          <cell r="W346">
            <v>39698</v>
          </cell>
        </row>
        <row r="347">
          <cell r="A347" t="str">
            <v>20150206</v>
          </cell>
          <cell r="B347">
            <v>44</v>
          </cell>
          <cell r="C347" t="str">
            <v>201502</v>
          </cell>
          <cell r="D347" t="str">
            <v>06</v>
          </cell>
          <cell r="E347" t="str">
            <v>MD-NED</v>
          </cell>
          <cell r="F347">
            <v>40027</v>
          </cell>
          <cell r="G347">
            <v>0</v>
          </cell>
          <cell r="H347">
            <v>0</v>
          </cell>
          <cell r="I347">
            <v>33039</v>
          </cell>
          <cell r="J347">
            <v>6988</v>
          </cell>
          <cell r="K347">
            <v>6988</v>
          </cell>
          <cell r="L347">
            <v>33039</v>
          </cell>
          <cell r="M347">
            <v>40027</v>
          </cell>
          <cell r="N347">
            <v>0</v>
          </cell>
          <cell r="O347">
            <v>0</v>
          </cell>
          <cell r="P347">
            <v>16779.3184</v>
          </cell>
          <cell r="Q347">
            <v>0</v>
          </cell>
          <cell r="R347">
            <v>0</v>
          </cell>
          <cell r="W347">
            <v>40027</v>
          </cell>
        </row>
        <row r="348">
          <cell r="A348" t="str">
            <v>20150306</v>
          </cell>
          <cell r="B348">
            <v>45</v>
          </cell>
          <cell r="C348" t="str">
            <v>201503</v>
          </cell>
          <cell r="D348" t="str">
            <v>06</v>
          </cell>
          <cell r="E348" t="str">
            <v>MD-NED</v>
          </cell>
          <cell r="F348">
            <v>40356</v>
          </cell>
          <cell r="G348">
            <v>0</v>
          </cell>
          <cell r="H348">
            <v>0</v>
          </cell>
          <cell r="I348">
            <v>33361</v>
          </cell>
          <cell r="J348">
            <v>6995</v>
          </cell>
          <cell r="K348">
            <v>6995</v>
          </cell>
          <cell r="L348">
            <v>33361</v>
          </cell>
          <cell r="M348">
            <v>40356</v>
          </cell>
          <cell r="N348">
            <v>0</v>
          </cell>
          <cell r="O348">
            <v>0</v>
          </cell>
          <cell r="P348">
            <v>16917.235199999999</v>
          </cell>
          <cell r="Q348">
            <v>0</v>
          </cell>
          <cell r="R348">
            <v>0</v>
          </cell>
          <cell r="W348">
            <v>40356</v>
          </cell>
        </row>
        <row r="349">
          <cell r="A349" t="str">
            <v>20150406</v>
          </cell>
          <cell r="B349">
            <v>46</v>
          </cell>
          <cell r="C349" t="str">
            <v>201504</v>
          </cell>
          <cell r="D349" t="str">
            <v>06</v>
          </cell>
          <cell r="E349" t="str">
            <v>MD-NED</v>
          </cell>
          <cell r="F349">
            <v>40685</v>
          </cell>
          <cell r="G349">
            <v>0</v>
          </cell>
          <cell r="H349">
            <v>0</v>
          </cell>
          <cell r="I349">
            <v>33684</v>
          </cell>
          <cell r="J349">
            <v>7001</v>
          </cell>
          <cell r="K349">
            <v>7001</v>
          </cell>
          <cell r="L349">
            <v>33684</v>
          </cell>
          <cell r="M349">
            <v>40685</v>
          </cell>
          <cell r="N349">
            <v>0</v>
          </cell>
          <cell r="O349">
            <v>0</v>
          </cell>
          <cell r="P349">
            <v>17055.152000000002</v>
          </cell>
          <cell r="Q349">
            <v>0</v>
          </cell>
          <cell r="R349">
            <v>0</v>
          </cell>
          <cell r="W349">
            <v>40685</v>
          </cell>
        </row>
        <row r="350">
          <cell r="A350" t="str">
            <v>20150506</v>
          </cell>
          <cell r="B350">
            <v>47</v>
          </cell>
          <cell r="C350" t="str">
            <v>201505</v>
          </cell>
          <cell r="D350" t="str">
            <v>06</v>
          </cell>
          <cell r="E350" t="str">
            <v>MD-NED</v>
          </cell>
          <cell r="F350">
            <v>41014</v>
          </cell>
          <cell r="G350">
            <v>0</v>
          </cell>
          <cell r="H350">
            <v>0</v>
          </cell>
          <cell r="I350">
            <v>34006</v>
          </cell>
          <cell r="J350">
            <v>7008</v>
          </cell>
          <cell r="K350">
            <v>7008</v>
          </cell>
          <cell r="L350">
            <v>34006</v>
          </cell>
          <cell r="M350">
            <v>41014</v>
          </cell>
          <cell r="N350">
            <v>0</v>
          </cell>
          <cell r="O350">
            <v>0</v>
          </cell>
          <cell r="P350">
            <v>17193.068800000001</v>
          </cell>
          <cell r="Q350">
            <v>0</v>
          </cell>
          <cell r="R350">
            <v>0</v>
          </cell>
          <cell r="W350">
            <v>41014</v>
          </cell>
        </row>
        <row r="351">
          <cell r="A351" t="str">
            <v>20150606</v>
          </cell>
          <cell r="B351">
            <v>48</v>
          </cell>
          <cell r="C351" t="str">
            <v>201506</v>
          </cell>
          <cell r="D351" t="str">
            <v>06</v>
          </cell>
          <cell r="E351" t="str">
            <v>MD-NED</v>
          </cell>
          <cell r="F351">
            <v>41343</v>
          </cell>
          <cell r="G351">
            <v>0</v>
          </cell>
          <cell r="H351">
            <v>0</v>
          </cell>
          <cell r="I351">
            <v>34328</v>
          </cell>
          <cell r="J351">
            <v>7015</v>
          </cell>
          <cell r="K351">
            <v>7015</v>
          </cell>
          <cell r="L351">
            <v>34328</v>
          </cell>
          <cell r="M351">
            <v>41343</v>
          </cell>
          <cell r="N351">
            <v>0</v>
          </cell>
          <cell r="O351">
            <v>0</v>
          </cell>
          <cell r="P351">
            <v>17330.9856</v>
          </cell>
          <cell r="Q351">
            <v>0</v>
          </cell>
          <cell r="R351">
            <v>0</v>
          </cell>
          <cell r="W351">
            <v>41343</v>
          </cell>
        </row>
        <row r="352">
          <cell r="A352" t="str">
            <v>20150706</v>
          </cell>
          <cell r="B352">
            <v>49</v>
          </cell>
          <cell r="C352" t="str">
            <v>201507</v>
          </cell>
          <cell r="D352" t="str">
            <v>06</v>
          </cell>
          <cell r="E352" t="str">
            <v>MD-NED</v>
          </cell>
          <cell r="F352">
            <v>40326</v>
          </cell>
          <cell r="G352">
            <v>0</v>
          </cell>
          <cell r="H352">
            <v>0</v>
          </cell>
          <cell r="I352">
            <v>33304</v>
          </cell>
          <cell r="J352">
            <v>7022</v>
          </cell>
          <cell r="K352">
            <v>7022</v>
          </cell>
          <cell r="L352">
            <v>33304</v>
          </cell>
          <cell r="M352">
            <v>40326</v>
          </cell>
          <cell r="N352">
            <v>0</v>
          </cell>
          <cell r="O352">
            <v>0</v>
          </cell>
          <cell r="P352">
            <v>16904.659200000002</v>
          </cell>
          <cell r="Q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40326</v>
          </cell>
        </row>
        <row r="353">
          <cell r="A353" t="str">
            <v>20150806</v>
          </cell>
          <cell r="B353">
            <v>50</v>
          </cell>
          <cell r="C353" t="str">
            <v>201508</v>
          </cell>
          <cell r="D353" t="str">
            <v>06</v>
          </cell>
          <cell r="E353" t="str">
            <v>MD-NED</v>
          </cell>
          <cell r="F353">
            <v>40643</v>
          </cell>
          <cell r="G353">
            <v>0</v>
          </cell>
          <cell r="H353">
            <v>0</v>
          </cell>
          <cell r="I353">
            <v>33615</v>
          </cell>
          <cell r="J353">
            <v>7028</v>
          </cell>
          <cell r="K353">
            <v>7028</v>
          </cell>
          <cell r="L353">
            <v>33615</v>
          </cell>
          <cell r="M353">
            <v>40643</v>
          </cell>
          <cell r="N353">
            <v>0</v>
          </cell>
          <cell r="O353">
            <v>0</v>
          </cell>
          <cell r="P353">
            <v>17037.545600000001</v>
          </cell>
          <cell r="Q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40643</v>
          </cell>
        </row>
        <row r="354">
          <cell r="A354" t="str">
            <v>20150906</v>
          </cell>
          <cell r="B354">
            <v>51</v>
          </cell>
          <cell r="C354" t="str">
            <v>201509</v>
          </cell>
          <cell r="D354" t="str">
            <v>06</v>
          </cell>
          <cell r="E354" t="str">
            <v>MD-NED</v>
          </cell>
          <cell r="F354">
            <v>40959</v>
          </cell>
          <cell r="G354">
            <v>0</v>
          </cell>
          <cell r="H354">
            <v>0</v>
          </cell>
          <cell r="I354">
            <v>33924</v>
          </cell>
          <cell r="J354">
            <v>7035</v>
          </cell>
          <cell r="K354">
            <v>7035</v>
          </cell>
          <cell r="L354">
            <v>33924</v>
          </cell>
          <cell r="M354">
            <v>40959</v>
          </cell>
          <cell r="N354">
            <v>0</v>
          </cell>
          <cell r="O354">
            <v>0</v>
          </cell>
          <cell r="P354">
            <v>17170.0128</v>
          </cell>
          <cell r="Q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40959</v>
          </cell>
        </row>
        <row r="355">
          <cell r="A355" t="str">
            <v>20151006</v>
          </cell>
          <cell r="B355">
            <v>52</v>
          </cell>
          <cell r="C355" t="str">
            <v>201510</v>
          </cell>
          <cell r="D355" t="str">
            <v>06</v>
          </cell>
          <cell r="E355" t="str">
            <v>MD-NED</v>
          </cell>
          <cell r="F355">
            <v>41275</v>
          </cell>
          <cell r="G355">
            <v>0</v>
          </cell>
          <cell r="H355">
            <v>0</v>
          </cell>
          <cell r="I355">
            <v>34233</v>
          </cell>
          <cell r="J355">
            <v>7042</v>
          </cell>
          <cell r="K355">
            <v>7042</v>
          </cell>
          <cell r="L355">
            <v>34233</v>
          </cell>
          <cell r="M355">
            <v>41275</v>
          </cell>
          <cell r="N355">
            <v>0</v>
          </cell>
          <cell r="O355">
            <v>0</v>
          </cell>
          <cell r="P355">
            <v>17302.48</v>
          </cell>
          <cell r="Q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41275</v>
          </cell>
        </row>
        <row r="356">
          <cell r="A356" t="str">
            <v>20151106</v>
          </cell>
          <cell r="B356">
            <v>53</v>
          </cell>
          <cell r="C356" t="str">
            <v>201511</v>
          </cell>
          <cell r="D356" t="str">
            <v>06</v>
          </cell>
          <cell r="E356" t="str">
            <v>MD-NED</v>
          </cell>
          <cell r="F356">
            <v>41591</v>
          </cell>
          <cell r="G356">
            <v>0</v>
          </cell>
          <cell r="H356">
            <v>0</v>
          </cell>
          <cell r="I356">
            <v>34542</v>
          </cell>
          <cell r="J356">
            <v>7049</v>
          </cell>
          <cell r="K356">
            <v>7049</v>
          </cell>
          <cell r="L356">
            <v>34542</v>
          </cell>
          <cell r="M356">
            <v>41591</v>
          </cell>
          <cell r="N356">
            <v>0</v>
          </cell>
          <cell r="O356">
            <v>0</v>
          </cell>
          <cell r="P356">
            <v>17434.947200000002</v>
          </cell>
          <cell r="Q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41591</v>
          </cell>
        </row>
        <row r="357">
          <cell r="A357" t="str">
            <v>20151206</v>
          </cell>
          <cell r="B357">
            <v>54</v>
          </cell>
          <cell r="C357" t="str">
            <v>201512</v>
          </cell>
          <cell r="D357" t="str">
            <v>06</v>
          </cell>
          <cell r="E357" t="str">
            <v>MD-NED</v>
          </cell>
          <cell r="F357">
            <v>41907</v>
          </cell>
          <cell r="G357">
            <v>0</v>
          </cell>
          <cell r="H357">
            <v>0</v>
          </cell>
          <cell r="I357">
            <v>34852</v>
          </cell>
          <cell r="J357">
            <v>7055</v>
          </cell>
          <cell r="K357">
            <v>7055</v>
          </cell>
          <cell r="L357">
            <v>34852</v>
          </cell>
          <cell r="M357">
            <v>41907</v>
          </cell>
          <cell r="N357">
            <v>0</v>
          </cell>
          <cell r="O357">
            <v>0</v>
          </cell>
          <cell r="P357">
            <v>17567.414400000001</v>
          </cell>
          <cell r="Q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41907</v>
          </cell>
        </row>
        <row r="358">
          <cell r="A358" t="str">
            <v>20160106</v>
          </cell>
          <cell r="B358">
            <v>55</v>
          </cell>
          <cell r="C358" t="str">
            <v>201601</v>
          </cell>
          <cell r="D358" t="str">
            <v>06</v>
          </cell>
          <cell r="E358" t="str">
            <v>MD-NED</v>
          </cell>
          <cell r="F358">
            <v>42223</v>
          </cell>
          <cell r="G358">
            <v>0</v>
          </cell>
          <cell r="H358">
            <v>0</v>
          </cell>
          <cell r="I358">
            <v>35161</v>
          </cell>
          <cell r="J358">
            <v>7062</v>
          </cell>
          <cell r="K358">
            <v>7062</v>
          </cell>
          <cell r="L358">
            <v>35161</v>
          </cell>
          <cell r="M358">
            <v>42223</v>
          </cell>
          <cell r="N358">
            <v>0</v>
          </cell>
          <cell r="O358">
            <v>0</v>
          </cell>
          <cell r="P358">
            <v>17699.881600000001</v>
          </cell>
          <cell r="Q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42223</v>
          </cell>
        </row>
        <row r="359">
          <cell r="A359" t="str">
            <v>20160206</v>
          </cell>
          <cell r="B359">
            <v>56</v>
          </cell>
          <cell r="C359" t="str">
            <v>201602</v>
          </cell>
          <cell r="D359" t="str">
            <v>06</v>
          </cell>
          <cell r="E359" t="str">
            <v>MD-NED</v>
          </cell>
          <cell r="F359">
            <v>42540</v>
          </cell>
          <cell r="G359">
            <v>0</v>
          </cell>
          <cell r="H359">
            <v>0</v>
          </cell>
          <cell r="I359">
            <v>35471</v>
          </cell>
          <cell r="J359">
            <v>7069</v>
          </cell>
          <cell r="K359">
            <v>7069</v>
          </cell>
          <cell r="L359">
            <v>35471</v>
          </cell>
          <cell r="M359">
            <v>42540</v>
          </cell>
          <cell r="N359">
            <v>0</v>
          </cell>
          <cell r="O359">
            <v>0</v>
          </cell>
          <cell r="P359">
            <v>17832.768</v>
          </cell>
          <cell r="Q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42540</v>
          </cell>
        </row>
        <row r="360">
          <cell r="A360" t="str">
            <v>20160306</v>
          </cell>
          <cell r="B360">
            <v>57</v>
          </cell>
          <cell r="C360" t="str">
            <v>201603</v>
          </cell>
          <cell r="D360" t="str">
            <v>06</v>
          </cell>
          <cell r="E360" t="str">
            <v>MD-NED</v>
          </cell>
          <cell r="F360">
            <v>42856</v>
          </cell>
          <cell r="G360">
            <v>0</v>
          </cell>
          <cell r="H360">
            <v>0</v>
          </cell>
          <cell r="I360">
            <v>35780</v>
          </cell>
          <cell r="J360">
            <v>7076</v>
          </cell>
          <cell r="K360">
            <v>7076</v>
          </cell>
          <cell r="L360">
            <v>35780</v>
          </cell>
          <cell r="M360">
            <v>42856</v>
          </cell>
          <cell r="N360">
            <v>0</v>
          </cell>
          <cell r="O360">
            <v>0</v>
          </cell>
          <cell r="P360">
            <v>17965.235199999999</v>
          </cell>
          <cell r="Q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42856</v>
          </cell>
        </row>
        <row r="361">
          <cell r="A361" t="str">
            <v>20160406</v>
          </cell>
          <cell r="B361">
            <v>58</v>
          </cell>
          <cell r="C361" t="str">
            <v>201604</v>
          </cell>
          <cell r="D361" t="str">
            <v>06</v>
          </cell>
          <cell r="E361" t="str">
            <v>MD-NED</v>
          </cell>
          <cell r="F361">
            <v>43172</v>
          </cell>
          <cell r="G361">
            <v>0</v>
          </cell>
          <cell r="H361">
            <v>0</v>
          </cell>
          <cell r="I361">
            <v>36090</v>
          </cell>
          <cell r="J361">
            <v>7082</v>
          </cell>
          <cell r="K361">
            <v>7082</v>
          </cell>
          <cell r="L361">
            <v>36090</v>
          </cell>
          <cell r="M361">
            <v>43172</v>
          </cell>
          <cell r="N361">
            <v>0</v>
          </cell>
          <cell r="O361">
            <v>0</v>
          </cell>
          <cell r="P361">
            <v>18097.702400000002</v>
          </cell>
          <cell r="Q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43172</v>
          </cell>
        </row>
        <row r="362">
          <cell r="A362" t="str">
            <v>20160506</v>
          </cell>
          <cell r="B362">
            <v>59</v>
          </cell>
          <cell r="C362" t="str">
            <v>201605</v>
          </cell>
          <cell r="D362" t="str">
            <v>06</v>
          </cell>
          <cell r="E362" t="str">
            <v>MD-NED</v>
          </cell>
          <cell r="F362">
            <v>43488</v>
          </cell>
          <cell r="G362">
            <v>0</v>
          </cell>
          <cell r="H362">
            <v>0</v>
          </cell>
          <cell r="I362">
            <v>36399</v>
          </cell>
          <cell r="J362">
            <v>7089</v>
          </cell>
          <cell r="K362">
            <v>7089</v>
          </cell>
          <cell r="L362">
            <v>36399</v>
          </cell>
          <cell r="M362">
            <v>43488</v>
          </cell>
          <cell r="N362">
            <v>0</v>
          </cell>
          <cell r="O362">
            <v>0</v>
          </cell>
          <cell r="P362">
            <v>18230.169600000001</v>
          </cell>
          <cell r="Q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43488</v>
          </cell>
        </row>
        <row r="363">
          <cell r="A363" t="str">
            <v>20160606</v>
          </cell>
          <cell r="B363">
            <v>60</v>
          </cell>
          <cell r="C363" t="str">
            <v>201606</v>
          </cell>
          <cell r="D363" t="str">
            <v>06</v>
          </cell>
          <cell r="E363" t="str">
            <v>MD-NED</v>
          </cell>
          <cell r="F363">
            <v>43804</v>
          </cell>
          <cell r="G363">
            <v>0</v>
          </cell>
          <cell r="H363">
            <v>0</v>
          </cell>
          <cell r="I363">
            <v>36708</v>
          </cell>
          <cell r="J363">
            <v>7096</v>
          </cell>
          <cell r="K363">
            <v>7096</v>
          </cell>
          <cell r="L363">
            <v>36708</v>
          </cell>
          <cell r="M363">
            <v>43804</v>
          </cell>
          <cell r="N363">
            <v>0</v>
          </cell>
          <cell r="O363">
            <v>0</v>
          </cell>
          <cell r="P363">
            <v>18362.6368</v>
          </cell>
          <cell r="Q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43804</v>
          </cell>
        </row>
        <row r="364">
          <cell r="A364" t="str">
            <v>20110707</v>
          </cell>
          <cell r="B364">
            <v>1</v>
          </cell>
          <cell r="C364" t="str">
            <v>201107</v>
          </cell>
          <cell r="D364" t="str">
            <v>07</v>
          </cell>
          <cell r="E364" t="str">
            <v>OL-CLD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W364">
            <v>0</v>
          </cell>
        </row>
        <row r="365">
          <cell r="A365" t="str">
            <v>20110807</v>
          </cell>
          <cell r="B365">
            <v>2</v>
          </cell>
          <cell r="C365" t="str">
            <v>201108</v>
          </cell>
          <cell r="D365" t="str">
            <v>07</v>
          </cell>
          <cell r="E365" t="str">
            <v>OL-CLD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W365">
            <v>0</v>
          </cell>
        </row>
        <row r="366">
          <cell r="A366" t="str">
            <v>20110907</v>
          </cell>
          <cell r="B366">
            <v>3</v>
          </cell>
          <cell r="C366" t="str">
            <v>201109</v>
          </cell>
          <cell r="D366" t="str">
            <v>07</v>
          </cell>
          <cell r="E366" t="str">
            <v>OL-CLD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W366">
            <v>0</v>
          </cell>
        </row>
        <row r="367">
          <cell r="A367" t="str">
            <v>20111007</v>
          </cell>
          <cell r="B367">
            <v>4</v>
          </cell>
          <cell r="C367" t="str">
            <v>201110</v>
          </cell>
          <cell r="D367" t="str">
            <v>07</v>
          </cell>
          <cell r="E367" t="str">
            <v>OL-CLD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W367">
            <v>0</v>
          </cell>
        </row>
        <row r="368">
          <cell r="A368" t="str">
            <v>20111107</v>
          </cell>
          <cell r="B368">
            <v>5</v>
          </cell>
          <cell r="C368" t="str">
            <v>201111</v>
          </cell>
          <cell r="D368" t="str">
            <v>07</v>
          </cell>
          <cell r="E368" t="str">
            <v>OL-CLD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W368">
            <v>0</v>
          </cell>
        </row>
        <row r="369">
          <cell r="A369" t="str">
            <v>20111207</v>
          </cell>
          <cell r="B369">
            <v>6</v>
          </cell>
          <cell r="C369" t="str">
            <v>201112</v>
          </cell>
          <cell r="D369" t="str">
            <v>07</v>
          </cell>
          <cell r="E369" t="str">
            <v>OL-CLD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W369">
            <v>0</v>
          </cell>
        </row>
        <row r="370">
          <cell r="A370" t="str">
            <v>20120107</v>
          </cell>
          <cell r="B370">
            <v>7</v>
          </cell>
          <cell r="C370" t="str">
            <v>201201</v>
          </cell>
          <cell r="D370" t="str">
            <v>07</v>
          </cell>
          <cell r="E370" t="str">
            <v>OL-CLD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W370">
            <v>0</v>
          </cell>
        </row>
        <row r="371">
          <cell r="A371" t="str">
            <v>20120207</v>
          </cell>
          <cell r="B371">
            <v>8</v>
          </cell>
          <cell r="C371" t="str">
            <v>201202</v>
          </cell>
          <cell r="D371" t="str">
            <v>07</v>
          </cell>
          <cell r="E371" t="str">
            <v>OL-CLD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W371">
            <v>0</v>
          </cell>
        </row>
        <row r="372">
          <cell r="A372" t="str">
            <v>20120307</v>
          </cell>
          <cell r="B372">
            <v>9</v>
          </cell>
          <cell r="C372" t="str">
            <v>201203</v>
          </cell>
          <cell r="D372" t="str">
            <v>07</v>
          </cell>
          <cell r="E372" t="str">
            <v>OL-CLD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W372">
            <v>0</v>
          </cell>
        </row>
        <row r="373">
          <cell r="A373" t="str">
            <v>20120407</v>
          </cell>
          <cell r="B373">
            <v>10</v>
          </cell>
          <cell r="C373" t="str">
            <v>201204</v>
          </cell>
          <cell r="D373" t="str">
            <v>07</v>
          </cell>
          <cell r="E373" t="str">
            <v>OL-CLD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W373">
            <v>0</v>
          </cell>
        </row>
        <row r="374">
          <cell r="A374" t="str">
            <v>20120507</v>
          </cell>
          <cell r="B374">
            <v>11</v>
          </cell>
          <cell r="C374" t="str">
            <v>201205</v>
          </cell>
          <cell r="D374" t="str">
            <v>07</v>
          </cell>
          <cell r="E374" t="str">
            <v>OL-CLD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W374">
            <v>0</v>
          </cell>
        </row>
        <row r="375">
          <cell r="A375" t="str">
            <v>20120607</v>
          </cell>
          <cell r="B375">
            <v>12</v>
          </cell>
          <cell r="C375" t="str">
            <v>201206</v>
          </cell>
          <cell r="D375" t="str">
            <v>07</v>
          </cell>
          <cell r="E375" t="str">
            <v>OL-CLD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W375">
            <v>0</v>
          </cell>
        </row>
        <row r="376">
          <cell r="A376" t="str">
            <v>20120707</v>
          </cell>
          <cell r="B376">
            <v>13</v>
          </cell>
          <cell r="C376" t="str">
            <v>201207</v>
          </cell>
          <cell r="D376" t="str">
            <v>07</v>
          </cell>
          <cell r="E376" t="str">
            <v>OL-CLD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W376">
            <v>0</v>
          </cell>
        </row>
        <row r="377">
          <cell r="A377" t="str">
            <v>20120807</v>
          </cell>
          <cell r="B377">
            <v>14</v>
          </cell>
          <cell r="C377" t="str">
            <v>201208</v>
          </cell>
          <cell r="D377" t="str">
            <v>07</v>
          </cell>
          <cell r="E377" t="str">
            <v>OL-CLD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W377">
            <v>0</v>
          </cell>
        </row>
        <row r="378">
          <cell r="A378" t="str">
            <v>20120907</v>
          </cell>
          <cell r="B378">
            <v>15</v>
          </cell>
          <cell r="C378" t="str">
            <v>201209</v>
          </cell>
          <cell r="D378" t="str">
            <v>07</v>
          </cell>
          <cell r="E378" t="str">
            <v>OL-CLD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W378">
            <v>0</v>
          </cell>
        </row>
        <row r="379">
          <cell r="A379" t="str">
            <v>20121007</v>
          </cell>
          <cell r="B379">
            <v>16</v>
          </cell>
          <cell r="C379" t="str">
            <v>201210</v>
          </cell>
          <cell r="D379" t="str">
            <v>07</v>
          </cell>
          <cell r="E379" t="str">
            <v>OL-CLD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W379">
            <v>0</v>
          </cell>
        </row>
        <row r="380">
          <cell r="A380" t="str">
            <v>20121107</v>
          </cell>
          <cell r="B380">
            <v>17</v>
          </cell>
          <cell r="C380" t="str">
            <v>201211</v>
          </cell>
          <cell r="D380" t="str">
            <v>07</v>
          </cell>
          <cell r="E380" t="str">
            <v>OL-CLD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W380">
            <v>0</v>
          </cell>
        </row>
        <row r="381">
          <cell r="A381" t="str">
            <v>20121207</v>
          </cell>
          <cell r="B381">
            <v>18</v>
          </cell>
          <cell r="C381" t="str">
            <v>201212</v>
          </cell>
          <cell r="D381" t="str">
            <v>07</v>
          </cell>
          <cell r="E381" t="str">
            <v>OL-CLD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W381">
            <v>0</v>
          </cell>
        </row>
        <row r="382">
          <cell r="A382" t="str">
            <v>20130107</v>
          </cell>
          <cell r="B382">
            <v>19</v>
          </cell>
          <cell r="C382" t="str">
            <v>201301</v>
          </cell>
          <cell r="D382" t="str">
            <v>07</v>
          </cell>
          <cell r="E382" t="str">
            <v>OL-CLD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W382">
            <v>0</v>
          </cell>
        </row>
        <row r="383">
          <cell r="A383" t="str">
            <v>20130207</v>
          </cell>
          <cell r="B383">
            <v>20</v>
          </cell>
          <cell r="C383" t="str">
            <v>201302</v>
          </cell>
          <cell r="D383" t="str">
            <v>07</v>
          </cell>
          <cell r="E383" t="str">
            <v>OL-CLD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W383">
            <v>0</v>
          </cell>
        </row>
        <row r="384">
          <cell r="A384" t="str">
            <v>20130307</v>
          </cell>
          <cell r="B384">
            <v>21</v>
          </cell>
          <cell r="C384" t="str">
            <v>201303</v>
          </cell>
          <cell r="D384" t="str">
            <v>07</v>
          </cell>
          <cell r="E384" t="str">
            <v>OL-CLD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W384">
            <v>0</v>
          </cell>
        </row>
        <row r="385">
          <cell r="A385" t="str">
            <v>20130407</v>
          </cell>
          <cell r="B385">
            <v>22</v>
          </cell>
          <cell r="C385" t="str">
            <v>201304</v>
          </cell>
          <cell r="D385" t="str">
            <v>07</v>
          </cell>
          <cell r="E385" t="str">
            <v>OL-CLD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W385">
            <v>0</v>
          </cell>
        </row>
        <row r="386">
          <cell r="A386" t="str">
            <v>20130507</v>
          </cell>
          <cell r="B386">
            <v>23</v>
          </cell>
          <cell r="C386" t="str">
            <v>201305</v>
          </cell>
          <cell r="D386" t="str">
            <v>07</v>
          </cell>
          <cell r="E386" t="str">
            <v>OL-CLD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W386">
            <v>0</v>
          </cell>
        </row>
        <row r="387">
          <cell r="A387" t="str">
            <v>20130607</v>
          </cell>
          <cell r="B387">
            <v>24</v>
          </cell>
          <cell r="C387" t="str">
            <v>201306</v>
          </cell>
          <cell r="D387" t="str">
            <v>07</v>
          </cell>
          <cell r="E387" t="str">
            <v>OL-CLD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W387">
            <v>0</v>
          </cell>
        </row>
        <row r="388">
          <cell r="A388" t="str">
            <v>20130707</v>
          </cell>
          <cell r="B388">
            <v>25</v>
          </cell>
          <cell r="C388" t="str">
            <v>201307</v>
          </cell>
          <cell r="D388" t="str">
            <v>07</v>
          </cell>
          <cell r="E388" t="str">
            <v>OL-CLD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W388">
            <v>0</v>
          </cell>
        </row>
        <row r="389">
          <cell r="A389" t="str">
            <v>20130807</v>
          </cell>
          <cell r="B389">
            <v>26</v>
          </cell>
          <cell r="C389" t="str">
            <v>201308</v>
          </cell>
          <cell r="D389" t="str">
            <v>07</v>
          </cell>
          <cell r="E389" t="str">
            <v>OL-CLD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W389">
            <v>0</v>
          </cell>
        </row>
        <row r="390">
          <cell r="A390" t="str">
            <v>20130907</v>
          </cell>
          <cell r="B390">
            <v>27</v>
          </cell>
          <cell r="C390" t="str">
            <v>201309</v>
          </cell>
          <cell r="D390" t="str">
            <v>07</v>
          </cell>
          <cell r="E390" t="str">
            <v>OL-CLD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W390">
            <v>0</v>
          </cell>
        </row>
        <row r="391">
          <cell r="A391" t="str">
            <v>20131007</v>
          </cell>
          <cell r="B391">
            <v>28</v>
          </cell>
          <cell r="C391" t="str">
            <v>201310</v>
          </cell>
          <cell r="D391" t="str">
            <v>07</v>
          </cell>
          <cell r="E391" t="str">
            <v>OL-CLD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W391">
            <v>0</v>
          </cell>
        </row>
        <row r="392">
          <cell r="A392" t="str">
            <v>20131107</v>
          </cell>
          <cell r="B392">
            <v>29</v>
          </cell>
          <cell r="C392" t="str">
            <v>201311</v>
          </cell>
          <cell r="D392" t="str">
            <v>07</v>
          </cell>
          <cell r="E392" t="str">
            <v>OL-CLD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W392">
            <v>0</v>
          </cell>
        </row>
        <row r="393">
          <cell r="A393" t="str">
            <v>20131207</v>
          </cell>
          <cell r="B393">
            <v>30</v>
          </cell>
          <cell r="C393" t="str">
            <v>201312</v>
          </cell>
          <cell r="D393" t="str">
            <v>07</v>
          </cell>
          <cell r="E393" t="str">
            <v>OL-CLD</v>
          </cell>
          <cell r="F393">
            <v>8426</v>
          </cell>
          <cell r="G393">
            <v>8426</v>
          </cell>
          <cell r="H393">
            <v>8426</v>
          </cell>
          <cell r="I393">
            <v>8425</v>
          </cell>
          <cell r="J393">
            <v>1</v>
          </cell>
          <cell r="K393">
            <v>1</v>
          </cell>
          <cell r="L393">
            <v>0</v>
          </cell>
          <cell r="M393">
            <v>8426</v>
          </cell>
          <cell r="N393">
            <v>0</v>
          </cell>
          <cell r="O393">
            <v>0</v>
          </cell>
          <cell r="P393">
            <v>4186.0367999999999</v>
          </cell>
          <cell r="Q393">
            <v>0</v>
          </cell>
          <cell r="R393">
            <v>0</v>
          </cell>
          <cell r="W393">
            <v>8426</v>
          </cell>
        </row>
        <row r="394">
          <cell r="A394" t="str">
            <v>20140107</v>
          </cell>
          <cell r="B394">
            <v>31</v>
          </cell>
          <cell r="C394" t="str">
            <v>201401</v>
          </cell>
          <cell r="D394" t="str">
            <v>07</v>
          </cell>
          <cell r="E394" t="str">
            <v>OL-CLD</v>
          </cell>
          <cell r="F394">
            <v>26975</v>
          </cell>
          <cell r="G394">
            <v>24316</v>
          </cell>
          <cell r="H394">
            <v>26975</v>
          </cell>
          <cell r="I394">
            <v>24313</v>
          </cell>
          <cell r="J394">
            <v>3</v>
          </cell>
          <cell r="K394">
            <v>3</v>
          </cell>
          <cell r="L394">
            <v>0</v>
          </cell>
          <cell r="M394">
            <v>24316</v>
          </cell>
          <cell r="N394">
            <v>1508</v>
          </cell>
          <cell r="O394">
            <v>0</v>
          </cell>
          <cell r="P394">
            <v>12080.1888</v>
          </cell>
          <cell r="Q394">
            <v>0</v>
          </cell>
          <cell r="R394">
            <v>0</v>
          </cell>
          <cell r="W394">
            <v>26975</v>
          </cell>
        </row>
        <row r="395">
          <cell r="A395" t="str">
            <v>20140207</v>
          </cell>
          <cell r="B395">
            <v>32</v>
          </cell>
          <cell r="C395" t="str">
            <v>201402</v>
          </cell>
          <cell r="D395" t="str">
            <v>07</v>
          </cell>
          <cell r="E395" t="str">
            <v>OL-CLD</v>
          </cell>
          <cell r="F395">
            <v>51338</v>
          </cell>
          <cell r="G395">
            <v>39266</v>
          </cell>
          <cell r="H395">
            <v>51338</v>
          </cell>
          <cell r="I395">
            <v>39262</v>
          </cell>
          <cell r="J395">
            <v>4</v>
          </cell>
          <cell r="K395">
            <v>4</v>
          </cell>
          <cell r="L395">
            <v>0</v>
          </cell>
          <cell r="M395">
            <v>39266</v>
          </cell>
          <cell r="N395">
            <v>5957</v>
          </cell>
          <cell r="O395">
            <v>0</v>
          </cell>
          <cell r="P395">
            <v>19507.3488</v>
          </cell>
          <cell r="Q395">
            <v>0</v>
          </cell>
          <cell r="R395">
            <v>0</v>
          </cell>
          <cell r="W395">
            <v>51338</v>
          </cell>
        </row>
        <row r="396">
          <cell r="A396" t="str">
            <v>20140307</v>
          </cell>
          <cell r="B396">
            <v>33</v>
          </cell>
          <cell r="C396" t="str">
            <v>201403</v>
          </cell>
          <cell r="D396" t="str">
            <v>07</v>
          </cell>
          <cell r="E396" t="str">
            <v>OL-CLD</v>
          </cell>
          <cell r="F396">
            <v>83869</v>
          </cell>
          <cell r="G396">
            <v>60930</v>
          </cell>
          <cell r="H396">
            <v>83869</v>
          </cell>
          <cell r="I396">
            <v>60930</v>
          </cell>
          <cell r="J396">
            <v>0</v>
          </cell>
          <cell r="K396">
            <v>0</v>
          </cell>
          <cell r="L396">
            <v>0</v>
          </cell>
          <cell r="M396">
            <v>60930</v>
          </cell>
          <cell r="N396">
            <v>10376</v>
          </cell>
          <cell r="O396">
            <v>0</v>
          </cell>
          <cell r="P396">
            <v>30270.024000000001</v>
          </cell>
          <cell r="Q396">
            <v>0</v>
          </cell>
          <cell r="R396">
            <v>0</v>
          </cell>
          <cell r="W396">
            <v>83869</v>
          </cell>
        </row>
        <row r="397">
          <cell r="A397" t="str">
            <v>20140407</v>
          </cell>
          <cell r="B397">
            <v>34</v>
          </cell>
          <cell r="C397" t="str">
            <v>201404</v>
          </cell>
          <cell r="D397" t="str">
            <v>07</v>
          </cell>
          <cell r="E397" t="str">
            <v>OL-CLD</v>
          </cell>
          <cell r="F397">
            <v>98530</v>
          </cell>
          <cell r="G397">
            <v>72129</v>
          </cell>
          <cell r="H397">
            <v>98530</v>
          </cell>
          <cell r="I397">
            <v>72129</v>
          </cell>
          <cell r="J397">
            <v>0</v>
          </cell>
          <cell r="K397">
            <v>0</v>
          </cell>
          <cell r="L397">
            <v>0</v>
          </cell>
          <cell r="M397">
            <v>72129</v>
          </cell>
          <cell r="N397">
            <v>11288</v>
          </cell>
          <cell r="O397">
            <v>0</v>
          </cell>
          <cell r="P397">
            <v>35833.6872</v>
          </cell>
          <cell r="Q397">
            <v>0</v>
          </cell>
          <cell r="R397">
            <v>0</v>
          </cell>
          <cell r="W397">
            <v>98530</v>
          </cell>
        </row>
        <row r="398">
          <cell r="A398" t="str">
            <v>20140507</v>
          </cell>
          <cell r="B398">
            <v>35</v>
          </cell>
          <cell r="C398" t="str">
            <v>201405</v>
          </cell>
          <cell r="D398" t="str">
            <v>07</v>
          </cell>
          <cell r="E398" t="str">
            <v>OL-CLD</v>
          </cell>
          <cell r="F398">
            <v>114626</v>
          </cell>
          <cell r="G398">
            <v>73963</v>
          </cell>
          <cell r="H398">
            <v>114626</v>
          </cell>
          <cell r="I398">
            <v>73963</v>
          </cell>
          <cell r="J398">
            <v>0</v>
          </cell>
          <cell r="K398">
            <v>0</v>
          </cell>
          <cell r="L398">
            <v>0</v>
          </cell>
          <cell r="M398">
            <v>73963</v>
          </cell>
          <cell r="N398">
            <v>11113</v>
          </cell>
          <cell r="O398">
            <v>0</v>
          </cell>
          <cell r="P398">
            <v>36744.818400000004</v>
          </cell>
          <cell r="Q398">
            <v>0</v>
          </cell>
          <cell r="R398">
            <v>0</v>
          </cell>
          <cell r="W398">
            <v>114626</v>
          </cell>
        </row>
        <row r="399">
          <cell r="A399" t="str">
            <v>20140607</v>
          </cell>
          <cell r="B399">
            <v>36</v>
          </cell>
          <cell r="C399" t="str">
            <v>201406</v>
          </cell>
          <cell r="D399" t="str">
            <v>07</v>
          </cell>
          <cell r="E399" t="str">
            <v>OL-CLD</v>
          </cell>
          <cell r="F399">
            <v>13165</v>
          </cell>
          <cell r="G399">
            <v>10071</v>
          </cell>
          <cell r="H399">
            <v>13165</v>
          </cell>
          <cell r="I399">
            <v>10071</v>
          </cell>
          <cell r="J399">
            <v>0</v>
          </cell>
          <cell r="K399">
            <v>0</v>
          </cell>
          <cell r="L399">
            <v>0</v>
          </cell>
          <cell r="M399">
            <v>10071</v>
          </cell>
          <cell r="N399">
            <v>16278</v>
          </cell>
          <cell r="O399">
            <v>0</v>
          </cell>
          <cell r="P399">
            <v>5003.2728000000006</v>
          </cell>
          <cell r="Q399">
            <v>0</v>
          </cell>
          <cell r="R399">
            <v>0</v>
          </cell>
          <cell r="W399">
            <v>13165</v>
          </cell>
        </row>
        <row r="400">
          <cell r="A400" t="str">
            <v>20140707</v>
          </cell>
          <cell r="B400">
            <v>37</v>
          </cell>
          <cell r="C400" t="str">
            <v>201407</v>
          </cell>
          <cell r="D400" t="str">
            <v>07</v>
          </cell>
          <cell r="E400" t="str">
            <v>OL-CLD</v>
          </cell>
          <cell r="F400">
            <v>114790</v>
          </cell>
          <cell r="G400">
            <v>110991</v>
          </cell>
          <cell r="H400">
            <v>114790</v>
          </cell>
          <cell r="I400">
            <v>110991</v>
          </cell>
          <cell r="J400">
            <v>0</v>
          </cell>
          <cell r="K400">
            <v>0</v>
          </cell>
          <cell r="L400">
            <v>0</v>
          </cell>
          <cell r="M400">
            <v>110991</v>
          </cell>
          <cell r="N400">
            <v>15601</v>
          </cell>
          <cell r="O400">
            <v>0</v>
          </cell>
          <cell r="P400">
            <v>55140.328800000003</v>
          </cell>
          <cell r="Q400">
            <v>0</v>
          </cell>
          <cell r="R400">
            <v>0</v>
          </cell>
          <cell r="W400">
            <v>114790</v>
          </cell>
        </row>
        <row r="401">
          <cell r="A401" t="str">
            <v>20140807</v>
          </cell>
          <cell r="B401">
            <v>38</v>
          </cell>
          <cell r="C401" t="str">
            <v>201408</v>
          </cell>
          <cell r="D401" t="str">
            <v>07</v>
          </cell>
          <cell r="E401" t="str">
            <v>OL-CLD</v>
          </cell>
          <cell r="F401">
            <v>114924</v>
          </cell>
          <cell r="G401">
            <v>106827</v>
          </cell>
          <cell r="H401">
            <v>114924</v>
          </cell>
          <cell r="I401">
            <v>106827</v>
          </cell>
          <cell r="J401">
            <v>0</v>
          </cell>
          <cell r="K401">
            <v>0</v>
          </cell>
          <cell r="L401">
            <v>0</v>
          </cell>
          <cell r="M401">
            <v>106827</v>
          </cell>
          <cell r="N401">
            <v>11325</v>
          </cell>
          <cell r="O401">
            <v>0</v>
          </cell>
          <cell r="P401">
            <v>53071.653600000005</v>
          </cell>
          <cell r="Q401">
            <v>0</v>
          </cell>
          <cell r="R401">
            <v>0</v>
          </cell>
          <cell r="W401">
            <v>114924</v>
          </cell>
        </row>
        <row r="402">
          <cell r="A402" t="str">
            <v>20140907</v>
          </cell>
          <cell r="B402">
            <v>39</v>
          </cell>
          <cell r="C402" t="str">
            <v>201409</v>
          </cell>
          <cell r="D402" t="str">
            <v>07</v>
          </cell>
          <cell r="E402" t="str">
            <v>OL-CLD</v>
          </cell>
          <cell r="F402">
            <v>130174</v>
          </cell>
          <cell r="G402">
            <v>118525</v>
          </cell>
          <cell r="H402">
            <v>130174</v>
          </cell>
          <cell r="I402">
            <v>118525</v>
          </cell>
          <cell r="J402">
            <v>0</v>
          </cell>
          <cell r="K402">
            <v>0</v>
          </cell>
          <cell r="L402">
            <v>0</v>
          </cell>
          <cell r="M402">
            <v>118525</v>
          </cell>
          <cell r="N402">
            <v>10350</v>
          </cell>
          <cell r="O402">
            <v>0</v>
          </cell>
          <cell r="P402">
            <v>58883.22</v>
          </cell>
          <cell r="Q402">
            <v>0</v>
          </cell>
          <cell r="R402">
            <v>0</v>
          </cell>
          <cell r="W402">
            <v>130174</v>
          </cell>
        </row>
        <row r="403">
          <cell r="A403" t="str">
            <v>20141007</v>
          </cell>
          <cell r="B403">
            <v>40</v>
          </cell>
          <cell r="C403" t="str">
            <v>201410</v>
          </cell>
          <cell r="D403" t="str">
            <v>07</v>
          </cell>
          <cell r="E403" t="str">
            <v>OL-CLD</v>
          </cell>
          <cell r="F403">
            <v>130309</v>
          </cell>
          <cell r="G403">
            <v>118660</v>
          </cell>
          <cell r="H403">
            <v>130309</v>
          </cell>
          <cell r="I403">
            <v>118660</v>
          </cell>
          <cell r="J403">
            <v>0</v>
          </cell>
          <cell r="K403">
            <v>0</v>
          </cell>
          <cell r="L403">
            <v>0</v>
          </cell>
          <cell r="M403">
            <v>118660</v>
          </cell>
          <cell r="N403">
            <v>10373</v>
          </cell>
          <cell r="O403">
            <v>0</v>
          </cell>
          <cell r="P403">
            <v>58950.288</v>
          </cell>
          <cell r="Q403">
            <v>0</v>
          </cell>
          <cell r="R403">
            <v>0</v>
          </cell>
          <cell r="W403">
            <v>130309</v>
          </cell>
        </row>
        <row r="404">
          <cell r="A404" t="str">
            <v>20141107</v>
          </cell>
          <cell r="B404">
            <v>41</v>
          </cell>
          <cell r="C404" t="str">
            <v>201411</v>
          </cell>
          <cell r="D404" t="str">
            <v>07</v>
          </cell>
          <cell r="E404" t="str">
            <v>OL-CLD</v>
          </cell>
          <cell r="F404">
            <v>130443</v>
          </cell>
          <cell r="G404">
            <v>118794</v>
          </cell>
          <cell r="H404">
            <v>130443</v>
          </cell>
          <cell r="I404">
            <v>118794</v>
          </cell>
          <cell r="J404">
            <v>0</v>
          </cell>
          <cell r="K404">
            <v>0</v>
          </cell>
          <cell r="L404">
            <v>0</v>
          </cell>
          <cell r="M404">
            <v>118794</v>
          </cell>
          <cell r="N404">
            <v>10396</v>
          </cell>
          <cell r="O404">
            <v>0</v>
          </cell>
          <cell r="P404">
            <v>59016.859199999999</v>
          </cell>
          <cell r="Q404">
            <v>0</v>
          </cell>
          <cell r="R404">
            <v>0</v>
          </cell>
          <cell r="W404">
            <v>130443</v>
          </cell>
        </row>
        <row r="405">
          <cell r="A405" t="str">
            <v>20141207</v>
          </cell>
          <cell r="B405">
            <v>42</v>
          </cell>
          <cell r="C405" t="str">
            <v>201412</v>
          </cell>
          <cell r="D405" t="str">
            <v>07</v>
          </cell>
          <cell r="E405" t="str">
            <v>OL-CLD</v>
          </cell>
          <cell r="F405">
            <v>130578</v>
          </cell>
          <cell r="G405">
            <v>118929</v>
          </cell>
          <cell r="H405">
            <v>130578</v>
          </cell>
          <cell r="I405">
            <v>118929</v>
          </cell>
          <cell r="J405">
            <v>0</v>
          </cell>
          <cell r="K405">
            <v>0</v>
          </cell>
          <cell r="L405">
            <v>0</v>
          </cell>
          <cell r="M405">
            <v>118929</v>
          </cell>
          <cell r="N405">
            <v>10419</v>
          </cell>
          <cell r="O405">
            <v>0</v>
          </cell>
          <cell r="P405">
            <v>59083.927200000006</v>
          </cell>
          <cell r="Q405">
            <v>0</v>
          </cell>
          <cell r="R405">
            <v>0</v>
          </cell>
          <cell r="W405">
            <v>130578</v>
          </cell>
        </row>
        <row r="406">
          <cell r="A406" t="str">
            <v>20150107</v>
          </cell>
          <cell r="B406">
            <v>43</v>
          </cell>
          <cell r="C406" t="str">
            <v>201501</v>
          </cell>
          <cell r="D406" t="str">
            <v>07</v>
          </cell>
          <cell r="E406" t="str">
            <v>OL-CLD</v>
          </cell>
          <cell r="F406">
            <v>130713</v>
          </cell>
          <cell r="G406">
            <v>119064</v>
          </cell>
          <cell r="H406">
            <v>130713</v>
          </cell>
          <cell r="I406">
            <v>119064</v>
          </cell>
          <cell r="J406">
            <v>0</v>
          </cell>
          <cell r="K406">
            <v>0</v>
          </cell>
          <cell r="L406">
            <v>0</v>
          </cell>
          <cell r="M406">
            <v>119064</v>
          </cell>
          <cell r="N406">
            <v>10441</v>
          </cell>
          <cell r="O406">
            <v>0</v>
          </cell>
          <cell r="P406">
            <v>59150.995200000005</v>
          </cell>
          <cell r="Q406">
            <v>0</v>
          </cell>
          <cell r="R406">
            <v>0</v>
          </cell>
          <cell r="W406">
            <v>130713</v>
          </cell>
        </row>
        <row r="407">
          <cell r="A407" t="str">
            <v>20150207</v>
          </cell>
          <cell r="B407">
            <v>44</v>
          </cell>
          <cell r="C407" t="str">
            <v>201502</v>
          </cell>
          <cell r="D407" t="str">
            <v>07</v>
          </cell>
          <cell r="E407" t="str">
            <v>OL-CLD</v>
          </cell>
          <cell r="F407">
            <v>130848</v>
          </cell>
          <cell r="G407">
            <v>119199</v>
          </cell>
          <cell r="H407">
            <v>130848</v>
          </cell>
          <cell r="I407">
            <v>119199</v>
          </cell>
          <cell r="J407">
            <v>0</v>
          </cell>
          <cell r="K407">
            <v>0</v>
          </cell>
          <cell r="L407">
            <v>0</v>
          </cell>
          <cell r="M407">
            <v>119199</v>
          </cell>
          <cell r="N407">
            <v>10464</v>
          </cell>
          <cell r="O407">
            <v>0</v>
          </cell>
          <cell r="P407">
            <v>59218.063200000004</v>
          </cell>
          <cell r="Q407">
            <v>0</v>
          </cell>
          <cell r="R407">
            <v>0</v>
          </cell>
          <cell r="W407">
            <v>130848</v>
          </cell>
        </row>
        <row r="408">
          <cell r="A408" t="str">
            <v>20150307</v>
          </cell>
          <cell r="B408">
            <v>45</v>
          </cell>
          <cell r="C408" t="str">
            <v>201503</v>
          </cell>
          <cell r="D408" t="str">
            <v>07</v>
          </cell>
          <cell r="E408" t="str">
            <v>OL-CLD</v>
          </cell>
          <cell r="F408">
            <v>130984</v>
          </cell>
          <cell r="G408">
            <v>119335</v>
          </cell>
          <cell r="H408">
            <v>130984</v>
          </cell>
          <cell r="I408">
            <v>119335</v>
          </cell>
          <cell r="J408">
            <v>0</v>
          </cell>
          <cell r="K408">
            <v>0</v>
          </cell>
          <cell r="L408">
            <v>0</v>
          </cell>
          <cell r="M408">
            <v>119335</v>
          </cell>
          <cell r="N408">
            <v>10487</v>
          </cell>
          <cell r="O408">
            <v>0</v>
          </cell>
          <cell r="P408">
            <v>59285.628000000004</v>
          </cell>
          <cell r="Q408">
            <v>0</v>
          </cell>
          <cell r="R408">
            <v>0</v>
          </cell>
          <cell r="W408">
            <v>130984</v>
          </cell>
        </row>
        <row r="409">
          <cell r="A409" t="str">
            <v>20150407</v>
          </cell>
          <cell r="B409">
            <v>46</v>
          </cell>
          <cell r="C409" t="str">
            <v>201504</v>
          </cell>
          <cell r="D409" t="str">
            <v>07</v>
          </cell>
          <cell r="E409" t="str">
            <v>OL-CLD</v>
          </cell>
          <cell r="F409">
            <v>131119</v>
          </cell>
          <cell r="G409">
            <v>119470</v>
          </cell>
          <cell r="H409">
            <v>131119</v>
          </cell>
          <cell r="I409">
            <v>119470</v>
          </cell>
          <cell r="J409">
            <v>0</v>
          </cell>
          <cell r="K409">
            <v>0</v>
          </cell>
          <cell r="L409">
            <v>0</v>
          </cell>
          <cell r="M409">
            <v>119470</v>
          </cell>
          <cell r="N409">
            <v>10510</v>
          </cell>
          <cell r="O409">
            <v>0</v>
          </cell>
          <cell r="P409">
            <v>59352.696000000004</v>
          </cell>
          <cell r="Q409">
            <v>0</v>
          </cell>
          <cell r="R409">
            <v>0</v>
          </cell>
          <cell r="W409">
            <v>131119</v>
          </cell>
        </row>
        <row r="410">
          <cell r="A410" t="str">
            <v>20150507</v>
          </cell>
          <cell r="B410">
            <v>47</v>
          </cell>
          <cell r="C410" t="str">
            <v>201505</v>
          </cell>
          <cell r="D410" t="str">
            <v>07</v>
          </cell>
          <cell r="E410" t="str">
            <v>OL-CLD</v>
          </cell>
          <cell r="F410">
            <v>131255</v>
          </cell>
          <cell r="G410">
            <v>119606</v>
          </cell>
          <cell r="H410">
            <v>131255</v>
          </cell>
          <cell r="I410">
            <v>119606</v>
          </cell>
          <cell r="J410">
            <v>0</v>
          </cell>
          <cell r="K410">
            <v>0</v>
          </cell>
          <cell r="L410">
            <v>0</v>
          </cell>
          <cell r="M410">
            <v>119606</v>
          </cell>
          <cell r="N410">
            <v>10533</v>
          </cell>
          <cell r="O410">
            <v>0</v>
          </cell>
          <cell r="P410">
            <v>59420.260800000004</v>
          </cell>
          <cell r="Q410">
            <v>0</v>
          </cell>
          <cell r="R410">
            <v>0</v>
          </cell>
          <cell r="W410">
            <v>131255</v>
          </cell>
        </row>
        <row r="411">
          <cell r="A411" t="str">
            <v>20150607</v>
          </cell>
          <cell r="B411">
            <v>48</v>
          </cell>
          <cell r="C411" t="str">
            <v>201506</v>
          </cell>
          <cell r="D411" t="str">
            <v>07</v>
          </cell>
          <cell r="E411" t="str">
            <v>OL-CLD</v>
          </cell>
          <cell r="F411">
            <v>131392</v>
          </cell>
          <cell r="G411">
            <v>119743</v>
          </cell>
          <cell r="H411">
            <v>131392</v>
          </cell>
          <cell r="I411">
            <v>119743</v>
          </cell>
          <cell r="J411">
            <v>0</v>
          </cell>
          <cell r="K411">
            <v>0</v>
          </cell>
          <cell r="L411">
            <v>0</v>
          </cell>
          <cell r="M411">
            <v>119743</v>
          </cell>
          <cell r="N411">
            <v>10556</v>
          </cell>
          <cell r="O411">
            <v>0</v>
          </cell>
          <cell r="P411">
            <v>59488.322400000005</v>
          </cell>
          <cell r="Q411">
            <v>0</v>
          </cell>
          <cell r="R411">
            <v>0</v>
          </cell>
          <cell r="W411">
            <v>131392</v>
          </cell>
        </row>
        <row r="412">
          <cell r="A412" t="str">
            <v>20150707</v>
          </cell>
          <cell r="B412">
            <v>49</v>
          </cell>
          <cell r="C412" t="str">
            <v>201507</v>
          </cell>
          <cell r="D412" t="str">
            <v>07</v>
          </cell>
          <cell r="E412" t="str">
            <v>OL-CLD</v>
          </cell>
          <cell r="F412">
            <v>131528</v>
          </cell>
          <cell r="G412">
            <v>119879</v>
          </cell>
          <cell r="H412">
            <v>131528</v>
          </cell>
          <cell r="I412">
            <v>119879</v>
          </cell>
          <cell r="J412">
            <v>0</v>
          </cell>
          <cell r="K412">
            <v>0</v>
          </cell>
          <cell r="L412">
            <v>0</v>
          </cell>
          <cell r="M412">
            <v>119879</v>
          </cell>
          <cell r="N412">
            <v>10579</v>
          </cell>
          <cell r="O412">
            <v>0</v>
          </cell>
          <cell r="P412">
            <v>59555.887200000005</v>
          </cell>
          <cell r="Q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131528</v>
          </cell>
        </row>
        <row r="413">
          <cell r="A413" t="str">
            <v>20150807</v>
          </cell>
          <cell r="B413">
            <v>50</v>
          </cell>
          <cell r="C413" t="str">
            <v>201508</v>
          </cell>
          <cell r="D413" t="str">
            <v>07</v>
          </cell>
          <cell r="E413" t="str">
            <v>OL-CLD</v>
          </cell>
          <cell r="F413">
            <v>131665</v>
          </cell>
          <cell r="G413">
            <v>120016</v>
          </cell>
          <cell r="H413">
            <v>131665</v>
          </cell>
          <cell r="I413">
            <v>120016</v>
          </cell>
          <cell r="J413">
            <v>0</v>
          </cell>
          <cell r="K413">
            <v>0</v>
          </cell>
          <cell r="L413">
            <v>0</v>
          </cell>
          <cell r="M413">
            <v>120016</v>
          </cell>
          <cell r="N413">
            <v>10602</v>
          </cell>
          <cell r="O413">
            <v>0</v>
          </cell>
          <cell r="P413">
            <v>59623.948800000006</v>
          </cell>
          <cell r="Q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131665</v>
          </cell>
        </row>
        <row r="414">
          <cell r="A414" t="str">
            <v>20150907</v>
          </cell>
          <cell r="B414">
            <v>51</v>
          </cell>
          <cell r="C414" t="str">
            <v>201509</v>
          </cell>
          <cell r="D414" t="str">
            <v>07</v>
          </cell>
          <cell r="E414" t="str">
            <v>OL-CLD</v>
          </cell>
          <cell r="F414">
            <v>131801</v>
          </cell>
          <cell r="G414">
            <v>120152</v>
          </cell>
          <cell r="H414">
            <v>131801</v>
          </cell>
          <cell r="I414">
            <v>120152</v>
          </cell>
          <cell r="J414">
            <v>0</v>
          </cell>
          <cell r="K414">
            <v>0</v>
          </cell>
          <cell r="L414">
            <v>0</v>
          </cell>
          <cell r="M414">
            <v>120152</v>
          </cell>
          <cell r="N414">
            <v>10625</v>
          </cell>
          <cell r="O414">
            <v>0</v>
          </cell>
          <cell r="P414">
            <v>59691.513600000006</v>
          </cell>
          <cell r="Q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131801</v>
          </cell>
        </row>
        <row r="415">
          <cell r="A415" t="str">
            <v>20151007</v>
          </cell>
          <cell r="B415">
            <v>52</v>
          </cell>
          <cell r="C415" t="str">
            <v>201510</v>
          </cell>
          <cell r="D415" t="str">
            <v>07</v>
          </cell>
          <cell r="E415" t="str">
            <v>OL-CLD</v>
          </cell>
          <cell r="F415">
            <v>131939</v>
          </cell>
          <cell r="G415">
            <v>120290</v>
          </cell>
          <cell r="H415">
            <v>131939</v>
          </cell>
          <cell r="I415">
            <v>120290</v>
          </cell>
          <cell r="J415">
            <v>0</v>
          </cell>
          <cell r="K415">
            <v>0</v>
          </cell>
          <cell r="L415">
            <v>0</v>
          </cell>
          <cell r="M415">
            <v>120290</v>
          </cell>
          <cell r="N415">
            <v>10649</v>
          </cell>
          <cell r="O415">
            <v>0</v>
          </cell>
          <cell r="P415">
            <v>59760.072</v>
          </cell>
          <cell r="Q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131939</v>
          </cell>
        </row>
        <row r="416">
          <cell r="A416" t="str">
            <v>20151107</v>
          </cell>
          <cell r="B416">
            <v>53</v>
          </cell>
          <cell r="C416" t="str">
            <v>201511</v>
          </cell>
          <cell r="D416" t="str">
            <v>07</v>
          </cell>
          <cell r="E416" t="str">
            <v>OL-CLD</v>
          </cell>
          <cell r="F416">
            <v>132076</v>
          </cell>
          <cell r="G416">
            <v>120427</v>
          </cell>
          <cell r="H416">
            <v>132076</v>
          </cell>
          <cell r="I416">
            <v>120427</v>
          </cell>
          <cell r="J416">
            <v>0</v>
          </cell>
          <cell r="K416">
            <v>0</v>
          </cell>
          <cell r="L416">
            <v>0</v>
          </cell>
          <cell r="M416">
            <v>120427</v>
          </cell>
          <cell r="N416">
            <v>10672</v>
          </cell>
          <cell r="O416">
            <v>0</v>
          </cell>
          <cell r="P416">
            <v>59828.133600000001</v>
          </cell>
          <cell r="Q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132076</v>
          </cell>
        </row>
        <row r="417">
          <cell r="A417" t="str">
            <v>20151207</v>
          </cell>
          <cell r="B417">
            <v>54</v>
          </cell>
          <cell r="C417" t="str">
            <v>201512</v>
          </cell>
          <cell r="D417" t="str">
            <v>07</v>
          </cell>
          <cell r="E417" t="str">
            <v>OL-CLD</v>
          </cell>
          <cell r="F417">
            <v>132213</v>
          </cell>
          <cell r="G417">
            <v>120564</v>
          </cell>
          <cell r="H417">
            <v>132213</v>
          </cell>
          <cell r="I417">
            <v>120564</v>
          </cell>
          <cell r="J417">
            <v>0</v>
          </cell>
          <cell r="K417">
            <v>0</v>
          </cell>
          <cell r="L417">
            <v>0</v>
          </cell>
          <cell r="M417">
            <v>120564</v>
          </cell>
          <cell r="N417">
            <v>10695</v>
          </cell>
          <cell r="O417">
            <v>0</v>
          </cell>
          <cell r="P417">
            <v>59896.195200000002</v>
          </cell>
          <cell r="Q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132213</v>
          </cell>
        </row>
        <row r="418">
          <cell r="A418" t="str">
            <v>20160107</v>
          </cell>
          <cell r="B418">
            <v>55</v>
          </cell>
          <cell r="C418" t="str">
            <v>201601</v>
          </cell>
          <cell r="D418" t="str">
            <v>07</v>
          </cell>
          <cell r="E418" t="str">
            <v>OL-CLD</v>
          </cell>
          <cell r="F418">
            <v>132351</v>
          </cell>
          <cell r="G418">
            <v>120702</v>
          </cell>
          <cell r="H418">
            <v>132351</v>
          </cell>
          <cell r="I418">
            <v>120702</v>
          </cell>
          <cell r="J418">
            <v>0</v>
          </cell>
          <cell r="K418">
            <v>0</v>
          </cell>
          <cell r="L418">
            <v>0</v>
          </cell>
          <cell r="M418">
            <v>120702</v>
          </cell>
          <cell r="N418">
            <v>10718</v>
          </cell>
          <cell r="O418">
            <v>0</v>
          </cell>
          <cell r="P418">
            <v>59964.753600000004</v>
          </cell>
          <cell r="Q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132351</v>
          </cell>
        </row>
        <row r="419">
          <cell r="A419" t="str">
            <v>20160207</v>
          </cell>
          <cell r="B419">
            <v>56</v>
          </cell>
          <cell r="C419" t="str">
            <v>201602</v>
          </cell>
          <cell r="D419" t="str">
            <v>07</v>
          </cell>
          <cell r="E419" t="str">
            <v>OL-CLD</v>
          </cell>
          <cell r="F419">
            <v>132489</v>
          </cell>
          <cell r="G419">
            <v>120840</v>
          </cell>
          <cell r="H419">
            <v>132489</v>
          </cell>
          <cell r="I419">
            <v>120840</v>
          </cell>
          <cell r="J419">
            <v>0</v>
          </cell>
          <cell r="K419">
            <v>0</v>
          </cell>
          <cell r="L419">
            <v>0</v>
          </cell>
          <cell r="M419">
            <v>120840</v>
          </cell>
          <cell r="N419">
            <v>10742</v>
          </cell>
          <cell r="O419">
            <v>0</v>
          </cell>
          <cell r="P419">
            <v>60033.312000000005</v>
          </cell>
          <cell r="Q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132489</v>
          </cell>
        </row>
        <row r="420">
          <cell r="A420" t="str">
            <v>20160307</v>
          </cell>
          <cell r="B420">
            <v>57</v>
          </cell>
          <cell r="C420" t="str">
            <v>201603</v>
          </cell>
          <cell r="D420" t="str">
            <v>07</v>
          </cell>
          <cell r="E420" t="str">
            <v>OL-CLD</v>
          </cell>
          <cell r="F420">
            <v>132627</v>
          </cell>
          <cell r="G420">
            <v>120978</v>
          </cell>
          <cell r="H420">
            <v>132627</v>
          </cell>
          <cell r="I420">
            <v>120978</v>
          </cell>
          <cell r="J420">
            <v>0</v>
          </cell>
          <cell r="K420">
            <v>0</v>
          </cell>
          <cell r="L420">
            <v>0</v>
          </cell>
          <cell r="M420">
            <v>120978</v>
          </cell>
          <cell r="N420">
            <v>10765</v>
          </cell>
          <cell r="O420">
            <v>0</v>
          </cell>
          <cell r="P420">
            <v>60101.8704</v>
          </cell>
          <cell r="Q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132627</v>
          </cell>
        </row>
        <row r="421">
          <cell r="A421" t="str">
            <v>20160407</v>
          </cell>
          <cell r="B421">
            <v>58</v>
          </cell>
          <cell r="C421" t="str">
            <v>201604</v>
          </cell>
          <cell r="D421" t="str">
            <v>07</v>
          </cell>
          <cell r="E421" t="str">
            <v>OL-CLD</v>
          </cell>
          <cell r="F421">
            <v>132766</v>
          </cell>
          <cell r="G421">
            <v>121117</v>
          </cell>
          <cell r="H421">
            <v>132766</v>
          </cell>
          <cell r="I421">
            <v>121117</v>
          </cell>
          <cell r="J421">
            <v>0</v>
          </cell>
          <cell r="K421">
            <v>0</v>
          </cell>
          <cell r="L421">
            <v>0</v>
          </cell>
          <cell r="M421">
            <v>121117</v>
          </cell>
          <cell r="N421">
            <v>10788</v>
          </cell>
          <cell r="O421">
            <v>0</v>
          </cell>
          <cell r="P421">
            <v>60170.925600000002</v>
          </cell>
          <cell r="Q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132766</v>
          </cell>
        </row>
        <row r="422">
          <cell r="A422" t="str">
            <v>20160507</v>
          </cell>
          <cell r="B422">
            <v>59</v>
          </cell>
          <cell r="C422" t="str">
            <v>201605</v>
          </cell>
          <cell r="D422" t="str">
            <v>07</v>
          </cell>
          <cell r="E422" t="str">
            <v>OL-CLD</v>
          </cell>
          <cell r="F422">
            <v>132905</v>
          </cell>
          <cell r="G422">
            <v>121256</v>
          </cell>
          <cell r="H422">
            <v>132905</v>
          </cell>
          <cell r="I422">
            <v>121256</v>
          </cell>
          <cell r="J422">
            <v>0</v>
          </cell>
          <cell r="K422">
            <v>0</v>
          </cell>
          <cell r="L422">
            <v>0</v>
          </cell>
          <cell r="M422">
            <v>121256</v>
          </cell>
          <cell r="N422">
            <v>10812</v>
          </cell>
          <cell r="O422">
            <v>0</v>
          </cell>
          <cell r="P422">
            <v>60239.980800000005</v>
          </cell>
          <cell r="Q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132905</v>
          </cell>
        </row>
        <row r="423">
          <cell r="A423" t="str">
            <v>20160607</v>
          </cell>
          <cell r="B423">
            <v>60</v>
          </cell>
          <cell r="C423" t="str">
            <v>201606</v>
          </cell>
          <cell r="D423" t="str">
            <v>07</v>
          </cell>
          <cell r="E423" t="str">
            <v>OL-CLD</v>
          </cell>
          <cell r="F423">
            <v>133043</v>
          </cell>
          <cell r="G423">
            <v>121394</v>
          </cell>
          <cell r="H423">
            <v>133043</v>
          </cell>
          <cell r="I423">
            <v>121394</v>
          </cell>
          <cell r="J423">
            <v>0</v>
          </cell>
          <cell r="K423">
            <v>0</v>
          </cell>
          <cell r="L423">
            <v>0</v>
          </cell>
          <cell r="M423">
            <v>121394</v>
          </cell>
          <cell r="N423">
            <v>10835</v>
          </cell>
          <cell r="O423">
            <v>0</v>
          </cell>
          <cell r="P423">
            <v>60308.539199999999</v>
          </cell>
          <cell r="Q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133043</v>
          </cell>
        </row>
        <row r="424">
          <cell r="A424" t="str">
            <v>20110708</v>
          </cell>
          <cell r="B424">
            <v>1</v>
          </cell>
          <cell r="C424" t="str">
            <v>201107</v>
          </cell>
          <cell r="D424" t="str">
            <v>08</v>
          </cell>
          <cell r="E424" t="str">
            <v>GN-AST</v>
          </cell>
          <cell r="F424">
            <v>8546</v>
          </cell>
          <cell r="G424">
            <v>646.02719999999999</v>
          </cell>
          <cell r="H424">
            <v>1244.2976000000001</v>
          </cell>
          <cell r="I424">
            <v>4437</v>
          </cell>
          <cell r="J424">
            <v>0</v>
          </cell>
          <cell r="K424">
            <v>0</v>
          </cell>
          <cell r="L424">
            <v>7301.7024000000001</v>
          </cell>
          <cell r="M424">
            <v>4437</v>
          </cell>
          <cell r="N424">
            <v>2036</v>
          </cell>
          <cell r="O424">
            <v>0</v>
          </cell>
          <cell r="P424">
            <v>1268.5382999999999</v>
          </cell>
          <cell r="Q424">
            <v>0</v>
          </cell>
          <cell r="R424">
            <v>0</v>
          </cell>
          <cell r="W424">
            <v>8546</v>
          </cell>
        </row>
        <row r="425">
          <cell r="A425" t="str">
            <v>20110808</v>
          </cell>
          <cell r="B425">
            <v>2</v>
          </cell>
          <cell r="C425" t="str">
            <v>201108</v>
          </cell>
          <cell r="D425" t="str">
            <v>08</v>
          </cell>
          <cell r="E425" t="str">
            <v>GN-AST</v>
          </cell>
          <cell r="F425">
            <v>8524</v>
          </cell>
          <cell r="G425">
            <v>666.70240000000001</v>
          </cell>
          <cell r="H425">
            <v>1241.0944</v>
          </cell>
          <cell r="I425">
            <v>4579</v>
          </cell>
          <cell r="J425">
            <v>0</v>
          </cell>
          <cell r="K425">
            <v>0</v>
          </cell>
          <cell r="L425">
            <v>7282.9056</v>
          </cell>
          <cell r="M425">
            <v>4579</v>
          </cell>
          <cell r="N425">
            <v>1887</v>
          </cell>
          <cell r="O425">
            <v>0</v>
          </cell>
          <cell r="P425">
            <v>1309.1360999999999</v>
          </cell>
          <cell r="Q425">
            <v>0</v>
          </cell>
          <cell r="R425">
            <v>0</v>
          </cell>
          <cell r="W425">
            <v>8524</v>
          </cell>
        </row>
        <row r="426">
          <cell r="A426" t="str">
            <v>20110908</v>
          </cell>
          <cell r="B426">
            <v>3</v>
          </cell>
          <cell r="C426" t="str">
            <v>201109</v>
          </cell>
          <cell r="D426" t="str">
            <v>08</v>
          </cell>
          <cell r="E426" t="str">
            <v>GN-AST</v>
          </cell>
          <cell r="F426">
            <v>8701</v>
          </cell>
          <cell r="G426">
            <v>665.97440000000006</v>
          </cell>
          <cell r="H426">
            <v>1266.8656000000001</v>
          </cell>
          <cell r="I426">
            <v>4574</v>
          </cell>
          <cell r="J426">
            <v>0</v>
          </cell>
          <cell r="K426">
            <v>0</v>
          </cell>
          <cell r="L426">
            <v>7434.1344000000008</v>
          </cell>
          <cell r="M426">
            <v>4574</v>
          </cell>
          <cell r="N426">
            <v>1930</v>
          </cell>
          <cell r="O426">
            <v>0</v>
          </cell>
          <cell r="P426">
            <v>1307.7066</v>
          </cell>
          <cell r="Q426">
            <v>0</v>
          </cell>
          <cell r="R426">
            <v>0</v>
          </cell>
          <cell r="W426">
            <v>8701</v>
          </cell>
        </row>
        <row r="427">
          <cell r="A427" t="str">
            <v>20111008</v>
          </cell>
          <cell r="B427">
            <v>4</v>
          </cell>
          <cell r="C427" t="str">
            <v>201110</v>
          </cell>
          <cell r="D427" t="str">
            <v>08</v>
          </cell>
          <cell r="E427" t="str">
            <v>GN-AST</v>
          </cell>
          <cell r="F427">
            <v>8571</v>
          </cell>
          <cell r="G427">
            <v>649.66719999999998</v>
          </cell>
          <cell r="H427">
            <v>1247.9376</v>
          </cell>
          <cell r="I427">
            <v>4462</v>
          </cell>
          <cell r="J427">
            <v>0</v>
          </cell>
          <cell r="K427">
            <v>0</v>
          </cell>
          <cell r="L427">
            <v>7323.0624000000007</v>
          </cell>
          <cell r="M427">
            <v>4462</v>
          </cell>
          <cell r="N427">
            <v>1955</v>
          </cell>
          <cell r="O427">
            <v>0</v>
          </cell>
          <cell r="P427">
            <v>1275.6858</v>
          </cell>
          <cell r="Q427">
            <v>0</v>
          </cell>
          <cell r="R427">
            <v>0</v>
          </cell>
          <cell r="W427">
            <v>8571</v>
          </cell>
        </row>
        <row r="428">
          <cell r="A428" t="str">
            <v>20111108</v>
          </cell>
          <cell r="B428">
            <v>5</v>
          </cell>
          <cell r="C428" t="str">
            <v>201111</v>
          </cell>
          <cell r="D428" t="str">
            <v>08</v>
          </cell>
          <cell r="E428" t="str">
            <v>GN-AST</v>
          </cell>
          <cell r="F428">
            <v>8800</v>
          </cell>
          <cell r="G428">
            <v>648.64800000000002</v>
          </cell>
          <cell r="H428">
            <v>1281.28</v>
          </cell>
          <cell r="I428">
            <v>4455</v>
          </cell>
          <cell r="J428">
            <v>0</v>
          </cell>
          <cell r="K428">
            <v>0</v>
          </cell>
          <cell r="L428">
            <v>7518.72</v>
          </cell>
          <cell r="M428">
            <v>4455</v>
          </cell>
          <cell r="N428">
            <v>2045</v>
          </cell>
          <cell r="O428">
            <v>0</v>
          </cell>
          <cell r="P428">
            <v>1273.6844999999998</v>
          </cell>
          <cell r="Q428">
            <v>0</v>
          </cell>
          <cell r="R428">
            <v>0</v>
          </cell>
          <cell r="W428">
            <v>8800</v>
          </cell>
        </row>
        <row r="429">
          <cell r="A429" t="str">
            <v>20111208</v>
          </cell>
          <cell r="B429">
            <v>6</v>
          </cell>
          <cell r="C429" t="str">
            <v>201112</v>
          </cell>
          <cell r="D429" t="str">
            <v>08</v>
          </cell>
          <cell r="E429" t="str">
            <v>GN-AST</v>
          </cell>
          <cell r="F429">
            <v>8928</v>
          </cell>
          <cell r="G429">
            <v>682.13600000000008</v>
          </cell>
          <cell r="H429">
            <v>1299.9168</v>
          </cell>
          <cell r="I429">
            <v>4685</v>
          </cell>
          <cell r="J429">
            <v>0</v>
          </cell>
          <cell r="K429">
            <v>0</v>
          </cell>
          <cell r="L429">
            <v>7628.0832</v>
          </cell>
          <cell r="M429">
            <v>4685</v>
          </cell>
          <cell r="N429">
            <v>2109</v>
          </cell>
          <cell r="O429">
            <v>0</v>
          </cell>
          <cell r="P429">
            <v>1339.4414999999999</v>
          </cell>
          <cell r="Q429">
            <v>0</v>
          </cell>
          <cell r="R429">
            <v>0</v>
          </cell>
          <cell r="W429">
            <v>8928</v>
          </cell>
        </row>
        <row r="430">
          <cell r="A430" t="str">
            <v>20120108</v>
          </cell>
          <cell r="B430">
            <v>7</v>
          </cell>
          <cell r="C430" t="str">
            <v>201201</v>
          </cell>
          <cell r="D430" t="str">
            <v>08</v>
          </cell>
          <cell r="E430" t="str">
            <v>GN-AST</v>
          </cell>
          <cell r="F430">
            <v>9206</v>
          </cell>
          <cell r="G430">
            <v>709.21760000000006</v>
          </cell>
          <cell r="H430">
            <v>1340.3936000000001</v>
          </cell>
          <cell r="I430">
            <v>4871</v>
          </cell>
          <cell r="J430">
            <v>0</v>
          </cell>
          <cell r="K430">
            <v>0</v>
          </cell>
          <cell r="L430">
            <v>7865.6064000000006</v>
          </cell>
          <cell r="M430">
            <v>4871</v>
          </cell>
          <cell r="N430">
            <v>2133</v>
          </cell>
          <cell r="O430">
            <v>0</v>
          </cell>
          <cell r="P430">
            <v>1392.6188999999999</v>
          </cell>
          <cell r="Q430">
            <v>0</v>
          </cell>
          <cell r="R430">
            <v>0</v>
          </cell>
          <cell r="W430">
            <v>9206</v>
          </cell>
        </row>
        <row r="431">
          <cell r="A431" t="str">
            <v>20120208</v>
          </cell>
          <cell r="B431">
            <v>8</v>
          </cell>
          <cell r="C431" t="str">
            <v>201202</v>
          </cell>
          <cell r="D431" t="str">
            <v>08</v>
          </cell>
          <cell r="E431" t="str">
            <v>GN-AST</v>
          </cell>
          <cell r="F431">
            <v>9384</v>
          </cell>
          <cell r="G431">
            <v>738.19200000000001</v>
          </cell>
          <cell r="H431">
            <v>1366.3104000000001</v>
          </cell>
          <cell r="I431">
            <v>5070</v>
          </cell>
          <cell r="J431">
            <v>0</v>
          </cell>
          <cell r="K431">
            <v>0</v>
          </cell>
          <cell r="L431">
            <v>8017.6896000000006</v>
          </cell>
          <cell r="M431">
            <v>5070</v>
          </cell>
          <cell r="N431">
            <v>2036</v>
          </cell>
          <cell r="O431">
            <v>0</v>
          </cell>
          <cell r="P431">
            <v>1449.5129999999999</v>
          </cell>
          <cell r="Q431">
            <v>0</v>
          </cell>
          <cell r="R431">
            <v>0</v>
          </cell>
          <cell r="W431">
            <v>9384</v>
          </cell>
        </row>
        <row r="432">
          <cell r="A432" t="str">
            <v>20120308</v>
          </cell>
          <cell r="B432">
            <v>9</v>
          </cell>
          <cell r="C432" t="str">
            <v>201203</v>
          </cell>
          <cell r="D432" t="str">
            <v>08</v>
          </cell>
          <cell r="E432" t="str">
            <v>GN-AST</v>
          </cell>
          <cell r="F432">
            <v>9335</v>
          </cell>
          <cell r="G432">
            <v>745.18080000000009</v>
          </cell>
          <cell r="H432">
            <v>1359.1760000000002</v>
          </cell>
          <cell r="I432">
            <v>5118</v>
          </cell>
          <cell r="J432">
            <v>0</v>
          </cell>
          <cell r="K432">
            <v>0</v>
          </cell>
          <cell r="L432">
            <v>7975.8240000000005</v>
          </cell>
          <cell r="M432">
            <v>5118</v>
          </cell>
          <cell r="N432">
            <v>1989</v>
          </cell>
          <cell r="O432">
            <v>0</v>
          </cell>
          <cell r="P432">
            <v>1463.2361999999998</v>
          </cell>
          <cell r="Q432">
            <v>0</v>
          </cell>
          <cell r="R432">
            <v>0</v>
          </cell>
          <cell r="W432">
            <v>9335</v>
          </cell>
        </row>
        <row r="433">
          <cell r="A433" t="str">
            <v>20120408</v>
          </cell>
          <cell r="B433">
            <v>10</v>
          </cell>
          <cell r="C433" t="str">
            <v>201204</v>
          </cell>
          <cell r="D433" t="str">
            <v>08</v>
          </cell>
          <cell r="E433" t="str">
            <v>GN-AST</v>
          </cell>
          <cell r="F433">
            <v>9748</v>
          </cell>
          <cell r="G433">
            <v>736.88160000000005</v>
          </cell>
          <cell r="H433">
            <v>1419.3088</v>
          </cell>
          <cell r="I433">
            <v>5061</v>
          </cell>
          <cell r="J433">
            <v>0</v>
          </cell>
          <cell r="K433">
            <v>0</v>
          </cell>
          <cell r="L433">
            <v>8328.6912000000011</v>
          </cell>
          <cell r="M433">
            <v>5061</v>
          </cell>
          <cell r="N433">
            <v>2132</v>
          </cell>
          <cell r="O433">
            <v>0</v>
          </cell>
          <cell r="P433">
            <v>1446.9398999999999</v>
          </cell>
          <cell r="Q433">
            <v>0</v>
          </cell>
          <cell r="R433">
            <v>0</v>
          </cell>
          <cell r="W433">
            <v>9748</v>
          </cell>
        </row>
        <row r="434">
          <cell r="A434" t="str">
            <v>20120508</v>
          </cell>
          <cell r="B434">
            <v>11</v>
          </cell>
          <cell r="C434" t="str">
            <v>201205</v>
          </cell>
          <cell r="D434" t="str">
            <v>08</v>
          </cell>
          <cell r="E434" t="str">
            <v>GN-AST</v>
          </cell>
          <cell r="F434">
            <v>9785</v>
          </cell>
          <cell r="G434">
            <v>747.80160000000001</v>
          </cell>
          <cell r="H434">
            <v>1424.6960000000001</v>
          </cell>
          <cell r="I434">
            <v>5136</v>
          </cell>
          <cell r="J434">
            <v>0</v>
          </cell>
          <cell r="K434">
            <v>0</v>
          </cell>
          <cell r="L434">
            <v>8360.3040000000001</v>
          </cell>
          <cell r="M434">
            <v>5136</v>
          </cell>
          <cell r="N434">
            <v>2127</v>
          </cell>
          <cell r="O434">
            <v>0</v>
          </cell>
          <cell r="P434">
            <v>1468.3824</v>
          </cell>
          <cell r="Q434">
            <v>0</v>
          </cell>
          <cell r="R434">
            <v>0</v>
          </cell>
          <cell r="W434">
            <v>9785</v>
          </cell>
        </row>
        <row r="435">
          <cell r="A435" t="str">
            <v>20120608</v>
          </cell>
          <cell r="B435">
            <v>12</v>
          </cell>
          <cell r="C435" t="str">
            <v>201206</v>
          </cell>
          <cell r="D435" t="str">
            <v>08</v>
          </cell>
          <cell r="E435" t="str">
            <v>GN-AST</v>
          </cell>
          <cell r="F435">
            <v>10024</v>
          </cell>
          <cell r="G435">
            <v>752.89760000000001</v>
          </cell>
          <cell r="H435">
            <v>1459.4944</v>
          </cell>
          <cell r="I435">
            <v>5171</v>
          </cell>
          <cell r="J435">
            <v>0</v>
          </cell>
          <cell r="K435">
            <v>0</v>
          </cell>
          <cell r="L435">
            <v>8564.5056000000004</v>
          </cell>
          <cell r="M435">
            <v>5171</v>
          </cell>
          <cell r="N435">
            <v>2202</v>
          </cell>
          <cell r="O435">
            <v>0</v>
          </cell>
          <cell r="P435">
            <v>1478.3888999999999</v>
          </cell>
          <cell r="Q435">
            <v>0</v>
          </cell>
          <cell r="R435">
            <v>0</v>
          </cell>
          <cell r="W435">
            <v>10024</v>
          </cell>
        </row>
        <row r="436">
          <cell r="A436" t="str">
            <v>20120708</v>
          </cell>
          <cell r="B436">
            <v>13</v>
          </cell>
          <cell r="C436" t="str">
            <v>201207</v>
          </cell>
          <cell r="D436" t="str">
            <v>08</v>
          </cell>
          <cell r="E436" t="str">
            <v>GN-AST</v>
          </cell>
          <cell r="F436">
            <v>10501</v>
          </cell>
          <cell r="G436">
            <v>789.00639999999999</v>
          </cell>
          <cell r="H436">
            <v>1528.9456</v>
          </cell>
          <cell r="I436">
            <v>5419</v>
          </cell>
          <cell r="J436">
            <v>0</v>
          </cell>
          <cell r="K436">
            <v>0</v>
          </cell>
          <cell r="L436">
            <v>8972.0544000000009</v>
          </cell>
          <cell r="M436">
            <v>5419</v>
          </cell>
          <cell r="N436">
            <v>2196</v>
          </cell>
          <cell r="O436">
            <v>0</v>
          </cell>
          <cell r="P436">
            <v>1549.2920999999999</v>
          </cell>
          <cell r="Q436">
            <v>0</v>
          </cell>
          <cell r="R436">
            <v>0</v>
          </cell>
          <cell r="W436">
            <v>10501</v>
          </cell>
        </row>
        <row r="437">
          <cell r="A437" t="str">
            <v>20120808</v>
          </cell>
          <cell r="B437">
            <v>14</v>
          </cell>
          <cell r="C437" t="str">
            <v>201208</v>
          </cell>
          <cell r="D437" t="str">
            <v>08</v>
          </cell>
          <cell r="E437" t="str">
            <v>GN-AST</v>
          </cell>
          <cell r="F437">
            <v>10610</v>
          </cell>
          <cell r="G437">
            <v>789.00639999999999</v>
          </cell>
          <cell r="H437">
            <v>1544.816</v>
          </cell>
          <cell r="I437">
            <v>5419</v>
          </cell>
          <cell r="J437">
            <v>0</v>
          </cell>
          <cell r="K437">
            <v>0</v>
          </cell>
          <cell r="L437">
            <v>9065.1840000000011</v>
          </cell>
          <cell r="M437">
            <v>5419</v>
          </cell>
          <cell r="N437">
            <v>2083</v>
          </cell>
          <cell r="O437">
            <v>0</v>
          </cell>
          <cell r="P437">
            <v>1549.2920999999999</v>
          </cell>
          <cell r="Q437">
            <v>0</v>
          </cell>
          <cell r="R437">
            <v>0</v>
          </cell>
          <cell r="W437">
            <v>10610</v>
          </cell>
        </row>
        <row r="438">
          <cell r="A438" t="str">
            <v>20120908</v>
          </cell>
          <cell r="B438">
            <v>15</v>
          </cell>
          <cell r="C438" t="str">
            <v>201209</v>
          </cell>
          <cell r="D438" t="str">
            <v>08</v>
          </cell>
          <cell r="E438" t="str">
            <v>GN-AST</v>
          </cell>
          <cell r="F438">
            <v>10822</v>
          </cell>
          <cell r="G438">
            <v>803.27520000000004</v>
          </cell>
          <cell r="H438">
            <v>1575.6832000000002</v>
          </cell>
          <cell r="I438">
            <v>5516</v>
          </cell>
          <cell r="J438">
            <v>1</v>
          </cell>
          <cell r="K438">
            <v>1</v>
          </cell>
          <cell r="L438">
            <v>9245.4624000000003</v>
          </cell>
          <cell r="M438">
            <v>5517</v>
          </cell>
          <cell r="N438">
            <v>2144</v>
          </cell>
          <cell r="O438">
            <v>0</v>
          </cell>
          <cell r="P438">
            <v>1577.3102999999999</v>
          </cell>
          <cell r="Q438">
            <v>0</v>
          </cell>
          <cell r="R438">
            <v>0</v>
          </cell>
          <cell r="W438">
            <v>10822</v>
          </cell>
        </row>
        <row r="439">
          <cell r="A439" t="str">
            <v>20121008</v>
          </cell>
          <cell r="B439">
            <v>16</v>
          </cell>
          <cell r="C439" t="str">
            <v>201210</v>
          </cell>
          <cell r="D439" t="str">
            <v>08</v>
          </cell>
          <cell r="E439" t="str">
            <v>GN-AST</v>
          </cell>
          <cell r="F439">
            <v>11474</v>
          </cell>
          <cell r="G439">
            <v>851.90560000000005</v>
          </cell>
          <cell r="H439">
            <v>1670.6144000000002</v>
          </cell>
          <cell r="I439">
            <v>5850</v>
          </cell>
          <cell r="J439">
            <v>1</v>
          </cell>
          <cell r="K439">
            <v>1</v>
          </cell>
          <cell r="L439">
            <v>9802.5312000000013</v>
          </cell>
          <cell r="M439">
            <v>5851</v>
          </cell>
          <cell r="N439">
            <v>2274</v>
          </cell>
          <cell r="O439">
            <v>0</v>
          </cell>
          <cell r="P439">
            <v>1672.8009</v>
          </cell>
          <cell r="Q439">
            <v>0</v>
          </cell>
          <cell r="R439">
            <v>0</v>
          </cell>
          <cell r="W439">
            <v>11474</v>
          </cell>
        </row>
        <row r="440">
          <cell r="A440" t="str">
            <v>20121108</v>
          </cell>
          <cell r="B440">
            <v>17</v>
          </cell>
          <cell r="C440" t="str">
            <v>201211</v>
          </cell>
          <cell r="D440" t="str">
            <v>08</v>
          </cell>
          <cell r="E440" t="str">
            <v>GN-AST</v>
          </cell>
          <cell r="F440">
            <v>11545</v>
          </cell>
          <cell r="G440">
            <v>844.62560000000008</v>
          </cell>
          <cell r="H440">
            <v>1680.952</v>
          </cell>
          <cell r="I440">
            <v>5801</v>
          </cell>
          <cell r="J440">
            <v>0</v>
          </cell>
          <cell r="K440">
            <v>0</v>
          </cell>
          <cell r="L440">
            <v>9864.0480000000007</v>
          </cell>
          <cell r="M440">
            <v>5801</v>
          </cell>
          <cell r="N440">
            <v>2328</v>
          </cell>
          <cell r="O440">
            <v>0</v>
          </cell>
          <cell r="P440">
            <v>1658.5058999999999</v>
          </cell>
          <cell r="Q440">
            <v>0</v>
          </cell>
          <cell r="R440">
            <v>0</v>
          </cell>
          <cell r="W440">
            <v>11545</v>
          </cell>
        </row>
        <row r="441">
          <cell r="A441" t="str">
            <v>20121208</v>
          </cell>
          <cell r="B441">
            <v>18</v>
          </cell>
          <cell r="C441" t="str">
            <v>201212</v>
          </cell>
          <cell r="D441" t="str">
            <v>08</v>
          </cell>
          <cell r="E441" t="str">
            <v>GN-AST</v>
          </cell>
          <cell r="F441">
            <v>11923</v>
          </cell>
          <cell r="G441">
            <v>890.34400000000005</v>
          </cell>
          <cell r="H441">
            <v>1735.9888000000001</v>
          </cell>
          <cell r="I441">
            <v>6114</v>
          </cell>
          <cell r="J441">
            <v>1</v>
          </cell>
          <cell r="K441">
            <v>2</v>
          </cell>
          <cell r="L441">
            <v>10185.3024</v>
          </cell>
          <cell r="M441">
            <v>6115</v>
          </cell>
          <cell r="N441">
            <v>2404</v>
          </cell>
          <cell r="O441">
            <v>0</v>
          </cell>
          <cell r="P441">
            <v>1748.2784999999999</v>
          </cell>
          <cell r="Q441">
            <v>0</v>
          </cell>
          <cell r="R441">
            <v>0</v>
          </cell>
          <cell r="W441">
            <v>11923</v>
          </cell>
        </row>
        <row r="442">
          <cell r="A442" t="str">
            <v>20130108</v>
          </cell>
          <cell r="B442">
            <v>19</v>
          </cell>
          <cell r="C442" t="str">
            <v>201301</v>
          </cell>
          <cell r="D442" t="str">
            <v>08</v>
          </cell>
          <cell r="E442" t="str">
            <v>GN-AST</v>
          </cell>
          <cell r="F442">
            <v>12659</v>
          </cell>
          <cell r="G442">
            <v>944.79840000000002</v>
          </cell>
          <cell r="H442">
            <v>1843.1504</v>
          </cell>
          <cell r="I442">
            <v>6488</v>
          </cell>
          <cell r="J442">
            <v>1</v>
          </cell>
          <cell r="K442">
            <v>1</v>
          </cell>
          <cell r="L442">
            <v>10814.995200000001</v>
          </cell>
          <cell r="M442">
            <v>6489</v>
          </cell>
          <cell r="N442">
            <v>2467</v>
          </cell>
          <cell r="O442">
            <v>0</v>
          </cell>
          <cell r="P442">
            <v>1855.2050999999999</v>
          </cell>
          <cell r="Q442">
            <v>0</v>
          </cell>
          <cell r="R442">
            <v>0</v>
          </cell>
          <cell r="W442">
            <v>12659</v>
          </cell>
        </row>
        <row r="443">
          <cell r="A443" t="str">
            <v>20130208</v>
          </cell>
          <cell r="B443">
            <v>20</v>
          </cell>
          <cell r="C443" t="str">
            <v>201302</v>
          </cell>
          <cell r="D443" t="str">
            <v>08</v>
          </cell>
          <cell r="E443" t="str">
            <v>GN-AST</v>
          </cell>
          <cell r="F443">
            <v>13197</v>
          </cell>
          <cell r="G443">
            <v>1000.272</v>
          </cell>
          <cell r="H443">
            <v>1921.4832000000001</v>
          </cell>
          <cell r="I443">
            <v>6869</v>
          </cell>
          <cell r="J443">
            <v>1</v>
          </cell>
          <cell r="K443">
            <v>1</v>
          </cell>
          <cell r="L443">
            <v>11274.662400000001</v>
          </cell>
          <cell r="M443">
            <v>6870</v>
          </cell>
          <cell r="N443">
            <v>2395</v>
          </cell>
          <cell r="O443">
            <v>0</v>
          </cell>
          <cell r="P443">
            <v>1964.1329999999998</v>
          </cell>
          <cell r="Q443">
            <v>0</v>
          </cell>
          <cell r="R443">
            <v>0</v>
          </cell>
          <cell r="W443">
            <v>13197</v>
          </cell>
        </row>
        <row r="444">
          <cell r="A444" t="str">
            <v>20130308</v>
          </cell>
          <cell r="B444">
            <v>21</v>
          </cell>
          <cell r="C444" t="str">
            <v>201303</v>
          </cell>
          <cell r="D444" t="str">
            <v>08</v>
          </cell>
          <cell r="E444" t="str">
            <v>GN-AST</v>
          </cell>
          <cell r="F444">
            <v>13910</v>
          </cell>
          <cell r="G444">
            <v>1059.6768</v>
          </cell>
          <cell r="H444">
            <v>2025.296</v>
          </cell>
          <cell r="I444">
            <v>7278</v>
          </cell>
          <cell r="J444">
            <v>0</v>
          </cell>
          <cell r="K444">
            <v>0</v>
          </cell>
          <cell r="L444">
            <v>11884.704000000002</v>
          </cell>
          <cell r="M444">
            <v>7278</v>
          </cell>
          <cell r="N444">
            <v>2325</v>
          </cell>
          <cell r="O444">
            <v>0</v>
          </cell>
          <cell r="P444">
            <v>2080.7801999999997</v>
          </cell>
          <cell r="Q444">
            <v>0</v>
          </cell>
          <cell r="R444">
            <v>0</v>
          </cell>
          <cell r="W444">
            <v>13910</v>
          </cell>
        </row>
        <row r="445">
          <cell r="A445" t="str">
            <v>20130408</v>
          </cell>
          <cell r="B445">
            <v>22</v>
          </cell>
          <cell r="C445" t="str">
            <v>201304</v>
          </cell>
          <cell r="D445" t="str">
            <v>08</v>
          </cell>
          <cell r="E445" t="str">
            <v>GN-AST</v>
          </cell>
          <cell r="F445">
            <v>13834</v>
          </cell>
          <cell r="G445">
            <v>952.22400000000005</v>
          </cell>
          <cell r="H445">
            <v>2014.2304000000001</v>
          </cell>
          <cell r="I445">
            <v>6540</v>
          </cell>
          <cell r="J445">
            <v>0</v>
          </cell>
          <cell r="K445">
            <v>0</v>
          </cell>
          <cell r="L445">
            <v>11819.769600000001</v>
          </cell>
          <cell r="M445">
            <v>6540</v>
          </cell>
          <cell r="N445">
            <v>2311</v>
          </cell>
          <cell r="O445">
            <v>0</v>
          </cell>
          <cell r="P445">
            <v>1869.7859999999998</v>
          </cell>
          <cell r="Q445">
            <v>0</v>
          </cell>
          <cell r="R445">
            <v>0</v>
          </cell>
          <cell r="W445">
            <v>13834</v>
          </cell>
        </row>
        <row r="446">
          <cell r="A446" t="str">
            <v>20130508</v>
          </cell>
          <cell r="B446">
            <v>23</v>
          </cell>
          <cell r="C446" t="str">
            <v>201305</v>
          </cell>
          <cell r="D446" t="str">
            <v>08</v>
          </cell>
          <cell r="E446" t="str">
            <v>GN-AST</v>
          </cell>
          <cell r="F446">
            <v>13773</v>
          </cell>
          <cell r="G446">
            <v>863.40800000000002</v>
          </cell>
          <cell r="H446">
            <v>2005.3488000000002</v>
          </cell>
          <cell r="I446">
            <v>5930</v>
          </cell>
          <cell r="J446">
            <v>0</v>
          </cell>
          <cell r="K446">
            <v>0</v>
          </cell>
          <cell r="L446">
            <v>11767.6512</v>
          </cell>
          <cell r="M446">
            <v>5930</v>
          </cell>
          <cell r="N446">
            <v>2400</v>
          </cell>
          <cell r="O446">
            <v>0</v>
          </cell>
          <cell r="P446">
            <v>1695.3869999999999</v>
          </cell>
          <cell r="Q446">
            <v>0</v>
          </cell>
          <cell r="R446">
            <v>0</v>
          </cell>
          <cell r="W446">
            <v>13773</v>
          </cell>
        </row>
        <row r="447">
          <cell r="A447" t="str">
            <v>20130608</v>
          </cell>
          <cell r="B447">
            <v>24</v>
          </cell>
          <cell r="C447" t="str">
            <v>201306</v>
          </cell>
          <cell r="D447" t="str">
            <v>08</v>
          </cell>
          <cell r="E447" t="str">
            <v>GN-AST</v>
          </cell>
          <cell r="F447">
            <v>13530</v>
          </cell>
          <cell r="G447">
            <v>827.59040000000005</v>
          </cell>
          <cell r="H447">
            <v>1969.9680000000001</v>
          </cell>
          <cell r="I447">
            <v>5683</v>
          </cell>
          <cell r="J447">
            <v>1</v>
          </cell>
          <cell r="K447">
            <v>1</v>
          </cell>
          <cell r="L447">
            <v>11559.177600000001</v>
          </cell>
          <cell r="M447">
            <v>5684</v>
          </cell>
          <cell r="N447">
            <v>2427</v>
          </cell>
          <cell r="O447">
            <v>0</v>
          </cell>
          <cell r="P447">
            <v>1625.0555999999999</v>
          </cell>
          <cell r="Q447">
            <v>0</v>
          </cell>
          <cell r="R447">
            <v>0</v>
          </cell>
          <cell r="W447">
            <v>13530</v>
          </cell>
        </row>
        <row r="448">
          <cell r="A448" t="str">
            <v>20130708</v>
          </cell>
          <cell r="B448">
            <v>25</v>
          </cell>
          <cell r="C448" t="str">
            <v>201307</v>
          </cell>
          <cell r="D448" t="str">
            <v>08</v>
          </cell>
          <cell r="E448" t="str">
            <v>GN-AST</v>
          </cell>
          <cell r="F448">
            <v>13147</v>
          </cell>
          <cell r="G448">
            <v>785.80320000000006</v>
          </cell>
          <cell r="H448">
            <v>1914.2032000000002</v>
          </cell>
          <cell r="I448">
            <v>5396</v>
          </cell>
          <cell r="J448">
            <v>1</v>
          </cell>
          <cell r="K448">
            <v>1</v>
          </cell>
          <cell r="L448">
            <v>11231.9424</v>
          </cell>
          <cell r="M448">
            <v>5397</v>
          </cell>
          <cell r="N448">
            <v>2544</v>
          </cell>
          <cell r="O448">
            <v>0</v>
          </cell>
          <cell r="P448">
            <v>1543.0022999999999</v>
          </cell>
          <cell r="Q448">
            <v>0</v>
          </cell>
          <cell r="R448">
            <v>0</v>
          </cell>
          <cell r="W448">
            <v>13147</v>
          </cell>
        </row>
        <row r="449">
          <cell r="A449" t="str">
            <v>20130808</v>
          </cell>
          <cell r="B449">
            <v>26</v>
          </cell>
          <cell r="C449" t="str">
            <v>201308</v>
          </cell>
          <cell r="D449" t="str">
            <v>08</v>
          </cell>
          <cell r="E449" t="str">
            <v>GN-AST</v>
          </cell>
          <cell r="F449">
            <v>12335</v>
          </cell>
          <cell r="G449">
            <v>759.88640000000009</v>
          </cell>
          <cell r="H449">
            <v>1795.9760000000001</v>
          </cell>
          <cell r="I449">
            <v>5219</v>
          </cell>
          <cell r="J449">
            <v>0</v>
          </cell>
          <cell r="K449">
            <v>0</v>
          </cell>
          <cell r="L449">
            <v>10539.024000000001</v>
          </cell>
          <cell r="M449">
            <v>5219</v>
          </cell>
          <cell r="N449">
            <v>2302</v>
          </cell>
          <cell r="O449">
            <v>0</v>
          </cell>
          <cell r="P449">
            <v>1492.1120999999998</v>
          </cell>
          <cell r="Q449">
            <v>0</v>
          </cell>
          <cell r="R449">
            <v>0</v>
          </cell>
          <cell r="W449">
            <v>12335</v>
          </cell>
        </row>
        <row r="450">
          <cell r="A450" t="str">
            <v>20130908</v>
          </cell>
          <cell r="B450">
            <v>27</v>
          </cell>
          <cell r="C450" t="str">
            <v>201309</v>
          </cell>
          <cell r="D450" t="str">
            <v>08</v>
          </cell>
          <cell r="E450" t="str">
            <v>GN-AST</v>
          </cell>
          <cell r="F450">
            <v>11894</v>
          </cell>
          <cell r="G450">
            <v>764.83680000000004</v>
          </cell>
          <cell r="H450">
            <v>1731.7664</v>
          </cell>
          <cell r="I450">
            <v>5253</v>
          </cell>
          <cell r="J450">
            <v>0</v>
          </cell>
          <cell r="K450">
            <v>0</v>
          </cell>
          <cell r="L450">
            <v>10162.233600000001</v>
          </cell>
          <cell r="M450">
            <v>5253</v>
          </cell>
          <cell r="N450">
            <v>2151</v>
          </cell>
          <cell r="O450">
            <v>0</v>
          </cell>
          <cell r="P450">
            <v>1501.8326999999999</v>
          </cell>
          <cell r="Q450">
            <v>0</v>
          </cell>
          <cell r="R450">
            <v>0</v>
          </cell>
          <cell r="W450">
            <v>11894</v>
          </cell>
        </row>
        <row r="451">
          <cell r="A451" t="str">
            <v>20131008</v>
          </cell>
          <cell r="B451">
            <v>28</v>
          </cell>
          <cell r="C451" t="str">
            <v>201310</v>
          </cell>
          <cell r="D451" t="str">
            <v>08</v>
          </cell>
          <cell r="E451" t="str">
            <v>GN-AST</v>
          </cell>
          <cell r="F451">
            <v>11581</v>
          </cell>
          <cell r="G451">
            <v>760.32320000000004</v>
          </cell>
          <cell r="H451">
            <v>1686.1936000000001</v>
          </cell>
          <cell r="I451">
            <v>5221</v>
          </cell>
          <cell r="J451">
            <v>1</v>
          </cell>
          <cell r="K451">
            <v>1</v>
          </cell>
          <cell r="L451">
            <v>9893.9520000000011</v>
          </cell>
          <cell r="M451">
            <v>5222</v>
          </cell>
          <cell r="N451">
            <v>1974</v>
          </cell>
          <cell r="O451">
            <v>0</v>
          </cell>
          <cell r="P451">
            <v>1492.9697999999999</v>
          </cell>
          <cell r="Q451">
            <v>0</v>
          </cell>
          <cell r="R451">
            <v>0</v>
          </cell>
          <cell r="W451">
            <v>11581</v>
          </cell>
        </row>
        <row r="452">
          <cell r="A452" t="str">
            <v>20131108</v>
          </cell>
          <cell r="B452">
            <v>29</v>
          </cell>
          <cell r="C452" t="str">
            <v>201311</v>
          </cell>
          <cell r="D452" t="str">
            <v>08</v>
          </cell>
          <cell r="E452" t="str">
            <v>GN-AST</v>
          </cell>
          <cell r="F452">
            <v>11291</v>
          </cell>
          <cell r="G452">
            <v>742.26880000000006</v>
          </cell>
          <cell r="H452">
            <v>1643.9696000000001</v>
          </cell>
          <cell r="I452">
            <v>5097</v>
          </cell>
          <cell r="J452">
            <v>1</v>
          </cell>
          <cell r="K452">
            <v>2</v>
          </cell>
          <cell r="L452">
            <v>9645.3216000000011</v>
          </cell>
          <cell r="M452">
            <v>5098</v>
          </cell>
          <cell r="N452">
            <v>1835</v>
          </cell>
          <cell r="O452">
            <v>0</v>
          </cell>
          <cell r="P452">
            <v>1457.5182</v>
          </cell>
          <cell r="Q452">
            <v>0</v>
          </cell>
          <cell r="R452">
            <v>0</v>
          </cell>
          <cell r="W452">
            <v>11291</v>
          </cell>
        </row>
        <row r="453">
          <cell r="A453" t="str">
            <v>20131208</v>
          </cell>
          <cell r="B453">
            <v>30</v>
          </cell>
          <cell r="C453" t="str">
            <v>201312</v>
          </cell>
          <cell r="D453" t="str">
            <v>08</v>
          </cell>
          <cell r="E453" t="str">
            <v>GN-AST</v>
          </cell>
          <cell r="F453">
            <v>11713</v>
          </cell>
          <cell r="G453">
            <v>739.93920000000003</v>
          </cell>
          <cell r="H453">
            <v>1705.4128000000001</v>
          </cell>
          <cell r="I453">
            <v>5081</v>
          </cell>
          <cell r="J453">
            <v>1</v>
          </cell>
          <cell r="K453">
            <v>1</v>
          </cell>
          <cell r="L453">
            <v>10006.7328</v>
          </cell>
          <cell r="M453">
            <v>5082</v>
          </cell>
          <cell r="N453">
            <v>1784</v>
          </cell>
          <cell r="O453">
            <v>0</v>
          </cell>
          <cell r="P453">
            <v>1452.9438</v>
          </cell>
          <cell r="Q453">
            <v>0</v>
          </cell>
          <cell r="R453">
            <v>0</v>
          </cell>
          <cell r="W453">
            <v>11713</v>
          </cell>
        </row>
        <row r="454">
          <cell r="A454" t="str">
            <v>20140108</v>
          </cell>
          <cell r="B454">
            <v>31</v>
          </cell>
          <cell r="C454" t="str">
            <v>201401</v>
          </cell>
          <cell r="D454" t="str">
            <v>08</v>
          </cell>
          <cell r="E454" t="str">
            <v>GN-AST</v>
          </cell>
          <cell r="F454">
            <v>11794</v>
          </cell>
          <cell r="G454">
            <v>716.06080000000009</v>
          </cell>
          <cell r="H454">
            <v>1717.2064</v>
          </cell>
          <cell r="I454">
            <v>4918</v>
          </cell>
          <cell r="J454">
            <v>0</v>
          </cell>
          <cell r="K454">
            <v>0</v>
          </cell>
          <cell r="L454">
            <v>10076.793600000001</v>
          </cell>
          <cell r="M454">
            <v>4918</v>
          </cell>
          <cell r="N454">
            <v>1683</v>
          </cell>
          <cell r="O454">
            <v>0</v>
          </cell>
          <cell r="P454">
            <v>1406.0562</v>
          </cell>
          <cell r="Q454">
            <v>0</v>
          </cell>
          <cell r="R454">
            <v>0</v>
          </cell>
          <cell r="W454">
            <v>11794</v>
          </cell>
        </row>
        <row r="455">
          <cell r="A455" t="str">
            <v>20140208</v>
          </cell>
          <cell r="B455">
            <v>32</v>
          </cell>
          <cell r="C455" t="str">
            <v>201402</v>
          </cell>
          <cell r="D455" t="str">
            <v>08</v>
          </cell>
          <cell r="E455" t="str">
            <v>GN-AST</v>
          </cell>
          <cell r="F455">
            <v>11622</v>
          </cell>
          <cell r="G455">
            <v>683.59199999999998</v>
          </cell>
          <cell r="H455">
            <v>1692.1632000000002</v>
          </cell>
          <cell r="I455">
            <v>4695</v>
          </cell>
          <cell r="J455">
            <v>0</v>
          </cell>
          <cell r="K455">
            <v>0</v>
          </cell>
          <cell r="L455">
            <v>9929.8368000000009</v>
          </cell>
          <cell r="M455">
            <v>4695</v>
          </cell>
          <cell r="N455">
            <v>1578</v>
          </cell>
          <cell r="O455">
            <v>0</v>
          </cell>
          <cell r="P455">
            <v>1342.3004999999998</v>
          </cell>
          <cell r="Q455">
            <v>0</v>
          </cell>
          <cell r="R455">
            <v>0</v>
          </cell>
          <cell r="W455">
            <v>11622</v>
          </cell>
        </row>
        <row r="456">
          <cell r="A456" t="str">
            <v>20140308</v>
          </cell>
          <cell r="B456">
            <v>33</v>
          </cell>
          <cell r="C456" t="str">
            <v>201403</v>
          </cell>
          <cell r="D456" t="str">
            <v>08</v>
          </cell>
          <cell r="E456" t="str">
            <v>GN-AST</v>
          </cell>
          <cell r="F456">
            <v>11565</v>
          </cell>
          <cell r="G456">
            <v>718.3904</v>
          </cell>
          <cell r="H456">
            <v>1683.864</v>
          </cell>
          <cell r="I456">
            <v>4934</v>
          </cell>
          <cell r="J456">
            <v>0</v>
          </cell>
          <cell r="K456">
            <v>0</v>
          </cell>
          <cell r="L456">
            <v>9881.1360000000004</v>
          </cell>
          <cell r="M456">
            <v>4934</v>
          </cell>
          <cell r="N456">
            <v>1437</v>
          </cell>
          <cell r="O456">
            <v>0</v>
          </cell>
          <cell r="P456">
            <v>1410.6306</v>
          </cell>
          <cell r="Q456">
            <v>0</v>
          </cell>
          <cell r="R456">
            <v>0</v>
          </cell>
          <cell r="W456">
            <v>11565</v>
          </cell>
        </row>
        <row r="457">
          <cell r="A457" t="str">
            <v>20140408</v>
          </cell>
          <cell r="B457">
            <v>34</v>
          </cell>
          <cell r="C457" t="str">
            <v>201404</v>
          </cell>
          <cell r="D457" t="str">
            <v>08</v>
          </cell>
          <cell r="E457" t="str">
            <v>GN-AST</v>
          </cell>
          <cell r="F457">
            <v>11435</v>
          </cell>
          <cell r="G457">
            <v>872.14400000000001</v>
          </cell>
          <cell r="H457">
            <v>1664.9360000000001</v>
          </cell>
          <cell r="I457">
            <v>5990</v>
          </cell>
          <cell r="J457">
            <v>0</v>
          </cell>
          <cell r="K457">
            <v>0</v>
          </cell>
          <cell r="L457">
            <v>9770.0640000000003</v>
          </cell>
          <cell r="M457">
            <v>5990</v>
          </cell>
          <cell r="N457">
            <v>1114</v>
          </cell>
          <cell r="O457">
            <v>0</v>
          </cell>
          <cell r="P457">
            <v>1712.5409999999999</v>
          </cell>
          <cell r="Q457">
            <v>0</v>
          </cell>
          <cell r="R457">
            <v>0</v>
          </cell>
          <cell r="W457">
            <v>11435</v>
          </cell>
        </row>
        <row r="458">
          <cell r="A458" t="str">
            <v>20140508</v>
          </cell>
          <cell r="B458">
            <v>35</v>
          </cell>
          <cell r="C458" t="str">
            <v>201405</v>
          </cell>
          <cell r="D458" t="str">
            <v>08</v>
          </cell>
          <cell r="E458" t="str">
            <v>GN-AST</v>
          </cell>
          <cell r="F458">
            <v>11686</v>
          </cell>
          <cell r="G458">
            <v>1056.7648000000002</v>
          </cell>
          <cell r="H458">
            <v>1701.4816000000001</v>
          </cell>
          <cell r="I458">
            <v>7258</v>
          </cell>
          <cell r="J458">
            <v>0</v>
          </cell>
          <cell r="K458">
            <v>0</v>
          </cell>
          <cell r="L458">
            <v>9984.5184000000008</v>
          </cell>
          <cell r="M458">
            <v>7258</v>
          </cell>
          <cell r="N458">
            <v>803</v>
          </cell>
          <cell r="O458">
            <v>0</v>
          </cell>
          <cell r="P458">
            <v>2075.0621999999998</v>
          </cell>
          <cell r="Q458">
            <v>0</v>
          </cell>
          <cell r="R458">
            <v>0</v>
          </cell>
          <cell r="W458">
            <v>11686</v>
          </cell>
        </row>
        <row r="459">
          <cell r="A459" t="str">
            <v>20140608</v>
          </cell>
          <cell r="B459">
            <v>36</v>
          </cell>
          <cell r="C459" t="str">
            <v>201406</v>
          </cell>
          <cell r="D459" t="str">
            <v>08</v>
          </cell>
          <cell r="E459" t="str">
            <v>GN-AST</v>
          </cell>
          <cell r="F459">
            <v>11752</v>
          </cell>
          <cell r="G459">
            <v>691.30880000000002</v>
          </cell>
          <cell r="H459">
            <v>1711.0912000000001</v>
          </cell>
          <cell r="I459">
            <v>4748</v>
          </cell>
          <cell r="J459">
            <v>0</v>
          </cell>
          <cell r="K459">
            <v>0</v>
          </cell>
          <cell r="L459">
            <v>10040.908800000001</v>
          </cell>
          <cell r="M459">
            <v>4748</v>
          </cell>
          <cell r="N459">
            <v>1516</v>
          </cell>
          <cell r="O459">
            <v>0</v>
          </cell>
          <cell r="P459">
            <v>1357.4531999999999</v>
          </cell>
          <cell r="Q459">
            <v>0</v>
          </cell>
          <cell r="R459">
            <v>0</v>
          </cell>
          <cell r="W459">
            <v>11752</v>
          </cell>
        </row>
        <row r="460">
          <cell r="A460" t="str">
            <v>20140708</v>
          </cell>
          <cell r="B460">
            <v>37</v>
          </cell>
          <cell r="C460" t="str">
            <v>201407</v>
          </cell>
          <cell r="D460" t="str">
            <v>08</v>
          </cell>
          <cell r="E460" t="str">
            <v>GN-AST</v>
          </cell>
          <cell r="F460">
            <v>11818</v>
          </cell>
          <cell r="G460">
            <v>695.09440000000006</v>
          </cell>
          <cell r="H460">
            <v>1720.7008000000001</v>
          </cell>
          <cell r="I460">
            <v>4774</v>
          </cell>
          <cell r="J460">
            <v>0</v>
          </cell>
          <cell r="K460">
            <v>0</v>
          </cell>
          <cell r="L460">
            <v>10097.299200000001</v>
          </cell>
          <cell r="M460">
            <v>4774</v>
          </cell>
          <cell r="N460">
            <v>1524</v>
          </cell>
          <cell r="O460">
            <v>0</v>
          </cell>
          <cell r="P460">
            <v>1364.8866</v>
          </cell>
          <cell r="Q460">
            <v>0</v>
          </cell>
          <cell r="R460">
            <v>0</v>
          </cell>
          <cell r="W460">
            <v>11818</v>
          </cell>
        </row>
        <row r="461">
          <cell r="A461" t="str">
            <v>20140808</v>
          </cell>
          <cell r="B461">
            <v>38</v>
          </cell>
          <cell r="C461" t="str">
            <v>201408</v>
          </cell>
          <cell r="D461" t="str">
            <v>08</v>
          </cell>
          <cell r="E461" t="str">
            <v>GN-AST</v>
          </cell>
          <cell r="F461">
            <v>11884</v>
          </cell>
          <cell r="G461">
            <v>699.02560000000005</v>
          </cell>
          <cell r="H461">
            <v>1730.3104000000001</v>
          </cell>
          <cell r="I461">
            <v>4801</v>
          </cell>
          <cell r="J461">
            <v>0</v>
          </cell>
          <cell r="K461">
            <v>0</v>
          </cell>
          <cell r="L461">
            <v>10153.6896</v>
          </cell>
          <cell r="M461">
            <v>4801</v>
          </cell>
          <cell r="N461">
            <v>1533</v>
          </cell>
          <cell r="O461">
            <v>0</v>
          </cell>
          <cell r="P461">
            <v>1372.6059</v>
          </cell>
          <cell r="Q461">
            <v>0</v>
          </cell>
          <cell r="R461">
            <v>0</v>
          </cell>
          <cell r="W461">
            <v>11884</v>
          </cell>
        </row>
        <row r="462">
          <cell r="A462" t="str">
            <v>20140908</v>
          </cell>
          <cell r="B462">
            <v>39</v>
          </cell>
          <cell r="C462" t="str">
            <v>201409</v>
          </cell>
          <cell r="D462" t="str">
            <v>08</v>
          </cell>
          <cell r="E462" t="str">
            <v>GN-AST</v>
          </cell>
          <cell r="F462">
            <v>11950</v>
          </cell>
          <cell r="G462">
            <v>702.95680000000004</v>
          </cell>
          <cell r="H462">
            <v>1739.92</v>
          </cell>
          <cell r="I462">
            <v>4828</v>
          </cell>
          <cell r="J462">
            <v>0</v>
          </cell>
          <cell r="K462">
            <v>0</v>
          </cell>
          <cell r="L462">
            <v>10210.08</v>
          </cell>
          <cell r="M462">
            <v>4828</v>
          </cell>
          <cell r="N462">
            <v>1542</v>
          </cell>
          <cell r="O462">
            <v>0</v>
          </cell>
          <cell r="P462">
            <v>1380.3252</v>
          </cell>
          <cell r="Q462">
            <v>0</v>
          </cell>
          <cell r="R462">
            <v>0</v>
          </cell>
          <cell r="W462">
            <v>11950</v>
          </cell>
        </row>
        <row r="463">
          <cell r="A463" t="str">
            <v>20141008</v>
          </cell>
          <cell r="B463">
            <v>40</v>
          </cell>
          <cell r="C463" t="str">
            <v>201410</v>
          </cell>
          <cell r="D463" t="str">
            <v>08</v>
          </cell>
          <cell r="E463" t="str">
            <v>GN-AST</v>
          </cell>
          <cell r="F463">
            <v>12016</v>
          </cell>
          <cell r="G463">
            <v>706.74240000000009</v>
          </cell>
          <cell r="H463">
            <v>1749.5296000000001</v>
          </cell>
          <cell r="I463">
            <v>4854</v>
          </cell>
          <cell r="J463">
            <v>0</v>
          </cell>
          <cell r="K463">
            <v>0</v>
          </cell>
          <cell r="L463">
            <v>10266.4704</v>
          </cell>
          <cell r="M463">
            <v>4854</v>
          </cell>
          <cell r="N463">
            <v>1550</v>
          </cell>
          <cell r="O463">
            <v>0</v>
          </cell>
          <cell r="P463">
            <v>1387.7585999999999</v>
          </cell>
          <cell r="Q463">
            <v>0</v>
          </cell>
          <cell r="R463">
            <v>0</v>
          </cell>
          <cell r="W463">
            <v>12016</v>
          </cell>
        </row>
        <row r="464">
          <cell r="A464" t="str">
            <v>20141108</v>
          </cell>
          <cell r="B464">
            <v>41</v>
          </cell>
          <cell r="C464" t="str">
            <v>201411</v>
          </cell>
          <cell r="D464" t="str">
            <v>08</v>
          </cell>
          <cell r="E464" t="str">
            <v>GN-AST</v>
          </cell>
          <cell r="F464">
            <v>12082</v>
          </cell>
          <cell r="G464">
            <v>710.67360000000008</v>
          </cell>
          <cell r="H464">
            <v>1759.1392000000001</v>
          </cell>
          <cell r="I464">
            <v>4881</v>
          </cell>
          <cell r="J464">
            <v>0</v>
          </cell>
          <cell r="K464">
            <v>0</v>
          </cell>
          <cell r="L464">
            <v>10322.8608</v>
          </cell>
          <cell r="M464">
            <v>4881</v>
          </cell>
          <cell r="N464">
            <v>1558</v>
          </cell>
          <cell r="O464">
            <v>0</v>
          </cell>
          <cell r="P464">
            <v>1395.4778999999999</v>
          </cell>
          <cell r="Q464">
            <v>0</v>
          </cell>
          <cell r="R464">
            <v>0</v>
          </cell>
          <cell r="W464">
            <v>12082</v>
          </cell>
        </row>
        <row r="465">
          <cell r="A465" t="str">
            <v>20141208</v>
          </cell>
          <cell r="B465">
            <v>42</v>
          </cell>
          <cell r="C465" t="str">
            <v>201412</v>
          </cell>
          <cell r="D465" t="str">
            <v>08</v>
          </cell>
          <cell r="E465" t="str">
            <v>GN-AST</v>
          </cell>
          <cell r="F465">
            <v>12148</v>
          </cell>
          <cell r="G465">
            <v>714.60480000000007</v>
          </cell>
          <cell r="H465">
            <v>1768.7488000000001</v>
          </cell>
          <cell r="I465">
            <v>4908</v>
          </cell>
          <cell r="J465">
            <v>0</v>
          </cell>
          <cell r="K465">
            <v>0</v>
          </cell>
          <cell r="L465">
            <v>10379.251200000001</v>
          </cell>
          <cell r="M465">
            <v>4908</v>
          </cell>
          <cell r="N465">
            <v>1567</v>
          </cell>
          <cell r="O465">
            <v>0</v>
          </cell>
          <cell r="P465">
            <v>1403.1971999999998</v>
          </cell>
          <cell r="Q465">
            <v>0</v>
          </cell>
          <cell r="R465">
            <v>0</v>
          </cell>
          <cell r="W465">
            <v>12148</v>
          </cell>
        </row>
        <row r="466">
          <cell r="A466" t="str">
            <v>20150108</v>
          </cell>
          <cell r="B466">
            <v>43</v>
          </cell>
          <cell r="C466" t="str">
            <v>201501</v>
          </cell>
          <cell r="D466" t="str">
            <v>08</v>
          </cell>
          <cell r="E466" t="str">
            <v>GN-AST</v>
          </cell>
          <cell r="F466">
            <v>12214</v>
          </cell>
          <cell r="G466">
            <v>718.3904</v>
          </cell>
          <cell r="H466">
            <v>1778.3584000000001</v>
          </cell>
          <cell r="I466">
            <v>4934</v>
          </cell>
          <cell r="J466">
            <v>0</v>
          </cell>
          <cell r="K466">
            <v>0</v>
          </cell>
          <cell r="L466">
            <v>10435.641600000001</v>
          </cell>
          <cell r="M466">
            <v>4934</v>
          </cell>
          <cell r="N466">
            <v>1575</v>
          </cell>
          <cell r="O466">
            <v>0</v>
          </cell>
          <cell r="P466">
            <v>1410.6306</v>
          </cell>
          <cell r="Q466">
            <v>0</v>
          </cell>
          <cell r="R466">
            <v>0</v>
          </cell>
          <cell r="W466">
            <v>12214</v>
          </cell>
        </row>
        <row r="467">
          <cell r="A467" t="str">
            <v>20150208</v>
          </cell>
          <cell r="B467">
            <v>44</v>
          </cell>
          <cell r="C467" t="str">
            <v>201502</v>
          </cell>
          <cell r="D467" t="str">
            <v>08</v>
          </cell>
          <cell r="E467" t="str">
            <v>GN-AST</v>
          </cell>
          <cell r="F467">
            <v>12280</v>
          </cell>
          <cell r="G467">
            <v>722.32159999999999</v>
          </cell>
          <cell r="H467">
            <v>1787.9680000000001</v>
          </cell>
          <cell r="I467">
            <v>4961</v>
          </cell>
          <cell r="J467">
            <v>0</v>
          </cell>
          <cell r="K467">
            <v>0</v>
          </cell>
          <cell r="L467">
            <v>10492.032000000001</v>
          </cell>
          <cell r="M467">
            <v>4961</v>
          </cell>
          <cell r="N467">
            <v>1584</v>
          </cell>
          <cell r="O467">
            <v>0</v>
          </cell>
          <cell r="P467">
            <v>1418.3498999999999</v>
          </cell>
          <cell r="Q467">
            <v>0</v>
          </cell>
          <cell r="R467">
            <v>0</v>
          </cell>
          <cell r="W467">
            <v>12280</v>
          </cell>
        </row>
        <row r="468">
          <cell r="A468" t="str">
            <v>20150308</v>
          </cell>
          <cell r="B468">
            <v>45</v>
          </cell>
          <cell r="C468" t="str">
            <v>201503</v>
          </cell>
          <cell r="D468" t="str">
            <v>08</v>
          </cell>
          <cell r="E468" t="str">
            <v>GN-AST</v>
          </cell>
          <cell r="F468">
            <v>12346</v>
          </cell>
          <cell r="G468">
            <v>726.25279999999998</v>
          </cell>
          <cell r="H468">
            <v>1797.5776000000001</v>
          </cell>
          <cell r="I468">
            <v>4988</v>
          </cell>
          <cell r="J468">
            <v>0</v>
          </cell>
          <cell r="K468">
            <v>0</v>
          </cell>
          <cell r="L468">
            <v>10548.422400000001</v>
          </cell>
          <cell r="M468">
            <v>4988</v>
          </cell>
          <cell r="N468">
            <v>1593</v>
          </cell>
          <cell r="O468">
            <v>0</v>
          </cell>
          <cell r="P468">
            <v>1426.0691999999999</v>
          </cell>
          <cell r="Q468">
            <v>0</v>
          </cell>
          <cell r="R468">
            <v>0</v>
          </cell>
          <cell r="W468">
            <v>12346</v>
          </cell>
        </row>
        <row r="469">
          <cell r="A469" t="str">
            <v>20150408</v>
          </cell>
          <cell r="B469">
            <v>46</v>
          </cell>
          <cell r="C469" t="str">
            <v>201504</v>
          </cell>
          <cell r="D469" t="str">
            <v>08</v>
          </cell>
          <cell r="E469" t="str">
            <v>GN-AST</v>
          </cell>
          <cell r="F469">
            <v>12412</v>
          </cell>
          <cell r="G469">
            <v>730.03840000000002</v>
          </cell>
          <cell r="H469">
            <v>1807.1872000000001</v>
          </cell>
          <cell r="I469">
            <v>5014</v>
          </cell>
          <cell r="J469">
            <v>0</v>
          </cell>
          <cell r="K469">
            <v>0</v>
          </cell>
          <cell r="L469">
            <v>10604.8128</v>
          </cell>
          <cell r="M469">
            <v>5014</v>
          </cell>
          <cell r="N469">
            <v>1601</v>
          </cell>
          <cell r="O469">
            <v>0</v>
          </cell>
          <cell r="P469">
            <v>1433.5026</v>
          </cell>
          <cell r="Q469">
            <v>0</v>
          </cell>
          <cell r="R469">
            <v>0</v>
          </cell>
          <cell r="W469">
            <v>12412</v>
          </cell>
        </row>
        <row r="470">
          <cell r="A470" t="str">
            <v>20150508</v>
          </cell>
          <cell r="B470">
            <v>47</v>
          </cell>
          <cell r="C470" t="str">
            <v>201505</v>
          </cell>
          <cell r="D470" t="str">
            <v>08</v>
          </cell>
          <cell r="E470" t="str">
            <v>GN-AST</v>
          </cell>
          <cell r="F470">
            <v>12478</v>
          </cell>
          <cell r="G470">
            <v>733.96960000000001</v>
          </cell>
          <cell r="H470">
            <v>1816.7968000000001</v>
          </cell>
          <cell r="I470">
            <v>5041</v>
          </cell>
          <cell r="J470">
            <v>0</v>
          </cell>
          <cell r="K470">
            <v>0</v>
          </cell>
          <cell r="L470">
            <v>10661.2032</v>
          </cell>
          <cell r="M470">
            <v>5041</v>
          </cell>
          <cell r="N470">
            <v>1610</v>
          </cell>
          <cell r="O470">
            <v>0</v>
          </cell>
          <cell r="P470">
            <v>1441.2219</v>
          </cell>
          <cell r="Q470">
            <v>0</v>
          </cell>
          <cell r="R470">
            <v>0</v>
          </cell>
          <cell r="W470">
            <v>12478</v>
          </cell>
        </row>
        <row r="471">
          <cell r="A471" t="str">
            <v>20150608</v>
          </cell>
          <cell r="B471">
            <v>48</v>
          </cell>
          <cell r="C471" t="str">
            <v>201506</v>
          </cell>
          <cell r="D471" t="str">
            <v>08</v>
          </cell>
          <cell r="E471" t="str">
            <v>GN-AST</v>
          </cell>
          <cell r="F471">
            <v>12544</v>
          </cell>
          <cell r="G471">
            <v>737.9008</v>
          </cell>
          <cell r="H471">
            <v>1826.4064000000001</v>
          </cell>
          <cell r="I471">
            <v>5068</v>
          </cell>
          <cell r="J471">
            <v>0</v>
          </cell>
          <cell r="K471">
            <v>0</v>
          </cell>
          <cell r="L471">
            <v>10717.5936</v>
          </cell>
          <cell r="M471">
            <v>5068</v>
          </cell>
          <cell r="N471">
            <v>1618</v>
          </cell>
          <cell r="O471">
            <v>0</v>
          </cell>
          <cell r="P471">
            <v>1448.9412</v>
          </cell>
          <cell r="Q471">
            <v>0</v>
          </cell>
          <cell r="R471">
            <v>0</v>
          </cell>
          <cell r="W471">
            <v>12544</v>
          </cell>
        </row>
        <row r="472">
          <cell r="A472" t="str">
            <v>20150708</v>
          </cell>
          <cell r="B472">
            <v>49</v>
          </cell>
          <cell r="C472" t="str">
            <v>201507</v>
          </cell>
          <cell r="D472" t="str">
            <v>08</v>
          </cell>
          <cell r="E472" t="str">
            <v>GN-AST</v>
          </cell>
          <cell r="F472">
            <v>12610</v>
          </cell>
          <cell r="G472">
            <v>741.68640000000005</v>
          </cell>
          <cell r="H472">
            <v>1836.0160000000001</v>
          </cell>
          <cell r="I472">
            <v>5094</v>
          </cell>
          <cell r="J472">
            <v>0</v>
          </cell>
          <cell r="K472">
            <v>0</v>
          </cell>
          <cell r="L472">
            <v>10773.984</v>
          </cell>
          <cell r="M472">
            <v>5094</v>
          </cell>
          <cell r="N472">
            <v>1626</v>
          </cell>
          <cell r="O472">
            <v>0</v>
          </cell>
          <cell r="P472">
            <v>1456.3745999999999</v>
          </cell>
          <cell r="Q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12610</v>
          </cell>
        </row>
        <row r="473">
          <cell r="A473" t="str">
            <v>20150808</v>
          </cell>
          <cell r="B473">
            <v>50</v>
          </cell>
          <cell r="C473" t="str">
            <v>201508</v>
          </cell>
          <cell r="D473" t="str">
            <v>08</v>
          </cell>
          <cell r="E473" t="str">
            <v>GN-AST</v>
          </cell>
          <cell r="F473">
            <v>12676</v>
          </cell>
          <cell r="G473">
            <v>745.61760000000004</v>
          </cell>
          <cell r="H473">
            <v>1845.6256000000001</v>
          </cell>
          <cell r="I473">
            <v>5121</v>
          </cell>
          <cell r="J473">
            <v>0</v>
          </cell>
          <cell r="K473">
            <v>0</v>
          </cell>
          <cell r="L473">
            <v>10830.374400000001</v>
          </cell>
          <cell r="M473">
            <v>5121</v>
          </cell>
          <cell r="N473">
            <v>1635</v>
          </cell>
          <cell r="O473">
            <v>0</v>
          </cell>
          <cell r="P473">
            <v>1464.0938999999998</v>
          </cell>
          <cell r="Q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12676</v>
          </cell>
        </row>
        <row r="474">
          <cell r="A474" t="str">
            <v>20150908</v>
          </cell>
          <cell r="B474">
            <v>51</v>
          </cell>
          <cell r="C474" t="str">
            <v>201509</v>
          </cell>
          <cell r="D474" t="str">
            <v>08</v>
          </cell>
          <cell r="E474" t="str">
            <v>GN-AST</v>
          </cell>
          <cell r="F474">
            <v>12742</v>
          </cell>
          <cell r="G474">
            <v>749.54880000000003</v>
          </cell>
          <cell r="H474">
            <v>1855.2352000000001</v>
          </cell>
          <cell r="I474">
            <v>5148</v>
          </cell>
          <cell r="J474">
            <v>0</v>
          </cell>
          <cell r="K474">
            <v>0</v>
          </cell>
          <cell r="L474">
            <v>10886.764800000001</v>
          </cell>
          <cell r="M474">
            <v>5148</v>
          </cell>
          <cell r="N474">
            <v>1644</v>
          </cell>
          <cell r="O474">
            <v>0</v>
          </cell>
          <cell r="P474">
            <v>1471.8131999999998</v>
          </cell>
          <cell r="Q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12742</v>
          </cell>
        </row>
        <row r="475">
          <cell r="A475" t="str">
            <v>20151008</v>
          </cell>
          <cell r="B475">
            <v>52</v>
          </cell>
          <cell r="C475" t="str">
            <v>201510</v>
          </cell>
          <cell r="D475" t="str">
            <v>08</v>
          </cell>
          <cell r="E475" t="str">
            <v>GN-AST</v>
          </cell>
          <cell r="F475">
            <v>12808</v>
          </cell>
          <cell r="G475">
            <v>753.33440000000007</v>
          </cell>
          <cell r="H475">
            <v>1864.8448000000001</v>
          </cell>
          <cell r="I475">
            <v>5174</v>
          </cell>
          <cell r="J475">
            <v>0</v>
          </cell>
          <cell r="K475">
            <v>0</v>
          </cell>
          <cell r="L475">
            <v>10943.155200000001</v>
          </cell>
          <cell r="M475">
            <v>5174</v>
          </cell>
          <cell r="N475">
            <v>1652</v>
          </cell>
          <cell r="O475">
            <v>0</v>
          </cell>
          <cell r="P475">
            <v>1479.2465999999999</v>
          </cell>
          <cell r="Q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12808</v>
          </cell>
        </row>
        <row r="476">
          <cell r="A476" t="str">
            <v>20151108</v>
          </cell>
          <cell r="B476">
            <v>53</v>
          </cell>
          <cell r="C476" t="str">
            <v>201511</v>
          </cell>
          <cell r="D476" t="str">
            <v>08</v>
          </cell>
          <cell r="E476" t="str">
            <v>GN-AST</v>
          </cell>
          <cell r="F476">
            <v>12874</v>
          </cell>
          <cell r="G476">
            <v>757.26560000000006</v>
          </cell>
          <cell r="H476">
            <v>1874.4544000000001</v>
          </cell>
          <cell r="I476">
            <v>5201</v>
          </cell>
          <cell r="J476">
            <v>0</v>
          </cell>
          <cell r="K476">
            <v>0</v>
          </cell>
          <cell r="L476">
            <v>10999.545600000001</v>
          </cell>
          <cell r="M476">
            <v>5201</v>
          </cell>
          <cell r="N476">
            <v>1661</v>
          </cell>
          <cell r="O476">
            <v>0</v>
          </cell>
          <cell r="P476">
            <v>1486.9658999999999</v>
          </cell>
          <cell r="Q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12874</v>
          </cell>
        </row>
        <row r="477">
          <cell r="A477" t="str">
            <v>20151208</v>
          </cell>
          <cell r="B477">
            <v>54</v>
          </cell>
          <cell r="C477" t="str">
            <v>201512</v>
          </cell>
          <cell r="D477" t="str">
            <v>08</v>
          </cell>
          <cell r="E477" t="str">
            <v>GN-AST</v>
          </cell>
          <cell r="F477">
            <v>12940</v>
          </cell>
          <cell r="G477">
            <v>761.19680000000005</v>
          </cell>
          <cell r="H477">
            <v>1884.0640000000001</v>
          </cell>
          <cell r="I477">
            <v>5228</v>
          </cell>
          <cell r="J477">
            <v>0</v>
          </cell>
          <cell r="K477">
            <v>0</v>
          </cell>
          <cell r="L477">
            <v>11055.936000000002</v>
          </cell>
          <cell r="M477">
            <v>5228</v>
          </cell>
          <cell r="N477">
            <v>1670</v>
          </cell>
          <cell r="O477">
            <v>0</v>
          </cell>
          <cell r="P477">
            <v>1494.6851999999999</v>
          </cell>
          <cell r="Q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12940</v>
          </cell>
        </row>
        <row r="478">
          <cell r="A478" t="str">
            <v>20160108</v>
          </cell>
          <cell r="B478">
            <v>55</v>
          </cell>
          <cell r="C478" t="str">
            <v>201601</v>
          </cell>
          <cell r="D478" t="str">
            <v>08</v>
          </cell>
          <cell r="E478" t="str">
            <v>GN-AST</v>
          </cell>
          <cell r="F478">
            <v>13006</v>
          </cell>
          <cell r="G478">
            <v>764.98239999999998</v>
          </cell>
          <cell r="H478">
            <v>1893.6736000000001</v>
          </cell>
          <cell r="I478">
            <v>5254</v>
          </cell>
          <cell r="J478">
            <v>0</v>
          </cell>
          <cell r="K478">
            <v>0</v>
          </cell>
          <cell r="L478">
            <v>11112.3264</v>
          </cell>
          <cell r="M478">
            <v>5254</v>
          </cell>
          <cell r="N478">
            <v>1677</v>
          </cell>
          <cell r="O478">
            <v>0</v>
          </cell>
          <cell r="P478">
            <v>1502.1186</v>
          </cell>
          <cell r="Q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13006</v>
          </cell>
        </row>
        <row r="479">
          <cell r="A479" t="str">
            <v>20160208</v>
          </cell>
          <cell r="B479">
            <v>56</v>
          </cell>
          <cell r="C479" t="str">
            <v>201602</v>
          </cell>
          <cell r="D479" t="str">
            <v>08</v>
          </cell>
          <cell r="E479" t="str">
            <v>GN-AST</v>
          </cell>
          <cell r="F479">
            <v>13072</v>
          </cell>
          <cell r="G479">
            <v>768.91360000000009</v>
          </cell>
          <cell r="H479">
            <v>1903.2832000000001</v>
          </cell>
          <cell r="I479">
            <v>5281</v>
          </cell>
          <cell r="J479">
            <v>0</v>
          </cell>
          <cell r="K479">
            <v>0</v>
          </cell>
          <cell r="L479">
            <v>11168.7168</v>
          </cell>
          <cell r="M479">
            <v>5281</v>
          </cell>
          <cell r="N479">
            <v>1686</v>
          </cell>
          <cell r="O479">
            <v>0</v>
          </cell>
          <cell r="P479">
            <v>1509.8379</v>
          </cell>
          <cell r="Q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13072</v>
          </cell>
        </row>
        <row r="480">
          <cell r="A480" t="str">
            <v>20160308</v>
          </cell>
          <cell r="B480">
            <v>57</v>
          </cell>
          <cell r="C480" t="str">
            <v>201603</v>
          </cell>
          <cell r="D480" t="str">
            <v>08</v>
          </cell>
          <cell r="E480" t="str">
            <v>GN-AST</v>
          </cell>
          <cell r="F480">
            <v>13138</v>
          </cell>
          <cell r="G480">
            <v>772.84480000000008</v>
          </cell>
          <cell r="H480">
            <v>1912.8928000000001</v>
          </cell>
          <cell r="I480">
            <v>5308</v>
          </cell>
          <cell r="J480">
            <v>0</v>
          </cell>
          <cell r="K480">
            <v>0</v>
          </cell>
          <cell r="L480">
            <v>11225.1072</v>
          </cell>
          <cell r="M480">
            <v>5308</v>
          </cell>
          <cell r="N480">
            <v>1695</v>
          </cell>
          <cell r="O480">
            <v>0</v>
          </cell>
          <cell r="P480">
            <v>1517.5572</v>
          </cell>
          <cell r="Q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13138</v>
          </cell>
        </row>
        <row r="481">
          <cell r="A481" t="str">
            <v>20160408</v>
          </cell>
          <cell r="B481">
            <v>58</v>
          </cell>
          <cell r="C481" t="str">
            <v>201604</v>
          </cell>
          <cell r="D481" t="str">
            <v>08</v>
          </cell>
          <cell r="E481" t="str">
            <v>GN-AST</v>
          </cell>
          <cell r="F481">
            <v>13204</v>
          </cell>
          <cell r="G481">
            <v>776.63040000000001</v>
          </cell>
          <cell r="H481">
            <v>1922.5024000000001</v>
          </cell>
          <cell r="I481">
            <v>5334</v>
          </cell>
          <cell r="J481">
            <v>0</v>
          </cell>
          <cell r="K481">
            <v>0</v>
          </cell>
          <cell r="L481">
            <v>11281.497600000001</v>
          </cell>
          <cell r="M481">
            <v>5334</v>
          </cell>
          <cell r="N481">
            <v>1703</v>
          </cell>
          <cell r="O481">
            <v>0</v>
          </cell>
          <cell r="P481">
            <v>1524.9905999999999</v>
          </cell>
          <cell r="Q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13204</v>
          </cell>
        </row>
        <row r="482">
          <cell r="A482" t="str">
            <v>20160508</v>
          </cell>
          <cell r="B482">
            <v>59</v>
          </cell>
          <cell r="C482" t="str">
            <v>201605</v>
          </cell>
          <cell r="D482" t="str">
            <v>08</v>
          </cell>
          <cell r="E482" t="str">
            <v>GN-AST</v>
          </cell>
          <cell r="F482">
            <v>13270</v>
          </cell>
          <cell r="G482">
            <v>780.5616</v>
          </cell>
          <cell r="H482">
            <v>1932.1120000000001</v>
          </cell>
          <cell r="I482">
            <v>5361</v>
          </cell>
          <cell r="J482">
            <v>0</v>
          </cell>
          <cell r="K482">
            <v>0</v>
          </cell>
          <cell r="L482">
            <v>11337.888000000001</v>
          </cell>
          <cell r="M482">
            <v>5361</v>
          </cell>
          <cell r="N482">
            <v>1712</v>
          </cell>
          <cell r="O482">
            <v>0</v>
          </cell>
          <cell r="P482">
            <v>1532.7098999999998</v>
          </cell>
          <cell r="Q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13270</v>
          </cell>
        </row>
        <row r="483">
          <cell r="A483" t="str">
            <v>20160608</v>
          </cell>
          <cell r="B483">
            <v>60</v>
          </cell>
          <cell r="C483" t="str">
            <v>201606</v>
          </cell>
          <cell r="D483" t="str">
            <v>08</v>
          </cell>
          <cell r="E483" t="str">
            <v>GN-AST</v>
          </cell>
          <cell r="F483">
            <v>13336</v>
          </cell>
          <cell r="G483">
            <v>784.49279999999999</v>
          </cell>
          <cell r="H483">
            <v>1941.7216000000001</v>
          </cell>
          <cell r="I483">
            <v>5388</v>
          </cell>
          <cell r="J483">
            <v>0</v>
          </cell>
          <cell r="K483">
            <v>0</v>
          </cell>
          <cell r="L483">
            <v>11394.278400000001</v>
          </cell>
          <cell r="M483">
            <v>5388</v>
          </cell>
          <cell r="N483">
            <v>1721</v>
          </cell>
          <cell r="O483">
            <v>0</v>
          </cell>
          <cell r="P483">
            <v>1540.4292</v>
          </cell>
          <cell r="Q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13336</v>
          </cell>
        </row>
        <row r="484">
          <cell r="A484" t="str">
            <v>20110709</v>
          </cell>
          <cell r="B484">
            <v>1</v>
          </cell>
          <cell r="C484" t="str">
            <v>201107</v>
          </cell>
          <cell r="D484" t="str">
            <v>09</v>
          </cell>
          <cell r="E484" t="str">
            <v>AM-QMB</v>
          </cell>
          <cell r="F484">
            <v>175867</v>
          </cell>
          <cell r="G484">
            <v>0</v>
          </cell>
          <cell r="H484">
            <v>0</v>
          </cell>
          <cell r="I484">
            <v>0</v>
          </cell>
          <cell r="J484">
            <v>175867</v>
          </cell>
          <cell r="K484">
            <v>175867</v>
          </cell>
          <cell r="L484">
            <v>0</v>
          </cell>
          <cell r="M484">
            <v>175867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W484">
            <v>261614</v>
          </cell>
        </row>
        <row r="485">
          <cell r="A485" t="str">
            <v>20110809</v>
          </cell>
          <cell r="B485">
            <v>2</v>
          </cell>
          <cell r="C485" t="str">
            <v>201108</v>
          </cell>
          <cell r="D485" t="str">
            <v>09</v>
          </cell>
          <cell r="E485" t="str">
            <v>AM-QMB</v>
          </cell>
          <cell r="F485">
            <v>178226</v>
          </cell>
          <cell r="G485">
            <v>0</v>
          </cell>
          <cell r="H485">
            <v>0</v>
          </cell>
          <cell r="I485">
            <v>0</v>
          </cell>
          <cell r="J485">
            <v>178226</v>
          </cell>
          <cell r="K485">
            <v>178226</v>
          </cell>
          <cell r="L485">
            <v>0</v>
          </cell>
          <cell r="M485">
            <v>178226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W485">
            <v>264866</v>
          </cell>
        </row>
        <row r="486">
          <cell r="A486" t="str">
            <v>20110909</v>
          </cell>
          <cell r="B486">
            <v>3</v>
          </cell>
          <cell r="C486" t="str">
            <v>201109</v>
          </cell>
          <cell r="D486" t="str">
            <v>09</v>
          </cell>
          <cell r="E486" t="str">
            <v>AM-QMB</v>
          </cell>
          <cell r="F486">
            <v>179629</v>
          </cell>
          <cell r="G486">
            <v>0</v>
          </cell>
          <cell r="H486">
            <v>0</v>
          </cell>
          <cell r="I486">
            <v>1</v>
          </cell>
          <cell r="J486">
            <v>179628</v>
          </cell>
          <cell r="K486">
            <v>179629</v>
          </cell>
          <cell r="L486">
            <v>0</v>
          </cell>
          <cell r="M486">
            <v>179629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W486">
            <v>267081</v>
          </cell>
        </row>
        <row r="487">
          <cell r="A487" t="str">
            <v>20111009</v>
          </cell>
          <cell r="B487">
            <v>4</v>
          </cell>
          <cell r="C487" t="str">
            <v>201110</v>
          </cell>
          <cell r="D487" t="str">
            <v>09</v>
          </cell>
          <cell r="E487" t="str">
            <v>AM-QMB</v>
          </cell>
          <cell r="F487">
            <v>181613</v>
          </cell>
          <cell r="G487">
            <v>0</v>
          </cell>
          <cell r="H487">
            <v>0</v>
          </cell>
          <cell r="I487">
            <v>2</v>
          </cell>
          <cell r="J487">
            <v>181610</v>
          </cell>
          <cell r="K487">
            <v>181613</v>
          </cell>
          <cell r="L487">
            <v>0</v>
          </cell>
          <cell r="M487">
            <v>181612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W487">
            <v>270019</v>
          </cell>
        </row>
        <row r="488">
          <cell r="A488" t="str">
            <v>20111109</v>
          </cell>
          <cell r="B488">
            <v>5</v>
          </cell>
          <cell r="C488" t="str">
            <v>201111</v>
          </cell>
          <cell r="D488" t="str">
            <v>09</v>
          </cell>
          <cell r="E488" t="str">
            <v>AM-QMB</v>
          </cell>
          <cell r="F488">
            <v>183684</v>
          </cell>
          <cell r="G488">
            <v>0</v>
          </cell>
          <cell r="H488">
            <v>0</v>
          </cell>
          <cell r="I488">
            <v>1</v>
          </cell>
          <cell r="J488">
            <v>183683</v>
          </cell>
          <cell r="K488">
            <v>183684</v>
          </cell>
          <cell r="L488">
            <v>0</v>
          </cell>
          <cell r="M488">
            <v>183684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W488">
            <v>272907</v>
          </cell>
        </row>
        <row r="489">
          <cell r="A489" t="str">
            <v>20111209</v>
          </cell>
          <cell r="B489">
            <v>6</v>
          </cell>
          <cell r="C489" t="str">
            <v>201112</v>
          </cell>
          <cell r="D489" t="str">
            <v>09</v>
          </cell>
          <cell r="E489" t="str">
            <v>AM-QMB</v>
          </cell>
          <cell r="F489">
            <v>185095</v>
          </cell>
          <cell r="G489">
            <v>0</v>
          </cell>
          <cell r="H489">
            <v>0</v>
          </cell>
          <cell r="I489">
            <v>1</v>
          </cell>
          <cell r="J489">
            <v>185092</v>
          </cell>
          <cell r="K489">
            <v>185095</v>
          </cell>
          <cell r="L489">
            <v>0</v>
          </cell>
          <cell r="M489">
            <v>185093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W489">
            <v>274812</v>
          </cell>
        </row>
        <row r="490">
          <cell r="A490" t="str">
            <v>20120109</v>
          </cell>
          <cell r="B490">
            <v>7</v>
          </cell>
          <cell r="C490" t="str">
            <v>201201</v>
          </cell>
          <cell r="D490" t="str">
            <v>09</v>
          </cell>
          <cell r="E490" t="str">
            <v>AM-QMB</v>
          </cell>
          <cell r="F490">
            <v>186488</v>
          </cell>
          <cell r="G490">
            <v>0</v>
          </cell>
          <cell r="H490">
            <v>0</v>
          </cell>
          <cell r="I490">
            <v>1</v>
          </cell>
          <cell r="J490">
            <v>186487</v>
          </cell>
          <cell r="K490">
            <v>186488</v>
          </cell>
          <cell r="L490">
            <v>0</v>
          </cell>
          <cell r="M490">
            <v>186488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W490">
            <v>277586</v>
          </cell>
        </row>
        <row r="491">
          <cell r="A491" t="str">
            <v>20120209</v>
          </cell>
          <cell r="B491">
            <v>8</v>
          </cell>
          <cell r="C491" t="str">
            <v>201202</v>
          </cell>
          <cell r="D491" t="str">
            <v>09</v>
          </cell>
          <cell r="E491" t="str">
            <v>AM-QMB</v>
          </cell>
          <cell r="F491">
            <v>187980</v>
          </cell>
          <cell r="G491">
            <v>0</v>
          </cell>
          <cell r="H491">
            <v>0</v>
          </cell>
          <cell r="I491">
            <v>0</v>
          </cell>
          <cell r="J491">
            <v>187980</v>
          </cell>
          <cell r="K491">
            <v>187980</v>
          </cell>
          <cell r="L491">
            <v>0</v>
          </cell>
          <cell r="M491">
            <v>187979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W491">
            <v>279948</v>
          </cell>
        </row>
        <row r="492">
          <cell r="A492" t="str">
            <v>20120309</v>
          </cell>
          <cell r="B492">
            <v>9</v>
          </cell>
          <cell r="C492" t="str">
            <v>201203</v>
          </cell>
          <cell r="D492" t="str">
            <v>09</v>
          </cell>
          <cell r="E492" t="str">
            <v>AM-QMB</v>
          </cell>
          <cell r="F492">
            <v>189640</v>
          </cell>
          <cell r="G492">
            <v>0</v>
          </cell>
          <cell r="H492">
            <v>0</v>
          </cell>
          <cell r="I492">
            <v>1</v>
          </cell>
          <cell r="J492">
            <v>189639</v>
          </cell>
          <cell r="K492">
            <v>189640</v>
          </cell>
          <cell r="L492">
            <v>0</v>
          </cell>
          <cell r="M492">
            <v>189640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W492">
            <v>282188</v>
          </cell>
        </row>
        <row r="493">
          <cell r="A493" t="str">
            <v>20120409</v>
          </cell>
          <cell r="B493">
            <v>10</v>
          </cell>
          <cell r="C493" t="str">
            <v>201204</v>
          </cell>
          <cell r="D493" t="str">
            <v>09</v>
          </cell>
          <cell r="E493" t="str">
            <v>AM-QMB</v>
          </cell>
          <cell r="F493">
            <v>189589</v>
          </cell>
          <cell r="G493">
            <v>0</v>
          </cell>
          <cell r="H493">
            <v>0</v>
          </cell>
          <cell r="I493">
            <v>0</v>
          </cell>
          <cell r="J493">
            <v>189589</v>
          </cell>
          <cell r="K493">
            <v>189589</v>
          </cell>
          <cell r="L493">
            <v>0</v>
          </cell>
          <cell r="M493">
            <v>189589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W493">
            <v>283064</v>
          </cell>
        </row>
        <row r="494">
          <cell r="A494" t="str">
            <v>20120509</v>
          </cell>
          <cell r="B494">
            <v>11</v>
          </cell>
          <cell r="C494" t="str">
            <v>201205</v>
          </cell>
          <cell r="D494" t="str">
            <v>09</v>
          </cell>
          <cell r="E494" t="str">
            <v>AM-QMB</v>
          </cell>
          <cell r="F494">
            <v>189621</v>
          </cell>
          <cell r="G494">
            <v>0</v>
          </cell>
          <cell r="H494">
            <v>0</v>
          </cell>
          <cell r="I494">
            <v>0</v>
          </cell>
          <cell r="J494">
            <v>189621</v>
          </cell>
          <cell r="K494">
            <v>189621</v>
          </cell>
          <cell r="L494">
            <v>0</v>
          </cell>
          <cell r="M494">
            <v>189621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W494">
            <v>283722</v>
          </cell>
        </row>
        <row r="495">
          <cell r="A495" t="str">
            <v>20120609</v>
          </cell>
          <cell r="B495">
            <v>12</v>
          </cell>
          <cell r="C495" t="str">
            <v>201206</v>
          </cell>
          <cell r="D495" t="str">
            <v>09</v>
          </cell>
          <cell r="E495" t="str">
            <v>AM-QMB</v>
          </cell>
          <cell r="F495">
            <v>190609</v>
          </cell>
          <cell r="G495">
            <v>0</v>
          </cell>
          <cell r="H495">
            <v>0</v>
          </cell>
          <cell r="I495">
            <v>0</v>
          </cell>
          <cell r="J495">
            <v>190609</v>
          </cell>
          <cell r="K495">
            <v>190609</v>
          </cell>
          <cell r="L495">
            <v>0</v>
          </cell>
          <cell r="M495">
            <v>190609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W495">
            <v>285177</v>
          </cell>
        </row>
        <row r="496">
          <cell r="A496" t="str">
            <v>20120709</v>
          </cell>
          <cell r="B496">
            <v>13</v>
          </cell>
          <cell r="C496" t="str">
            <v>201207</v>
          </cell>
          <cell r="D496" t="str">
            <v>09</v>
          </cell>
          <cell r="E496" t="str">
            <v>AM-QMB</v>
          </cell>
          <cell r="F496">
            <v>192106</v>
          </cell>
          <cell r="G496">
            <v>0</v>
          </cell>
          <cell r="H496">
            <v>0</v>
          </cell>
          <cell r="I496">
            <v>0</v>
          </cell>
          <cell r="J496">
            <v>192106</v>
          </cell>
          <cell r="K496">
            <v>192106</v>
          </cell>
          <cell r="L496">
            <v>0</v>
          </cell>
          <cell r="M496">
            <v>192106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W496">
            <v>287458</v>
          </cell>
        </row>
        <row r="497">
          <cell r="A497" t="str">
            <v>20120809</v>
          </cell>
          <cell r="B497">
            <v>14</v>
          </cell>
          <cell r="C497" t="str">
            <v>201208</v>
          </cell>
          <cell r="D497" t="str">
            <v>09</v>
          </cell>
          <cell r="E497" t="str">
            <v>AM-QMB</v>
          </cell>
          <cell r="F497">
            <v>193272</v>
          </cell>
          <cell r="G497">
            <v>0</v>
          </cell>
          <cell r="H497">
            <v>0</v>
          </cell>
          <cell r="I497">
            <v>2</v>
          </cell>
          <cell r="J497">
            <v>193270</v>
          </cell>
          <cell r="K497">
            <v>193272</v>
          </cell>
          <cell r="L497">
            <v>0</v>
          </cell>
          <cell r="M497">
            <v>193272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W497">
            <v>289070</v>
          </cell>
        </row>
        <row r="498">
          <cell r="A498" t="str">
            <v>20120909</v>
          </cell>
          <cell r="B498">
            <v>15</v>
          </cell>
          <cell r="C498" t="str">
            <v>201209</v>
          </cell>
          <cell r="D498" t="str">
            <v>09</v>
          </cell>
          <cell r="E498" t="str">
            <v>AM-QMB</v>
          </cell>
          <cell r="F498">
            <v>194172</v>
          </cell>
          <cell r="G498">
            <v>0</v>
          </cell>
          <cell r="H498">
            <v>0</v>
          </cell>
          <cell r="I498">
            <v>2</v>
          </cell>
          <cell r="J498">
            <v>194169</v>
          </cell>
          <cell r="K498">
            <v>194172</v>
          </cell>
          <cell r="L498">
            <v>0</v>
          </cell>
          <cell r="M498">
            <v>194171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W498">
            <v>290427</v>
          </cell>
        </row>
        <row r="499">
          <cell r="A499" t="str">
            <v>20121009</v>
          </cell>
          <cell r="B499">
            <v>16</v>
          </cell>
          <cell r="C499" t="str">
            <v>201210</v>
          </cell>
          <cell r="D499" t="str">
            <v>09</v>
          </cell>
          <cell r="E499" t="str">
            <v>AM-QMB</v>
          </cell>
          <cell r="F499">
            <v>196250</v>
          </cell>
          <cell r="G499">
            <v>0</v>
          </cell>
          <cell r="H499">
            <v>0</v>
          </cell>
          <cell r="I499">
            <v>1</v>
          </cell>
          <cell r="J499">
            <v>196248</v>
          </cell>
          <cell r="K499">
            <v>196250</v>
          </cell>
          <cell r="L499">
            <v>0</v>
          </cell>
          <cell r="M499">
            <v>196249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W499">
            <v>293429</v>
          </cell>
        </row>
        <row r="500">
          <cell r="A500" t="str">
            <v>20121109</v>
          </cell>
          <cell r="B500">
            <v>17</v>
          </cell>
          <cell r="C500" t="str">
            <v>201211</v>
          </cell>
          <cell r="D500" t="str">
            <v>09</v>
          </cell>
          <cell r="E500" t="str">
            <v>AM-QMB</v>
          </cell>
          <cell r="F500">
            <v>197118</v>
          </cell>
          <cell r="G500">
            <v>0</v>
          </cell>
          <cell r="H500">
            <v>0</v>
          </cell>
          <cell r="I500">
            <v>2</v>
          </cell>
          <cell r="J500">
            <v>197116</v>
          </cell>
          <cell r="K500">
            <v>197118</v>
          </cell>
          <cell r="L500">
            <v>0</v>
          </cell>
          <cell r="M500">
            <v>197118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W500">
            <v>294710</v>
          </cell>
        </row>
        <row r="501">
          <cell r="A501" t="str">
            <v>20121209</v>
          </cell>
          <cell r="B501">
            <v>18</v>
          </cell>
          <cell r="C501" t="str">
            <v>201212</v>
          </cell>
          <cell r="D501" t="str">
            <v>09</v>
          </cell>
          <cell r="E501" t="str">
            <v>AM-QMB</v>
          </cell>
          <cell r="F501">
            <v>198330</v>
          </cell>
          <cell r="G501">
            <v>0</v>
          </cell>
          <cell r="H501">
            <v>0</v>
          </cell>
          <cell r="I501">
            <v>1</v>
          </cell>
          <cell r="J501">
            <v>198329</v>
          </cell>
          <cell r="K501">
            <v>198330</v>
          </cell>
          <cell r="L501">
            <v>0</v>
          </cell>
          <cell r="M501">
            <v>198330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W501">
            <v>296509</v>
          </cell>
        </row>
        <row r="502">
          <cell r="A502" t="str">
            <v>20130109</v>
          </cell>
          <cell r="B502">
            <v>19</v>
          </cell>
          <cell r="C502" t="str">
            <v>201301</v>
          </cell>
          <cell r="D502" t="str">
            <v>09</v>
          </cell>
          <cell r="E502" t="str">
            <v>AM-QMB</v>
          </cell>
          <cell r="F502">
            <v>200154</v>
          </cell>
          <cell r="G502">
            <v>0</v>
          </cell>
          <cell r="H502">
            <v>0</v>
          </cell>
          <cell r="I502">
            <v>3</v>
          </cell>
          <cell r="J502">
            <v>200151</v>
          </cell>
          <cell r="K502">
            <v>200154</v>
          </cell>
          <cell r="L502">
            <v>0</v>
          </cell>
          <cell r="M502">
            <v>200154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W502">
            <v>298973</v>
          </cell>
        </row>
        <row r="503">
          <cell r="A503" t="str">
            <v>20130209</v>
          </cell>
          <cell r="B503">
            <v>20</v>
          </cell>
          <cell r="C503" t="str">
            <v>201302</v>
          </cell>
          <cell r="D503" t="str">
            <v>09</v>
          </cell>
          <cell r="E503" t="str">
            <v>AM-QMB</v>
          </cell>
          <cell r="F503">
            <v>200812</v>
          </cell>
          <cell r="G503">
            <v>0</v>
          </cell>
          <cell r="H503">
            <v>0</v>
          </cell>
          <cell r="I503">
            <v>3</v>
          </cell>
          <cell r="J503">
            <v>200808</v>
          </cell>
          <cell r="K503">
            <v>200812</v>
          </cell>
          <cell r="L503">
            <v>0</v>
          </cell>
          <cell r="M503">
            <v>200811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W503">
            <v>300194</v>
          </cell>
        </row>
        <row r="504">
          <cell r="A504" t="str">
            <v>20130309</v>
          </cell>
          <cell r="B504">
            <v>21</v>
          </cell>
          <cell r="C504" t="str">
            <v>201303</v>
          </cell>
          <cell r="D504" t="str">
            <v>09</v>
          </cell>
          <cell r="E504" t="str">
            <v>AM-QMB</v>
          </cell>
          <cell r="F504">
            <v>202100</v>
          </cell>
          <cell r="G504">
            <v>0</v>
          </cell>
          <cell r="H504">
            <v>0</v>
          </cell>
          <cell r="I504">
            <v>1</v>
          </cell>
          <cell r="J504">
            <v>202098</v>
          </cell>
          <cell r="K504">
            <v>202100</v>
          </cell>
          <cell r="L504">
            <v>0</v>
          </cell>
          <cell r="M504">
            <v>202099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W504">
            <v>301669</v>
          </cell>
        </row>
        <row r="505">
          <cell r="A505" t="str">
            <v>20130409</v>
          </cell>
          <cell r="B505">
            <v>22</v>
          </cell>
          <cell r="C505" t="str">
            <v>201304</v>
          </cell>
          <cell r="D505" t="str">
            <v>09</v>
          </cell>
          <cell r="E505" t="str">
            <v>AM-QMB</v>
          </cell>
          <cell r="F505">
            <v>204041</v>
          </cell>
          <cell r="G505">
            <v>0</v>
          </cell>
          <cell r="H505">
            <v>0</v>
          </cell>
          <cell r="I505">
            <v>7</v>
          </cell>
          <cell r="J505">
            <v>204034</v>
          </cell>
          <cell r="K505">
            <v>204041</v>
          </cell>
          <cell r="L505">
            <v>0</v>
          </cell>
          <cell r="M505">
            <v>204041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W505">
            <v>303702</v>
          </cell>
        </row>
        <row r="506">
          <cell r="A506" t="str">
            <v>20130509</v>
          </cell>
          <cell r="B506">
            <v>23</v>
          </cell>
          <cell r="C506" t="str">
            <v>201305</v>
          </cell>
          <cell r="D506" t="str">
            <v>09</v>
          </cell>
          <cell r="E506" t="str">
            <v>AM-QMB</v>
          </cell>
          <cell r="F506">
            <v>205144</v>
          </cell>
          <cell r="G506">
            <v>0</v>
          </cell>
          <cell r="H506">
            <v>0</v>
          </cell>
          <cell r="I506">
            <v>6</v>
          </cell>
          <cell r="J506">
            <v>205138</v>
          </cell>
          <cell r="K506">
            <v>205144</v>
          </cell>
          <cell r="L506">
            <v>0</v>
          </cell>
          <cell r="M506">
            <v>205144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W506">
            <v>304709</v>
          </cell>
        </row>
        <row r="507">
          <cell r="A507" t="str">
            <v>20130609</v>
          </cell>
          <cell r="B507">
            <v>24</v>
          </cell>
          <cell r="C507" t="str">
            <v>201306</v>
          </cell>
          <cell r="D507" t="str">
            <v>09</v>
          </cell>
          <cell r="E507" t="str">
            <v>AM-QMB</v>
          </cell>
          <cell r="F507">
            <v>206374</v>
          </cell>
          <cell r="G507">
            <v>0</v>
          </cell>
          <cell r="H507">
            <v>0</v>
          </cell>
          <cell r="I507">
            <v>2</v>
          </cell>
          <cell r="J507">
            <v>206371</v>
          </cell>
          <cell r="K507">
            <v>206374</v>
          </cell>
          <cell r="L507">
            <v>0</v>
          </cell>
          <cell r="M507">
            <v>206373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W507">
            <v>306207</v>
          </cell>
        </row>
        <row r="508">
          <cell r="A508" t="str">
            <v>20130709</v>
          </cell>
          <cell r="B508">
            <v>25</v>
          </cell>
          <cell r="C508" t="str">
            <v>201307</v>
          </cell>
          <cell r="D508" t="str">
            <v>09</v>
          </cell>
          <cell r="E508" t="str">
            <v>AM-QMB</v>
          </cell>
          <cell r="F508">
            <v>208304</v>
          </cell>
          <cell r="G508">
            <v>0</v>
          </cell>
          <cell r="H508">
            <v>0</v>
          </cell>
          <cell r="I508">
            <v>0</v>
          </cell>
          <cell r="J508">
            <v>208303</v>
          </cell>
          <cell r="K508">
            <v>208304</v>
          </cell>
          <cell r="L508">
            <v>0</v>
          </cell>
          <cell r="M508">
            <v>208297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W508">
            <v>308470</v>
          </cell>
        </row>
        <row r="509">
          <cell r="A509" t="str">
            <v>20130809</v>
          </cell>
          <cell r="B509">
            <v>26</v>
          </cell>
          <cell r="C509" t="str">
            <v>201308</v>
          </cell>
          <cell r="D509" t="str">
            <v>09</v>
          </cell>
          <cell r="E509" t="str">
            <v>AM-QMB</v>
          </cell>
          <cell r="F509">
            <v>209492</v>
          </cell>
          <cell r="G509">
            <v>0</v>
          </cell>
          <cell r="H509">
            <v>0</v>
          </cell>
          <cell r="I509">
            <v>0</v>
          </cell>
          <cell r="J509">
            <v>209492</v>
          </cell>
          <cell r="K509">
            <v>209492</v>
          </cell>
          <cell r="L509">
            <v>0</v>
          </cell>
          <cell r="M509">
            <v>209491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W509">
            <v>309691</v>
          </cell>
        </row>
        <row r="510">
          <cell r="A510" t="str">
            <v>20130909</v>
          </cell>
          <cell r="B510">
            <v>27</v>
          </cell>
          <cell r="C510" t="str">
            <v>201309</v>
          </cell>
          <cell r="D510" t="str">
            <v>09</v>
          </cell>
          <cell r="E510" t="str">
            <v>AM-QMB</v>
          </cell>
          <cell r="F510">
            <v>211395</v>
          </cell>
          <cell r="G510">
            <v>0</v>
          </cell>
          <cell r="H510">
            <v>0</v>
          </cell>
          <cell r="I510">
            <v>0</v>
          </cell>
          <cell r="J510">
            <v>211395</v>
          </cell>
          <cell r="K510">
            <v>211395</v>
          </cell>
          <cell r="L510">
            <v>0</v>
          </cell>
          <cell r="M510">
            <v>211395</v>
          </cell>
          <cell r="N510">
            <v>1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W510">
            <v>312000</v>
          </cell>
        </row>
        <row r="511">
          <cell r="A511" t="str">
            <v>20131009</v>
          </cell>
          <cell r="B511">
            <v>28</v>
          </cell>
          <cell r="C511" t="str">
            <v>201310</v>
          </cell>
          <cell r="D511" t="str">
            <v>09</v>
          </cell>
          <cell r="E511" t="str">
            <v>AM-QMB</v>
          </cell>
          <cell r="F511">
            <v>213010</v>
          </cell>
          <cell r="G511">
            <v>0</v>
          </cell>
          <cell r="H511">
            <v>0</v>
          </cell>
          <cell r="I511">
            <v>0</v>
          </cell>
          <cell r="J511">
            <v>213009</v>
          </cell>
          <cell r="K511">
            <v>213010</v>
          </cell>
          <cell r="L511">
            <v>0</v>
          </cell>
          <cell r="M511">
            <v>213009</v>
          </cell>
          <cell r="N511">
            <v>1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W511">
            <v>314012</v>
          </cell>
        </row>
        <row r="512">
          <cell r="A512" t="str">
            <v>20131109</v>
          </cell>
          <cell r="B512">
            <v>29</v>
          </cell>
          <cell r="C512" t="str">
            <v>201311</v>
          </cell>
          <cell r="D512" t="str">
            <v>09</v>
          </cell>
          <cell r="E512" t="str">
            <v>AM-QMB</v>
          </cell>
          <cell r="F512">
            <v>213894</v>
          </cell>
          <cell r="G512">
            <v>0</v>
          </cell>
          <cell r="H512">
            <v>0</v>
          </cell>
          <cell r="I512">
            <v>0</v>
          </cell>
          <cell r="J512">
            <v>213894</v>
          </cell>
          <cell r="K512">
            <v>213894</v>
          </cell>
          <cell r="L512">
            <v>0</v>
          </cell>
          <cell r="M512">
            <v>213894</v>
          </cell>
          <cell r="N512">
            <v>1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W512">
            <v>314883</v>
          </cell>
        </row>
        <row r="513">
          <cell r="A513" t="str">
            <v>20131209</v>
          </cell>
          <cell r="B513">
            <v>30</v>
          </cell>
          <cell r="C513" t="str">
            <v>201312</v>
          </cell>
          <cell r="D513" t="str">
            <v>09</v>
          </cell>
          <cell r="E513" t="str">
            <v>AM-QMB</v>
          </cell>
          <cell r="F513">
            <v>214845</v>
          </cell>
          <cell r="G513">
            <v>0</v>
          </cell>
          <cell r="H513">
            <v>0</v>
          </cell>
          <cell r="I513">
            <v>0</v>
          </cell>
          <cell r="J513">
            <v>214845</v>
          </cell>
          <cell r="K513">
            <v>214845</v>
          </cell>
          <cell r="L513">
            <v>0</v>
          </cell>
          <cell r="M513">
            <v>214845</v>
          </cell>
          <cell r="N513">
            <v>4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W513">
            <v>315949</v>
          </cell>
        </row>
        <row r="514">
          <cell r="A514" t="str">
            <v>20140109</v>
          </cell>
          <cell r="B514">
            <v>31</v>
          </cell>
          <cell r="C514" t="str">
            <v>201401</v>
          </cell>
          <cell r="D514" t="str">
            <v>09</v>
          </cell>
          <cell r="E514" t="str">
            <v>AM-QMB</v>
          </cell>
          <cell r="F514">
            <v>215398</v>
          </cell>
          <cell r="G514">
            <v>0</v>
          </cell>
          <cell r="H514">
            <v>0</v>
          </cell>
          <cell r="I514">
            <v>0</v>
          </cell>
          <cell r="J514">
            <v>215398</v>
          </cell>
          <cell r="K514">
            <v>215398</v>
          </cell>
          <cell r="L514">
            <v>0</v>
          </cell>
          <cell r="M514">
            <v>215398</v>
          </cell>
          <cell r="N514">
            <v>4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W514">
            <v>316627</v>
          </cell>
        </row>
        <row r="515">
          <cell r="A515" t="str">
            <v>20140209</v>
          </cell>
          <cell r="B515">
            <v>32</v>
          </cell>
          <cell r="C515" t="str">
            <v>201402</v>
          </cell>
          <cell r="D515" t="str">
            <v>09</v>
          </cell>
          <cell r="E515" t="str">
            <v>AM-QMB</v>
          </cell>
          <cell r="F515">
            <v>216753</v>
          </cell>
          <cell r="G515">
            <v>0</v>
          </cell>
          <cell r="H515">
            <v>0</v>
          </cell>
          <cell r="I515">
            <v>1</v>
          </cell>
          <cell r="J515">
            <v>216752</v>
          </cell>
          <cell r="K515">
            <v>216753</v>
          </cell>
          <cell r="L515">
            <v>0</v>
          </cell>
          <cell r="M515">
            <v>216753</v>
          </cell>
          <cell r="N515">
            <v>4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W515">
            <v>318778</v>
          </cell>
        </row>
        <row r="516">
          <cell r="A516" t="str">
            <v>20140309</v>
          </cell>
          <cell r="B516">
            <v>33</v>
          </cell>
          <cell r="C516" t="str">
            <v>201403</v>
          </cell>
          <cell r="D516" t="str">
            <v>09</v>
          </cell>
          <cell r="E516" t="str">
            <v>AM-QMB</v>
          </cell>
          <cell r="F516">
            <v>217776</v>
          </cell>
          <cell r="G516">
            <v>0</v>
          </cell>
          <cell r="H516">
            <v>0</v>
          </cell>
          <cell r="I516">
            <v>0</v>
          </cell>
          <cell r="J516">
            <v>217776</v>
          </cell>
          <cell r="K516">
            <v>217776</v>
          </cell>
          <cell r="L516">
            <v>0</v>
          </cell>
          <cell r="M516">
            <v>217776</v>
          </cell>
          <cell r="N516">
            <v>5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W516">
            <v>320469</v>
          </cell>
        </row>
        <row r="517">
          <cell r="A517" t="str">
            <v>20140409</v>
          </cell>
          <cell r="B517">
            <v>34</v>
          </cell>
          <cell r="C517" t="str">
            <v>201404</v>
          </cell>
          <cell r="D517" t="str">
            <v>09</v>
          </cell>
          <cell r="E517" t="str">
            <v>AM-QMB</v>
          </cell>
          <cell r="F517">
            <v>218321</v>
          </cell>
          <cell r="G517">
            <v>0</v>
          </cell>
          <cell r="H517">
            <v>0</v>
          </cell>
          <cell r="I517">
            <v>0</v>
          </cell>
          <cell r="J517">
            <v>218321</v>
          </cell>
          <cell r="K517">
            <v>218321</v>
          </cell>
          <cell r="L517">
            <v>0</v>
          </cell>
          <cell r="M517">
            <v>218321</v>
          </cell>
          <cell r="N517">
            <v>5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W517">
            <v>321367</v>
          </cell>
        </row>
        <row r="518">
          <cell r="A518" t="str">
            <v>20140509</v>
          </cell>
          <cell r="B518">
            <v>35</v>
          </cell>
          <cell r="C518" t="str">
            <v>201405</v>
          </cell>
          <cell r="D518" t="str">
            <v>09</v>
          </cell>
          <cell r="E518" t="str">
            <v>AM-QMB</v>
          </cell>
          <cell r="F518">
            <v>218635</v>
          </cell>
          <cell r="G518">
            <v>0</v>
          </cell>
          <cell r="H518">
            <v>0</v>
          </cell>
          <cell r="I518">
            <v>0</v>
          </cell>
          <cell r="J518">
            <v>218635</v>
          </cell>
          <cell r="K518">
            <v>218635</v>
          </cell>
          <cell r="L518">
            <v>0</v>
          </cell>
          <cell r="M518">
            <v>218634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W518">
            <v>322015</v>
          </cell>
        </row>
        <row r="519">
          <cell r="A519" t="str">
            <v>20140609</v>
          </cell>
          <cell r="B519">
            <v>36</v>
          </cell>
          <cell r="C519" t="str">
            <v>201406</v>
          </cell>
          <cell r="D519" t="str">
            <v>09</v>
          </cell>
          <cell r="E519" t="str">
            <v>AM-QMB</v>
          </cell>
          <cell r="F519">
            <v>219928</v>
          </cell>
          <cell r="G519">
            <v>0</v>
          </cell>
          <cell r="H519">
            <v>0</v>
          </cell>
          <cell r="I519">
            <v>0</v>
          </cell>
          <cell r="J519">
            <v>219928</v>
          </cell>
          <cell r="K519">
            <v>219928</v>
          </cell>
          <cell r="L519">
            <v>0</v>
          </cell>
          <cell r="M519">
            <v>219928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W519">
            <v>323720</v>
          </cell>
        </row>
        <row r="520">
          <cell r="A520" t="str">
            <v>20140709</v>
          </cell>
          <cell r="B520">
            <v>37</v>
          </cell>
          <cell r="C520" t="str">
            <v>201407</v>
          </cell>
          <cell r="D520" t="str">
            <v>09</v>
          </cell>
          <cell r="E520" t="str">
            <v>AM-QMB</v>
          </cell>
          <cell r="F520">
            <v>221221</v>
          </cell>
          <cell r="G520">
            <v>0</v>
          </cell>
          <cell r="H520">
            <v>0</v>
          </cell>
          <cell r="I520">
            <v>0</v>
          </cell>
          <cell r="J520">
            <v>221221</v>
          </cell>
          <cell r="K520">
            <v>221221</v>
          </cell>
          <cell r="L520">
            <v>0</v>
          </cell>
          <cell r="M520">
            <v>221221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W520">
            <v>325425</v>
          </cell>
        </row>
        <row r="521">
          <cell r="A521" t="str">
            <v>20140809</v>
          </cell>
          <cell r="B521">
            <v>38</v>
          </cell>
          <cell r="C521" t="str">
            <v>201408</v>
          </cell>
          <cell r="D521" t="str">
            <v>09</v>
          </cell>
          <cell r="E521" t="str">
            <v>AM-QMB</v>
          </cell>
          <cell r="F521">
            <v>222514</v>
          </cell>
          <cell r="G521">
            <v>0</v>
          </cell>
          <cell r="H521">
            <v>0</v>
          </cell>
          <cell r="I521">
            <v>0</v>
          </cell>
          <cell r="J521">
            <v>222514</v>
          </cell>
          <cell r="K521">
            <v>222514</v>
          </cell>
          <cell r="L521">
            <v>0</v>
          </cell>
          <cell r="M521">
            <v>222514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W521">
            <v>327130</v>
          </cell>
        </row>
        <row r="522">
          <cell r="A522" t="str">
            <v>20140909</v>
          </cell>
          <cell r="B522">
            <v>39</v>
          </cell>
          <cell r="C522" t="str">
            <v>201409</v>
          </cell>
          <cell r="D522" t="str">
            <v>09</v>
          </cell>
          <cell r="E522" t="str">
            <v>AM-QMB</v>
          </cell>
          <cell r="F522">
            <v>223807</v>
          </cell>
          <cell r="G522">
            <v>0</v>
          </cell>
          <cell r="H522">
            <v>0</v>
          </cell>
          <cell r="I522">
            <v>0</v>
          </cell>
          <cell r="J522">
            <v>223807</v>
          </cell>
          <cell r="K522">
            <v>223807</v>
          </cell>
          <cell r="L522">
            <v>0</v>
          </cell>
          <cell r="M522">
            <v>223807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W522">
            <v>328835</v>
          </cell>
        </row>
        <row r="523">
          <cell r="A523" t="str">
            <v>20141009</v>
          </cell>
          <cell r="B523">
            <v>40</v>
          </cell>
          <cell r="C523" t="str">
            <v>201410</v>
          </cell>
          <cell r="D523" t="str">
            <v>09</v>
          </cell>
          <cell r="E523" t="str">
            <v>AM-QMB</v>
          </cell>
          <cell r="F523">
            <v>225100</v>
          </cell>
          <cell r="G523">
            <v>0</v>
          </cell>
          <cell r="H523">
            <v>0</v>
          </cell>
          <cell r="I523">
            <v>0</v>
          </cell>
          <cell r="J523">
            <v>225100</v>
          </cell>
          <cell r="K523">
            <v>225100</v>
          </cell>
          <cell r="L523">
            <v>0</v>
          </cell>
          <cell r="M523">
            <v>225100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W523">
            <v>330540</v>
          </cell>
        </row>
        <row r="524">
          <cell r="A524" t="str">
            <v>20141109</v>
          </cell>
          <cell r="B524">
            <v>41</v>
          </cell>
          <cell r="C524" t="str">
            <v>201411</v>
          </cell>
          <cell r="D524" t="str">
            <v>09</v>
          </cell>
          <cell r="E524" t="str">
            <v>AM-QMB</v>
          </cell>
          <cell r="F524">
            <v>226393</v>
          </cell>
          <cell r="G524">
            <v>0</v>
          </cell>
          <cell r="H524">
            <v>0</v>
          </cell>
          <cell r="I524">
            <v>0</v>
          </cell>
          <cell r="J524">
            <v>226393</v>
          </cell>
          <cell r="K524">
            <v>226393</v>
          </cell>
          <cell r="L524">
            <v>0</v>
          </cell>
          <cell r="M524">
            <v>226393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W524">
            <v>332245</v>
          </cell>
        </row>
        <row r="525">
          <cell r="A525" t="str">
            <v>20141209</v>
          </cell>
          <cell r="B525">
            <v>42</v>
          </cell>
          <cell r="C525" t="str">
            <v>201412</v>
          </cell>
          <cell r="D525" t="str">
            <v>09</v>
          </cell>
          <cell r="E525" t="str">
            <v>AM-QMB</v>
          </cell>
          <cell r="F525">
            <v>227686</v>
          </cell>
          <cell r="G525">
            <v>0</v>
          </cell>
          <cell r="H525">
            <v>0</v>
          </cell>
          <cell r="I525">
            <v>0</v>
          </cell>
          <cell r="J525">
            <v>227686</v>
          </cell>
          <cell r="K525">
            <v>227686</v>
          </cell>
          <cell r="L525">
            <v>0</v>
          </cell>
          <cell r="M525">
            <v>227686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W525">
            <v>333950</v>
          </cell>
        </row>
        <row r="526">
          <cell r="A526" t="str">
            <v>20150109</v>
          </cell>
          <cell r="B526">
            <v>43</v>
          </cell>
          <cell r="C526" t="str">
            <v>201501</v>
          </cell>
          <cell r="D526" t="str">
            <v>09</v>
          </cell>
          <cell r="E526" t="str">
            <v>AM-QMB</v>
          </cell>
          <cell r="F526">
            <v>228979</v>
          </cell>
          <cell r="G526">
            <v>0</v>
          </cell>
          <cell r="H526">
            <v>0</v>
          </cell>
          <cell r="I526">
            <v>0</v>
          </cell>
          <cell r="J526">
            <v>228979</v>
          </cell>
          <cell r="K526">
            <v>228979</v>
          </cell>
          <cell r="L526">
            <v>0</v>
          </cell>
          <cell r="M526">
            <v>228979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W526">
            <v>335655</v>
          </cell>
        </row>
        <row r="527">
          <cell r="A527" t="str">
            <v>20150209</v>
          </cell>
          <cell r="B527">
            <v>44</v>
          </cell>
          <cell r="C527" t="str">
            <v>201502</v>
          </cell>
          <cell r="D527" t="str">
            <v>09</v>
          </cell>
          <cell r="E527" t="str">
            <v>AM-QMB</v>
          </cell>
          <cell r="F527">
            <v>230272</v>
          </cell>
          <cell r="G527">
            <v>0</v>
          </cell>
          <cell r="H527">
            <v>0</v>
          </cell>
          <cell r="I527">
            <v>0</v>
          </cell>
          <cell r="J527">
            <v>230272</v>
          </cell>
          <cell r="K527">
            <v>230272</v>
          </cell>
          <cell r="L527">
            <v>0</v>
          </cell>
          <cell r="M527">
            <v>230272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W527">
            <v>337360</v>
          </cell>
        </row>
        <row r="528">
          <cell r="A528" t="str">
            <v>20150309</v>
          </cell>
          <cell r="B528">
            <v>45</v>
          </cell>
          <cell r="C528" t="str">
            <v>201503</v>
          </cell>
          <cell r="D528" t="str">
            <v>09</v>
          </cell>
          <cell r="E528" t="str">
            <v>AM-QMB</v>
          </cell>
          <cell r="F528">
            <v>231565</v>
          </cell>
          <cell r="G528">
            <v>0</v>
          </cell>
          <cell r="H528">
            <v>0</v>
          </cell>
          <cell r="I528">
            <v>0</v>
          </cell>
          <cell r="J528">
            <v>231565</v>
          </cell>
          <cell r="K528">
            <v>231565</v>
          </cell>
          <cell r="L528">
            <v>0</v>
          </cell>
          <cell r="M528">
            <v>231565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W528">
            <v>339065</v>
          </cell>
        </row>
        <row r="529">
          <cell r="A529" t="str">
            <v>20150409</v>
          </cell>
          <cell r="B529">
            <v>46</v>
          </cell>
          <cell r="C529" t="str">
            <v>201504</v>
          </cell>
          <cell r="D529" t="str">
            <v>09</v>
          </cell>
          <cell r="E529" t="str">
            <v>AM-QMB</v>
          </cell>
          <cell r="F529">
            <v>232858</v>
          </cell>
          <cell r="G529">
            <v>0</v>
          </cell>
          <cell r="H529">
            <v>0</v>
          </cell>
          <cell r="I529">
            <v>0</v>
          </cell>
          <cell r="J529">
            <v>232858</v>
          </cell>
          <cell r="K529">
            <v>232858</v>
          </cell>
          <cell r="L529">
            <v>0</v>
          </cell>
          <cell r="M529">
            <v>232858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W529">
            <v>340770</v>
          </cell>
        </row>
        <row r="530">
          <cell r="A530" t="str">
            <v>20150509</v>
          </cell>
          <cell r="B530">
            <v>47</v>
          </cell>
          <cell r="C530" t="str">
            <v>201505</v>
          </cell>
          <cell r="D530" t="str">
            <v>09</v>
          </cell>
          <cell r="E530" t="str">
            <v>AM-QMB</v>
          </cell>
          <cell r="F530">
            <v>234151</v>
          </cell>
          <cell r="G530">
            <v>0</v>
          </cell>
          <cell r="H530">
            <v>0</v>
          </cell>
          <cell r="I530">
            <v>0</v>
          </cell>
          <cell r="J530">
            <v>234151</v>
          </cell>
          <cell r="K530">
            <v>234151</v>
          </cell>
          <cell r="L530">
            <v>0</v>
          </cell>
          <cell r="M530">
            <v>234151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W530">
            <v>342475</v>
          </cell>
        </row>
        <row r="531">
          <cell r="A531" t="str">
            <v>20150609</v>
          </cell>
          <cell r="B531">
            <v>48</v>
          </cell>
          <cell r="C531" t="str">
            <v>201506</v>
          </cell>
          <cell r="D531" t="str">
            <v>09</v>
          </cell>
          <cell r="E531" t="str">
            <v>AM-QMB</v>
          </cell>
          <cell r="F531">
            <v>235444</v>
          </cell>
          <cell r="G531">
            <v>0</v>
          </cell>
          <cell r="H531">
            <v>0</v>
          </cell>
          <cell r="I531">
            <v>0</v>
          </cell>
          <cell r="J531">
            <v>235444</v>
          </cell>
          <cell r="K531">
            <v>235444</v>
          </cell>
          <cell r="L531">
            <v>0</v>
          </cell>
          <cell r="M531">
            <v>235444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W531">
            <v>344180</v>
          </cell>
        </row>
        <row r="532">
          <cell r="A532" t="str">
            <v>20150709</v>
          </cell>
          <cell r="B532">
            <v>49</v>
          </cell>
          <cell r="C532" t="str">
            <v>201507</v>
          </cell>
          <cell r="D532" t="str">
            <v>09</v>
          </cell>
          <cell r="E532" t="str">
            <v>AM-QMB</v>
          </cell>
          <cell r="F532">
            <v>236737</v>
          </cell>
          <cell r="G532">
            <v>0</v>
          </cell>
          <cell r="H532">
            <v>0</v>
          </cell>
          <cell r="I532">
            <v>0</v>
          </cell>
          <cell r="J532">
            <v>236737</v>
          </cell>
          <cell r="K532">
            <v>236737</v>
          </cell>
          <cell r="L532">
            <v>0</v>
          </cell>
          <cell r="M532">
            <v>236737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345885</v>
          </cell>
        </row>
        <row r="533">
          <cell r="A533" t="str">
            <v>20150809</v>
          </cell>
          <cell r="B533">
            <v>50</v>
          </cell>
          <cell r="C533" t="str">
            <v>201508</v>
          </cell>
          <cell r="D533" t="str">
            <v>09</v>
          </cell>
          <cell r="E533" t="str">
            <v>AM-QMB</v>
          </cell>
          <cell r="F533">
            <v>238030</v>
          </cell>
          <cell r="G533">
            <v>0</v>
          </cell>
          <cell r="H533">
            <v>0</v>
          </cell>
          <cell r="I533">
            <v>0</v>
          </cell>
          <cell r="J533">
            <v>238030</v>
          </cell>
          <cell r="K533">
            <v>238030</v>
          </cell>
          <cell r="L533">
            <v>0</v>
          </cell>
          <cell r="M533">
            <v>238030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347590</v>
          </cell>
        </row>
        <row r="534">
          <cell r="A534" t="str">
            <v>20150909</v>
          </cell>
          <cell r="B534">
            <v>51</v>
          </cell>
          <cell r="C534" t="str">
            <v>201509</v>
          </cell>
          <cell r="D534" t="str">
            <v>09</v>
          </cell>
          <cell r="E534" t="str">
            <v>AM-QMB</v>
          </cell>
          <cell r="F534">
            <v>239323</v>
          </cell>
          <cell r="G534">
            <v>0</v>
          </cell>
          <cell r="H534">
            <v>0</v>
          </cell>
          <cell r="I534">
            <v>0</v>
          </cell>
          <cell r="J534">
            <v>239323</v>
          </cell>
          <cell r="K534">
            <v>239323</v>
          </cell>
          <cell r="L534">
            <v>0</v>
          </cell>
          <cell r="M534">
            <v>239323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349295</v>
          </cell>
        </row>
        <row r="535">
          <cell r="A535" t="str">
            <v>20151009</v>
          </cell>
          <cell r="B535">
            <v>52</v>
          </cell>
          <cell r="C535" t="str">
            <v>201510</v>
          </cell>
          <cell r="D535" t="str">
            <v>09</v>
          </cell>
          <cell r="E535" t="str">
            <v>AM-QMB</v>
          </cell>
          <cell r="F535">
            <v>240616</v>
          </cell>
          <cell r="G535">
            <v>0</v>
          </cell>
          <cell r="H535">
            <v>0</v>
          </cell>
          <cell r="I535">
            <v>0</v>
          </cell>
          <cell r="J535">
            <v>240616</v>
          </cell>
          <cell r="K535">
            <v>240616</v>
          </cell>
          <cell r="L535">
            <v>0</v>
          </cell>
          <cell r="M535">
            <v>240616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351000</v>
          </cell>
        </row>
        <row r="536">
          <cell r="A536" t="str">
            <v>20151109</v>
          </cell>
          <cell r="B536">
            <v>53</v>
          </cell>
          <cell r="C536" t="str">
            <v>201511</v>
          </cell>
          <cell r="D536" t="str">
            <v>09</v>
          </cell>
          <cell r="E536" t="str">
            <v>AM-QMB</v>
          </cell>
          <cell r="F536">
            <v>241909</v>
          </cell>
          <cell r="G536">
            <v>0</v>
          </cell>
          <cell r="H536">
            <v>0</v>
          </cell>
          <cell r="I536">
            <v>0</v>
          </cell>
          <cell r="J536">
            <v>241909</v>
          </cell>
          <cell r="K536">
            <v>241909</v>
          </cell>
          <cell r="L536">
            <v>0</v>
          </cell>
          <cell r="M536">
            <v>241909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352705</v>
          </cell>
        </row>
        <row r="537">
          <cell r="A537" t="str">
            <v>20151209</v>
          </cell>
          <cell r="B537">
            <v>54</v>
          </cell>
          <cell r="C537" t="str">
            <v>201512</v>
          </cell>
          <cell r="D537" t="str">
            <v>09</v>
          </cell>
          <cell r="E537" t="str">
            <v>AM-QMB</v>
          </cell>
          <cell r="F537">
            <v>243202</v>
          </cell>
          <cell r="G537">
            <v>0</v>
          </cell>
          <cell r="H537">
            <v>0</v>
          </cell>
          <cell r="I537">
            <v>0</v>
          </cell>
          <cell r="J537">
            <v>243202</v>
          </cell>
          <cell r="K537">
            <v>243202</v>
          </cell>
          <cell r="L537">
            <v>0</v>
          </cell>
          <cell r="M537">
            <v>243202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354410</v>
          </cell>
        </row>
        <row r="538">
          <cell r="A538" t="str">
            <v>20160109</v>
          </cell>
          <cell r="B538">
            <v>55</v>
          </cell>
          <cell r="C538" t="str">
            <v>201601</v>
          </cell>
          <cell r="D538" t="str">
            <v>09</v>
          </cell>
          <cell r="E538" t="str">
            <v>AM-QMB</v>
          </cell>
          <cell r="F538">
            <v>244495</v>
          </cell>
          <cell r="G538">
            <v>0</v>
          </cell>
          <cell r="H538">
            <v>0</v>
          </cell>
          <cell r="I538">
            <v>0</v>
          </cell>
          <cell r="J538">
            <v>244495</v>
          </cell>
          <cell r="K538">
            <v>244495</v>
          </cell>
          <cell r="L538">
            <v>0</v>
          </cell>
          <cell r="M538">
            <v>244495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356115</v>
          </cell>
        </row>
        <row r="539">
          <cell r="A539" t="str">
            <v>20160209</v>
          </cell>
          <cell r="B539">
            <v>56</v>
          </cell>
          <cell r="C539" t="str">
            <v>201602</v>
          </cell>
          <cell r="D539" t="str">
            <v>09</v>
          </cell>
          <cell r="E539" t="str">
            <v>AM-QMB</v>
          </cell>
          <cell r="F539">
            <v>245788</v>
          </cell>
          <cell r="G539">
            <v>0</v>
          </cell>
          <cell r="H539">
            <v>0</v>
          </cell>
          <cell r="I539">
            <v>0</v>
          </cell>
          <cell r="J539">
            <v>245788</v>
          </cell>
          <cell r="K539">
            <v>245788</v>
          </cell>
          <cell r="L539">
            <v>0</v>
          </cell>
          <cell r="M539">
            <v>245788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357820</v>
          </cell>
        </row>
        <row r="540">
          <cell r="A540" t="str">
            <v>20160309</v>
          </cell>
          <cell r="B540">
            <v>57</v>
          </cell>
          <cell r="C540" t="str">
            <v>201603</v>
          </cell>
          <cell r="D540" t="str">
            <v>09</v>
          </cell>
          <cell r="E540" t="str">
            <v>AM-QMB</v>
          </cell>
          <cell r="F540">
            <v>247081</v>
          </cell>
          <cell r="G540">
            <v>0</v>
          </cell>
          <cell r="H540">
            <v>0</v>
          </cell>
          <cell r="I540">
            <v>0</v>
          </cell>
          <cell r="J540">
            <v>247081</v>
          </cell>
          <cell r="K540">
            <v>247081</v>
          </cell>
          <cell r="L540">
            <v>0</v>
          </cell>
          <cell r="M540">
            <v>247081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359525</v>
          </cell>
        </row>
        <row r="541">
          <cell r="A541" t="str">
            <v>20160409</v>
          </cell>
          <cell r="B541">
            <v>58</v>
          </cell>
          <cell r="C541" t="str">
            <v>201604</v>
          </cell>
          <cell r="D541" t="str">
            <v>09</v>
          </cell>
          <cell r="E541" t="str">
            <v>AM-QMB</v>
          </cell>
          <cell r="F541">
            <v>248374</v>
          </cell>
          <cell r="G541">
            <v>0</v>
          </cell>
          <cell r="H541">
            <v>0</v>
          </cell>
          <cell r="I541">
            <v>0</v>
          </cell>
          <cell r="J541">
            <v>248374</v>
          </cell>
          <cell r="K541">
            <v>248374</v>
          </cell>
          <cell r="L541">
            <v>0</v>
          </cell>
          <cell r="M541">
            <v>248374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361230</v>
          </cell>
        </row>
        <row r="542">
          <cell r="A542" t="str">
            <v>20160509</v>
          </cell>
          <cell r="B542">
            <v>59</v>
          </cell>
          <cell r="C542" t="str">
            <v>201605</v>
          </cell>
          <cell r="D542" t="str">
            <v>09</v>
          </cell>
          <cell r="E542" t="str">
            <v>AM-QMB</v>
          </cell>
          <cell r="F542">
            <v>249667</v>
          </cell>
          <cell r="G542">
            <v>0</v>
          </cell>
          <cell r="H542">
            <v>0</v>
          </cell>
          <cell r="I542">
            <v>0</v>
          </cell>
          <cell r="J542">
            <v>249667</v>
          </cell>
          <cell r="K542">
            <v>249667</v>
          </cell>
          <cell r="L542">
            <v>0</v>
          </cell>
          <cell r="M542">
            <v>249667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362935</v>
          </cell>
        </row>
        <row r="543">
          <cell r="A543" t="str">
            <v>20160609</v>
          </cell>
          <cell r="B543">
            <v>60</v>
          </cell>
          <cell r="C543" t="str">
            <v>201606</v>
          </cell>
          <cell r="D543" t="str">
            <v>09</v>
          </cell>
          <cell r="E543" t="str">
            <v>AM-QMB</v>
          </cell>
          <cell r="F543">
            <v>250960</v>
          </cell>
          <cell r="G543">
            <v>0</v>
          </cell>
          <cell r="H543">
            <v>0</v>
          </cell>
          <cell r="I543">
            <v>0</v>
          </cell>
          <cell r="J543">
            <v>250960</v>
          </cell>
          <cell r="K543">
            <v>250960</v>
          </cell>
          <cell r="L543">
            <v>0</v>
          </cell>
          <cell r="M543">
            <v>250960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364640</v>
          </cell>
        </row>
        <row r="544">
          <cell r="A544" t="str">
            <v>20110710</v>
          </cell>
          <cell r="B544">
            <v>1</v>
          </cell>
          <cell r="C544" t="str">
            <v>201107</v>
          </cell>
          <cell r="D544" t="str">
            <v>10</v>
          </cell>
          <cell r="E544" t="str">
            <v>SO-PGW</v>
          </cell>
          <cell r="F544">
            <v>69299</v>
          </cell>
          <cell r="G544">
            <v>12130.195</v>
          </cell>
          <cell r="H544">
            <v>13340.057500000001</v>
          </cell>
          <cell r="I544">
            <v>62682</v>
          </cell>
          <cell r="J544">
            <v>332</v>
          </cell>
          <cell r="K544">
            <v>341</v>
          </cell>
          <cell r="L544">
            <v>55683.584999999999</v>
          </cell>
          <cell r="M544">
            <v>63014</v>
          </cell>
          <cell r="N544">
            <v>2580</v>
          </cell>
          <cell r="O544">
            <v>0</v>
          </cell>
          <cell r="P544">
            <v>63014</v>
          </cell>
          <cell r="Q544">
            <v>0</v>
          </cell>
          <cell r="R544">
            <v>0</v>
          </cell>
          <cell r="W544">
            <v>69299</v>
          </cell>
        </row>
        <row r="545">
          <cell r="A545" t="str">
            <v>20110810</v>
          </cell>
          <cell r="B545">
            <v>2</v>
          </cell>
          <cell r="C545" t="str">
            <v>201108</v>
          </cell>
          <cell r="D545" t="str">
            <v>10</v>
          </cell>
          <cell r="E545" t="str">
            <v>SO-PGW</v>
          </cell>
          <cell r="F545">
            <v>70636</v>
          </cell>
          <cell r="G545">
            <v>12429.532500000001</v>
          </cell>
          <cell r="H545">
            <v>13597.43</v>
          </cell>
          <cell r="I545">
            <v>64219</v>
          </cell>
          <cell r="J545">
            <v>350</v>
          </cell>
          <cell r="K545">
            <v>358</v>
          </cell>
          <cell r="L545">
            <v>56749.485000000001</v>
          </cell>
          <cell r="M545">
            <v>64569</v>
          </cell>
          <cell r="N545">
            <v>2471</v>
          </cell>
          <cell r="O545">
            <v>0</v>
          </cell>
          <cell r="P545">
            <v>64569</v>
          </cell>
          <cell r="Q545">
            <v>0</v>
          </cell>
          <cell r="R545">
            <v>0</v>
          </cell>
          <cell r="W545">
            <v>70636</v>
          </cell>
        </row>
        <row r="546">
          <cell r="A546" t="str">
            <v>20110910</v>
          </cell>
          <cell r="B546">
            <v>3</v>
          </cell>
          <cell r="C546" t="str">
            <v>201109</v>
          </cell>
          <cell r="D546" t="str">
            <v>10</v>
          </cell>
          <cell r="E546" t="str">
            <v>SO-PGW</v>
          </cell>
          <cell r="F546">
            <v>69867</v>
          </cell>
          <cell r="G546">
            <v>12335.014999999999</v>
          </cell>
          <cell r="H546">
            <v>13449.397500000001</v>
          </cell>
          <cell r="I546">
            <v>63733</v>
          </cell>
          <cell r="J546">
            <v>345</v>
          </cell>
          <cell r="K546">
            <v>353</v>
          </cell>
          <cell r="L546">
            <v>56132.555</v>
          </cell>
          <cell r="M546">
            <v>64078</v>
          </cell>
          <cell r="N546">
            <v>2351</v>
          </cell>
          <cell r="O546">
            <v>0</v>
          </cell>
          <cell r="P546">
            <v>64078</v>
          </cell>
          <cell r="Q546">
            <v>0</v>
          </cell>
          <cell r="R546">
            <v>0</v>
          </cell>
          <cell r="W546">
            <v>69867</v>
          </cell>
        </row>
        <row r="547">
          <cell r="A547" t="str">
            <v>20111010</v>
          </cell>
          <cell r="B547">
            <v>4</v>
          </cell>
          <cell r="C547" t="str">
            <v>201110</v>
          </cell>
          <cell r="D547" t="str">
            <v>10</v>
          </cell>
          <cell r="E547" t="str">
            <v>SO-PGW</v>
          </cell>
          <cell r="F547">
            <v>69292</v>
          </cell>
          <cell r="G547">
            <v>12277.0725</v>
          </cell>
          <cell r="H547">
            <v>13338.710000000001</v>
          </cell>
          <cell r="I547">
            <v>63431</v>
          </cell>
          <cell r="J547">
            <v>346</v>
          </cell>
          <cell r="K547">
            <v>353</v>
          </cell>
          <cell r="L547">
            <v>55668.2425</v>
          </cell>
          <cell r="M547">
            <v>63777</v>
          </cell>
          <cell r="N547">
            <v>2194</v>
          </cell>
          <cell r="O547">
            <v>0</v>
          </cell>
          <cell r="P547">
            <v>63777</v>
          </cell>
          <cell r="Q547">
            <v>0</v>
          </cell>
          <cell r="R547">
            <v>0</v>
          </cell>
          <cell r="W547">
            <v>69292</v>
          </cell>
        </row>
        <row r="548">
          <cell r="A548" t="str">
            <v>20111110</v>
          </cell>
          <cell r="B548">
            <v>5</v>
          </cell>
          <cell r="C548" t="str">
            <v>201111</v>
          </cell>
          <cell r="D548" t="str">
            <v>10</v>
          </cell>
          <cell r="E548" t="str">
            <v>SO-PGW</v>
          </cell>
          <cell r="F548">
            <v>68255</v>
          </cell>
          <cell r="G548">
            <v>12137.895</v>
          </cell>
          <cell r="H548">
            <v>13139.0875</v>
          </cell>
          <cell r="I548">
            <v>62723</v>
          </cell>
          <cell r="J548">
            <v>331</v>
          </cell>
          <cell r="K548">
            <v>339</v>
          </cell>
          <cell r="L548">
            <v>54842.17</v>
          </cell>
          <cell r="M548">
            <v>63054</v>
          </cell>
          <cell r="N548">
            <v>2048</v>
          </cell>
          <cell r="O548">
            <v>0</v>
          </cell>
          <cell r="P548">
            <v>63054</v>
          </cell>
          <cell r="Q548">
            <v>0</v>
          </cell>
          <cell r="R548">
            <v>0</v>
          </cell>
          <cell r="W548">
            <v>68255</v>
          </cell>
        </row>
        <row r="549">
          <cell r="A549" t="str">
            <v>20111210</v>
          </cell>
          <cell r="B549">
            <v>6</v>
          </cell>
          <cell r="C549" t="str">
            <v>201112</v>
          </cell>
          <cell r="D549" t="str">
            <v>10</v>
          </cell>
          <cell r="E549" t="str">
            <v>SO-PGW</v>
          </cell>
          <cell r="F549">
            <v>67717</v>
          </cell>
          <cell r="G549">
            <v>12062.434999999999</v>
          </cell>
          <cell r="H549">
            <v>13035.522500000001</v>
          </cell>
          <cell r="I549">
            <v>62338</v>
          </cell>
          <cell r="J549">
            <v>324</v>
          </cell>
          <cell r="K549">
            <v>329</v>
          </cell>
          <cell r="L549">
            <v>54415.81</v>
          </cell>
          <cell r="M549">
            <v>62662</v>
          </cell>
          <cell r="N549">
            <v>1920</v>
          </cell>
          <cell r="O549">
            <v>0</v>
          </cell>
          <cell r="P549">
            <v>62662</v>
          </cell>
          <cell r="Q549">
            <v>0</v>
          </cell>
          <cell r="R549">
            <v>0</v>
          </cell>
          <cell r="W549">
            <v>67717</v>
          </cell>
        </row>
        <row r="550">
          <cell r="A550" t="str">
            <v>20120110</v>
          </cell>
          <cell r="B550">
            <v>7</v>
          </cell>
          <cell r="C550" t="str">
            <v>201201</v>
          </cell>
          <cell r="D550" t="str">
            <v>10</v>
          </cell>
          <cell r="E550" t="str">
            <v>SO-PGW</v>
          </cell>
          <cell r="F550">
            <v>68056</v>
          </cell>
          <cell r="G550">
            <v>12183.1325</v>
          </cell>
          <cell r="H550">
            <v>13100.78</v>
          </cell>
          <cell r="I550">
            <v>62982</v>
          </cell>
          <cell r="J550">
            <v>307</v>
          </cell>
          <cell r="K550">
            <v>312</v>
          </cell>
          <cell r="L550">
            <v>54703.28</v>
          </cell>
          <cell r="M550">
            <v>63289</v>
          </cell>
          <cell r="N550">
            <v>1799</v>
          </cell>
          <cell r="O550">
            <v>0</v>
          </cell>
          <cell r="P550">
            <v>63289</v>
          </cell>
          <cell r="Q550">
            <v>0</v>
          </cell>
          <cell r="R550">
            <v>0</v>
          </cell>
          <cell r="W550">
            <v>68056</v>
          </cell>
        </row>
        <row r="551">
          <cell r="A551" t="str">
            <v>20120210</v>
          </cell>
          <cell r="B551">
            <v>8</v>
          </cell>
          <cell r="C551" t="str">
            <v>201202</v>
          </cell>
          <cell r="D551" t="str">
            <v>10</v>
          </cell>
          <cell r="E551" t="str">
            <v>SO-PGW</v>
          </cell>
          <cell r="F551">
            <v>68647</v>
          </cell>
          <cell r="G551">
            <v>12314.032500000001</v>
          </cell>
          <cell r="H551">
            <v>13214.547500000001</v>
          </cell>
          <cell r="I551">
            <v>63657</v>
          </cell>
          <cell r="J551">
            <v>312</v>
          </cell>
          <cell r="K551">
            <v>319</v>
          </cell>
          <cell r="L551">
            <v>55174.86</v>
          </cell>
          <cell r="M551">
            <v>63969</v>
          </cell>
          <cell r="N551">
            <v>1746</v>
          </cell>
          <cell r="O551">
            <v>0</v>
          </cell>
          <cell r="P551">
            <v>63969</v>
          </cell>
          <cell r="Q551">
            <v>0</v>
          </cell>
          <cell r="R551">
            <v>0</v>
          </cell>
          <cell r="W551">
            <v>68647</v>
          </cell>
        </row>
        <row r="552">
          <cell r="A552" t="str">
            <v>20120310</v>
          </cell>
          <cell r="B552">
            <v>9</v>
          </cell>
          <cell r="C552" t="str">
            <v>201203</v>
          </cell>
          <cell r="D552" t="str">
            <v>10</v>
          </cell>
          <cell r="E552" t="str">
            <v>SO-PGW</v>
          </cell>
          <cell r="F552">
            <v>68946</v>
          </cell>
          <cell r="G552">
            <v>12368.895</v>
          </cell>
          <cell r="H552">
            <v>13272.105</v>
          </cell>
          <cell r="I552">
            <v>63935</v>
          </cell>
          <cell r="J552">
            <v>319</v>
          </cell>
          <cell r="K552">
            <v>327</v>
          </cell>
          <cell r="L552">
            <v>55409.842499999999</v>
          </cell>
          <cell r="M552">
            <v>64254</v>
          </cell>
          <cell r="N552">
            <v>1697</v>
          </cell>
          <cell r="O552">
            <v>0</v>
          </cell>
          <cell r="P552">
            <v>64254</v>
          </cell>
          <cell r="Q552">
            <v>0</v>
          </cell>
          <cell r="R552">
            <v>0</v>
          </cell>
          <cell r="W552">
            <v>68946</v>
          </cell>
        </row>
        <row r="553">
          <cell r="A553" t="str">
            <v>20120410</v>
          </cell>
          <cell r="B553">
            <v>10</v>
          </cell>
          <cell r="C553" t="str">
            <v>201204</v>
          </cell>
          <cell r="D553" t="str">
            <v>10</v>
          </cell>
          <cell r="E553" t="str">
            <v>SO-PGW</v>
          </cell>
          <cell r="F553">
            <v>69555</v>
          </cell>
          <cell r="G553">
            <v>12473.422500000001</v>
          </cell>
          <cell r="H553">
            <v>13389.3375</v>
          </cell>
          <cell r="I553">
            <v>64477</v>
          </cell>
          <cell r="J553">
            <v>320</v>
          </cell>
          <cell r="K553">
            <v>326</v>
          </cell>
          <cell r="L553">
            <v>55902.417500000003</v>
          </cell>
          <cell r="M553">
            <v>64797</v>
          </cell>
          <cell r="N553">
            <v>1665</v>
          </cell>
          <cell r="O553">
            <v>0</v>
          </cell>
          <cell r="P553">
            <v>64797</v>
          </cell>
          <cell r="Q553">
            <v>0</v>
          </cell>
          <cell r="R553">
            <v>0</v>
          </cell>
          <cell r="W553">
            <v>69555</v>
          </cell>
        </row>
        <row r="554">
          <cell r="A554" t="str">
            <v>20120510</v>
          </cell>
          <cell r="B554">
            <v>11</v>
          </cell>
          <cell r="C554" t="str">
            <v>201205</v>
          </cell>
          <cell r="D554" t="str">
            <v>10</v>
          </cell>
          <cell r="E554" t="str">
            <v>SO-PGW</v>
          </cell>
          <cell r="F554">
            <v>70361</v>
          </cell>
          <cell r="G554">
            <v>12578.720000000001</v>
          </cell>
          <cell r="H554">
            <v>13544.4925</v>
          </cell>
          <cell r="I554">
            <v>65009</v>
          </cell>
          <cell r="J554">
            <v>335</v>
          </cell>
          <cell r="K554">
            <v>341</v>
          </cell>
          <cell r="L554">
            <v>56541.15</v>
          </cell>
          <cell r="M554">
            <v>65344</v>
          </cell>
          <cell r="N554">
            <v>1646</v>
          </cell>
          <cell r="O554">
            <v>0</v>
          </cell>
          <cell r="P554">
            <v>65344</v>
          </cell>
          <cell r="Q554">
            <v>0</v>
          </cell>
          <cell r="R554">
            <v>0</v>
          </cell>
          <cell r="W554">
            <v>70361</v>
          </cell>
        </row>
        <row r="555">
          <cell r="A555" t="str">
            <v>20120610</v>
          </cell>
          <cell r="B555">
            <v>12</v>
          </cell>
          <cell r="C555" t="str">
            <v>201206</v>
          </cell>
          <cell r="D555" t="str">
            <v>10</v>
          </cell>
          <cell r="E555" t="str">
            <v>SO-PGW</v>
          </cell>
          <cell r="F555">
            <v>70009</v>
          </cell>
          <cell r="G555">
            <v>12489.592500000001</v>
          </cell>
          <cell r="H555">
            <v>13476.7325</v>
          </cell>
          <cell r="I555">
            <v>64545</v>
          </cell>
          <cell r="J555">
            <v>336</v>
          </cell>
          <cell r="K555">
            <v>343</v>
          </cell>
          <cell r="L555">
            <v>56255.294999999998</v>
          </cell>
          <cell r="M555">
            <v>64881</v>
          </cell>
          <cell r="N555">
            <v>1692</v>
          </cell>
          <cell r="O555">
            <v>0</v>
          </cell>
          <cell r="P555">
            <v>64881</v>
          </cell>
          <cell r="Q555">
            <v>0</v>
          </cell>
          <cell r="R555">
            <v>0</v>
          </cell>
          <cell r="W555">
            <v>70009</v>
          </cell>
        </row>
        <row r="556">
          <cell r="A556" t="str">
            <v>20120710</v>
          </cell>
          <cell r="B556">
            <v>13</v>
          </cell>
          <cell r="C556" t="str">
            <v>201207</v>
          </cell>
          <cell r="D556" t="str">
            <v>10</v>
          </cell>
          <cell r="E556" t="str">
            <v>SO-PGW</v>
          </cell>
          <cell r="F556">
            <v>71278</v>
          </cell>
          <cell r="G556">
            <v>12717.897500000001</v>
          </cell>
          <cell r="H556">
            <v>13721.014999999999</v>
          </cell>
          <cell r="I556">
            <v>65705</v>
          </cell>
          <cell r="J556">
            <v>362</v>
          </cell>
          <cell r="K556">
            <v>367</v>
          </cell>
          <cell r="L556">
            <v>57260.6325</v>
          </cell>
          <cell r="M556">
            <v>66067</v>
          </cell>
          <cell r="N556">
            <v>1698</v>
          </cell>
          <cell r="O556">
            <v>0</v>
          </cell>
          <cell r="P556">
            <v>66067</v>
          </cell>
          <cell r="Q556">
            <v>0</v>
          </cell>
          <cell r="R556">
            <v>0</v>
          </cell>
          <cell r="W556">
            <v>71278</v>
          </cell>
        </row>
        <row r="557">
          <cell r="A557" t="str">
            <v>20120810</v>
          </cell>
          <cell r="B557">
            <v>14</v>
          </cell>
          <cell r="C557" t="str">
            <v>201208</v>
          </cell>
          <cell r="D557" t="str">
            <v>10</v>
          </cell>
          <cell r="E557" t="str">
            <v>SO-PGW</v>
          </cell>
          <cell r="F557">
            <v>71469</v>
          </cell>
          <cell r="G557">
            <v>12727.715</v>
          </cell>
          <cell r="H557">
            <v>13757.782500000001</v>
          </cell>
          <cell r="I557">
            <v>65759</v>
          </cell>
          <cell r="J557">
            <v>359</v>
          </cell>
          <cell r="K557">
            <v>364</v>
          </cell>
          <cell r="L557">
            <v>57417.287499999999</v>
          </cell>
          <cell r="M557">
            <v>66118</v>
          </cell>
          <cell r="N557">
            <v>1725</v>
          </cell>
          <cell r="O557">
            <v>0</v>
          </cell>
          <cell r="P557">
            <v>66118</v>
          </cell>
          <cell r="Q557">
            <v>0</v>
          </cell>
          <cell r="R557">
            <v>0</v>
          </cell>
          <cell r="W557">
            <v>71469</v>
          </cell>
        </row>
        <row r="558">
          <cell r="A558" t="str">
            <v>20120910</v>
          </cell>
          <cell r="B558">
            <v>15</v>
          </cell>
          <cell r="C558" t="str">
            <v>201209</v>
          </cell>
          <cell r="D558" t="str">
            <v>10</v>
          </cell>
          <cell r="E558" t="str">
            <v>SO-PGW</v>
          </cell>
          <cell r="F558">
            <v>71322</v>
          </cell>
          <cell r="G558">
            <v>12674.2</v>
          </cell>
          <cell r="H558">
            <v>13729.485000000001</v>
          </cell>
          <cell r="I558">
            <v>65490</v>
          </cell>
          <cell r="J558">
            <v>350</v>
          </cell>
          <cell r="K558">
            <v>355</v>
          </cell>
          <cell r="L558">
            <v>57305.852500000001</v>
          </cell>
          <cell r="M558">
            <v>65840</v>
          </cell>
          <cell r="N558">
            <v>1717</v>
          </cell>
          <cell r="O558">
            <v>0</v>
          </cell>
          <cell r="P558">
            <v>65840</v>
          </cell>
          <cell r="Q558">
            <v>0</v>
          </cell>
          <cell r="R558">
            <v>0</v>
          </cell>
          <cell r="W558">
            <v>71322</v>
          </cell>
        </row>
        <row r="559">
          <cell r="A559" t="str">
            <v>20121010</v>
          </cell>
          <cell r="B559">
            <v>16</v>
          </cell>
          <cell r="C559" t="str">
            <v>201210</v>
          </cell>
          <cell r="D559" t="str">
            <v>10</v>
          </cell>
          <cell r="E559" t="str">
            <v>SO-PGW</v>
          </cell>
          <cell r="F559">
            <v>71781</v>
          </cell>
          <cell r="G559">
            <v>12782.385</v>
          </cell>
          <cell r="H559">
            <v>13817.842500000001</v>
          </cell>
          <cell r="I559">
            <v>66051</v>
          </cell>
          <cell r="J559">
            <v>351</v>
          </cell>
          <cell r="K559">
            <v>357</v>
          </cell>
          <cell r="L559">
            <v>57674.879999999997</v>
          </cell>
          <cell r="M559">
            <v>66402</v>
          </cell>
          <cell r="N559">
            <v>1682</v>
          </cell>
          <cell r="O559">
            <v>0</v>
          </cell>
          <cell r="P559">
            <v>66402</v>
          </cell>
          <cell r="Q559">
            <v>0</v>
          </cell>
          <cell r="R559">
            <v>0</v>
          </cell>
          <cell r="W559">
            <v>71781</v>
          </cell>
        </row>
        <row r="560">
          <cell r="A560" t="str">
            <v>20121110</v>
          </cell>
          <cell r="B560">
            <v>17</v>
          </cell>
          <cell r="C560" t="str">
            <v>201211</v>
          </cell>
          <cell r="D560" t="str">
            <v>10</v>
          </cell>
          <cell r="E560" t="str">
            <v>SO-PGW</v>
          </cell>
          <cell r="F560">
            <v>70092</v>
          </cell>
          <cell r="G560">
            <v>12479.775</v>
          </cell>
          <cell r="H560">
            <v>13492.710000000001</v>
          </cell>
          <cell r="I560">
            <v>64482</v>
          </cell>
          <cell r="J560">
            <v>348</v>
          </cell>
          <cell r="K560">
            <v>353</v>
          </cell>
          <cell r="L560">
            <v>56314.2425</v>
          </cell>
          <cell r="M560">
            <v>64830</v>
          </cell>
          <cell r="N560">
            <v>1664</v>
          </cell>
          <cell r="O560">
            <v>0</v>
          </cell>
          <cell r="P560">
            <v>64830</v>
          </cell>
          <cell r="Q560">
            <v>0</v>
          </cell>
          <cell r="R560">
            <v>0</v>
          </cell>
          <cell r="W560">
            <v>70092</v>
          </cell>
        </row>
        <row r="561">
          <cell r="A561" t="str">
            <v>20121210</v>
          </cell>
          <cell r="B561">
            <v>18</v>
          </cell>
          <cell r="C561" t="str">
            <v>201212</v>
          </cell>
          <cell r="D561" t="str">
            <v>10</v>
          </cell>
          <cell r="E561" t="str">
            <v>SO-PGW</v>
          </cell>
          <cell r="F561">
            <v>69184</v>
          </cell>
          <cell r="G561">
            <v>12312.300000000001</v>
          </cell>
          <cell r="H561">
            <v>13317.92</v>
          </cell>
          <cell r="I561">
            <v>63618</v>
          </cell>
          <cell r="J561">
            <v>342</v>
          </cell>
          <cell r="K561">
            <v>347</v>
          </cell>
          <cell r="L561">
            <v>55585.877500000002</v>
          </cell>
          <cell r="M561">
            <v>63960</v>
          </cell>
          <cell r="N561">
            <v>1633</v>
          </cell>
          <cell r="O561">
            <v>0</v>
          </cell>
          <cell r="P561">
            <v>63960</v>
          </cell>
          <cell r="Q561">
            <v>0</v>
          </cell>
          <cell r="R561">
            <v>0</v>
          </cell>
          <cell r="W561">
            <v>69184</v>
          </cell>
        </row>
        <row r="562">
          <cell r="A562" t="str">
            <v>20130110</v>
          </cell>
          <cell r="B562">
            <v>19</v>
          </cell>
          <cell r="C562" t="str">
            <v>201301</v>
          </cell>
          <cell r="D562" t="str">
            <v>10</v>
          </cell>
          <cell r="E562" t="str">
            <v>SO-PGW</v>
          </cell>
          <cell r="F562">
            <v>69491</v>
          </cell>
          <cell r="G562">
            <v>12387.375</v>
          </cell>
          <cell r="H562">
            <v>13377.0175</v>
          </cell>
          <cell r="I562">
            <v>64019</v>
          </cell>
          <cell r="J562">
            <v>331</v>
          </cell>
          <cell r="K562">
            <v>334</v>
          </cell>
          <cell r="L562">
            <v>55844.277499999997</v>
          </cell>
          <cell r="M562">
            <v>64350</v>
          </cell>
          <cell r="N562">
            <v>1607</v>
          </cell>
          <cell r="O562">
            <v>0</v>
          </cell>
          <cell r="P562">
            <v>64350</v>
          </cell>
          <cell r="Q562">
            <v>0</v>
          </cell>
          <cell r="R562">
            <v>0</v>
          </cell>
          <cell r="W562">
            <v>69491</v>
          </cell>
        </row>
        <row r="563">
          <cell r="A563" t="str">
            <v>20130210</v>
          </cell>
          <cell r="B563">
            <v>20</v>
          </cell>
          <cell r="C563" t="str">
            <v>201302</v>
          </cell>
          <cell r="D563" t="str">
            <v>10</v>
          </cell>
          <cell r="E563" t="str">
            <v>SO-PGW</v>
          </cell>
          <cell r="F563">
            <v>70905</v>
          </cell>
          <cell r="G563">
            <v>12648.2125</v>
          </cell>
          <cell r="H563">
            <v>13649.2125</v>
          </cell>
          <cell r="I563">
            <v>65358</v>
          </cell>
          <cell r="J563">
            <v>347</v>
          </cell>
          <cell r="K563">
            <v>350</v>
          </cell>
          <cell r="L563">
            <v>56973.162499999999</v>
          </cell>
          <cell r="M563">
            <v>65705</v>
          </cell>
          <cell r="N563">
            <v>1582</v>
          </cell>
          <cell r="O563">
            <v>0</v>
          </cell>
          <cell r="P563">
            <v>65705</v>
          </cell>
          <cell r="Q563">
            <v>0</v>
          </cell>
          <cell r="R563">
            <v>0</v>
          </cell>
          <cell r="W563">
            <v>70905</v>
          </cell>
        </row>
        <row r="564">
          <cell r="A564" t="str">
            <v>20130310</v>
          </cell>
          <cell r="B564">
            <v>21</v>
          </cell>
          <cell r="C564" t="str">
            <v>201303</v>
          </cell>
          <cell r="D564" t="str">
            <v>10</v>
          </cell>
          <cell r="E564" t="str">
            <v>SO-PGW</v>
          </cell>
          <cell r="F564">
            <v>72207</v>
          </cell>
          <cell r="G564">
            <v>12896.5375</v>
          </cell>
          <cell r="H564">
            <v>13899.8475</v>
          </cell>
          <cell r="I564">
            <v>66641</v>
          </cell>
          <cell r="J564">
            <v>354</v>
          </cell>
          <cell r="K564">
            <v>356</v>
          </cell>
          <cell r="L564">
            <v>58019.682500000003</v>
          </cell>
          <cell r="M564">
            <v>66995</v>
          </cell>
          <cell r="N564">
            <v>1683</v>
          </cell>
          <cell r="O564">
            <v>0</v>
          </cell>
          <cell r="P564">
            <v>66995</v>
          </cell>
          <cell r="Q564">
            <v>0</v>
          </cell>
          <cell r="R564">
            <v>0</v>
          </cell>
          <cell r="W564">
            <v>72207</v>
          </cell>
        </row>
        <row r="565">
          <cell r="A565" t="str">
            <v>20130410</v>
          </cell>
          <cell r="B565">
            <v>22</v>
          </cell>
          <cell r="C565" t="str">
            <v>201304</v>
          </cell>
          <cell r="D565" t="str">
            <v>10</v>
          </cell>
          <cell r="E565" t="str">
            <v>SO-PGW</v>
          </cell>
          <cell r="F565">
            <v>71434</v>
          </cell>
          <cell r="G565">
            <v>12828.585000000001</v>
          </cell>
          <cell r="H565">
            <v>13751.045</v>
          </cell>
          <cell r="I565">
            <v>66287</v>
          </cell>
          <cell r="J565">
            <v>355</v>
          </cell>
          <cell r="K565">
            <v>359</v>
          </cell>
          <cell r="L565">
            <v>57393.0625</v>
          </cell>
          <cell r="M565">
            <v>66642</v>
          </cell>
          <cell r="N565">
            <v>1695</v>
          </cell>
          <cell r="O565">
            <v>0</v>
          </cell>
          <cell r="P565">
            <v>66642</v>
          </cell>
          <cell r="Q565">
            <v>0</v>
          </cell>
          <cell r="R565">
            <v>0</v>
          </cell>
          <cell r="W565">
            <v>71434</v>
          </cell>
        </row>
        <row r="566">
          <cell r="A566" t="str">
            <v>20130510</v>
          </cell>
          <cell r="B566">
            <v>23</v>
          </cell>
          <cell r="C566" t="str">
            <v>201305</v>
          </cell>
          <cell r="D566" t="str">
            <v>10</v>
          </cell>
          <cell r="E566" t="str">
            <v>SO-PGW</v>
          </cell>
          <cell r="F566">
            <v>71821</v>
          </cell>
          <cell r="G566">
            <v>12863.4275</v>
          </cell>
          <cell r="H566">
            <v>13825.5425</v>
          </cell>
          <cell r="I566">
            <v>66478</v>
          </cell>
          <cell r="J566">
            <v>345</v>
          </cell>
          <cell r="K566">
            <v>348</v>
          </cell>
          <cell r="L566">
            <v>57714.447500000002</v>
          </cell>
          <cell r="M566">
            <v>66823</v>
          </cell>
          <cell r="N566">
            <v>1781</v>
          </cell>
          <cell r="O566">
            <v>0</v>
          </cell>
          <cell r="P566">
            <v>66823</v>
          </cell>
          <cell r="Q566">
            <v>0</v>
          </cell>
          <cell r="R566">
            <v>0</v>
          </cell>
          <cell r="W566">
            <v>71821</v>
          </cell>
        </row>
        <row r="567">
          <cell r="A567" t="str">
            <v>20130610</v>
          </cell>
          <cell r="B567">
            <v>24</v>
          </cell>
          <cell r="C567" t="str">
            <v>201306</v>
          </cell>
          <cell r="D567" t="str">
            <v>10</v>
          </cell>
          <cell r="E567" t="str">
            <v>SO-PGW</v>
          </cell>
          <cell r="F567">
            <v>72349</v>
          </cell>
          <cell r="G567">
            <v>12924.065000000001</v>
          </cell>
          <cell r="H567">
            <v>13927.182500000001</v>
          </cell>
          <cell r="I567">
            <v>66783</v>
          </cell>
          <cell r="J567">
            <v>355</v>
          </cell>
          <cell r="K567">
            <v>358</v>
          </cell>
          <cell r="L567">
            <v>58132.732499999998</v>
          </cell>
          <cell r="M567">
            <v>67138</v>
          </cell>
          <cell r="N567">
            <v>1792</v>
          </cell>
          <cell r="O567">
            <v>0</v>
          </cell>
          <cell r="P567">
            <v>67138</v>
          </cell>
          <cell r="Q567">
            <v>0</v>
          </cell>
          <cell r="R567">
            <v>0</v>
          </cell>
          <cell r="W567">
            <v>72349</v>
          </cell>
        </row>
        <row r="568">
          <cell r="A568" t="str">
            <v>20130710</v>
          </cell>
          <cell r="B568">
            <v>25</v>
          </cell>
          <cell r="C568" t="str">
            <v>201307</v>
          </cell>
          <cell r="D568" t="str">
            <v>10</v>
          </cell>
          <cell r="E568" t="str">
            <v>SO-PGW</v>
          </cell>
          <cell r="F568">
            <v>73409</v>
          </cell>
          <cell r="G568">
            <v>13102.705</v>
          </cell>
          <cell r="H568">
            <v>14131.2325</v>
          </cell>
          <cell r="I568">
            <v>67712</v>
          </cell>
          <cell r="J568">
            <v>354</v>
          </cell>
          <cell r="K568">
            <v>355</v>
          </cell>
          <cell r="L568">
            <v>58991.105000000003</v>
          </cell>
          <cell r="M568">
            <v>68066</v>
          </cell>
          <cell r="N568">
            <v>1821</v>
          </cell>
          <cell r="O568">
            <v>0</v>
          </cell>
          <cell r="P568">
            <v>68066</v>
          </cell>
          <cell r="Q568">
            <v>0</v>
          </cell>
          <cell r="R568">
            <v>0</v>
          </cell>
          <cell r="W568">
            <v>73409</v>
          </cell>
        </row>
        <row r="569">
          <cell r="A569" t="str">
            <v>20130810</v>
          </cell>
          <cell r="B569">
            <v>26</v>
          </cell>
          <cell r="C569" t="str">
            <v>201308</v>
          </cell>
          <cell r="D569" t="str">
            <v>10</v>
          </cell>
          <cell r="E569" t="str">
            <v>SO-PGW</v>
          </cell>
          <cell r="F569">
            <v>71949</v>
          </cell>
          <cell r="G569">
            <v>12835.514999999999</v>
          </cell>
          <cell r="H569">
            <v>13850.182500000001</v>
          </cell>
          <cell r="I569">
            <v>66310</v>
          </cell>
          <cell r="J569">
            <v>368</v>
          </cell>
          <cell r="K569">
            <v>370</v>
          </cell>
          <cell r="L569">
            <v>57800.042500000003</v>
          </cell>
          <cell r="M569">
            <v>66678</v>
          </cell>
          <cell r="N569">
            <v>1756</v>
          </cell>
          <cell r="O569">
            <v>0</v>
          </cell>
          <cell r="P569">
            <v>66678</v>
          </cell>
          <cell r="Q569">
            <v>0</v>
          </cell>
          <cell r="R569">
            <v>0</v>
          </cell>
          <cell r="W569">
            <v>71949</v>
          </cell>
        </row>
        <row r="570">
          <cell r="A570" t="str">
            <v>20130910</v>
          </cell>
          <cell r="B570">
            <v>27</v>
          </cell>
          <cell r="C570" t="str">
            <v>201309</v>
          </cell>
          <cell r="D570" t="str">
            <v>10</v>
          </cell>
          <cell r="E570" t="str">
            <v>SO-PGW</v>
          </cell>
          <cell r="F570">
            <v>70550</v>
          </cell>
          <cell r="G570">
            <v>12600.4725</v>
          </cell>
          <cell r="H570">
            <v>13580.875</v>
          </cell>
          <cell r="I570">
            <v>65083</v>
          </cell>
          <cell r="J570">
            <v>374</v>
          </cell>
          <cell r="K570">
            <v>376</v>
          </cell>
          <cell r="L570">
            <v>56665.504999999997</v>
          </cell>
          <cell r="M570">
            <v>65457</v>
          </cell>
          <cell r="N570">
            <v>1700</v>
          </cell>
          <cell r="O570">
            <v>0</v>
          </cell>
          <cell r="P570">
            <v>65457</v>
          </cell>
          <cell r="Q570">
            <v>0</v>
          </cell>
          <cell r="R570">
            <v>0</v>
          </cell>
          <cell r="W570">
            <v>70550</v>
          </cell>
        </row>
        <row r="571">
          <cell r="A571" t="str">
            <v>20131010</v>
          </cell>
          <cell r="B571">
            <v>28</v>
          </cell>
          <cell r="C571" t="str">
            <v>201310</v>
          </cell>
          <cell r="D571" t="str">
            <v>10</v>
          </cell>
          <cell r="E571" t="str">
            <v>SO-PGW</v>
          </cell>
          <cell r="F571">
            <v>71721</v>
          </cell>
          <cell r="G571">
            <v>12811.645</v>
          </cell>
          <cell r="H571">
            <v>13806.2925</v>
          </cell>
          <cell r="I571">
            <v>66199</v>
          </cell>
          <cell r="J571">
            <v>355</v>
          </cell>
          <cell r="K571">
            <v>355</v>
          </cell>
          <cell r="L571">
            <v>57628.044999999998</v>
          </cell>
          <cell r="M571">
            <v>66554</v>
          </cell>
          <cell r="N571">
            <v>1735</v>
          </cell>
          <cell r="O571">
            <v>0</v>
          </cell>
          <cell r="P571">
            <v>66554</v>
          </cell>
          <cell r="Q571">
            <v>0</v>
          </cell>
          <cell r="R571">
            <v>0</v>
          </cell>
          <cell r="W571">
            <v>71721</v>
          </cell>
        </row>
        <row r="572">
          <cell r="A572" t="str">
            <v>20131110</v>
          </cell>
          <cell r="B572">
            <v>29</v>
          </cell>
          <cell r="C572" t="str">
            <v>201311</v>
          </cell>
          <cell r="D572" t="str">
            <v>10</v>
          </cell>
          <cell r="E572" t="str">
            <v>SO-PGW</v>
          </cell>
          <cell r="F572">
            <v>71106</v>
          </cell>
          <cell r="G572">
            <v>12671.6975</v>
          </cell>
          <cell r="H572">
            <v>13687.905000000001</v>
          </cell>
          <cell r="I572">
            <v>65463</v>
          </cell>
          <cell r="J572">
            <v>364</v>
          </cell>
          <cell r="K572">
            <v>364</v>
          </cell>
          <cell r="L572">
            <v>57124.165000000001</v>
          </cell>
          <cell r="M572">
            <v>65827</v>
          </cell>
          <cell r="N572">
            <v>1755</v>
          </cell>
          <cell r="O572">
            <v>0</v>
          </cell>
          <cell r="P572">
            <v>65827</v>
          </cell>
          <cell r="Q572">
            <v>0</v>
          </cell>
          <cell r="R572">
            <v>0</v>
          </cell>
          <cell r="W572">
            <v>71106</v>
          </cell>
        </row>
        <row r="573">
          <cell r="A573" t="str">
            <v>20131210</v>
          </cell>
          <cell r="B573">
            <v>30</v>
          </cell>
          <cell r="C573" t="str">
            <v>201312</v>
          </cell>
          <cell r="D573" t="str">
            <v>10</v>
          </cell>
          <cell r="E573" t="str">
            <v>SO-PGW</v>
          </cell>
          <cell r="F573">
            <v>71977</v>
          </cell>
          <cell r="G573">
            <v>12831.665000000001</v>
          </cell>
          <cell r="H573">
            <v>13855.5725</v>
          </cell>
          <cell r="I573">
            <v>66282</v>
          </cell>
          <cell r="J573">
            <v>376</v>
          </cell>
          <cell r="K573">
            <v>377</v>
          </cell>
          <cell r="L573">
            <v>57817</v>
          </cell>
          <cell r="M573">
            <v>66658</v>
          </cell>
          <cell r="N573">
            <v>1745</v>
          </cell>
          <cell r="O573">
            <v>0</v>
          </cell>
          <cell r="P573">
            <v>66658</v>
          </cell>
          <cell r="Q573">
            <v>0</v>
          </cell>
          <cell r="R573">
            <v>0</v>
          </cell>
          <cell r="W573">
            <v>71977</v>
          </cell>
        </row>
        <row r="574">
          <cell r="A574" t="str">
            <v>20140110</v>
          </cell>
          <cell r="B574">
            <v>31</v>
          </cell>
          <cell r="C574" t="str">
            <v>201401</v>
          </cell>
          <cell r="D574" t="str">
            <v>10</v>
          </cell>
          <cell r="E574" t="str">
            <v>SO-PGW</v>
          </cell>
          <cell r="F574">
            <v>73848</v>
          </cell>
          <cell r="G574">
            <v>13121.184999999999</v>
          </cell>
          <cell r="H574">
            <v>14215.74</v>
          </cell>
          <cell r="I574">
            <v>67787</v>
          </cell>
          <cell r="J574">
            <v>375</v>
          </cell>
          <cell r="K574">
            <v>375</v>
          </cell>
          <cell r="L574">
            <v>59329.447500000002</v>
          </cell>
          <cell r="M574">
            <v>68162</v>
          </cell>
          <cell r="N574">
            <v>1883</v>
          </cell>
          <cell r="O574">
            <v>0</v>
          </cell>
          <cell r="P574">
            <v>68162</v>
          </cell>
          <cell r="Q574">
            <v>0</v>
          </cell>
          <cell r="R574">
            <v>0</v>
          </cell>
          <cell r="W574">
            <v>73848</v>
          </cell>
        </row>
        <row r="575">
          <cell r="A575" t="str">
            <v>20140210</v>
          </cell>
          <cell r="B575">
            <v>32</v>
          </cell>
          <cell r="C575" t="str">
            <v>201402</v>
          </cell>
          <cell r="D575" t="str">
            <v>10</v>
          </cell>
          <cell r="E575" t="str">
            <v>SO-PGW</v>
          </cell>
          <cell r="F575">
            <v>79916</v>
          </cell>
          <cell r="G575">
            <v>14071.557500000001</v>
          </cell>
          <cell r="H575">
            <v>15383.83</v>
          </cell>
          <cell r="I575">
            <v>72722</v>
          </cell>
          <cell r="J575">
            <v>377</v>
          </cell>
          <cell r="K575">
            <v>377</v>
          </cell>
          <cell r="L575">
            <v>64227.7425</v>
          </cell>
          <cell r="M575">
            <v>73099</v>
          </cell>
          <cell r="N575">
            <v>2195</v>
          </cell>
          <cell r="O575">
            <v>0</v>
          </cell>
          <cell r="P575">
            <v>73099</v>
          </cell>
          <cell r="Q575">
            <v>0</v>
          </cell>
          <cell r="R575">
            <v>0</v>
          </cell>
          <cell r="W575">
            <v>79916</v>
          </cell>
        </row>
        <row r="576">
          <cell r="A576" t="str">
            <v>20140310</v>
          </cell>
          <cell r="B576">
            <v>33</v>
          </cell>
          <cell r="C576" t="str">
            <v>201403</v>
          </cell>
          <cell r="D576" t="str">
            <v>10</v>
          </cell>
          <cell r="E576" t="str">
            <v>SO-PGW</v>
          </cell>
          <cell r="F576">
            <v>83653</v>
          </cell>
          <cell r="G576">
            <v>14587.4575</v>
          </cell>
          <cell r="H576">
            <v>16103.202500000001</v>
          </cell>
          <cell r="I576">
            <v>75421</v>
          </cell>
          <cell r="J576">
            <v>358</v>
          </cell>
          <cell r="K576">
            <v>361</v>
          </cell>
          <cell r="L576">
            <v>67258.289999999994</v>
          </cell>
          <cell r="M576">
            <v>75779</v>
          </cell>
          <cell r="N576">
            <v>2383</v>
          </cell>
          <cell r="O576">
            <v>0</v>
          </cell>
          <cell r="P576">
            <v>75779</v>
          </cell>
          <cell r="Q576">
            <v>0</v>
          </cell>
          <cell r="R576">
            <v>0</v>
          </cell>
          <cell r="W576">
            <v>83653</v>
          </cell>
        </row>
        <row r="577">
          <cell r="A577" t="str">
            <v>20140410</v>
          </cell>
          <cell r="B577">
            <v>34</v>
          </cell>
          <cell r="C577" t="str">
            <v>201404</v>
          </cell>
          <cell r="D577" t="str">
            <v>10</v>
          </cell>
          <cell r="E577" t="str">
            <v>SO-PGW</v>
          </cell>
          <cell r="F577">
            <v>86607</v>
          </cell>
          <cell r="G577">
            <v>15067.745000000001</v>
          </cell>
          <cell r="H577">
            <v>16671.8475</v>
          </cell>
          <cell r="I577">
            <v>77916</v>
          </cell>
          <cell r="J577">
            <v>358</v>
          </cell>
          <cell r="K577">
            <v>361</v>
          </cell>
          <cell r="L577">
            <v>69643.645000000004</v>
          </cell>
          <cell r="M577">
            <v>78274</v>
          </cell>
          <cell r="N577">
            <v>2483</v>
          </cell>
          <cell r="O577">
            <v>0</v>
          </cell>
          <cell r="P577">
            <v>78274</v>
          </cell>
          <cell r="Q577">
            <v>0</v>
          </cell>
          <cell r="R577">
            <v>0</v>
          </cell>
          <cell r="W577">
            <v>86607</v>
          </cell>
        </row>
        <row r="578">
          <cell r="A578" t="str">
            <v>20140510</v>
          </cell>
          <cell r="B578">
            <v>35</v>
          </cell>
          <cell r="C578" t="str">
            <v>201405</v>
          </cell>
          <cell r="D578" t="str">
            <v>10</v>
          </cell>
          <cell r="E578" t="str">
            <v>SO-PGW</v>
          </cell>
          <cell r="F578">
            <v>89352</v>
          </cell>
          <cell r="G578">
            <v>13495.79</v>
          </cell>
          <cell r="H578">
            <v>17200.260000000002</v>
          </cell>
          <cell r="I578">
            <v>69750</v>
          </cell>
          <cell r="J578">
            <v>358</v>
          </cell>
          <cell r="K578">
            <v>361</v>
          </cell>
          <cell r="L578">
            <v>71860.232499999998</v>
          </cell>
          <cell r="M578">
            <v>70108</v>
          </cell>
          <cell r="N578">
            <v>1725</v>
          </cell>
          <cell r="O578">
            <v>0</v>
          </cell>
          <cell r="P578">
            <v>70108</v>
          </cell>
          <cell r="Q578">
            <v>0</v>
          </cell>
          <cell r="R578">
            <v>0</v>
          </cell>
          <cell r="W578">
            <v>89352</v>
          </cell>
        </row>
        <row r="579">
          <cell r="A579" t="str">
            <v>20140610</v>
          </cell>
          <cell r="B579">
            <v>36</v>
          </cell>
          <cell r="C579" t="str">
            <v>201406</v>
          </cell>
          <cell r="D579" t="str">
            <v>10</v>
          </cell>
          <cell r="E579" t="str">
            <v>SO-PGW</v>
          </cell>
          <cell r="F579">
            <v>89482</v>
          </cell>
          <cell r="G579">
            <v>15761.130000000001</v>
          </cell>
          <cell r="H579">
            <v>17225.285</v>
          </cell>
          <cell r="I579">
            <v>81518</v>
          </cell>
          <cell r="J579">
            <v>358</v>
          </cell>
          <cell r="K579">
            <v>361</v>
          </cell>
          <cell r="L579">
            <v>71965.207500000004</v>
          </cell>
          <cell r="M579">
            <v>81876</v>
          </cell>
          <cell r="N579">
            <v>1755</v>
          </cell>
          <cell r="O579">
            <v>0</v>
          </cell>
          <cell r="P579">
            <v>81876</v>
          </cell>
          <cell r="Q579">
            <v>0</v>
          </cell>
          <cell r="R579">
            <v>0</v>
          </cell>
          <cell r="W579">
            <v>89482</v>
          </cell>
        </row>
        <row r="580">
          <cell r="A580" t="str">
            <v>20140710</v>
          </cell>
          <cell r="B580">
            <v>37</v>
          </cell>
          <cell r="C580" t="str">
            <v>201407</v>
          </cell>
          <cell r="D580" t="str">
            <v>10</v>
          </cell>
          <cell r="E580" t="str">
            <v>SO-PGW</v>
          </cell>
          <cell r="F580">
            <v>89612</v>
          </cell>
          <cell r="G580">
            <v>15784.0375</v>
          </cell>
          <cell r="H580">
            <v>17250.310000000001</v>
          </cell>
          <cell r="I580">
            <v>81637</v>
          </cell>
          <cell r="J580">
            <v>358</v>
          </cell>
          <cell r="K580">
            <v>361</v>
          </cell>
          <cell r="L580">
            <v>72070.182499999995</v>
          </cell>
          <cell r="M580">
            <v>81995</v>
          </cell>
          <cell r="N580">
            <v>1757</v>
          </cell>
          <cell r="O580">
            <v>0</v>
          </cell>
          <cell r="P580">
            <v>81995</v>
          </cell>
          <cell r="Q580">
            <v>0</v>
          </cell>
          <cell r="R580">
            <v>0</v>
          </cell>
          <cell r="W580">
            <v>89612</v>
          </cell>
        </row>
        <row r="581">
          <cell r="A581" t="str">
            <v>20140810</v>
          </cell>
          <cell r="B581">
            <v>38</v>
          </cell>
          <cell r="C581" t="str">
            <v>201408</v>
          </cell>
          <cell r="D581" t="str">
            <v>10</v>
          </cell>
          <cell r="E581" t="str">
            <v>SO-PGW</v>
          </cell>
          <cell r="F581">
            <v>89742</v>
          </cell>
          <cell r="G581">
            <v>15806.945</v>
          </cell>
          <cell r="H581">
            <v>17275.334999999999</v>
          </cell>
          <cell r="I581">
            <v>81756</v>
          </cell>
          <cell r="J581">
            <v>358</v>
          </cell>
          <cell r="K581">
            <v>361</v>
          </cell>
          <cell r="L581">
            <v>72175.157500000001</v>
          </cell>
          <cell r="M581">
            <v>82114</v>
          </cell>
          <cell r="N581">
            <v>1760</v>
          </cell>
          <cell r="O581">
            <v>0</v>
          </cell>
          <cell r="P581">
            <v>82114</v>
          </cell>
          <cell r="Q581">
            <v>0</v>
          </cell>
          <cell r="R581">
            <v>0</v>
          </cell>
          <cell r="W581">
            <v>89742</v>
          </cell>
        </row>
        <row r="582">
          <cell r="A582" t="str">
            <v>20140910</v>
          </cell>
          <cell r="B582">
            <v>39</v>
          </cell>
          <cell r="C582" t="str">
            <v>201409</v>
          </cell>
          <cell r="D582" t="str">
            <v>10</v>
          </cell>
          <cell r="E582" t="str">
            <v>SO-PGW</v>
          </cell>
          <cell r="F582">
            <v>89872</v>
          </cell>
          <cell r="G582">
            <v>15829.852500000001</v>
          </cell>
          <cell r="H582">
            <v>17300.36</v>
          </cell>
          <cell r="I582">
            <v>81875</v>
          </cell>
          <cell r="J582">
            <v>358</v>
          </cell>
          <cell r="K582">
            <v>361</v>
          </cell>
          <cell r="L582">
            <v>72280.132499999992</v>
          </cell>
          <cell r="M582">
            <v>82233</v>
          </cell>
          <cell r="N582">
            <v>1763</v>
          </cell>
          <cell r="O582">
            <v>0</v>
          </cell>
          <cell r="P582">
            <v>82233</v>
          </cell>
          <cell r="Q582">
            <v>0</v>
          </cell>
          <cell r="R582">
            <v>0</v>
          </cell>
          <cell r="W582">
            <v>89872</v>
          </cell>
        </row>
        <row r="583">
          <cell r="A583" t="str">
            <v>20141010</v>
          </cell>
          <cell r="B583">
            <v>40</v>
          </cell>
          <cell r="C583" t="str">
            <v>201410</v>
          </cell>
          <cell r="D583" t="str">
            <v>10</v>
          </cell>
          <cell r="E583" t="str">
            <v>SO-PGW</v>
          </cell>
          <cell r="F583">
            <v>90002</v>
          </cell>
          <cell r="G583">
            <v>15852.76</v>
          </cell>
          <cell r="H583">
            <v>17325.385000000002</v>
          </cell>
          <cell r="I583">
            <v>81994</v>
          </cell>
          <cell r="J583">
            <v>358</v>
          </cell>
          <cell r="K583">
            <v>361</v>
          </cell>
          <cell r="L583">
            <v>72385.107499999998</v>
          </cell>
          <cell r="M583">
            <v>82352</v>
          </cell>
          <cell r="N583">
            <v>1765</v>
          </cell>
          <cell r="O583">
            <v>0</v>
          </cell>
          <cell r="P583">
            <v>82352</v>
          </cell>
          <cell r="Q583">
            <v>0</v>
          </cell>
          <cell r="R583">
            <v>0</v>
          </cell>
          <cell r="W583">
            <v>90002</v>
          </cell>
        </row>
        <row r="584">
          <cell r="A584" t="str">
            <v>20141110</v>
          </cell>
          <cell r="B584">
            <v>41</v>
          </cell>
          <cell r="C584" t="str">
            <v>201411</v>
          </cell>
          <cell r="D584" t="str">
            <v>10</v>
          </cell>
          <cell r="E584" t="str">
            <v>SO-PGW</v>
          </cell>
          <cell r="F584">
            <v>90132</v>
          </cell>
          <cell r="G584">
            <v>15875.6675</v>
          </cell>
          <cell r="H584">
            <v>17350.41</v>
          </cell>
          <cell r="I584">
            <v>82113</v>
          </cell>
          <cell r="J584">
            <v>358</v>
          </cell>
          <cell r="K584">
            <v>361</v>
          </cell>
          <cell r="L584">
            <v>72490.082500000004</v>
          </cell>
          <cell r="M584">
            <v>82471</v>
          </cell>
          <cell r="N584">
            <v>1768</v>
          </cell>
          <cell r="O584">
            <v>0</v>
          </cell>
          <cell r="P584">
            <v>82471</v>
          </cell>
          <cell r="Q584">
            <v>0</v>
          </cell>
          <cell r="R584">
            <v>0</v>
          </cell>
          <cell r="W584">
            <v>90132</v>
          </cell>
        </row>
        <row r="585">
          <cell r="A585" t="str">
            <v>20141210</v>
          </cell>
          <cell r="B585">
            <v>42</v>
          </cell>
          <cell r="C585" t="str">
            <v>201412</v>
          </cell>
          <cell r="D585" t="str">
            <v>10</v>
          </cell>
          <cell r="E585" t="str">
            <v>SO-PGW</v>
          </cell>
          <cell r="F585">
            <v>90262</v>
          </cell>
          <cell r="G585">
            <v>15898.575000000001</v>
          </cell>
          <cell r="H585">
            <v>17375.435000000001</v>
          </cell>
          <cell r="I585">
            <v>82232</v>
          </cell>
          <cell r="J585">
            <v>358</v>
          </cell>
          <cell r="K585">
            <v>361</v>
          </cell>
          <cell r="L585">
            <v>72595.057499999995</v>
          </cell>
          <cell r="M585">
            <v>82590</v>
          </cell>
          <cell r="N585">
            <v>1771</v>
          </cell>
          <cell r="O585">
            <v>0</v>
          </cell>
          <cell r="P585">
            <v>82590</v>
          </cell>
          <cell r="Q585">
            <v>0</v>
          </cell>
          <cell r="R585">
            <v>0</v>
          </cell>
          <cell r="W585">
            <v>90262</v>
          </cell>
        </row>
        <row r="586">
          <cell r="A586" t="str">
            <v>20150110</v>
          </cell>
          <cell r="B586">
            <v>43</v>
          </cell>
          <cell r="C586" t="str">
            <v>201501</v>
          </cell>
          <cell r="D586" t="str">
            <v>10</v>
          </cell>
          <cell r="E586" t="str">
            <v>SO-PGW</v>
          </cell>
          <cell r="F586">
            <v>90392</v>
          </cell>
          <cell r="G586">
            <v>15921.4825</v>
          </cell>
          <cell r="H586">
            <v>17400.46</v>
          </cell>
          <cell r="I586">
            <v>82351</v>
          </cell>
          <cell r="J586">
            <v>358</v>
          </cell>
          <cell r="K586">
            <v>361</v>
          </cell>
          <cell r="L586">
            <v>72700.032500000001</v>
          </cell>
          <cell r="M586">
            <v>82709</v>
          </cell>
          <cell r="N586">
            <v>1773</v>
          </cell>
          <cell r="O586">
            <v>0</v>
          </cell>
          <cell r="P586">
            <v>82709</v>
          </cell>
          <cell r="Q586">
            <v>0</v>
          </cell>
          <cell r="R586">
            <v>0</v>
          </cell>
          <cell r="W586">
            <v>90392</v>
          </cell>
        </row>
        <row r="587">
          <cell r="A587" t="str">
            <v>20150210</v>
          </cell>
          <cell r="B587">
            <v>44</v>
          </cell>
          <cell r="C587" t="str">
            <v>201502</v>
          </cell>
          <cell r="D587" t="str">
            <v>10</v>
          </cell>
          <cell r="E587" t="str">
            <v>SO-PGW</v>
          </cell>
          <cell r="F587">
            <v>90522</v>
          </cell>
          <cell r="G587">
            <v>15944.390000000001</v>
          </cell>
          <cell r="H587">
            <v>17425.485000000001</v>
          </cell>
          <cell r="I587">
            <v>82470</v>
          </cell>
          <cell r="J587">
            <v>358</v>
          </cell>
          <cell r="K587">
            <v>361</v>
          </cell>
          <cell r="L587">
            <v>72805.007499999992</v>
          </cell>
          <cell r="M587">
            <v>82828</v>
          </cell>
          <cell r="N587">
            <v>1776</v>
          </cell>
          <cell r="O587">
            <v>0</v>
          </cell>
          <cell r="P587">
            <v>82828</v>
          </cell>
          <cell r="Q587">
            <v>0</v>
          </cell>
          <cell r="R587">
            <v>0</v>
          </cell>
          <cell r="W587">
            <v>90522</v>
          </cell>
        </row>
        <row r="588">
          <cell r="A588" t="str">
            <v>20150310</v>
          </cell>
          <cell r="B588">
            <v>45</v>
          </cell>
          <cell r="C588" t="str">
            <v>201503</v>
          </cell>
          <cell r="D588" t="str">
            <v>10</v>
          </cell>
          <cell r="E588" t="str">
            <v>SO-PGW</v>
          </cell>
          <cell r="F588">
            <v>90652</v>
          </cell>
          <cell r="G588">
            <v>15967.297500000001</v>
          </cell>
          <cell r="H588">
            <v>17450.510000000002</v>
          </cell>
          <cell r="I588">
            <v>82589</v>
          </cell>
          <cell r="J588">
            <v>358</v>
          </cell>
          <cell r="K588">
            <v>361</v>
          </cell>
          <cell r="L588">
            <v>72909.982499999998</v>
          </cell>
          <cell r="M588">
            <v>82947</v>
          </cell>
          <cell r="N588">
            <v>1779</v>
          </cell>
          <cell r="O588">
            <v>0</v>
          </cell>
          <cell r="P588">
            <v>82947</v>
          </cell>
          <cell r="Q588">
            <v>0</v>
          </cell>
          <cell r="R588">
            <v>0</v>
          </cell>
          <cell r="W588">
            <v>90652</v>
          </cell>
        </row>
        <row r="589">
          <cell r="A589" t="str">
            <v>20150410</v>
          </cell>
          <cell r="B589">
            <v>46</v>
          </cell>
          <cell r="C589" t="str">
            <v>201504</v>
          </cell>
          <cell r="D589" t="str">
            <v>10</v>
          </cell>
          <cell r="E589" t="str">
            <v>SO-PGW</v>
          </cell>
          <cell r="F589">
            <v>90782</v>
          </cell>
          <cell r="G589">
            <v>15990.205</v>
          </cell>
          <cell r="H589">
            <v>17475.535</v>
          </cell>
          <cell r="I589">
            <v>82708</v>
          </cell>
          <cell r="J589">
            <v>358</v>
          </cell>
          <cell r="K589">
            <v>361</v>
          </cell>
          <cell r="L589">
            <v>73014.957500000004</v>
          </cell>
          <cell r="M589">
            <v>83066</v>
          </cell>
          <cell r="N589">
            <v>1781</v>
          </cell>
          <cell r="O589">
            <v>0</v>
          </cell>
          <cell r="P589">
            <v>83066</v>
          </cell>
          <cell r="Q589">
            <v>0</v>
          </cell>
          <cell r="R589">
            <v>0</v>
          </cell>
          <cell r="W589">
            <v>90782</v>
          </cell>
        </row>
        <row r="590">
          <cell r="A590" t="str">
            <v>20150510</v>
          </cell>
          <cell r="B590">
            <v>47</v>
          </cell>
          <cell r="C590" t="str">
            <v>201505</v>
          </cell>
          <cell r="D590" t="str">
            <v>10</v>
          </cell>
          <cell r="E590" t="str">
            <v>SO-PGW</v>
          </cell>
          <cell r="F590">
            <v>90912</v>
          </cell>
          <cell r="G590">
            <v>16012.92</v>
          </cell>
          <cell r="H590">
            <v>17500.560000000001</v>
          </cell>
          <cell r="I590">
            <v>82826</v>
          </cell>
          <cell r="J590">
            <v>358</v>
          </cell>
          <cell r="K590">
            <v>361</v>
          </cell>
          <cell r="L590">
            <v>73119.932499999995</v>
          </cell>
          <cell r="M590">
            <v>83184</v>
          </cell>
          <cell r="N590">
            <v>1783</v>
          </cell>
          <cell r="O590">
            <v>0</v>
          </cell>
          <cell r="P590">
            <v>83184</v>
          </cell>
          <cell r="Q590">
            <v>0</v>
          </cell>
          <cell r="R590">
            <v>0</v>
          </cell>
          <cell r="W590">
            <v>90912</v>
          </cell>
        </row>
        <row r="591">
          <cell r="A591" t="str">
            <v>20150610</v>
          </cell>
          <cell r="B591">
            <v>48</v>
          </cell>
          <cell r="C591" t="str">
            <v>201506</v>
          </cell>
          <cell r="D591" t="str">
            <v>10</v>
          </cell>
          <cell r="E591" t="str">
            <v>SO-PGW</v>
          </cell>
          <cell r="F591">
            <v>91042</v>
          </cell>
          <cell r="G591">
            <v>16035.827500000001</v>
          </cell>
          <cell r="H591">
            <v>17525.584999999999</v>
          </cell>
          <cell r="I591">
            <v>82945</v>
          </cell>
          <cell r="J591">
            <v>358</v>
          </cell>
          <cell r="K591">
            <v>361</v>
          </cell>
          <cell r="L591">
            <v>73224.907500000001</v>
          </cell>
          <cell r="M591">
            <v>83303</v>
          </cell>
          <cell r="N591">
            <v>1786</v>
          </cell>
          <cell r="O591">
            <v>0</v>
          </cell>
          <cell r="P591">
            <v>83303</v>
          </cell>
          <cell r="Q591">
            <v>0</v>
          </cell>
          <cell r="R591">
            <v>0</v>
          </cell>
          <cell r="W591">
            <v>91042</v>
          </cell>
        </row>
        <row r="592">
          <cell r="A592" t="str">
            <v>20150710</v>
          </cell>
          <cell r="B592">
            <v>49</v>
          </cell>
          <cell r="C592" t="str">
            <v>201507</v>
          </cell>
          <cell r="D592" t="str">
            <v>10</v>
          </cell>
          <cell r="E592" t="str">
            <v>SO-PGW</v>
          </cell>
          <cell r="F592">
            <v>91172</v>
          </cell>
          <cell r="G592">
            <v>16058.735000000001</v>
          </cell>
          <cell r="H592">
            <v>17550.61</v>
          </cell>
          <cell r="I592">
            <v>83064</v>
          </cell>
          <cell r="J592">
            <v>358</v>
          </cell>
          <cell r="K592">
            <v>361</v>
          </cell>
          <cell r="L592">
            <v>73329.882499999992</v>
          </cell>
          <cell r="M592">
            <v>83422</v>
          </cell>
          <cell r="N592">
            <v>1788</v>
          </cell>
          <cell r="O592">
            <v>0</v>
          </cell>
          <cell r="P592">
            <v>83422</v>
          </cell>
          <cell r="Q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91172</v>
          </cell>
        </row>
        <row r="593">
          <cell r="A593" t="str">
            <v>20150810</v>
          </cell>
          <cell r="B593">
            <v>50</v>
          </cell>
          <cell r="C593" t="str">
            <v>201508</v>
          </cell>
          <cell r="D593" t="str">
            <v>10</v>
          </cell>
          <cell r="E593" t="str">
            <v>SO-PGW</v>
          </cell>
          <cell r="F593">
            <v>91302</v>
          </cell>
          <cell r="G593">
            <v>16081.6425</v>
          </cell>
          <cell r="H593">
            <v>17575.635000000002</v>
          </cell>
          <cell r="I593">
            <v>83183</v>
          </cell>
          <cell r="J593">
            <v>358</v>
          </cell>
          <cell r="K593">
            <v>361</v>
          </cell>
          <cell r="L593">
            <v>73434.857499999998</v>
          </cell>
          <cell r="M593">
            <v>83541</v>
          </cell>
          <cell r="N593">
            <v>1791</v>
          </cell>
          <cell r="O593">
            <v>0</v>
          </cell>
          <cell r="P593">
            <v>83541</v>
          </cell>
          <cell r="Q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91302</v>
          </cell>
        </row>
        <row r="594">
          <cell r="A594" t="str">
            <v>20150910</v>
          </cell>
          <cell r="B594">
            <v>51</v>
          </cell>
          <cell r="C594" t="str">
            <v>201509</v>
          </cell>
          <cell r="D594" t="str">
            <v>10</v>
          </cell>
          <cell r="E594" t="str">
            <v>SO-PGW</v>
          </cell>
          <cell r="F594">
            <v>91432</v>
          </cell>
          <cell r="G594">
            <v>16104.550000000001</v>
          </cell>
          <cell r="H594">
            <v>17600.66</v>
          </cell>
          <cell r="I594">
            <v>83302</v>
          </cell>
          <cell r="J594">
            <v>358</v>
          </cell>
          <cell r="K594">
            <v>361</v>
          </cell>
          <cell r="L594">
            <v>73539.832500000004</v>
          </cell>
          <cell r="M594">
            <v>83660</v>
          </cell>
          <cell r="N594">
            <v>1793</v>
          </cell>
          <cell r="O594">
            <v>0</v>
          </cell>
          <cell r="P594">
            <v>83660</v>
          </cell>
          <cell r="Q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91432</v>
          </cell>
        </row>
        <row r="595">
          <cell r="A595" t="str">
            <v>20151010</v>
          </cell>
          <cell r="B595">
            <v>52</v>
          </cell>
          <cell r="C595" t="str">
            <v>201510</v>
          </cell>
          <cell r="D595" t="str">
            <v>10</v>
          </cell>
          <cell r="E595" t="str">
            <v>SO-PGW</v>
          </cell>
          <cell r="F595">
            <v>91562</v>
          </cell>
          <cell r="G595">
            <v>16127.4575</v>
          </cell>
          <cell r="H595">
            <v>17625.685000000001</v>
          </cell>
          <cell r="I595">
            <v>83421</v>
          </cell>
          <cell r="J595">
            <v>358</v>
          </cell>
          <cell r="K595">
            <v>361</v>
          </cell>
          <cell r="L595">
            <v>73644.807499999995</v>
          </cell>
          <cell r="M595">
            <v>83779</v>
          </cell>
          <cell r="N595">
            <v>1796</v>
          </cell>
          <cell r="O595">
            <v>0</v>
          </cell>
          <cell r="P595">
            <v>83779</v>
          </cell>
          <cell r="Q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91562</v>
          </cell>
        </row>
        <row r="596">
          <cell r="A596" t="str">
            <v>20151110</v>
          </cell>
          <cell r="B596">
            <v>53</v>
          </cell>
          <cell r="C596" t="str">
            <v>201511</v>
          </cell>
          <cell r="D596" t="str">
            <v>10</v>
          </cell>
          <cell r="E596" t="str">
            <v>SO-PGW</v>
          </cell>
          <cell r="F596">
            <v>91692</v>
          </cell>
          <cell r="G596">
            <v>16150.365</v>
          </cell>
          <cell r="H596">
            <v>17650.71</v>
          </cell>
          <cell r="I596">
            <v>83540</v>
          </cell>
          <cell r="J596">
            <v>358</v>
          </cell>
          <cell r="K596">
            <v>361</v>
          </cell>
          <cell r="L596">
            <v>73749.782500000001</v>
          </cell>
          <cell r="M596">
            <v>83898</v>
          </cell>
          <cell r="N596">
            <v>1799</v>
          </cell>
          <cell r="O596">
            <v>0</v>
          </cell>
          <cell r="P596">
            <v>83898</v>
          </cell>
          <cell r="Q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91692</v>
          </cell>
        </row>
        <row r="597">
          <cell r="A597" t="str">
            <v>20151210</v>
          </cell>
          <cell r="B597">
            <v>54</v>
          </cell>
          <cell r="C597" t="str">
            <v>201512</v>
          </cell>
          <cell r="D597" t="str">
            <v>10</v>
          </cell>
          <cell r="E597" t="str">
            <v>SO-PGW</v>
          </cell>
          <cell r="F597">
            <v>91822</v>
          </cell>
          <cell r="G597">
            <v>16173.272500000001</v>
          </cell>
          <cell r="H597">
            <v>17675.735000000001</v>
          </cell>
          <cell r="I597">
            <v>83659</v>
          </cell>
          <cell r="J597">
            <v>358</v>
          </cell>
          <cell r="K597">
            <v>361</v>
          </cell>
          <cell r="L597">
            <v>73854.757499999992</v>
          </cell>
          <cell r="M597">
            <v>84017</v>
          </cell>
          <cell r="N597">
            <v>1801</v>
          </cell>
          <cell r="O597">
            <v>0</v>
          </cell>
          <cell r="P597">
            <v>84017</v>
          </cell>
          <cell r="Q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91822</v>
          </cell>
        </row>
        <row r="598">
          <cell r="A598" t="str">
            <v>20160110</v>
          </cell>
          <cell r="B598">
            <v>55</v>
          </cell>
          <cell r="C598" t="str">
            <v>201601</v>
          </cell>
          <cell r="D598" t="str">
            <v>10</v>
          </cell>
          <cell r="E598" t="str">
            <v>SO-PGW</v>
          </cell>
          <cell r="F598">
            <v>91952</v>
          </cell>
          <cell r="G598">
            <v>16196.18</v>
          </cell>
          <cell r="H598">
            <v>17700.760000000002</v>
          </cell>
          <cell r="I598">
            <v>83778</v>
          </cell>
          <cell r="J598">
            <v>358</v>
          </cell>
          <cell r="K598">
            <v>361</v>
          </cell>
          <cell r="L598">
            <v>73959.732499999998</v>
          </cell>
          <cell r="M598">
            <v>84136</v>
          </cell>
          <cell r="N598">
            <v>1804</v>
          </cell>
          <cell r="O598">
            <v>0</v>
          </cell>
          <cell r="P598">
            <v>84136</v>
          </cell>
          <cell r="Q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91952</v>
          </cell>
        </row>
        <row r="599">
          <cell r="A599" t="str">
            <v>20160210</v>
          </cell>
          <cell r="B599">
            <v>56</v>
          </cell>
          <cell r="C599" t="str">
            <v>201602</v>
          </cell>
          <cell r="D599" t="str">
            <v>10</v>
          </cell>
          <cell r="E599" t="str">
            <v>SO-PGW</v>
          </cell>
          <cell r="F599">
            <v>92082</v>
          </cell>
          <cell r="G599">
            <v>16219.0875</v>
          </cell>
          <cell r="H599">
            <v>17725.785</v>
          </cell>
          <cell r="I599">
            <v>83897</v>
          </cell>
          <cell r="J599">
            <v>358</v>
          </cell>
          <cell r="K599">
            <v>361</v>
          </cell>
          <cell r="L599">
            <v>74064.707500000004</v>
          </cell>
          <cell r="M599">
            <v>84255</v>
          </cell>
          <cell r="N599">
            <v>1807</v>
          </cell>
          <cell r="O599">
            <v>0</v>
          </cell>
          <cell r="P599">
            <v>84255</v>
          </cell>
          <cell r="Q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  <cell r="W599">
            <v>92082</v>
          </cell>
        </row>
        <row r="600">
          <cell r="A600" t="str">
            <v>20160310</v>
          </cell>
          <cell r="B600">
            <v>57</v>
          </cell>
          <cell r="C600" t="str">
            <v>201603</v>
          </cell>
          <cell r="D600" t="str">
            <v>10</v>
          </cell>
          <cell r="E600" t="str">
            <v>SO-PGW</v>
          </cell>
          <cell r="F600">
            <v>92212</v>
          </cell>
          <cell r="G600">
            <v>16241.995000000001</v>
          </cell>
          <cell r="H600">
            <v>17750.810000000001</v>
          </cell>
          <cell r="I600">
            <v>84016</v>
          </cell>
          <cell r="J600">
            <v>358</v>
          </cell>
          <cell r="K600">
            <v>361</v>
          </cell>
          <cell r="L600">
            <v>74169.682499999995</v>
          </cell>
          <cell r="M600">
            <v>84374</v>
          </cell>
          <cell r="N600">
            <v>1809</v>
          </cell>
          <cell r="O600">
            <v>0</v>
          </cell>
          <cell r="P600">
            <v>84374</v>
          </cell>
          <cell r="Q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92212</v>
          </cell>
        </row>
        <row r="601">
          <cell r="A601" t="str">
            <v>20160410</v>
          </cell>
          <cell r="B601">
            <v>58</v>
          </cell>
          <cell r="C601" t="str">
            <v>201604</v>
          </cell>
          <cell r="D601" t="str">
            <v>10</v>
          </cell>
          <cell r="E601" t="str">
            <v>SO-PGW</v>
          </cell>
          <cell r="F601">
            <v>92342</v>
          </cell>
          <cell r="G601">
            <v>16264.9025</v>
          </cell>
          <cell r="H601">
            <v>17775.834999999999</v>
          </cell>
          <cell r="I601">
            <v>84135</v>
          </cell>
          <cell r="J601">
            <v>358</v>
          </cell>
          <cell r="K601">
            <v>361</v>
          </cell>
          <cell r="L601">
            <v>74274.657500000001</v>
          </cell>
          <cell r="M601">
            <v>84493</v>
          </cell>
          <cell r="N601">
            <v>1812</v>
          </cell>
          <cell r="O601">
            <v>0</v>
          </cell>
          <cell r="P601">
            <v>84493</v>
          </cell>
          <cell r="Q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92342</v>
          </cell>
        </row>
        <row r="602">
          <cell r="A602" t="str">
            <v>20160510</v>
          </cell>
          <cell r="B602">
            <v>59</v>
          </cell>
          <cell r="C602" t="str">
            <v>201605</v>
          </cell>
          <cell r="D602" t="str">
            <v>10</v>
          </cell>
          <cell r="E602" t="str">
            <v>SO-PGW</v>
          </cell>
          <cell r="F602">
            <v>92472</v>
          </cell>
          <cell r="G602">
            <v>16287.81</v>
          </cell>
          <cell r="H602">
            <v>17800.86</v>
          </cell>
          <cell r="I602">
            <v>84254</v>
          </cell>
          <cell r="J602">
            <v>358</v>
          </cell>
          <cell r="K602">
            <v>361</v>
          </cell>
          <cell r="L602">
            <v>74379.632499999992</v>
          </cell>
          <cell r="M602">
            <v>84612</v>
          </cell>
          <cell r="N602">
            <v>1815</v>
          </cell>
          <cell r="O602">
            <v>0</v>
          </cell>
          <cell r="P602">
            <v>84612</v>
          </cell>
          <cell r="Q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92472</v>
          </cell>
        </row>
        <row r="603">
          <cell r="A603" t="str">
            <v>20160610</v>
          </cell>
          <cell r="B603">
            <v>60</v>
          </cell>
          <cell r="C603" t="str">
            <v>201606</v>
          </cell>
          <cell r="D603" t="str">
            <v>10</v>
          </cell>
          <cell r="E603" t="str">
            <v>SO-PGW</v>
          </cell>
          <cell r="F603">
            <v>92602</v>
          </cell>
          <cell r="G603">
            <v>16310.717500000001</v>
          </cell>
          <cell r="H603">
            <v>17825.885000000002</v>
          </cell>
          <cell r="I603">
            <v>84373</v>
          </cell>
          <cell r="J603">
            <v>358</v>
          </cell>
          <cell r="K603">
            <v>361</v>
          </cell>
          <cell r="L603">
            <v>74484.607499999998</v>
          </cell>
          <cell r="M603">
            <v>84731</v>
          </cell>
          <cell r="N603">
            <v>1817</v>
          </cell>
          <cell r="O603">
            <v>0</v>
          </cell>
          <cell r="P603">
            <v>84731</v>
          </cell>
          <cell r="Q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92602</v>
          </cell>
        </row>
        <row r="604">
          <cell r="A604" t="str">
            <v>20110711</v>
          </cell>
          <cell r="B604">
            <v>1</v>
          </cell>
          <cell r="C604" t="str">
            <v>201107</v>
          </cell>
          <cell r="D604" t="str">
            <v>11</v>
          </cell>
          <cell r="E604" t="str">
            <v>SO-CLF</v>
          </cell>
          <cell r="F604">
            <v>72301</v>
          </cell>
          <cell r="G604">
            <v>35435</v>
          </cell>
          <cell r="H604">
            <v>72301</v>
          </cell>
          <cell r="I604">
            <v>35435</v>
          </cell>
          <cell r="J604">
            <v>0</v>
          </cell>
          <cell r="K604">
            <v>1</v>
          </cell>
          <cell r="L604">
            <v>0</v>
          </cell>
          <cell r="M604">
            <v>35435</v>
          </cell>
          <cell r="N604">
            <v>23787</v>
          </cell>
          <cell r="O604">
            <v>0</v>
          </cell>
          <cell r="P604">
            <v>2742.6689999999999</v>
          </cell>
          <cell r="Q604">
            <v>0</v>
          </cell>
          <cell r="R604">
            <v>0</v>
          </cell>
          <cell r="W604">
            <v>72301</v>
          </cell>
        </row>
        <row r="605">
          <cell r="A605" t="str">
            <v>20110811</v>
          </cell>
          <cell r="B605">
            <v>2</v>
          </cell>
          <cell r="C605" t="str">
            <v>201108</v>
          </cell>
          <cell r="D605" t="str">
            <v>11</v>
          </cell>
          <cell r="E605" t="str">
            <v>SO-CLF</v>
          </cell>
          <cell r="F605">
            <v>72311</v>
          </cell>
          <cell r="G605">
            <v>36201</v>
          </cell>
          <cell r="H605">
            <v>72311</v>
          </cell>
          <cell r="I605">
            <v>36201</v>
          </cell>
          <cell r="J605">
            <v>0</v>
          </cell>
          <cell r="K605">
            <v>0</v>
          </cell>
          <cell r="L605">
            <v>0</v>
          </cell>
          <cell r="M605">
            <v>36201</v>
          </cell>
          <cell r="N605">
            <v>23341</v>
          </cell>
          <cell r="O605">
            <v>0</v>
          </cell>
          <cell r="P605">
            <v>2801.9573999999998</v>
          </cell>
          <cell r="Q605">
            <v>0</v>
          </cell>
          <cell r="R605">
            <v>0</v>
          </cell>
          <cell r="W605">
            <v>72311</v>
          </cell>
        </row>
        <row r="606">
          <cell r="A606" t="str">
            <v>20110911</v>
          </cell>
          <cell r="B606">
            <v>3</v>
          </cell>
          <cell r="C606" t="str">
            <v>201109</v>
          </cell>
          <cell r="D606" t="str">
            <v>11</v>
          </cell>
          <cell r="E606" t="str">
            <v>SO-CLF</v>
          </cell>
          <cell r="F606">
            <v>71977</v>
          </cell>
          <cell r="G606">
            <v>36345</v>
          </cell>
          <cell r="H606">
            <v>71977</v>
          </cell>
          <cell r="I606">
            <v>36345</v>
          </cell>
          <cell r="J606">
            <v>0</v>
          </cell>
          <cell r="K606">
            <v>0</v>
          </cell>
          <cell r="L606">
            <v>0</v>
          </cell>
          <cell r="M606">
            <v>36345</v>
          </cell>
          <cell r="N606">
            <v>22956</v>
          </cell>
          <cell r="O606">
            <v>0</v>
          </cell>
          <cell r="P606">
            <v>2813.1030000000001</v>
          </cell>
          <cell r="Q606">
            <v>0</v>
          </cell>
          <cell r="R606">
            <v>0</v>
          </cell>
          <cell r="W606">
            <v>71977</v>
          </cell>
        </row>
        <row r="607">
          <cell r="A607" t="str">
            <v>20111011</v>
          </cell>
          <cell r="B607">
            <v>4</v>
          </cell>
          <cell r="C607" t="str">
            <v>201110</v>
          </cell>
          <cell r="D607" t="str">
            <v>11</v>
          </cell>
          <cell r="E607" t="str">
            <v>SO-CLF</v>
          </cell>
          <cell r="F607">
            <v>72013</v>
          </cell>
          <cell r="G607">
            <v>37142</v>
          </cell>
          <cell r="H607">
            <v>72013</v>
          </cell>
          <cell r="I607">
            <v>37142</v>
          </cell>
          <cell r="J607">
            <v>0</v>
          </cell>
          <cell r="K607">
            <v>0</v>
          </cell>
          <cell r="L607">
            <v>0</v>
          </cell>
          <cell r="M607">
            <v>37142</v>
          </cell>
          <cell r="N607">
            <v>22810</v>
          </cell>
          <cell r="O607">
            <v>0</v>
          </cell>
          <cell r="P607">
            <v>2874.7907999999998</v>
          </cell>
          <cell r="Q607">
            <v>0</v>
          </cell>
          <cell r="R607">
            <v>0</v>
          </cell>
          <cell r="W607">
            <v>72013</v>
          </cell>
        </row>
        <row r="608">
          <cell r="A608" t="str">
            <v>20111111</v>
          </cell>
          <cell r="B608">
            <v>5</v>
          </cell>
          <cell r="C608" t="str">
            <v>201111</v>
          </cell>
          <cell r="D608" t="str">
            <v>11</v>
          </cell>
          <cell r="E608" t="str">
            <v>SO-CLF</v>
          </cell>
          <cell r="F608">
            <v>72438</v>
          </cell>
          <cell r="G608">
            <v>37659</v>
          </cell>
          <cell r="H608">
            <v>72438</v>
          </cell>
          <cell r="I608">
            <v>37659</v>
          </cell>
          <cell r="J608">
            <v>0</v>
          </cell>
          <cell r="K608">
            <v>0</v>
          </cell>
          <cell r="L608">
            <v>0</v>
          </cell>
          <cell r="M608">
            <v>37659</v>
          </cell>
          <cell r="N608">
            <v>22868</v>
          </cell>
          <cell r="O608">
            <v>0</v>
          </cell>
          <cell r="P608">
            <v>2914.8065999999999</v>
          </cell>
          <cell r="Q608">
            <v>0</v>
          </cell>
          <cell r="R608">
            <v>0</v>
          </cell>
          <cell r="W608">
            <v>72438</v>
          </cell>
        </row>
        <row r="609">
          <cell r="A609" t="str">
            <v>20111211</v>
          </cell>
          <cell r="B609">
            <v>6</v>
          </cell>
          <cell r="C609" t="str">
            <v>201112</v>
          </cell>
          <cell r="D609" t="str">
            <v>11</v>
          </cell>
          <cell r="E609" t="str">
            <v>SO-CLF</v>
          </cell>
          <cell r="F609">
            <v>72410</v>
          </cell>
          <cell r="G609">
            <v>35891</v>
          </cell>
          <cell r="H609">
            <v>72410</v>
          </cell>
          <cell r="I609">
            <v>35891</v>
          </cell>
          <cell r="J609">
            <v>0</v>
          </cell>
          <cell r="K609">
            <v>1</v>
          </cell>
          <cell r="L609">
            <v>0</v>
          </cell>
          <cell r="M609">
            <v>35891</v>
          </cell>
          <cell r="N609">
            <v>23044</v>
          </cell>
          <cell r="O609">
            <v>0</v>
          </cell>
          <cell r="P609">
            <v>2777.9634000000001</v>
          </cell>
          <cell r="Q609">
            <v>0</v>
          </cell>
          <cell r="R609">
            <v>0</v>
          </cell>
          <cell r="W609">
            <v>72410</v>
          </cell>
        </row>
        <row r="610">
          <cell r="A610" t="str">
            <v>20120111</v>
          </cell>
          <cell r="B610">
            <v>7</v>
          </cell>
          <cell r="C610" t="str">
            <v>201201</v>
          </cell>
          <cell r="D610" t="str">
            <v>11</v>
          </cell>
          <cell r="E610" t="str">
            <v>SO-CLF</v>
          </cell>
          <cell r="F610">
            <v>73373</v>
          </cell>
          <cell r="G610">
            <v>36486</v>
          </cell>
          <cell r="H610">
            <v>73373</v>
          </cell>
          <cell r="I610">
            <v>36486</v>
          </cell>
          <cell r="J610">
            <v>0</v>
          </cell>
          <cell r="K610">
            <v>1</v>
          </cell>
          <cell r="L610">
            <v>0</v>
          </cell>
          <cell r="M610">
            <v>36486</v>
          </cell>
          <cell r="N610">
            <v>23555</v>
          </cell>
          <cell r="O610">
            <v>0</v>
          </cell>
          <cell r="P610">
            <v>2824.0164</v>
          </cell>
          <cell r="Q610">
            <v>0</v>
          </cell>
          <cell r="R610">
            <v>0</v>
          </cell>
          <cell r="W610">
            <v>73373</v>
          </cell>
        </row>
        <row r="611">
          <cell r="A611" t="str">
            <v>20120211</v>
          </cell>
          <cell r="B611">
            <v>8</v>
          </cell>
          <cell r="C611" t="str">
            <v>201202</v>
          </cell>
          <cell r="D611" t="str">
            <v>11</v>
          </cell>
          <cell r="E611" t="str">
            <v>SO-CLF</v>
          </cell>
          <cell r="F611">
            <v>74162</v>
          </cell>
          <cell r="G611">
            <v>36469</v>
          </cell>
          <cell r="H611">
            <v>74162</v>
          </cell>
          <cell r="I611">
            <v>36469</v>
          </cell>
          <cell r="J611">
            <v>0</v>
          </cell>
          <cell r="K611">
            <v>1</v>
          </cell>
          <cell r="L611">
            <v>0</v>
          </cell>
          <cell r="M611">
            <v>36469</v>
          </cell>
          <cell r="N611">
            <v>23399</v>
          </cell>
          <cell r="O611">
            <v>0</v>
          </cell>
          <cell r="P611">
            <v>2822.7005999999997</v>
          </cell>
          <cell r="Q611">
            <v>0</v>
          </cell>
          <cell r="R611">
            <v>0</v>
          </cell>
          <cell r="W611">
            <v>74162</v>
          </cell>
        </row>
        <row r="612">
          <cell r="A612" t="str">
            <v>20120311</v>
          </cell>
          <cell r="B612">
            <v>9</v>
          </cell>
          <cell r="C612" t="str">
            <v>201203</v>
          </cell>
          <cell r="D612" t="str">
            <v>11</v>
          </cell>
          <cell r="E612" t="str">
            <v>SO-CLF</v>
          </cell>
          <cell r="F612">
            <v>74297</v>
          </cell>
          <cell r="G612">
            <v>37101</v>
          </cell>
          <cell r="H612">
            <v>74297</v>
          </cell>
          <cell r="I612">
            <v>37101</v>
          </cell>
          <cell r="J612">
            <v>0</v>
          </cell>
          <cell r="K612">
            <v>1</v>
          </cell>
          <cell r="L612">
            <v>0</v>
          </cell>
          <cell r="M612">
            <v>37101</v>
          </cell>
          <cell r="N612">
            <v>23590</v>
          </cell>
          <cell r="O612">
            <v>0</v>
          </cell>
          <cell r="P612">
            <v>2871.6174000000001</v>
          </cell>
          <cell r="Q612">
            <v>0</v>
          </cell>
          <cell r="R612">
            <v>0</v>
          </cell>
          <cell r="W612">
            <v>74297</v>
          </cell>
        </row>
        <row r="613">
          <cell r="A613" t="str">
            <v>20120411</v>
          </cell>
          <cell r="B613">
            <v>10</v>
          </cell>
          <cell r="C613" t="str">
            <v>201204</v>
          </cell>
          <cell r="D613" t="str">
            <v>11</v>
          </cell>
          <cell r="E613" t="str">
            <v>SO-CLF</v>
          </cell>
          <cell r="F613">
            <v>74607</v>
          </cell>
          <cell r="G613">
            <v>37323</v>
          </cell>
          <cell r="H613">
            <v>74607</v>
          </cell>
          <cell r="I613">
            <v>37323</v>
          </cell>
          <cell r="J613">
            <v>0</v>
          </cell>
          <cell r="K613">
            <v>0</v>
          </cell>
          <cell r="L613">
            <v>0</v>
          </cell>
          <cell r="M613">
            <v>37323</v>
          </cell>
          <cell r="N613">
            <v>23413</v>
          </cell>
          <cell r="O613">
            <v>0</v>
          </cell>
          <cell r="P613">
            <v>2888.8001999999997</v>
          </cell>
          <cell r="Q613">
            <v>0</v>
          </cell>
          <cell r="R613">
            <v>0</v>
          </cell>
          <cell r="W613">
            <v>74607</v>
          </cell>
        </row>
        <row r="614">
          <cell r="A614" t="str">
            <v>20120511</v>
          </cell>
          <cell r="B614">
            <v>11</v>
          </cell>
          <cell r="C614" t="str">
            <v>201205</v>
          </cell>
          <cell r="D614" t="str">
            <v>11</v>
          </cell>
          <cell r="E614" t="str">
            <v>SO-CLF</v>
          </cell>
          <cell r="F614">
            <v>74152</v>
          </cell>
          <cell r="G614">
            <v>36873</v>
          </cell>
          <cell r="H614">
            <v>74152</v>
          </cell>
          <cell r="I614">
            <v>36873</v>
          </cell>
          <cell r="J614">
            <v>0</v>
          </cell>
          <cell r="K614">
            <v>0</v>
          </cell>
          <cell r="L614">
            <v>0</v>
          </cell>
          <cell r="M614">
            <v>36873</v>
          </cell>
          <cell r="N614">
            <v>23303</v>
          </cell>
          <cell r="O614">
            <v>0</v>
          </cell>
          <cell r="P614">
            <v>2853.9701999999997</v>
          </cell>
          <cell r="Q614">
            <v>0</v>
          </cell>
          <cell r="R614">
            <v>0</v>
          </cell>
          <cell r="W614">
            <v>74152</v>
          </cell>
        </row>
        <row r="615">
          <cell r="A615" t="str">
            <v>20120611</v>
          </cell>
          <cell r="B615">
            <v>12</v>
          </cell>
          <cell r="C615" t="str">
            <v>201206</v>
          </cell>
          <cell r="D615" t="str">
            <v>11</v>
          </cell>
          <cell r="E615" t="str">
            <v>SO-CLF</v>
          </cell>
          <cell r="F615">
            <v>74124</v>
          </cell>
          <cell r="G615">
            <v>36371</v>
          </cell>
          <cell r="H615">
            <v>74124</v>
          </cell>
          <cell r="I615">
            <v>36370</v>
          </cell>
          <cell r="J615">
            <v>1</v>
          </cell>
          <cell r="K615">
            <v>1</v>
          </cell>
          <cell r="L615">
            <v>0</v>
          </cell>
          <cell r="M615">
            <v>36371</v>
          </cell>
          <cell r="N615">
            <v>23367</v>
          </cell>
          <cell r="O615">
            <v>0</v>
          </cell>
          <cell r="P615">
            <v>2815.1153999999997</v>
          </cell>
          <cell r="Q615">
            <v>0</v>
          </cell>
          <cell r="R615">
            <v>0</v>
          </cell>
          <cell r="W615">
            <v>74124</v>
          </cell>
        </row>
        <row r="616">
          <cell r="A616" t="str">
            <v>20120711</v>
          </cell>
          <cell r="B616">
            <v>13</v>
          </cell>
          <cell r="C616" t="str">
            <v>201207</v>
          </cell>
          <cell r="D616" t="str">
            <v>11</v>
          </cell>
          <cell r="E616" t="str">
            <v>SO-CLF</v>
          </cell>
          <cell r="F616">
            <v>74737</v>
          </cell>
          <cell r="G616">
            <v>36673</v>
          </cell>
          <cell r="H616">
            <v>74737</v>
          </cell>
          <cell r="I616">
            <v>36673</v>
          </cell>
          <cell r="J616">
            <v>0</v>
          </cell>
          <cell r="K616">
            <v>1</v>
          </cell>
          <cell r="L616">
            <v>0</v>
          </cell>
          <cell r="M616">
            <v>36673</v>
          </cell>
          <cell r="N616">
            <v>23386</v>
          </cell>
          <cell r="O616">
            <v>0</v>
          </cell>
          <cell r="P616">
            <v>2838.4901999999997</v>
          </cell>
          <cell r="Q616">
            <v>0</v>
          </cell>
          <cell r="R616">
            <v>0</v>
          </cell>
          <cell r="W616">
            <v>74737</v>
          </cell>
        </row>
        <row r="617">
          <cell r="A617" t="str">
            <v>20120811</v>
          </cell>
          <cell r="B617">
            <v>14</v>
          </cell>
          <cell r="C617" t="str">
            <v>201208</v>
          </cell>
          <cell r="D617" t="str">
            <v>11</v>
          </cell>
          <cell r="E617" t="str">
            <v>SO-CLF</v>
          </cell>
          <cell r="F617">
            <v>74134</v>
          </cell>
          <cell r="G617">
            <v>36070</v>
          </cell>
          <cell r="H617">
            <v>74134</v>
          </cell>
          <cell r="I617">
            <v>36070</v>
          </cell>
          <cell r="J617">
            <v>0</v>
          </cell>
          <cell r="K617">
            <v>1</v>
          </cell>
          <cell r="L617">
            <v>0</v>
          </cell>
          <cell r="M617">
            <v>36070</v>
          </cell>
          <cell r="N617">
            <v>23535</v>
          </cell>
          <cell r="O617">
            <v>0</v>
          </cell>
          <cell r="P617">
            <v>2791.8179999999998</v>
          </cell>
          <cell r="Q617">
            <v>0</v>
          </cell>
          <cell r="R617">
            <v>0</v>
          </cell>
          <cell r="W617">
            <v>74134</v>
          </cell>
        </row>
        <row r="618">
          <cell r="A618" t="str">
            <v>20120911</v>
          </cell>
          <cell r="B618">
            <v>15</v>
          </cell>
          <cell r="C618" t="str">
            <v>201209</v>
          </cell>
          <cell r="D618" t="str">
            <v>11</v>
          </cell>
          <cell r="E618" t="str">
            <v>SO-CLF</v>
          </cell>
          <cell r="F618">
            <v>74196</v>
          </cell>
          <cell r="G618">
            <v>36241</v>
          </cell>
          <cell r="H618">
            <v>74196</v>
          </cell>
          <cell r="I618">
            <v>36239</v>
          </cell>
          <cell r="J618">
            <v>2</v>
          </cell>
          <cell r="K618">
            <v>3</v>
          </cell>
          <cell r="L618">
            <v>0</v>
          </cell>
          <cell r="M618">
            <v>36241</v>
          </cell>
          <cell r="N618">
            <v>23390</v>
          </cell>
          <cell r="O618">
            <v>0</v>
          </cell>
          <cell r="P618">
            <v>2805.0533999999998</v>
          </cell>
          <cell r="Q618">
            <v>0</v>
          </cell>
          <cell r="R618">
            <v>0</v>
          </cell>
          <cell r="W618">
            <v>74196</v>
          </cell>
        </row>
        <row r="619">
          <cell r="A619" t="str">
            <v>20121011</v>
          </cell>
          <cell r="B619">
            <v>16</v>
          </cell>
          <cell r="C619" t="str">
            <v>201210</v>
          </cell>
          <cell r="D619" t="str">
            <v>11</v>
          </cell>
          <cell r="E619" t="str">
            <v>SO-CLF</v>
          </cell>
          <cell r="F619">
            <v>75496</v>
          </cell>
          <cell r="G619">
            <v>36955</v>
          </cell>
          <cell r="H619">
            <v>75496</v>
          </cell>
          <cell r="I619">
            <v>36953</v>
          </cell>
          <cell r="J619">
            <v>2</v>
          </cell>
          <cell r="K619">
            <v>3</v>
          </cell>
          <cell r="L619">
            <v>0</v>
          </cell>
          <cell r="M619">
            <v>36955</v>
          </cell>
          <cell r="N619">
            <v>23166</v>
          </cell>
          <cell r="O619">
            <v>0</v>
          </cell>
          <cell r="P619">
            <v>2860.317</v>
          </cell>
          <cell r="Q619">
            <v>0</v>
          </cell>
          <cell r="R619">
            <v>0</v>
          </cell>
          <cell r="W619">
            <v>75496</v>
          </cell>
        </row>
        <row r="620">
          <cell r="A620" t="str">
            <v>20121111</v>
          </cell>
          <cell r="B620">
            <v>17</v>
          </cell>
          <cell r="C620" t="str">
            <v>201211</v>
          </cell>
          <cell r="D620" t="str">
            <v>11</v>
          </cell>
          <cell r="E620" t="str">
            <v>SO-CLF</v>
          </cell>
          <cell r="F620">
            <v>74857</v>
          </cell>
          <cell r="G620">
            <v>36397</v>
          </cell>
          <cell r="H620">
            <v>74857</v>
          </cell>
          <cell r="I620">
            <v>36395</v>
          </cell>
          <cell r="J620">
            <v>2</v>
          </cell>
          <cell r="K620">
            <v>3</v>
          </cell>
          <cell r="L620">
            <v>0</v>
          </cell>
          <cell r="M620">
            <v>36397</v>
          </cell>
          <cell r="N620">
            <v>22944</v>
          </cell>
          <cell r="O620">
            <v>0</v>
          </cell>
          <cell r="P620">
            <v>2817.1277999999998</v>
          </cell>
          <cell r="Q620">
            <v>0</v>
          </cell>
          <cell r="R620">
            <v>0</v>
          </cell>
          <cell r="W620">
            <v>74857</v>
          </cell>
        </row>
        <row r="621">
          <cell r="A621" t="str">
            <v>20121211</v>
          </cell>
          <cell r="B621">
            <v>18</v>
          </cell>
          <cell r="C621" t="str">
            <v>201212</v>
          </cell>
          <cell r="D621" t="str">
            <v>11</v>
          </cell>
          <cell r="E621" t="str">
            <v>SO-CLF</v>
          </cell>
          <cell r="F621">
            <v>74974</v>
          </cell>
          <cell r="G621">
            <v>36475</v>
          </cell>
          <cell r="H621">
            <v>74974</v>
          </cell>
          <cell r="I621">
            <v>36472</v>
          </cell>
          <cell r="J621">
            <v>3</v>
          </cell>
          <cell r="K621">
            <v>4</v>
          </cell>
          <cell r="L621">
            <v>0</v>
          </cell>
          <cell r="M621">
            <v>36475</v>
          </cell>
          <cell r="N621">
            <v>22901</v>
          </cell>
          <cell r="O621">
            <v>0</v>
          </cell>
          <cell r="P621">
            <v>2823.165</v>
          </cell>
          <cell r="Q621">
            <v>0</v>
          </cell>
          <cell r="R621">
            <v>0</v>
          </cell>
          <cell r="W621">
            <v>74974</v>
          </cell>
        </row>
        <row r="622">
          <cell r="A622" t="str">
            <v>20130111</v>
          </cell>
          <cell r="B622">
            <v>19</v>
          </cell>
          <cell r="C622" t="str">
            <v>201301</v>
          </cell>
          <cell r="D622" t="str">
            <v>11</v>
          </cell>
          <cell r="E622" t="str">
            <v>SO-CLF</v>
          </cell>
          <cell r="F622">
            <v>75129</v>
          </cell>
          <cell r="G622">
            <v>36322</v>
          </cell>
          <cell r="H622">
            <v>75129</v>
          </cell>
          <cell r="I622">
            <v>36320</v>
          </cell>
          <cell r="J622">
            <v>2</v>
          </cell>
          <cell r="K622">
            <v>4</v>
          </cell>
          <cell r="L622">
            <v>0</v>
          </cell>
          <cell r="M622">
            <v>36322</v>
          </cell>
          <cell r="N622">
            <v>23058</v>
          </cell>
          <cell r="O622">
            <v>0</v>
          </cell>
          <cell r="P622">
            <v>2811.3227999999999</v>
          </cell>
          <cell r="Q622">
            <v>0</v>
          </cell>
          <cell r="R622">
            <v>0</v>
          </cell>
          <cell r="W622">
            <v>75129</v>
          </cell>
        </row>
        <row r="623">
          <cell r="A623" t="str">
            <v>20130211</v>
          </cell>
          <cell r="B623">
            <v>20</v>
          </cell>
          <cell r="C623" t="str">
            <v>201302</v>
          </cell>
          <cell r="D623" t="str">
            <v>11</v>
          </cell>
          <cell r="E623" t="str">
            <v>SO-CLF</v>
          </cell>
          <cell r="F623">
            <v>75480</v>
          </cell>
          <cell r="G623">
            <v>36378</v>
          </cell>
          <cell r="H623">
            <v>75480</v>
          </cell>
          <cell r="I623">
            <v>36376</v>
          </cell>
          <cell r="J623">
            <v>2</v>
          </cell>
          <cell r="K623">
            <v>4</v>
          </cell>
          <cell r="L623">
            <v>0</v>
          </cell>
          <cell r="M623">
            <v>36378</v>
          </cell>
          <cell r="N623">
            <v>23047</v>
          </cell>
          <cell r="O623">
            <v>0</v>
          </cell>
          <cell r="P623">
            <v>2815.6572000000001</v>
          </cell>
          <cell r="Q623">
            <v>0</v>
          </cell>
          <cell r="R623">
            <v>0</v>
          </cell>
          <cell r="W623">
            <v>75480</v>
          </cell>
        </row>
        <row r="624">
          <cell r="A624" t="str">
            <v>20130311</v>
          </cell>
          <cell r="B624">
            <v>21</v>
          </cell>
          <cell r="C624" t="str">
            <v>201303</v>
          </cell>
          <cell r="D624" t="str">
            <v>11</v>
          </cell>
          <cell r="E624" t="str">
            <v>SO-CLF</v>
          </cell>
          <cell r="F624">
            <v>76051</v>
          </cell>
          <cell r="G624">
            <v>37060</v>
          </cell>
          <cell r="H624">
            <v>76051</v>
          </cell>
          <cell r="I624">
            <v>37058</v>
          </cell>
          <cell r="J624">
            <v>2</v>
          </cell>
          <cell r="K624">
            <v>3</v>
          </cell>
          <cell r="L624">
            <v>0</v>
          </cell>
          <cell r="M624">
            <v>37060</v>
          </cell>
          <cell r="N624">
            <v>23144</v>
          </cell>
          <cell r="O624">
            <v>0</v>
          </cell>
          <cell r="P624">
            <v>2868.444</v>
          </cell>
          <cell r="Q624">
            <v>0</v>
          </cell>
          <cell r="R624">
            <v>0</v>
          </cell>
          <cell r="W624">
            <v>76051</v>
          </cell>
        </row>
        <row r="625">
          <cell r="A625" t="str">
            <v>20130411</v>
          </cell>
          <cell r="B625">
            <v>22</v>
          </cell>
          <cell r="C625" t="str">
            <v>201304</v>
          </cell>
          <cell r="D625" t="str">
            <v>11</v>
          </cell>
          <cell r="E625" t="str">
            <v>SO-CLF</v>
          </cell>
          <cell r="F625">
            <v>75536</v>
          </cell>
          <cell r="G625">
            <v>38100</v>
          </cell>
          <cell r="H625">
            <v>75536</v>
          </cell>
          <cell r="I625">
            <v>38099</v>
          </cell>
          <cell r="J625">
            <v>1</v>
          </cell>
          <cell r="K625">
            <v>1</v>
          </cell>
          <cell r="L625">
            <v>0</v>
          </cell>
          <cell r="M625">
            <v>38100</v>
          </cell>
          <cell r="N625">
            <v>22889</v>
          </cell>
          <cell r="O625">
            <v>0</v>
          </cell>
          <cell r="P625">
            <v>2948.94</v>
          </cell>
          <cell r="Q625">
            <v>0</v>
          </cell>
          <cell r="R625">
            <v>0</v>
          </cell>
          <cell r="W625">
            <v>75536</v>
          </cell>
        </row>
        <row r="626">
          <cell r="A626" t="str">
            <v>20130511</v>
          </cell>
          <cell r="B626">
            <v>23</v>
          </cell>
          <cell r="C626" t="str">
            <v>201305</v>
          </cell>
          <cell r="D626" t="str">
            <v>11</v>
          </cell>
          <cell r="E626" t="str">
            <v>SO-CLF</v>
          </cell>
          <cell r="F626">
            <v>74574</v>
          </cell>
          <cell r="G626">
            <v>36285</v>
          </cell>
          <cell r="H626">
            <v>74574</v>
          </cell>
          <cell r="I626">
            <v>36284</v>
          </cell>
          <cell r="J626">
            <v>1</v>
          </cell>
          <cell r="K626">
            <v>1</v>
          </cell>
          <cell r="L626">
            <v>0</v>
          </cell>
          <cell r="M626">
            <v>36285</v>
          </cell>
          <cell r="N626">
            <v>23017</v>
          </cell>
          <cell r="O626">
            <v>0</v>
          </cell>
          <cell r="P626">
            <v>2808.4589999999998</v>
          </cell>
          <cell r="Q626">
            <v>0</v>
          </cell>
          <cell r="R626">
            <v>0</v>
          </cell>
          <cell r="W626">
            <v>74574</v>
          </cell>
        </row>
        <row r="627">
          <cell r="A627" t="str">
            <v>20130611</v>
          </cell>
          <cell r="B627">
            <v>24</v>
          </cell>
          <cell r="C627" t="str">
            <v>201306</v>
          </cell>
          <cell r="D627" t="str">
            <v>11</v>
          </cell>
          <cell r="E627" t="str">
            <v>SO-CLF</v>
          </cell>
          <cell r="F627">
            <v>74096</v>
          </cell>
          <cell r="G627">
            <v>36168</v>
          </cell>
          <cell r="H627">
            <v>74096</v>
          </cell>
          <cell r="I627">
            <v>36168</v>
          </cell>
          <cell r="J627">
            <v>0</v>
          </cell>
          <cell r="K627">
            <v>0</v>
          </cell>
          <cell r="L627">
            <v>0</v>
          </cell>
          <cell r="M627">
            <v>36168</v>
          </cell>
          <cell r="N627">
            <v>22878</v>
          </cell>
          <cell r="O627">
            <v>0</v>
          </cell>
          <cell r="P627">
            <v>2799.4031999999997</v>
          </cell>
          <cell r="Q627">
            <v>0</v>
          </cell>
          <cell r="R627">
            <v>0</v>
          </cell>
          <cell r="W627">
            <v>74096</v>
          </cell>
        </row>
        <row r="628">
          <cell r="A628" t="str">
            <v>20130711</v>
          </cell>
          <cell r="B628">
            <v>25</v>
          </cell>
          <cell r="C628" t="str">
            <v>201307</v>
          </cell>
          <cell r="D628" t="str">
            <v>11</v>
          </cell>
          <cell r="E628" t="str">
            <v>SO-CLF</v>
          </cell>
          <cell r="F628">
            <v>73986</v>
          </cell>
          <cell r="G628">
            <v>36169</v>
          </cell>
          <cell r="H628">
            <v>73986</v>
          </cell>
          <cell r="I628">
            <v>36168</v>
          </cell>
          <cell r="J628">
            <v>1</v>
          </cell>
          <cell r="K628">
            <v>1</v>
          </cell>
          <cell r="L628">
            <v>0</v>
          </cell>
          <cell r="M628">
            <v>36169</v>
          </cell>
          <cell r="N628">
            <v>22746</v>
          </cell>
          <cell r="O628">
            <v>0</v>
          </cell>
          <cell r="P628">
            <v>2799.4805999999999</v>
          </cell>
          <cell r="Q628">
            <v>0</v>
          </cell>
          <cell r="R628">
            <v>0</v>
          </cell>
          <cell r="W628">
            <v>73986</v>
          </cell>
        </row>
        <row r="629">
          <cell r="A629" t="str">
            <v>20130811</v>
          </cell>
          <cell r="B629">
            <v>26</v>
          </cell>
          <cell r="C629" t="str">
            <v>201308</v>
          </cell>
          <cell r="D629" t="str">
            <v>11</v>
          </cell>
          <cell r="E629" t="str">
            <v>SO-CLF</v>
          </cell>
          <cell r="F629">
            <v>73402</v>
          </cell>
          <cell r="G629">
            <v>35925</v>
          </cell>
          <cell r="H629">
            <v>73402</v>
          </cell>
          <cell r="I629">
            <v>35924</v>
          </cell>
          <cell r="J629">
            <v>1</v>
          </cell>
          <cell r="K629">
            <v>2</v>
          </cell>
          <cell r="L629">
            <v>0</v>
          </cell>
          <cell r="M629">
            <v>35925</v>
          </cell>
          <cell r="N629">
            <v>22428</v>
          </cell>
          <cell r="O629">
            <v>0</v>
          </cell>
          <cell r="P629">
            <v>2780.5949999999998</v>
          </cell>
          <cell r="Q629">
            <v>0</v>
          </cell>
          <cell r="R629">
            <v>0</v>
          </cell>
          <cell r="W629">
            <v>73402</v>
          </cell>
        </row>
        <row r="630">
          <cell r="A630" t="str">
            <v>20130911</v>
          </cell>
          <cell r="B630">
            <v>27</v>
          </cell>
          <cell r="C630" t="str">
            <v>201309</v>
          </cell>
          <cell r="D630" t="str">
            <v>11</v>
          </cell>
          <cell r="E630" t="str">
            <v>SO-CLF</v>
          </cell>
          <cell r="F630">
            <v>73147</v>
          </cell>
          <cell r="G630">
            <v>36031</v>
          </cell>
          <cell r="H630">
            <v>73147</v>
          </cell>
          <cell r="I630">
            <v>36031</v>
          </cell>
          <cell r="J630">
            <v>0</v>
          </cell>
          <cell r="K630">
            <v>0</v>
          </cell>
          <cell r="L630">
            <v>0</v>
          </cell>
          <cell r="M630">
            <v>36031</v>
          </cell>
          <cell r="N630">
            <v>22153</v>
          </cell>
          <cell r="O630">
            <v>0</v>
          </cell>
          <cell r="P630">
            <v>2788.7993999999999</v>
          </cell>
          <cell r="Q630">
            <v>0</v>
          </cell>
          <cell r="R630">
            <v>0</v>
          </cell>
          <cell r="W630">
            <v>73147</v>
          </cell>
        </row>
        <row r="631">
          <cell r="A631" t="str">
            <v>20131011</v>
          </cell>
          <cell r="B631">
            <v>28</v>
          </cell>
          <cell r="C631" t="str">
            <v>201310</v>
          </cell>
          <cell r="D631" t="str">
            <v>11</v>
          </cell>
          <cell r="E631" t="str">
            <v>SO-CLF</v>
          </cell>
          <cell r="F631">
            <v>72811</v>
          </cell>
          <cell r="G631">
            <v>35384</v>
          </cell>
          <cell r="H631">
            <v>72811</v>
          </cell>
          <cell r="I631">
            <v>35384</v>
          </cell>
          <cell r="J631">
            <v>0</v>
          </cell>
          <cell r="K631">
            <v>1</v>
          </cell>
          <cell r="L631">
            <v>0</v>
          </cell>
          <cell r="M631">
            <v>35384</v>
          </cell>
          <cell r="N631">
            <v>21938</v>
          </cell>
          <cell r="O631">
            <v>0</v>
          </cell>
          <cell r="P631">
            <v>2738.7215999999999</v>
          </cell>
          <cell r="Q631">
            <v>0</v>
          </cell>
          <cell r="R631">
            <v>0</v>
          </cell>
          <cell r="W631">
            <v>72811</v>
          </cell>
        </row>
        <row r="632">
          <cell r="A632" t="str">
            <v>20131111</v>
          </cell>
          <cell r="B632">
            <v>29</v>
          </cell>
          <cell r="C632" t="str">
            <v>201311</v>
          </cell>
          <cell r="D632" t="str">
            <v>11</v>
          </cell>
          <cell r="E632" t="str">
            <v>SO-CLF</v>
          </cell>
          <cell r="F632">
            <v>72681</v>
          </cell>
          <cell r="G632">
            <v>35204</v>
          </cell>
          <cell r="H632">
            <v>72681</v>
          </cell>
          <cell r="I632">
            <v>35204</v>
          </cell>
          <cell r="J632">
            <v>0</v>
          </cell>
          <cell r="K632">
            <v>1</v>
          </cell>
          <cell r="L632">
            <v>0</v>
          </cell>
          <cell r="M632">
            <v>35204</v>
          </cell>
          <cell r="N632">
            <v>21959</v>
          </cell>
          <cell r="O632">
            <v>0</v>
          </cell>
          <cell r="P632">
            <v>2724.7896000000001</v>
          </cell>
          <cell r="Q632">
            <v>0</v>
          </cell>
          <cell r="R632">
            <v>0</v>
          </cell>
          <cell r="W632">
            <v>72681</v>
          </cell>
        </row>
        <row r="633">
          <cell r="A633" t="str">
            <v>20131211</v>
          </cell>
          <cell r="B633">
            <v>30</v>
          </cell>
          <cell r="C633" t="str">
            <v>201312</v>
          </cell>
          <cell r="D633" t="str">
            <v>11</v>
          </cell>
          <cell r="E633" t="str">
            <v>SO-CLF</v>
          </cell>
          <cell r="F633">
            <v>73659</v>
          </cell>
          <cell r="G633">
            <v>35884</v>
          </cell>
          <cell r="H633">
            <v>73659</v>
          </cell>
          <cell r="I633">
            <v>35884</v>
          </cell>
          <cell r="J633">
            <v>0</v>
          </cell>
          <cell r="K633">
            <v>1</v>
          </cell>
          <cell r="L633">
            <v>0</v>
          </cell>
          <cell r="M633">
            <v>35884</v>
          </cell>
          <cell r="N633">
            <v>21874</v>
          </cell>
          <cell r="O633">
            <v>0</v>
          </cell>
          <cell r="P633">
            <v>2777.4215999999997</v>
          </cell>
          <cell r="Q633">
            <v>0</v>
          </cell>
          <cell r="R633">
            <v>0</v>
          </cell>
          <cell r="W633">
            <v>73659</v>
          </cell>
        </row>
        <row r="634">
          <cell r="A634" t="str">
            <v>20140111</v>
          </cell>
          <cell r="B634">
            <v>31</v>
          </cell>
          <cell r="C634" t="str">
            <v>201401</v>
          </cell>
          <cell r="D634" t="str">
            <v>11</v>
          </cell>
          <cell r="E634" t="str">
            <v>SO-CLF</v>
          </cell>
          <cell r="F634">
            <v>72811</v>
          </cell>
          <cell r="G634">
            <v>34808</v>
          </cell>
          <cell r="H634">
            <v>72811</v>
          </cell>
          <cell r="I634">
            <v>34808</v>
          </cell>
          <cell r="J634">
            <v>0</v>
          </cell>
          <cell r="K634">
            <v>0</v>
          </cell>
          <cell r="L634">
            <v>0</v>
          </cell>
          <cell r="M634">
            <v>34808</v>
          </cell>
          <cell r="N634">
            <v>21633</v>
          </cell>
          <cell r="O634">
            <v>0</v>
          </cell>
          <cell r="P634">
            <v>2694.1392000000001</v>
          </cell>
          <cell r="Q634">
            <v>0</v>
          </cell>
          <cell r="R634">
            <v>0</v>
          </cell>
          <cell r="W634">
            <v>72811</v>
          </cell>
        </row>
        <row r="635">
          <cell r="A635" t="str">
            <v>20140211</v>
          </cell>
          <cell r="B635">
            <v>32</v>
          </cell>
          <cell r="C635" t="str">
            <v>201402</v>
          </cell>
          <cell r="D635" t="str">
            <v>11</v>
          </cell>
          <cell r="E635" t="str">
            <v>SO-CLF</v>
          </cell>
          <cell r="F635">
            <v>72623</v>
          </cell>
          <cell r="G635">
            <v>34752</v>
          </cell>
          <cell r="H635">
            <v>72623</v>
          </cell>
          <cell r="I635">
            <v>34752</v>
          </cell>
          <cell r="J635">
            <v>0</v>
          </cell>
          <cell r="K635">
            <v>0</v>
          </cell>
          <cell r="L635">
            <v>0</v>
          </cell>
          <cell r="M635">
            <v>34752</v>
          </cell>
          <cell r="N635">
            <v>21209</v>
          </cell>
          <cell r="O635">
            <v>0</v>
          </cell>
          <cell r="P635">
            <v>2689.8047999999999</v>
          </cell>
          <cell r="Q635">
            <v>0</v>
          </cell>
          <cell r="R635">
            <v>0</v>
          </cell>
          <cell r="W635">
            <v>72623</v>
          </cell>
        </row>
        <row r="636">
          <cell r="A636" t="str">
            <v>20140311</v>
          </cell>
          <cell r="B636">
            <v>33</v>
          </cell>
          <cell r="C636" t="str">
            <v>201403</v>
          </cell>
          <cell r="D636" t="str">
            <v>11</v>
          </cell>
          <cell r="E636" t="str">
            <v>SO-CLF</v>
          </cell>
          <cell r="F636">
            <v>75229</v>
          </cell>
          <cell r="G636">
            <v>37960</v>
          </cell>
          <cell r="H636">
            <v>75229</v>
          </cell>
          <cell r="I636">
            <v>37959</v>
          </cell>
          <cell r="J636">
            <v>1</v>
          </cell>
          <cell r="K636">
            <v>1</v>
          </cell>
          <cell r="L636">
            <v>0</v>
          </cell>
          <cell r="M636">
            <v>37960</v>
          </cell>
          <cell r="N636">
            <v>20509</v>
          </cell>
          <cell r="O636">
            <v>0</v>
          </cell>
          <cell r="P636">
            <v>2938.1039999999998</v>
          </cell>
          <cell r="Q636">
            <v>0</v>
          </cell>
          <cell r="R636">
            <v>0</v>
          </cell>
          <cell r="W636">
            <v>75229</v>
          </cell>
        </row>
        <row r="637">
          <cell r="A637" t="str">
            <v>20140411</v>
          </cell>
          <cell r="B637">
            <v>34</v>
          </cell>
          <cell r="C637" t="str">
            <v>201404</v>
          </cell>
          <cell r="D637" t="str">
            <v>11</v>
          </cell>
          <cell r="E637" t="str">
            <v>SO-CLF</v>
          </cell>
          <cell r="F637">
            <v>76787</v>
          </cell>
          <cell r="G637">
            <v>40347</v>
          </cell>
          <cell r="H637">
            <v>76787</v>
          </cell>
          <cell r="I637">
            <v>40346</v>
          </cell>
          <cell r="J637">
            <v>1</v>
          </cell>
          <cell r="K637">
            <v>1</v>
          </cell>
          <cell r="L637">
            <v>0</v>
          </cell>
          <cell r="M637">
            <v>40347</v>
          </cell>
          <cell r="N637">
            <v>19826</v>
          </cell>
          <cell r="O637">
            <v>0</v>
          </cell>
          <cell r="P637">
            <v>3122.8577999999998</v>
          </cell>
          <cell r="Q637">
            <v>0</v>
          </cell>
          <cell r="R637">
            <v>0</v>
          </cell>
          <cell r="W637">
            <v>76787</v>
          </cell>
        </row>
        <row r="638">
          <cell r="A638" t="str">
            <v>20140511</v>
          </cell>
          <cell r="B638">
            <v>35</v>
          </cell>
          <cell r="C638" t="str">
            <v>201405</v>
          </cell>
          <cell r="D638" t="str">
            <v>11</v>
          </cell>
          <cell r="E638" t="str">
            <v>SO-CLF</v>
          </cell>
          <cell r="F638">
            <v>77867</v>
          </cell>
          <cell r="G638">
            <v>35528</v>
          </cell>
          <cell r="H638">
            <v>77867</v>
          </cell>
          <cell r="I638">
            <v>35527</v>
          </cell>
          <cell r="J638">
            <v>1</v>
          </cell>
          <cell r="K638">
            <v>1</v>
          </cell>
          <cell r="L638">
            <v>0</v>
          </cell>
          <cell r="M638">
            <v>35528</v>
          </cell>
          <cell r="N638">
            <v>15437</v>
          </cell>
          <cell r="O638">
            <v>0</v>
          </cell>
          <cell r="P638">
            <v>2749.8671999999997</v>
          </cell>
          <cell r="Q638">
            <v>0</v>
          </cell>
          <cell r="R638">
            <v>0</v>
          </cell>
          <cell r="W638">
            <v>77867</v>
          </cell>
        </row>
        <row r="639">
          <cell r="A639" t="str">
            <v>20140611</v>
          </cell>
          <cell r="B639">
            <v>36</v>
          </cell>
          <cell r="C639" t="str">
            <v>201406</v>
          </cell>
          <cell r="D639" t="str">
            <v>11</v>
          </cell>
          <cell r="E639" t="str">
            <v>SO-CLF</v>
          </cell>
          <cell r="F639">
            <v>78029</v>
          </cell>
          <cell r="G639">
            <v>37376</v>
          </cell>
          <cell r="H639">
            <v>78029</v>
          </cell>
          <cell r="I639">
            <v>37375</v>
          </cell>
          <cell r="J639">
            <v>1</v>
          </cell>
          <cell r="K639">
            <v>1</v>
          </cell>
          <cell r="L639">
            <v>0</v>
          </cell>
          <cell r="M639">
            <v>37376</v>
          </cell>
          <cell r="N639">
            <v>22862</v>
          </cell>
          <cell r="O639">
            <v>0</v>
          </cell>
          <cell r="P639">
            <v>2892.9023999999999</v>
          </cell>
          <cell r="Q639">
            <v>0</v>
          </cell>
          <cell r="R639">
            <v>0</v>
          </cell>
          <cell r="W639">
            <v>78029</v>
          </cell>
        </row>
        <row r="640">
          <cell r="A640" t="str">
            <v>20140711</v>
          </cell>
          <cell r="B640">
            <v>37</v>
          </cell>
          <cell r="C640" t="str">
            <v>201407</v>
          </cell>
          <cell r="D640" t="str">
            <v>11</v>
          </cell>
          <cell r="E640" t="str">
            <v>SO-CLF</v>
          </cell>
          <cell r="F640">
            <v>83317.5</v>
          </cell>
          <cell r="G640">
            <v>39909.5</v>
          </cell>
          <cell r="H640">
            <v>83317.5</v>
          </cell>
          <cell r="I640">
            <v>39908.5</v>
          </cell>
          <cell r="J640">
            <v>1</v>
          </cell>
          <cell r="K640">
            <v>1</v>
          </cell>
          <cell r="L640">
            <v>0</v>
          </cell>
          <cell r="M640">
            <v>39909.5</v>
          </cell>
          <cell r="N640">
            <v>24412</v>
          </cell>
          <cell r="O640">
            <v>0</v>
          </cell>
          <cell r="P640">
            <v>3088.9953</v>
          </cell>
          <cell r="Q640">
            <v>0</v>
          </cell>
          <cell r="R640">
            <v>0</v>
          </cell>
          <cell r="W640">
            <v>83317.5</v>
          </cell>
        </row>
        <row r="641">
          <cell r="A641" t="str">
            <v>20140811</v>
          </cell>
          <cell r="B641">
            <v>38</v>
          </cell>
          <cell r="C641" t="str">
            <v>201408</v>
          </cell>
          <cell r="D641" t="str">
            <v>11</v>
          </cell>
          <cell r="E641" t="str">
            <v>SO-CLF</v>
          </cell>
          <cell r="F641">
            <v>83479.5</v>
          </cell>
          <cell r="G641">
            <v>39986.5</v>
          </cell>
          <cell r="H641">
            <v>83479.5</v>
          </cell>
          <cell r="I641">
            <v>39985.5</v>
          </cell>
          <cell r="J641">
            <v>1</v>
          </cell>
          <cell r="K641">
            <v>1</v>
          </cell>
          <cell r="L641">
            <v>0</v>
          </cell>
          <cell r="M641">
            <v>39986.5</v>
          </cell>
          <cell r="N641">
            <v>24458</v>
          </cell>
          <cell r="O641">
            <v>0</v>
          </cell>
          <cell r="P641">
            <v>3094.9550999999997</v>
          </cell>
          <cell r="Q641">
            <v>0</v>
          </cell>
          <cell r="R641">
            <v>0</v>
          </cell>
          <cell r="W641">
            <v>83479.5</v>
          </cell>
        </row>
        <row r="642">
          <cell r="A642" t="str">
            <v>20140911</v>
          </cell>
          <cell r="B642">
            <v>39</v>
          </cell>
          <cell r="C642" t="str">
            <v>201409</v>
          </cell>
          <cell r="D642" t="str">
            <v>11</v>
          </cell>
          <cell r="E642" t="str">
            <v>SO-CLF</v>
          </cell>
          <cell r="F642">
            <v>83641.5</v>
          </cell>
          <cell r="G642">
            <v>40064.5</v>
          </cell>
          <cell r="H642">
            <v>83641.5</v>
          </cell>
          <cell r="I642">
            <v>40063.5</v>
          </cell>
          <cell r="J642">
            <v>1</v>
          </cell>
          <cell r="K642">
            <v>1</v>
          </cell>
          <cell r="L642">
            <v>0</v>
          </cell>
          <cell r="M642">
            <v>40064.5</v>
          </cell>
          <cell r="N642">
            <v>24506</v>
          </cell>
          <cell r="O642">
            <v>0</v>
          </cell>
          <cell r="P642">
            <v>3100.9922999999999</v>
          </cell>
          <cell r="Q642">
            <v>0</v>
          </cell>
          <cell r="R642">
            <v>0</v>
          </cell>
          <cell r="W642">
            <v>83641.5</v>
          </cell>
        </row>
        <row r="643">
          <cell r="A643" t="str">
            <v>20141011</v>
          </cell>
          <cell r="B643">
            <v>40</v>
          </cell>
          <cell r="C643" t="str">
            <v>201410</v>
          </cell>
          <cell r="D643" t="str">
            <v>11</v>
          </cell>
          <cell r="E643" t="str">
            <v>SO-CLF</v>
          </cell>
          <cell r="F643">
            <v>83803.5</v>
          </cell>
          <cell r="G643">
            <v>40141.5</v>
          </cell>
          <cell r="H643">
            <v>83803.5</v>
          </cell>
          <cell r="I643">
            <v>40140.5</v>
          </cell>
          <cell r="J643">
            <v>1</v>
          </cell>
          <cell r="K643">
            <v>1</v>
          </cell>
          <cell r="L643">
            <v>0</v>
          </cell>
          <cell r="M643">
            <v>40141.5</v>
          </cell>
          <cell r="N643">
            <v>24553</v>
          </cell>
          <cell r="O643">
            <v>0</v>
          </cell>
          <cell r="P643">
            <v>3106.9521</v>
          </cell>
          <cell r="Q643">
            <v>0</v>
          </cell>
          <cell r="R643">
            <v>0</v>
          </cell>
          <cell r="W643">
            <v>83803.5</v>
          </cell>
        </row>
        <row r="644">
          <cell r="A644" t="str">
            <v>20141111</v>
          </cell>
          <cell r="B644">
            <v>41</v>
          </cell>
          <cell r="C644" t="str">
            <v>201411</v>
          </cell>
          <cell r="D644" t="str">
            <v>11</v>
          </cell>
          <cell r="E644" t="str">
            <v>SO-CLF</v>
          </cell>
          <cell r="F644">
            <v>83965.5</v>
          </cell>
          <cell r="G644">
            <v>40219.5</v>
          </cell>
          <cell r="H644">
            <v>83965.5</v>
          </cell>
          <cell r="I644">
            <v>40218.5</v>
          </cell>
          <cell r="J644">
            <v>1</v>
          </cell>
          <cell r="K644">
            <v>1</v>
          </cell>
          <cell r="L644">
            <v>0</v>
          </cell>
          <cell r="M644">
            <v>40219.5</v>
          </cell>
          <cell r="N644">
            <v>24601</v>
          </cell>
          <cell r="O644">
            <v>0</v>
          </cell>
          <cell r="P644">
            <v>3112.9892999999997</v>
          </cell>
          <cell r="Q644">
            <v>0</v>
          </cell>
          <cell r="R644">
            <v>0</v>
          </cell>
          <cell r="W644">
            <v>83965.5</v>
          </cell>
        </row>
        <row r="645">
          <cell r="A645" t="str">
            <v>20141211</v>
          </cell>
          <cell r="B645">
            <v>42</v>
          </cell>
          <cell r="C645" t="str">
            <v>201412</v>
          </cell>
          <cell r="D645" t="str">
            <v>11</v>
          </cell>
          <cell r="E645" t="str">
            <v>SO-CLF</v>
          </cell>
          <cell r="F645">
            <v>84127.5</v>
          </cell>
          <cell r="G645">
            <v>40297.5</v>
          </cell>
          <cell r="H645">
            <v>84127.5</v>
          </cell>
          <cell r="I645">
            <v>40296.5</v>
          </cell>
          <cell r="J645">
            <v>1</v>
          </cell>
          <cell r="K645">
            <v>1</v>
          </cell>
          <cell r="L645">
            <v>0</v>
          </cell>
          <cell r="M645">
            <v>40297.5</v>
          </cell>
          <cell r="N645">
            <v>24649</v>
          </cell>
          <cell r="O645">
            <v>0</v>
          </cell>
          <cell r="P645">
            <v>3119.0264999999999</v>
          </cell>
          <cell r="Q645">
            <v>0</v>
          </cell>
          <cell r="R645">
            <v>0</v>
          </cell>
          <cell r="W645">
            <v>84127.5</v>
          </cell>
        </row>
        <row r="646">
          <cell r="A646" t="str">
            <v>20150111</v>
          </cell>
          <cell r="B646">
            <v>43</v>
          </cell>
          <cell r="C646" t="str">
            <v>201501</v>
          </cell>
          <cell r="D646" t="str">
            <v>11</v>
          </cell>
          <cell r="E646" t="str">
            <v>SO-CLF</v>
          </cell>
          <cell r="F646">
            <v>84289.5</v>
          </cell>
          <cell r="G646">
            <v>40374.5</v>
          </cell>
          <cell r="H646">
            <v>84289.5</v>
          </cell>
          <cell r="I646">
            <v>40373.5</v>
          </cell>
          <cell r="J646">
            <v>1</v>
          </cell>
          <cell r="K646">
            <v>1</v>
          </cell>
          <cell r="L646">
            <v>0</v>
          </cell>
          <cell r="M646">
            <v>40374.5</v>
          </cell>
          <cell r="N646">
            <v>24696</v>
          </cell>
          <cell r="O646">
            <v>0</v>
          </cell>
          <cell r="P646">
            <v>3124.9863</v>
          </cell>
          <cell r="Q646">
            <v>0</v>
          </cell>
          <cell r="R646">
            <v>0</v>
          </cell>
          <cell r="W646">
            <v>84289.5</v>
          </cell>
        </row>
        <row r="647">
          <cell r="A647" t="str">
            <v>20150211</v>
          </cell>
          <cell r="B647">
            <v>44</v>
          </cell>
          <cell r="C647" t="str">
            <v>201502</v>
          </cell>
          <cell r="D647" t="str">
            <v>11</v>
          </cell>
          <cell r="E647" t="str">
            <v>SO-CLF</v>
          </cell>
          <cell r="F647">
            <v>84451.5</v>
          </cell>
          <cell r="G647">
            <v>40452.5</v>
          </cell>
          <cell r="H647">
            <v>84451.5</v>
          </cell>
          <cell r="I647">
            <v>40451.5</v>
          </cell>
          <cell r="J647">
            <v>1</v>
          </cell>
          <cell r="K647">
            <v>1</v>
          </cell>
          <cell r="L647">
            <v>0</v>
          </cell>
          <cell r="M647">
            <v>40452.5</v>
          </cell>
          <cell r="N647">
            <v>24744</v>
          </cell>
          <cell r="O647">
            <v>0</v>
          </cell>
          <cell r="P647">
            <v>3131.0234999999998</v>
          </cell>
          <cell r="Q647">
            <v>0</v>
          </cell>
          <cell r="R647">
            <v>0</v>
          </cell>
          <cell r="W647">
            <v>84451.5</v>
          </cell>
        </row>
        <row r="648">
          <cell r="A648" t="str">
            <v>20150311</v>
          </cell>
          <cell r="B648">
            <v>45</v>
          </cell>
          <cell r="C648" t="str">
            <v>201503</v>
          </cell>
          <cell r="D648" t="str">
            <v>11</v>
          </cell>
          <cell r="E648" t="str">
            <v>SO-CLF</v>
          </cell>
          <cell r="F648">
            <v>84613.5</v>
          </cell>
          <cell r="G648">
            <v>40529.5</v>
          </cell>
          <cell r="H648">
            <v>84613.5</v>
          </cell>
          <cell r="I648">
            <v>40528.5</v>
          </cell>
          <cell r="J648">
            <v>1</v>
          </cell>
          <cell r="K648">
            <v>1</v>
          </cell>
          <cell r="L648">
            <v>0</v>
          </cell>
          <cell r="M648">
            <v>40529.5</v>
          </cell>
          <cell r="N648">
            <v>24791</v>
          </cell>
          <cell r="O648">
            <v>0</v>
          </cell>
          <cell r="P648">
            <v>3136.9832999999999</v>
          </cell>
          <cell r="Q648">
            <v>0</v>
          </cell>
          <cell r="R648">
            <v>0</v>
          </cell>
          <cell r="W648">
            <v>84613.5</v>
          </cell>
        </row>
        <row r="649">
          <cell r="A649" t="str">
            <v>20150411</v>
          </cell>
          <cell r="B649">
            <v>46</v>
          </cell>
          <cell r="C649" t="str">
            <v>201504</v>
          </cell>
          <cell r="D649" t="str">
            <v>11</v>
          </cell>
          <cell r="E649" t="str">
            <v>SO-CLF</v>
          </cell>
          <cell r="F649">
            <v>84775.5</v>
          </cell>
          <cell r="G649">
            <v>40607.5</v>
          </cell>
          <cell r="H649">
            <v>84775.5</v>
          </cell>
          <cell r="I649">
            <v>40606.5</v>
          </cell>
          <cell r="J649">
            <v>1</v>
          </cell>
          <cell r="K649">
            <v>1</v>
          </cell>
          <cell r="L649">
            <v>0</v>
          </cell>
          <cell r="M649">
            <v>40607.5</v>
          </cell>
          <cell r="N649">
            <v>24838</v>
          </cell>
          <cell r="O649">
            <v>0</v>
          </cell>
          <cell r="P649">
            <v>3143.0205000000001</v>
          </cell>
          <cell r="Q649">
            <v>0</v>
          </cell>
          <cell r="R649">
            <v>0</v>
          </cell>
          <cell r="W649">
            <v>84775.5</v>
          </cell>
        </row>
        <row r="650">
          <cell r="A650" t="str">
            <v>20150511</v>
          </cell>
          <cell r="B650">
            <v>47</v>
          </cell>
          <cell r="C650" t="str">
            <v>201505</v>
          </cell>
          <cell r="D650" t="str">
            <v>11</v>
          </cell>
          <cell r="E650" t="str">
            <v>SO-CLF</v>
          </cell>
          <cell r="F650">
            <v>84937.5</v>
          </cell>
          <cell r="G650">
            <v>40685.5</v>
          </cell>
          <cell r="H650">
            <v>84937.5</v>
          </cell>
          <cell r="I650">
            <v>40684.5</v>
          </cell>
          <cell r="J650">
            <v>1</v>
          </cell>
          <cell r="K650">
            <v>1</v>
          </cell>
          <cell r="L650">
            <v>0</v>
          </cell>
          <cell r="M650">
            <v>40685.5</v>
          </cell>
          <cell r="N650">
            <v>24886</v>
          </cell>
          <cell r="O650">
            <v>0</v>
          </cell>
          <cell r="P650">
            <v>3149.0576999999998</v>
          </cell>
          <cell r="Q650">
            <v>0</v>
          </cell>
          <cell r="R650">
            <v>0</v>
          </cell>
          <cell r="W650">
            <v>84937.5</v>
          </cell>
        </row>
        <row r="651">
          <cell r="A651" t="str">
            <v>20150611</v>
          </cell>
          <cell r="B651">
            <v>48</v>
          </cell>
          <cell r="C651" t="str">
            <v>201506</v>
          </cell>
          <cell r="D651" t="str">
            <v>11</v>
          </cell>
          <cell r="E651" t="str">
            <v>SO-CLF</v>
          </cell>
          <cell r="F651">
            <v>85099.5</v>
          </cell>
          <cell r="G651">
            <v>40762.5</v>
          </cell>
          <cell r="H651">
            <v>85099.5</v>
          </cell>
          <cell r="I651">
            <v>40761.5</v>
          </cell>
          <cell r="J651">
            <v>1</v>
          </cell>
          <cell r="K651">
            <v>1</v>
          </cell>
          <cell r="L651">
            <v>0</v>
          </cell>
          <cell r="M651">
            <v>40762.5</v>
          </cell>
          <cell r="N651">
            <v>24933</v>
          </cell>
          <cell r="O651">
            <v>0</v>
          </cell>
          <cell r="P651">
            <v>3155.0174999999999</v>
          </cell>
          <cell r="Q651">
            <v>0</v>
          </cell>
          <cell r="R651">
            <v>0</v>
          </cell>
          <cell r="W651">
            <v>85099.5</v>
          </cell>
        </row>
        <row r="652">
          <cell r="A652" t="str">
            <v>20150711</v>
          </cell>
          <cell r="B652">
            <v>49</v>
          </cell>
          <cell r="C652" t="str">
            <v>201507</v>
          </cell>
          <cell r="D652" t="str">
            <v>11</v>
          </cell>
          <cell r="E652" t="str">
            <v>SO-CLF</v>
          </cell>
          <cell r="F652">
            <v>90536.5</v>
          </cell>
          <cell r="G652">
            <v>43366.5</v>
          </cell>
          <cell r="H652">
            <v>90536.5</v>
          </cell>
          <cell r="I652">
            <v>43365.5</v>
          </cell>
          <cell r="J652">
            <v>1</v>
          </cell>
          <cell r="K652">
            <v>1</v>
          </cell>
          <cell r="L652">
            <v>0</v>
          </cell>
          <cell r="M652">
            <v>43366.5</v>
          </cell>
          <cell r="N652">
            <v>26526</v>
          </cell>
          <cell r="O652">
            <v>0</v>
          </cell>
          <cell r="P652">
            <v>3356.5670999999998</v>
          </cell>
          <cell r="Q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90536.5</v>
          </cell>
        </row>
        <row r="653">
          <cell r="A653" t="str">
            <v>20150811</v>
          </cell>
          <cell r="B653">
            <v>50</v>
          </cell>
          <cell r="C653" t="str">
            <v>201508</v>
          </cell>
          <cell r="D653" t="str">
            <v>11</v>
          </cell>
          <cell r="E653" t="str">
            <v>SO-CLF</v>
          </cell>
          <cell r="F653">
            <v>90698.5</v>
          </cell>
          <cell r="G653">
            <v>43444.5</v>
          </cell>
          <cell r="H653">
            <v>90698.5</v>
          </cell>
          <cell r="I653">
            <v>43443.5</v>
          </cell>
          <cell r="J653">
            <v>1</v>
          </cell>
          <cell r="K653">
            <v>1</v>
          </cell>
          <cell r="L653">
            <v>0</v>
          </cell>
          <cell r="M653">
            <v>43444.5</v>
          </cell>
          <cell r="N653">
            <v>26574</v>
          </cell>
          <cell r="O653">
            <v>0</v>
          </cell>
          <cell r="P653">
            <v>3362.6043</v>
          </cell>
          <cell r="Q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90698.5</v>
          </cell>
        </row>
        <row r="654">
          <cell r="A654" t="str">
            <v>20150911</v>
          </cell>
          <cell r="B654">
            <v>51</v>
          </cell>
          <cell r="C654" t="str">
            <v>201509</v>
          </cell>
          <cell r="D654" t="str">
            <v>11</v>
          </cell>
          <cell r="E654" t="str">
            <v>SO-CLF</v>
          </cell>
          <cell r="F654">
            <v>90860.5</v>
          </cell>
          <cell r="G654">
            <v>43522.5</v>
          </cell>
          <cell r="H654">
            <v>90860.5</v>
          </cell>
          <cell r="I654">
            <v>43521.5</v>
          </cell>
          <cell r="J654">
            <v>1</v>
          </cell>
          <cell r="K654">
            <v>1</v>
          </cell>
          <cell r="L654">
            <v>0</v>
          </cell>
          <cell r="M654">
            <v>43522.5</v>
          </cell>
          <cell r="N654">
            <v>26622</v>
          </cell>
          <cell r="O654">
            <v>0</v>
          </cell>
          <cell r="P654">
            <v>3368.6414999999997</v>
          </cell>
          <cell r="Q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90860.5</v>
          </cell>
        </row>
        <row r="655">
          <cell r="A655" t="str">
            <v>20151011</v>
          </cell>
          <cell r="B655">
            <v>52</v>
          </cell>
          <cell r="C655" t="str">
            <v>201510</v>
          </cell>
          <cell r="D655" t="str">
            <v>11</v>
          </cell>
          <cell r="E655" t="str">
            <v>SO-CLF</v>
          </cell>
          <cell r="F655">
            <v>91022.5</v>
          </cell>
          <cell r="G655">
            <v>43599.5</v>
          </cell>
          <cell r="H655">
            <v>91022.5</v>
          </cell>
          <cell r="I655">
            <v>43598.5</v>
          </cell>
          <cell r="J655">
            <v>1</v>
          </cell>
          <cell r="K655">
            <v>1</v>
          </cell>
          <cell r="L655">
            <v>0</v>
          </cell>
          <cell r="M655">
            <v>43599.5</v>
          </cell>
          <cell r="N655">
            <v>26669</v>
          </cell>
          <cell r="O655">
            <v>0</v>
          </cell>
          <cell r="P655">
            <v>3374.6012999999998</v>
          </cell>
          <cell r="Q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91022.5</v>
          </cell>
        </row>
        <row r="656">
          <cell r="A656" t="str">
            <v>20151111</v>
          </cell>
          <cell r="B656">
            <v>53</v>
          </cell>
          <cell r="C656" t="str">
            <v>201511</v>
          </cell>
          <cell r="D656" t="str">
            <v>11</v>
          </cell>
          <cell r="E656" t="str">
            <v>SO-CLF</v>
          </cell>
          <cell r="F656">
            <v>91184.5</v>
          </cell>
          <cell r="G656">
            <v>43677.5</v>
          </cell>
          <cell r="H656">
            <v>91184.5</v>
          </cell>
          <cell r="I656">
            <v>43676.5</v>
          </cell>
          <cell r="J656">
            <v>1</v>
          </cell>
          <cell r="K656">
            <v>1</v>
          </cell>
          <cell r="L656">
            <v>0</v>
          </cell>
          <cell r="M656">
            <v>43677.5</v>
          </cell>
          <cell r="N656">
            <v>26716</v>
          </cell>
          <cell r="O656">
            <v>0</v>
          </cell>
          <cell r="P656">
            <v>3380.6385</v>
          </cell>
          <cell r="Q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91184.5</v>
          </cell>
        </row>
        <row r="657">
          <cell r="A657" t="str">
            <v>20151211</v>
          </cell>
          <cell r="B657">
            <v>54</v>
          </cell>
          <cell r="C657" t="str">
            <v>201512</v>
          </cell>
          <cell r="D657" t="str">
            <v>11</v>
          </cell>
          <cell r="E657" t="str">
            <v>SO-CLF</v>
          </cell>
          <cell r="F657">
            <v>91346.5</v>
          </cell>
          <cell r="G657">
            <v>43754.5</v>
          </cell>
          <cell r="H657">
            <v>91346.5</v>
          </cell>
          <cell r="I657">
            <v>43753.5</v>
          </cell>
          <cell r="J657">
            <v>1</v>
          </cell>
          <cell r="K657">
            <v>1</v>
          </cell>
          <cell r="L657">
            <v>0</v>
          </cell>
          <cell r="M657">
            <v>43754.5</v>
          </cell>
          <cell r="N657">
            <v>26763</v>
          </cell>
          <cell r="O657">
            <v>0</v>
          </cell>
          <cell r="P657">
            <v>3386.5982999999997</v>
          </cell>
          <cell r="Q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91346.5</v>
          </cell>
        </row>
        <row r="658">
          <cell r="A658" t="str">
            <v>20160111</v>
          </cell>
          <cell r="B658">
            <v>55</v>
          </cell>
          <cell r="C658" t="str">
            <v>201601</v>
          </cell>
          <cell r="D658" t="str">
            <v>11</v>
          </cell>
          <cell r="E658" t="str">
            <v>SO-CLF</v>
          </cell>
          <cell r="F658">
            <v>91508.5</v>
          </cell>
          <cell r="G658">
            <v>43832.5</v>
          </cell>
          <cell r="H658">
            <v>91508.5</v>
          </cell>
          <cell r="I658">
            <v>43831.5</v>
          </cell>
          <cell r="J658">
            <v>1</v>
          </cell>
          <cell r="K658">
            <v>1</v>
          </cell>
          <cell r="L658">
            <v>0</v>
          </cell>
          <cell r="M658">
            <v>43832.5</v>
          </cell>
          <cell r="N658">
            <v>26811</v>
          </cell>
          <cell r="O658">
            <v>0</v>
          </cell>
          <cell r="P658">
            <v>3392.6354999999999</v>
          </cell>
          <cell r="Q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91508.5</v>
          </cell>
        </row>
        <row r="659">
          <cell r="A659" t="str">
            <v>20160211</v>
          </cell>
          <cell r="B659">
            <v>56</v>
          </cell>
          <cell r="C659" t="str">
            <v>201602</v>
          </cell>
          <cell r="D659" t="str">
            <v>11</v>
          </cell>
          <cell r="E659" t="str">
            <v>SO-CLF</v>
          </cell>
          <cell r="F659">
            <v>91670.5</v>
          </cell>
          <cell r="G659">
            <v>43910.5</v>
          </cell>
          <cell r="H659">
            <v>91670.5</v>
          </cell>
          <cell r="I659">
            <v>43909.5</v>
          </cell>
          <cell r="J659">
            <v>1</v>
          </cell>
          <cell r="K659">
            <v>1</v>
          </cell>
          <cell r="L659">
            <v>0</v>
          </cell>
          <cell r="M659">
            <v>43910.5</v>
          </cell>
          <cell r="N659">
            <v>26859</v>
          </cell>
          <cell r="O659">
            <v>0</v>
          </cell>
          <cell r="P659">
            <v>3398.6727000000001</v>
          </cell>
          <cell r="Q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91670.5</v>
          </cell>
        </row>
        <row r="660">
          <cell r="A660" t="str">
            <v>20160311</v>
          </cell>
          <cell r="B660">
            <v>57</v>
          </cell>
          <cell r="C660" t="str">
            <v>201603</v>
          </cell>
          <cell r="D660" t="str">
            <v>11</v>
          </cell>
          <cell r="E660" t="str">
            <v>SO-CLF</v>
          </cell>
          <cell r="F660">
            <v>91832.5</v>
          </cell>
          <cell r="G660">
            <v>43987.5</v>
          </cell>
          <cell r="H660">
            <v>91832.5</v>
          </cell>
          <cell r="I660">
            <v>43986.5</v>
          </cell>
          <cell r="J660">
            <v>1</v>
          </cell>
          <cell r="K660">
            <v>1</v>
          </cell>
          <cell r="L660">
            <v>0</v>
          </cell>
          <cell r="M660">
            <v>43987.5</v>
          </cell>
          <cell r="N660">
            <v>26906</v>
          </cell>
          <cell r="O660">
            <v>0</v>
          </cell>
          <cell r="P660">
            <v>3404.6324999999997</v>
          </cell>
          <cell r="Q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91832.5</v>
          </cell>
        </row>
        <row r="661">
          <cell r="A661" t="str">
            <v>20160411</v>
          </cell>
          <cell r="B661">
            <v>58</v>
          </cell>
          <cell r="C661" t="str">
            <v>201604</v>
          </cell>
          <cell r="D661" t="str">
            <v>11</v>
          </cell>
          <cell r="E661" t="str">
            <v>SO-CLF</v>
          </cell>
          <cell r="F661">
            <v>91994.5</v>
          </cell>
          <cell r="G661">
            <v>44065.5</v>
          </cell>
          <cell r="H661">
            <v>91994.5</v>
          </cell>
          <cell r="I661">
            <v>44064.5</v>
          </cell>
          <cell r="J661">
            <v>1</v>
          </cell>
          <cell r="K661">
            <v>1</v>
          </cell>
          <cell r="L661">
            <v>0</v>
          </cell>
          <cell r="M661">
            <v>44065.5</v>
          </cell>
          <cell r="N661">
            <v>26954</v>
          </cell>
          <cell r="O661">
            <v>0</v>
          </cell>
          <cell r="P661">
            <v>3410.6696999999999</v>
          </cell>
          <cell r="Q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91994.5</v>
          </cell>
        </row>
        <row r="662">
          <cell r="A662" t="str">
            <v>20160511</v>
          </cell>
          <cell r="B662">
            <v>59</v>
          </cell>
          <cell r="C662" t="str">
            <v>201605</v>
          </cell>
          <cell r="D662" t="str">
            <v>11</v>
          </cell>
          <cell r="E662" t="str">
            <v>SO-CLF</v>
          </cell>
          <cell r="F662">
            <v>92156.5</v>
          </cell>
          <cell r="G662">
            <v>44142.5</v>
          </cell>
          <cell r="H662">
            <v>92156.5</v>
          </cell>
          <cell r="I662">
            <v>44141.5</v>
          </cell>
          <cell r="J662">
            <v>1</v>
          </cell>
          <cell r="K662">
            <v>1</v>
          </cell>
          <cell r="L662">
            <v>0</v>
          </cell>
          <cell r="M662">
            <v>44142.5</v>
          </cell>
          <cell r="N662">
            <v>27001</v>
          </cell>
          <cell r="O662">
            <v>0</v>
          </cell>
          <cell r="P662">
            <v>3416.6295</v>
          </cell>
          <cell r="Q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92156.5</v>
          </cell>
        </row>
        <row r="663">
          <cell r="A663" t="str">
            <v>20160611</v>
          </cell>
          <cell r="B663">
            <v>60</v>
          </cell>
          <cell r="C663" t="str">
            <v>201606</v>
          </cell>
          <cell r="D663" t="str">
            <v>11</v>
          </cell>
          <cell r="E663" t="str">
            <v>SO-CLF</v>
          </cell>
          <cell r="F663">
            <v>92318.5</v>
          </cell>
          <cell r="G663">
            <v>44220.5</v>
          </cell>
          <cell r="H663">
            <v>92318.5</v>
          </cell>
          <cell r="I663">
            <v>44219.5</v>
          </cell>
          <cell r="J663">
            <v>1</v>
          </cell>
          <cell r="K663">
            <v>1</v>
          </cell>
          <cell r="L663">
            <v>0</v>
          </cell>
          <cell r="M663">
            <v>44220.5</v>
          </cell>
          <cell r="N663">
            <v>27048</v>
          </cell>
          <cell r="O663">
            <v>0</v>
          </cell>
          <cell r="P663">
            <v>3422.6666999999998</v>
          </cell>
          <cell r="Q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92318.5</v>
          </cell>
        </row>
        <row r="664">
          <cell r="A664" t="str">
            <v>20110712</v>
          </cell>
          <cell r="B664">
            <v>1</v>
          </cell>
          <cell r="C664" t="str">
            <v>201107</v>
          </cell>
          <cell r="D664" t="str">
            <v>12</v>
          </cell>
          <cell r="E664" t="str">
            <v>SO-PGF</v>
          </cell>
          <cell r="F664">
            <v>15876</v>
          </cell>
          <cell r="G664">
            <v>3026.87</v>
          </cell>
          <cell r="H664">
            <v>3056.13</v>
          </cell>
          <cell r="I664">
            <v>15656</v>
          </cell>
          <cell r="J664">
            <v>68</v>
          </cell>
          <cell r="K664">
            <v>68</v>
          </cell>
          <cell r="L664">
            <v>12764.96</v>
          </cell>
          <cell r="M664">
            <v>15724</v>
          </cell>
          <cell r="N664">
            <v>88</v>
          </cell>
          <cell r="O664">
            <v>0</v>
          </cell>
          <cell r="P664">
            <v>15724</v>
          </cell>
          <cell r="Q664">
            <v>0</v>
          </cell>
          <cell r="R664">
            <v>0</v>
          </cell>
          <cell r="W664">
            <v>15876</v>
          </cell>
        </row>
        <row r="665">
          <cell r="A665" t="str">
            <v>20110812</v>
          </cell>
          <cell r="B665">
            <v>2</v>
          </cell>
          <cell r="C665" t="str">
            <v>201108</v>
          </cell>
          <cell r="D665" t="str">
            <v>12</v>
          </cell>
          <cell r="E665" t="str">
            <v>SO-PGF</v>
          </cell>
          <cell r="F665">
            <v>16037</v>
          </cell>
          <cell r="G665">
            <v>3056.5149999999999</v>
          </cell>
          <cell r="H665">
            <v>3087.1224999999999</v>
          </cell>
          <cell r="I665">
            <v>15814</v>
          </cell>
          <cell r="J665">
            <v>64</v>
          </cell>
          <cell r="K665">
            <v>64</v>
          </cell>
          <cell r="L665">
            <v>12898.1975</v>
          </cell>
          <cell r="M665">
            <v>15878</v>
          </cell>
          <cell r="N665">
            <v>81</v>
          </cell>
          <cell r="O665">
            <v>0</v>
          </cell>
          <cell r="P665">
            <v>15878</v>
          </cell>
          <cell r="Q665">
            <v>0</v>
          </cell>
          <cell r="R665">
            <v>0</v>
          </cell>
          <cell r="W665">
            <v>16037</v>
          </cell>
        </row>
        <row r="666">
          <cell r="A666" t="str">
            <v>20110912</v>
          </cell>
          <cell r="B666">
            <v>3</v>
          </cell>
          <cell r="C666" t="str">
            <v>201109</v>
          </cell>
          <cell r="D666" t="str">
            <v>12</v>
          </cell>
          <cell r="E666" t="str">
            <v>SO-PGF</v>
          </cell>
          <cell r="F666">
            <v>15843</v>
          </cell>
          <cell r="G666">
            <v>3021.0950000000003</v>
          </cell>
          <cell r="H666">
            <v>3049.7775000000001</v>
          </cell>
          <cell r="I666">
            <v>15622</v>
          </cell>
          <cell r="J666">
            <v>72</v>
          </cell>
          <cell r="K666">
            <v>72</v>
          </cell>
          <cell r="L666">
            <v>12735.0825</v>
          </cell>
          <cell r="M666">
            <v>15694</v>
          </cell>
          <cell r="N666">
            <v>72</v>
          </cell>
          <cell r="O666">
            <v>0</v>
          </cell>
          <cell r="P666">
            <v>15694</v>
          </cell>
          <cell r="Q666">
            <v>0</v>
          </cell>
          <cell r="R666">
            <v>0</v>
          </cell>
          <cell r="W666">
            <v>15843</v>
          </cell>
        </row>
        <row r="667">
          <cell r="A667" t="str">
            <v>20111012</v>
          </cell>
          <cell r="B667">
            <v>4</v>
          </cell>
          <cell r="C667" t="str">
            <v>201110</v>
          </cell>
          <cell r="D667" t="str">
            <v>12</v>
          </cell>
          <cell r="E667" t="str">
            <v>SO-PGF</v>
          </cell>
          <cell r="F667">
            <v>16010</v>
          </cell>
          <cell r="G667">
            <v>3053.6275000000001</v>
          </cell>
          <cell r="H667">
            <v>3081.9250000000002</v>
          </cell>
          <cell r="I667">
            <v>15786</v>
          </cell>
          <cell r="J667">
            <v>77</v>
          </cell>
          <cell r="K667">
            <v>77</v>
          </cell>
          <cell r="L667">
            <v>12865.897499999999</v>
          </cell>
          <cell r="M667">
            <v>15863</v>
          </cell>
          <cell r="N667">
            <v>70</v>
          </cell>
          <cell r="O667">
            <v>0</v>
          </cell>
          <cell r="P667">
            <v>15863</v>
          </cell>
          <cell r="Q667">
            <v>0</v>
          </cell>
          <cell r="R667">
            <v>0</v>
          </cell>
          <cell r="W667">
            <v>16010</v>
          </cell>
        </row>
        <row r="668">
          <cell r="A668" t="str">
            <v>20111112</v>
          </cell>
          <cell r="B668">
            <v>5</v>
          </cell>
          <cell r="C668" t="str">
            <v>201111</v>
          </cell>
          <cell r="D668" t="str">
            <v>12</v>
          </cell>
          <cell r="E668" t="str">
            <v>SO-PGF</v>
          </cell>
          <cell r="F668">
            <v>15992</v>
          </cell>
          <cell r="G668">
            <v>3052.28</v>
          </cell>
          <cell r="H668">
            <v>3078.46</v>
          </cell>
          <cell r="I668">
            <v>15781</v>
          </cell>
          <cell r="J668">
            <v>75</v>
          </cell>
          <cell r="K668">
            <v>76</v>
          </cell>
          <cell r="L668">
            <v>12852.17</v>
          </cell>
          <cell r="M668">
            <v>15856</v>
          </cell>
          <cell r="N668">
            <v>65</v>
          </cell>
          <cell r="O668">
            <v>0</v>
          </cell>
          <cell r="P668">
            <v>15856</v>
          </cell>
          <cell r="Q668">
            <v>0</v>
          </cell>
          <cell r="R668">
            <v>0</v>
          </cell>
          <cell r="W668">
            <v>15992</v>
          </cell>
        </row>
        <row r="669">
          <cell r="A669" t="str">
            <v>20111212</v>
          </cell>
          <cell r="B669">
            <v>6</v>
          </cell>
          <cell r="C669" t="str">
            <v>201112</v>
          </cell>
          <cell r="D669" t="str">
            <v>12</v>
          </cell>
          <cell r="E669" t="str">
            <v>SO-PGF</v>
          </cell>
          <cell r="F669">
            <v>15888</v>
          </cell>
          <cell r="G669">
            <v>3035.1475</v>
          </cell>
          <cell r="H669">
            <v>3058.44</v>
          </cell>
          <cell r="I669">
            <v>15694</v>
          </cell>
          <cell r="J669">
            <v>73</v>
          </cell>
          <cell r="K669">
            <v>74</v>
          </cell>
          <cell r="L669">
            <v>12769.805</v>
          </cell>
          <cell r="M669">
            <v>15767</v>
          </cell>
          <cell r="N669">
            <v>63</v>
          </cell>
          <cell r="O669">
            <v>0</v>
          </cell>
          <cell r="P669">
            <v>15767</v>
          </cell>
          <cell r="Q669">
            <v>0</v>
          </cell>
          <cell r="R669">
            <v>0</v>
          </cell>
          <cell r="W669">
            <v>15888</v>
          </cell>
        </row>
        <row r="670">
          <cell r="A670" t="str">
            <v>20120112</v>
          </cell>
          <cell r="B670">
            <v>7</v>
          </cell>
          <cell r="C670" t="str">
            <v>201201</v>
          </cell>
          <cell r="D670" t="str">
            <v>12</v>
          </cell>
          <cell r="E670" t="str">
            <v>SO-PGF</v>
          </cell>
          <cell r="F670">
            <v>16267</v>
          </cell>
          <cell r="G670">
            <v>3107.9124999999999</v>
          </cell>
          <cell r="H670">
            <v>3131.3975</v>
          </cell>
          <cell r="I670">
            <v>16065</v>
          </cell>
          <cell r="J670">
            <v>80</v>
          </cell>
          <cell r="K670">
            <v>81</v>
          </cell>
          <cell r="L670">
            <v>13070.195</v>
          </cell>
          <cell r="M670">
            <v>16145</v>
          </cell>
          <cell r="N670">
            <v>49</v>
          </cell>
          <cell r="O670">
            <v>0</v>
          </cell>
          <cell r="P670">
            <v>16145</v>
          </cell>
          <cell r="Q670">
            <v>0</v>
          </cell>
          <cell r="R670">
            <v>0</v>
          </cell>
          <cell r="W670">
            <v>16267</v>
          </cell>
        </row>
        <row r="671">
          <cell r="A671" t="str">
            <v>20120212</v>
          </cell>
          <cell r="B671">
            <v>8</v>
          </cell>
          <cell r="C671" t="str">
            <v>201202</v>
          </cell>
          <cell r="D671" t="str">
            <v>12</v>
          </cell>
          <cell r="E671" t="str">
            <v>SO-PGF</v>
          </cell>
          <cell r="F671">
            <v>16560</v>
          </cell>
          <cell r="G671">
            <v>3167.9724999999999</v>
          </cell>
          <cell r="H671">
            <v>3187.8</v>
          </cell>
          <cell r="I671">
            <v>16373</v>
          </cell>
          <cell r="J671">
            <v>84</v>
          </cell>
          <cell r="K671">
            <v>85</v>
          </cell>
          <cell r="L671">
            <v>13303.5625</v>
          </cell>
          <cell r="M671">
            <v>16457</v>
          </cell>
          <cell r="N671">
            <v>59</v>
          </cell>
          <cell r="O671">
            <v>0</v>
          </cell>
          <cell r="P671">
            <v>16457</v>
          </cell>
          <cell r="Q671">
            <v>0</v>
          </cell>
          <cell r="R671">
            <v>0</v>
          </cell>
          <cell r="W671">
            <v>16560</v>
          </cell>
        </row>
        <row r="672">
          <cell r="A672" t="str">
            <v>20120312</v>
          </cell>
          <cell r="B672">
            <v>9</v>
          </cell>
          <cell r="C672" t="str">
            <v>201203</v>
          </cell>
          <cell r="D672" t="str">
            <v>12</v>
          </cell>
          <cell r="E672" t="str">
            <v>SO-PGF</v>
          </cell>
          <cell r="F672">
            <v>16600</v>
          </cell>
          <cell r="G672">
            <v>3175.0950000000003</v>
          </cell>
          <cell r="H672">
            <v>3195.5</v>
          </cell>
          <cell r="I672">
            <v>16409</v>
          </cell>
          <cell r="J672">
            <v>85</v>
          </cell>
          <cell r="K672">
            <v>86</v>
          </cell>
          <cell r="L672">
            <v>13335.055</v>
          </cell>
          <cell r="M672">
            <v>16494</v>
          </cell>
          <cell r="N672">
            <v>41</v>
          </cell>
          <cell r="O672">
            <v>0</v>
          </cell>
          <cell r="P672">
            <v>16494</v>
          </cell>
          <cell r="Q672">
            <v>0</v>
          </cell>
          <cell r="R672">
            <v>0</v>
          </cell>
          <cell r="W672">
            <v>16600</v>
          </cell>
        </row>
        <row r="673">
          <cell r="A673" t="str">
            <v>20120412</v>
          </cell>
          <cell r="B673">
            <v>10</v>
          </cell>
          <cell r="C673" t="str">
            <v>201204</v>
          </cell>
          <cell r="D673" t="str">
            <v>12</v>
          </cell>
          <cell r="E673" t="str">
            <v>SO-PGF</v>
          </cell>
          <cell r="F673">
            <v>16721</v>
          </cell>
          <cell r="G673">
            <v>3199.5425</v>
          </cell>
          <cell r="H673">
            <v>3218.7925</v>
          </cell>
          <cell r="I673">
            <v>16541</v>
          </cell>
          <cell r="J673">
            <v>80</v>
          </cell>
          <cell r="K673">
            <v>80</v>
          </cell>
          <cell r="L673">
            <v>13437.6075</v>
          </cell>
          <cell r="M673">
            <v>16621</v>
          </cell>
          <cell r="N673">
            <v>44</v>
          </cell>
          <cell r="O673">
            <v>0</v>
          </cell>
          <cell r="P673">
            <v>16621</v>
          </cell>
          <cell r="Q673">
            <v>0</v>
          </cell>
          <cell r="R673">
            <v>0</v>
          </cell>
          <cell r="W673">
            <v>16721</v>
          </cell>
        </row>
        <row r="674">
          <cell r="A674" t="str">
            <v>20120512</v>
          </cell>
          <cell r="B674">
            <v>11</v>
          </cell>
          <cell r="C674" t="str">
            <v>201205</v>
          </cell>
          <cell r="D674" t="str">
            <v>12</v>
          </cell>
          <cell r="E674" t="str">
            <v>SO-PGF</v>
          </cell>
          <cell r="F674">
            <v>16832</v>
          </cell>
          <cell r="G674">
            <v>3217.83</v>
          </cell>
          <cell r="H674">
            <v>3240.16</v>
          </cell>
          <cell r="I674">
            <v>16640</v>
          </cell>
          <cell r="J674">
            <v>76</v>
          </cell>
          <cell r="K674">
            <v>76</v>
          </cell>
          <cell r="L674">
            <v>13530.47</v>
          </cell>
          <cell r="M674">
            <v>16716</v>
          </cell>
          <cell r="N674">
            <v>47</v>
          </cell>
          <cell r="O674">
            <v>0</v>
          </cell>
          <cell r="P674">
            <v>16716</v>
          </cell>
          <cell r="Q674">
            <v>0</v>
          </cell>
          <cell r="R674">
            <v>0</v>
          </cell>
          <cell r="W674">
            <v>16832</v>
          </cell>
        </row>
        <row r="675">
          <cell r="A675" t="str">
            <v>20120612</v>
          </cell>
          <cell r="B675">
            <v>12</v>
          </cell>
          <cell r="C675" t="str">
            <v>201206</v>
          </cell>
          <cell r="D675" t="str">
            <v>12</v>
          </cell>
          <cell r="E675" t="str">
            <v>SO-PGF</v>
          </cell>
          <cell r="F675">
            <v>16776</v>
          </cell>
          <cell r="G675">
            <v>3205.51</v>
          </cell>
          <cell r="H675">
            <v>3229.38</v>
          </cell>
          <cell r="I675">
            <v>16575</v>
          </cell>
          <cell r="J675">
            <v>77</v>
          </cell>
          <cell r="K675">
            <v>77</v>
          </cell>
          <cell r="L675">
            <v>13484.442499999999</v>
          </cell>
          <cell r="M675">
            <v>16652</v>
          </cell>
          <cell r="N675">
            <v>51</v>
          </cell>
          <cell r="O675">
            <v>0</v>
          </cell>
          <cell r="P675">
            <v>16652</v>
          </cell>
          <cell r="Q675">
            <v>0</v>
          </cell>
          <cell r="R675">
            <v>0</v>
          </cell>
          <cell r="W675">
            <v>16776</v>
          </cell>
        </row>
        <row r="676">
          <cell r="A676" t="str">
            <v>20120712</v>
          </cell>
          <cell r="B676">
            <v>13</v>
          </cell>
          <cell r="C676" t="str">
            <v>201207</v>
          </cell>
          <cell r="D676" t="str">
            <v>12</v>
          </cell>
          <cell r="E676" t="str">
            <v>SO-PGF</v>
          </cell>
          <cell r="F676">
            <v>17086</v>
          </cell>
          <cell r="G676">
            <v>3267.88</v>
          </cell>
          <cell r="H676">
            <v>3289.0550000000003</v>
          </cell>
          <cell r="I676">
            <v>16895</v>
          </cell>
          <cell r="J676">
            <v>81</v>
          </cell>
          <cell r="K676">
            <v>81</v>
          </cell>
          <cell r="L676">
            <v>13731.5375</v>
          </cell>
          <cell r="M676">
            <v>16976</v>
          </cell>
          <cell r="N676">
            <v>48</v>
          </cell>
          <cell r="O676">
            <v>0</v>
          </cell>
          <cell r="P676">
            <v>16976</v>
          </cell>
          <cell r="Q676">
            <v>0</v>
          </cell>
          <cell r="R676">
            <v>0</v>
          </cell>
          <cell r="W676">
            <v>17086</v>
          </cell>
        </row>
        <row r="677">
          <cell r="A677" t="str">
            <v>20120812</v>
          </cell>
          <cell r="B677">
            <v>14</v>
          </cell>
          <cell r="C677" t="str">
            <v>201208</v>
          </cell>
          <cell r="D677" t="str">
            <v>12</v>
          </cell>
          <cell r="E677" t="str">
            <v>SO-PGF</v>
          </cell>
          <cell r="F677">
            <v>16969</v>
          </cell>
          <cell r="G677">
            <v>3244.78</v>
          </cell>
          <cell r="H677">
            <v>3266.5325000000003</v>
          </cell>
          <cell r="I677">
            <v>16783</v>
          </cell>
          <cell r="J677">
            <v>73</v>
          </cell>
          <cell r="K677">
            <v>73</v>
          </cell>
          <cell r="L677">
            <v>13643.52</v>
          </cell>
          <cell r="M677">
            <v>16856</v>
          </cell>
          <cell r="N677">
            <v>41</v>
          </cell>
          <cell r="O677">
            <v>0</v>
          </cell>
          <cell r="P677">
            <v>16856</v>
          </cell>
          <cell r="Q677">
            <v>0</v>
          </cell>
          <cell r="R677">
            <v>0</v>
          </cell>
          <cell r="W677">
            <v>16969</v>
          </cell>
        </row>
        <row r="678">
          <cell r="A678" t="str">
            <v>20120912</v>
          </cell>
          <cell r="B678">
            <v>15</v>
          </cell>
          <cell r="C678" t="str">
            <v>201209</v>
          </cell>
          <cell r="D678" t="str">
            <v>12</v>
          </cell>
          <cell r="E678" t="str">
            <v>SO-PGF</v>
          </cell>
          <cell r="F678">
            <v>16934</v>
          </cell>
          <cell r="G678">
            <v>3240.3525</v>
          </cell>
          <cell r="H678">
            <v>3259.7950000000001</v>
          </cell>
          <cell r="I678">
            <v>16761</v>
          </cell>
          <cell r="J678">
            <v>72</v>
          </cell>
          <cell r="K678">
            <v>73</v>
          </cell>
          <cell r="L678">
            <v>13615.2575</v>
          </cell>
          <cell r="M678">
            <v>16833</v>
          </cell>
          <cell r="N678">
            <v>44</v>
          </cell>
          <cell r="O678">
            <v>0</v>
          </cell>
          <cell r="P678">
            <v>16833</v>
          </cell>
          <cell r="Q678">
            <v>0</v>
          </cell>
          <cell r="R678">
            <v>0</v>
          </cell>
          <cell r="W678">
            <v>16934</v>
          </cell>
        </row>
        <row r="679">
          <cell r="A679" t="str">
            <v>20121012</v>
          </cell>
          <cell r="B679">
            <v>16</v>
          </cell>
          <cell r="C679" t="str">
            <v>201210</v>
          </cell>
          <cell r="D679" t="str">
            <v>12</v>
          </cell>
          <cell r="E679" t="str">
            <v>SO-PGF</v>
          </cell>
          <cell r="F679">
            <v>17333</v>
          </cell>
          <cell r="G679">
            <v>3317.9300000000003</v>
          </cell>
          <cell r="H679">
            <v>3336.6025</v>
          </cell>
          <cell r="I679">
            <v>17161</v>
          </cell>
          <cell r="J679">
            <v>75</v>
          </cell>
          <cell r="K679">
            <v>76</v>
          </cell>
          <cell r="L679">
            <v>13935.0275</v>
          </cell>
          <cell r="M679">
            <v>17236</v>
          </cell>
          <cell r="N679">
            <v>41</v>
          </cell>
          <cell r="O679">
            <v>0</v>
          </cell>
          <cell r="P679">
            <v>17236</v>
          </cell>
          <cell r="Q679">
            <v>0</v>
          </cell>
          <cell r="R679">
            <v>0</v>
          </cell>
          <cell r="W679">
            <v>17333</v>
          </cell>
        </row>
        <row r="680">
          <cell r="A680" t="str">
            <v>20121112</v>
          </cell>
          <cell r="B680">
            <v>17</v>
          </cell>
          <cell r="C680" t="str">
            <v>201211</v>
          </cell>
          <cell r="D680" t="str">
            <v>12</v>
          </cell>
          <cell r="E680" t="str">
            <v>SO-PGF</v>
          </cell>
          <cell r="F680">
            <v>17083</v>
          </cell>
          <cell r="G680">
            <v>3269.6125000000002</v>
          </cell>
          <cell r="H680">
            <v>3288.4775</v>
          </cell>
          <cell r="I680">
            <v>16910</v>
          </cell>
          <cell r="J680">
            <v>75</v>
          </cell>
          <cell r="K680">
            <v>75</v>
          </cell>
          <cell r="L680">
            <v>13733.96</v>
          </cell>
          <cell r="M680">
            <v>16985</v>
          </cell>
          <cell r="N680">
            <v>40</v>
          </cell>
          <cell r="O680">
            <v>0</v>
          </cell>
          <cell r="P680">
            <v>16985</v>
          </cell>
          <cell r="Q680">
            <v>0</v>
          </cell>
          <cell r="R680">
            <v>0</v>
          </cell>
          <cell r="W680">
            <v>17083</v>
          </cell>
        </row>
        <row r="681">
          <cell r="A681" t="str">
            <v>20121212</v>
          </cell>
          <cell r="B681">
            <v>18</v>
          </cell>
          <cell r="C681" t="str">
            <v>201212</v>
          </cell>
          <cell r="D681" t="str">
            <v>12</v>
          </cell>
          <cell r="E681" t="str">
            <v>SO-PGF</v>
          </cell>
          <cell r="F681">
            <v>17176</v>
          </cell>
          <cell r="G681">
            <v>3287.9</v>
          </cell>
          <cell r="H681">
            <v>3306.38</v>
          </cell>
          <cell r="I681">
            <v>16997</v>
          </cell>
          <cell r="J681">
            <v>83</v>
          </cell>
          <cell r="K681">
            <v>83</v>
          </cell>
          <cell r="L681">
            <v>13802.5975</v>
          </cell>
          <cell r="M681">
            <v>17080</v>
          </cell>
          <cell r="N681">
            <v>30</v>
          </cell>
          <cell r="O681">
            <v>0</v>
          </cell>
          <cell r="P681">
            <v>17080</v>
          </cell>
          <cell r="Q681">
            <v>0</v>
          </cell>
          <cell r="R681">
            <v>0</v>
          </cell>
          <cell r="W681">
            <v>17176</v>
          </cell>
        </row>
        <row r="682">
          <cell r="A682" t="str">
            <v>20130112</v>
          </cell>
          <cell r="B682">
            <v>19</v>
          </cell>
          <cell r="C682" t="str">
            <v>201301</v>
          </cell>
          <cell r="D682" t="str">
            <v>12</v>
          </cell>
          <cell r="E682" t="str">
            <v>SO-PGF</v>
          </cell>
          <cell r="F682">
            <v>17143</v>
          </cell>
          <cell r="G682">
            <v>3281.355</v>
          </cell>
          <cell r="H682">
            <v>3300.0275000000001</v>
          </cell>
          <cell r="I682">
            <v>16950</v>
          </cell>
          <cell r="J682">
            <v>96</v>
          </cell>
          <cell r="K682">
            <v>96</v>
          </cell>
          <cell r="L682">
            <v>13765.452499999999</v>
          </cell>
          <cell r="M682">
            <v>17046</v>
          </cell>
          <cell r="N682">
            <v>32</v>
          </cell>
          <cell r="O682">
            <v>0</v>
          </cell>
          <cell r="P682">
            <v>17046</v>
          </cell>
          <cell r="Q682">
            <v>0</v>
          </cell>
          <cell r="R682">
            <v>0</v>
          </cell>
          <cell r="W682">
            <v>17143</v>
          </cell>
        </row>
        <row r="683">
          <cell r="A683" t="str">
            <v>20130212</v>
          </cell>
          <cell r="B683">
            <v>20</v>
          </cell>
          <cell r="C683" t="str">
            <v>201302</v>
          </cell>
          <cell r="D683" t="str">
            <v>12</v>
          </cell>
          <cell r="E683" t="str">
            <v>SO-PGF</v>
          </cell>
          <cell r="F683">
            <v>17467</v>
          </cell>
          <cell r="G683">
            <v>3340.26</v>
          </cell>
          <cell r="H683">
            <v>3362.3975</v>
          </cell>
          <cell r="I683">
            <v>17260</v>
          </cell>
          <cell r="J683">
            <v>92</v>
          </cell>
          <cell r="K683">
            <v>92</v>
          </cell>
          <cell r="L683">
            <v>14030.3125</v>
          </cell>
          <cell r="M683">
            <v>17352</v>
          </cell>
          <cell r="N683">
            <v>35</v>
          </cell>
          <cell r="O683">
            <v>0</v>
          </cell>
          <cell r="P683">
            <v>17352</v>
          </cell>
          <cell r="Q683">
            <v>0</v>
          </cell>
          <cell r="R683">
            <v>0</v>
          </cell>
          <cell r="W683">
            <v>17467</v>
          </cell>
        </row>
        <row r="684">
          <cell r="A684" t="str">
            <v>20130312</v>
          </cell>
          <cell r="B684">
            <v>21</v>
          </cell>
          <cell r="C684" t="str">
            <v>201303</v>
          </cell>
          <cell r="D684" t="str">
            <v>12</v>
          </cell>
          <cell r="E684" t="str">
            <v>SO-PGF</v>
          </cell>
          <cell r="F684">
            <v>17938</v>
          </cell>
          <cell r="G684">
            <v>3429.58</v>
          </cell>
          <cell r="H684">
            <v>3453.0650000000001</v>
          </cell>
          <cell r="I684">
            <v>17725</v>
          </cell>
          <cell r="J684">
            <v>91</v>
          </cell>
          <cell r="K684">
            <v>91</v>
          </cell>
          <cell r="L684">
            <v>14411.452499999999</v>
          </cell>
          <cell r="M684">
            <v>17816</v>
          </cell>
          <cell r="N684">
            <v>37</v>
          </cell>
          <cell r="O684">
            <v>0</v>
          </cell>
          <cell r="P684">
            <v>17816</v>
          </cell>
          <cell r="Q684">
            <v>0</v>
          </cell>
          <cell r="R684">
            <v>0</v>
          </cell>
          <cell r="W684">
            <v>17938</v>
          </cell>
        </row>
        <row r="685">
          <cell r="A685" t="str">
            <v>20130412</v>
          </cell>
          <cell r="B685">
            <v>22</v>
          </cell>
          <cell r="C685" t="str">
            <v>201304</v>
          </cell>
          <cell r="D685" t="str">
            <v>12</v>
          </cell>
          <cell r="E685" t="str">
            <v>SO-PGF</v>
          </cell>
          <cell r="F685">
            <v>17575</v>
          </cell>
          <cell r="G685">
            <v>3362.0125000000003</v>
          </cell>
          <cell r="H685">
            <v>3383.1875</v>
          </cell>
          <cell r="I685">
            <v>17377</v>
          </cell>
          <cell r="J685">
            <v>88</v>
          </cell>
          <cell r="K685">
            <v>88</v>
          </cell>
          <cell r="L685">
            <v>14120.752500000001</v>
          </cell>
          <cell r="M685">
            <v>17465</v>
          </cell>
          <cell r="N685">
            <v>31</v>
          </cell>
          <cell r="O685">
            <v>0</v>
          </cell>
          <cell r="P685">
            <v>17465</v>
          </cell>
          <cell r="Q685">
            <v>0</v>
          </cell>
          <cell r="R685">
            <v>0</v>
          </cell>
          <cell r="W685">
            <v>17575</v>
          </cell>
        </row>
        <row r="686">
          <cell r="A686" t="str">
            <v>20130512</v>
          </cell>
          <cell r="B686">
            <v>23</v>
          </cell>
          <cell r="C686" t="str">
            <v>201305</v>
          </cell>
          <cell r="D686" t="str">
            <v>12</v>
          </cell>
          <cell r="E686" t="str">
            <v>SO-PGF</v>
          </cell>
          <cell r="F686">
            <v>17539</v>
          </cell>
          <cell r="G686">
            <v>3355.4675000000002</v>
          </cell>
          <cell r="H686">
            <v>3376.2575000000002</v>
          </cell>
          <cell r="I686">
            <v>17335</v>
          </cell>
          <cell r="J686">
            <v>96</v>
          </cell>
          <cell r="K686">
            <v>96</v>
          </cell>
          <cell r="L686">
            <v>14085.2225</v>
          </cell>
          <cell r="M686">
            <v>17431</v>
          </cell>
          <cell r="N686">
            <v>36</v>
          </cell>
          <cell r="O686">
            <v>0</v>
          </cell>
          <cell r="P686">
            <v>17431</v>
          </cell>
          <cell r="Q686">
            <v>0</v>
          </cell>
          <cell r="R686">
            <v>0</v>
          </cell>
          <cell r="W686">
            <v>17539</v>
          </cell>
        </row>
        <row r="687">
          <cell r="A687" t="str">
            <v>20130612</v>
          </cell>
          <cell r="B687">
            <v>24</v>
          </cell>
          <cell r="C687" t="str">
            <v>201306</v>
          </cell>
          <cell r="D687" t="str">
            <v>12</v>
          </cell>
          <cell r="E687" t="str">
            <v>SO-PGF</v>
          </cell>
          <cell r="F687">
            <v>17580</v>
          </cell>
          <cell r="G687">
            <v>3361.82</v>
          </cell>
          <cell r="H687">
            <v>3384.15</v>
          </cell>
          <cell r="I687">
            <v>17368</v>
          </cell>
          <cell r="J687">
            <v>96</v>
          </cell>
          <cell r="K687">
            <v>96</v>
          </cell>
          <cell r="L687">
            <v>14118.33</v>
          </cell>
          <cell r="M687">
            <v>17464</v>
          </cell>
          <cell r="N687">
            <v>36</v>
          </cell>
          <cell r="O687">
            <v>0</v>
          </cell>
          <cell r="P687">
            <v>17464</v>
          </cell>
          <cell r="Q687">
            <v>0</v>
          </cell>
          <cell r="R687">
            <v>0</v>
          </cell>
          <cell r="W687">
            <v>17580</v>
          </cell>
        </row>
        <row r="688">
          <cell r="A688" t="str">
            <v>20130712</v>
          </cell>
          <cell r="B688">
            <v>25</v>
          </cell>
          <cell r="C688" t="str">
            <v>201307</v>
          </cell>
          <cell r="D688" t="str">
            <v>12</v>
          </cell>
          <cell r="E688" t="str">
            <v>SO-PGF</v>
          </cell>
          <cell r="F688">
            <v>17593</v>
          </cell>
          <cell r="G688">
            <v>3362.9749999999999</v>
          </cell>
          <cell r="H688">
            <v>3386.6525000000001</v>
          </cell>
          <cell r="I688">
            <v>17375</v>
          </cell>
          <cell r="J688">
            <v>95</v>
          </cell>
          <cell r="K688">
            <v>95</v>
          </cell>
          <cell r="L688">
            <v>14129.635</v>
          </cell>
          <cell r="M688">
            <v>17470</v>
          </cell>
          <cell r="N688">
            <v>39</v>
          </cell>
          <cell r="O688">
            <v>0</v>
          </cell>
          <cell r="P688">
            <v>17470</v>
          </cell>
          <cell r="Q688">
            <v>0</v>
          </cell>
          <cell r="R688">
            <v>0</v>
          </cell>
          <cell r="W688">
            <v>17593</v>
          </cell>
        </row>
        <row r="689">
          <cell r="A689" t="str">
            <v>20130812</v>
          </cell>
          <cell r="B689">
            <v>26</v>
          </cell>
          <cell r="C689" t="str">
            <v>201308</v>
          </cell>
          <cell r="D689" t="str">
            <v>12</v>
          </cell>
          <cell r="E689" t="str">
            <v>SO-PGF</v>
          </cell>
          <cell r="F689">
            <v>17213</v>
          </cell>
          <cell r="G689">
            <v>3291.75</v>
          </cell>
          <cell r="H689">
            <v>3313.5025000000001</v>
          </cell>
          <cell r="I689">
            <v>17011</v>
          </cell>
          <cell r="J689">
            <v>89</v>
          </cell>
          <cell r="K689">
            <v>89</v>
          </cell>
          <cell r="L689">
            <v>13827.63</v>
          </cell>
          <cell r="M689">
            <v>17100</v>
          </cell>
          <cell r="N689">
            <v>34</v>
          </cell>
          <cell r="O689">
            <v>0</v>
          </cell>
          <cell r="P689">
            <v>17100</v>
          </cell>
          <cell r="Q689">
            <v>0</v>
          </cell>
          <cell r="R689">
            <v>0</v>
          </cell>
          <cell r="W689">
            <v>17213</v>
          </cell>
        </row>
        <row r="690">
          <cell r="A690" t="str">
            <v>20130912</v>
          </cell>
          <cell r="B690">
            <v>27</v>
          </cell>
          <cell r="C690" t="str">
            <v>201309</v>
          </cell>
          <cell r="D690" t="str">
            <v>12</v>
          </cell>
          <cell r="E690" t="str">
            <v>SO-PGF</v>
          </cell>
          <cell r="F690">
            <v>16900</v>
          </cell>
          <cell r="G690">
            <v>3231.69</v>
          </cell>
          <cell r="H690">
            <v>3253.25</v>
          </cell>
          <cell r="I690">
            <v>16707</v>
          </cell>
          <cell r="J690">
            <v>81</v>
          </cell>
          <cell r="K690">
            <v>81</v>
          </cell>
          <cell r="L690">
            <v>13581.342500000001</v>
          </cell>
          <cell r="M690">
            <v>16788</v>
          </cell>
          <cell r="N690">
            <v>35</v>
          </cell>
          <cell r="O690">
            <v>0</v>
          </cell>
          <cell r="P690">
            <v>16788</v>
          </cell>
          <cell r="Q690">
            <v>0</v>
          </cell>
          <cell r="R690">
            <v>0</v>
          </cell>
          <cell r="W690">
            <v>16900</v>
          </cell>
        </row>
        <row r="691">
          <cell r="A691" t="str">
            <v>20131012</v>
          </cell>
          <cell r="B691">
            <v>28</v>
          </cell>
          <cell r="C691" t="str">
            <v>201310</v>
          </cell>
          <cell r="D691" t="str">
            <v>12</v>
          </cell>
          <cell r="E691" t="str">
            <v>SO-PGF</v>
          </cell>
          <cell r="F691">
            <v>17204</v>
          </cell>
          <cell r="G691">
            <v>3287.9</v>
          </cell>
          <cell r="H691">
            <v>3311.77</v>
          </cell>
          <cell r="I691">
            <v>16997</v>
          </cell>
          <cell r="J691">
            <v>83</v>
          </cell>
          <cell r="K691">
            <v>84</v>
          </cell>
          <cell r="L691">
            <v>13824.4</v>
          </cell>
          <cell r="M691">
            <v>17080</v>
          </cell>
          <cell r="N691">
            <v>34</v>
          </cell>
          <cell r="O691">
            <v>0</v>
          </cell>
          <cell r="P691">
            <v>17080</v>
          </cell>
          <cell r="Q691">
            <v>0</v>
          </cell>
          <cell r="R691">
            <v>0</v>
          </cell>
          <cell r="W691">
            <v>17204</v>
          </cell>
        </row>
        <row r="692">
          <cell r="A692" t="str">
            <v>20131112</v>
          </cell>
          <cell r="B692">
            <v>29</v>
          </cell>
          <cell r="C692" t="str">
            <v>201311</v>
          </cell>
          <cell r="D692" t="str">
            <v>12</v>
          </cell>
          <cell r="E692" t="str">
            <v>SO-PGF</v>
          </cell>
          <cell r="F692">
            <v>17167</v>
          </cell>
          <cell r="G692">
            <v>3278.4675000000002</v>
          </cell>
          <cell r="H692">
            <v>3304.6475</v>
          </cell>
          <cell r="I692">
            <v>16953</v>
          </cell>
          <cell r="J692">
            <v>78</v>
          </cell>
          <cell r="K692">
            <v>79</v>
          </cell>
          <cell r="L692">
            <v>13798.56</v>
          </cell>
          <cell r="M692">
            <v>17031</v>
          </cell>
          <cell r="N692">
            <v>27</v>
          </cell>
          <cell r="O692">
            <v>0</v>
          </cell>
          <cell r="P692">
            <v>17031</v>
          </cell>
          <cell r="Q692">
            <v>0</v>
          </cell>
          <cell r="R692">
            <v>0</v>
          </cell>
          <cell r="W692">
            <v>17167</v>
          </cell>
        </row>
        <row r="693">
          <cell r="A693" t="str">
            <v>20131212</v>
          </cell>
          <cell r="B693">
            <v>30</v>
          </cell>
          <cell r="C693" t="str">
            <v>201312</v>
          </cell>
          <cell r="D693" t="str">
            <v>12</v>
          </cell>
          <cell r="E693" t="str">
            <v>SO-PGF</v>
          </cell>
          <cell r="F693">
            <v>17162</v>
          </cell>
          <cell r="G693">
            <v>3281.1624999999999</v>
          </cell>
          <cell r="H693">
            <v>3303.6849999999999</v>
          </cell>
          <cell r="I693">
            <v>16972</v>
          </cell>
          <cell r="J693">
            <v>73</v>
          </cell>
          <cell r="K693">
            <v>74</v>
          </cell>
          <cell r="L693">
            <v>13798.56</v>
          </cell>
          <cell r="M693">
            <v>17045</v>
          </cell>
          <cell r="N693">
            <v>25</v>
          </cell>
          <cell r="O693">
            <v>0</v>
          </cell>
          <cell r="P693">
            <v>17045</v>
          </cell>
          <cell r="Q693">
            <v>0</v>
          </cell>
          <cell r="R693">
            <v>0</v>
          </cell>
          <cell r="W693">
            <v>17162</v>
          </cell>
        </row>
        <row r="694">
          <cell r="A694" t="str">
            <v>20140112</v>
          </cell>
          <cell r="B694">
            <v>31</v>
          </cell>
          <cell r="C694" t="str">
            <v>201401</v>
          </cell>
          <cell r="D694" t="str">
            <v>12</v>
          </cell>
          <cell r="E694" t="str">
            <v>SO-PGF</v>
          </cell>
          <cell r="F694">
            <v>16714</v>
          </cell>
          <cell r="G694">
            <v>3191.0725000000002</v>
          </cell>
          <cell r="H694">
            <v>3217.4450000000002</v>
          </cell>
          <cell r="I694">
            <v>16505</v>
          </cell>
          <cell r="J694">
            <v>72</v>
          </cell>
          <cell r="K694">
            <v>73</v>
          </cell>
          <cell r="L694">
            <v>13437.6075</v>
          </cell>
          <cell r="M694">
            <v>16577</v>
          </cell>
          <cell r="N694">
            <v>41</v>
          </cell>
          <cell r="O694">
            <v>0</v>
          </cell>
          <cell r="P694">
            <v>16577</v>
          </cell>
          <cell r="Q694">
            <v>0</v>
          </cell>
          <cell r="R694">
            <v>0</v>
          </cell>
          <cell r="W694">
            <v>16714</v>
          </cell>
        </row>
        <row r="695">
          <cell r="A695" t="str">
            <v>20140212</v>
          </cell>
          <cell r="B695">
            <v>32</v>
          </cell>
          <cell r="C695" t="str">
            <v>201402</v>
          </cell>
          <cell r="D695" t="str">
            <v>12</v>
          </cell>
          <cell r="E695" t="str">
            <v>SO-PGF</v>
          </cell>
          <cell r="F695">
            <v>17367</v>
          </cell>
          <cell r="G695">
            <v>3307.15</v>
          </cell>
          <cell r="H695">
            <v>3343.1475</v>
          </cell>
          <cell r="I695">
            <v>17103</v>
          </cell>
          <cell r="J695">
            <v>77</v>
          </cell>
          <cell r="K695">
            <v>78</v>
          </cell>
          <cell r="L695">
            <v>13960.8675</v>
          </cell>
          <cell r="M695">
            <v>17180</v>
          </cell>
          <cell r="N695">
            <v>64</v>
          </cell>
          <cell r="O695">
            <v>0</v>
          </cell>
          <cell r="P695">
            <v>17180</v>
          </cell>
          <cell r="Q695">
            <v>0</v>
          </cell>
          <cell r="R695">
            <v>0</v>
          </cell>
          <cell r="W695">
            <v>17367</v>
          </cell>
        </row>
        <row r="696">
          <cell r="A696" t="str">
            <v>20140312</v>
          </cell>
          <cell r="B696">
            <v>33</v>
          </cell>
          <cell r="C696" t="str">
            <v>201403</v>
          </cell>
          <cell r="D696" t="str">
            <v>12</v>
          </cell>
          <cell r="E696" t="str">
            <v>SO-PGF</v>
          </cell>
          <cell r="F696">
            <v>17738</v>
          </cell>
          <cell r="G696">
            <v>3374.14</v>
          </cell>
          <cell r="H696">
            <v>3414.5650000000001</v>
          </cell>
          <cell r="I696">
            <v>17437</v>
          </cell>
          <cell r="J696">
            <v>91</v>
          </cell>
          <cell r="K696">
            <v>91</v>
          </cell>
          <cell r="L696">
            <v>14249.952499999999</v>
          </cell>
          <cell r="M696">
            <v>17528</v>
          </cell>
          <cell r="N696">
            <v>71</v>
          </cell>
          <cell r="O696">
            <v>0</v>
          </cell>
          <cell r="P696">
            <v>17528</v>
          </cell>
          <cell r="Q696">
            <v>0</v>
          </cell>
          <cell r="R696">
            <v>0</v>
          </cell>
          <cell r="W696">
            <v>17738</v>
          </cell>
        </row>
        <row r="697">
          <cell r="A697" t="str">
            <v>20140412</v>
          </cell>
          <cell r="B697">
            <v>34</v>
          </cell>
          <cell r="C697" t="str">
            <v>201404</v>
          </cell>
          <cell r="D697" t="str">
            <v>12</v>
          </cell>
          <cell r="E697" t="str">
            <v>SO-PGF</v>
          </cell>
          <cell r="F697">
            <v>17563</v>
          </cell>
          <cell r="G697">
            <v>3338.9124999999999</v>
          </cell>
          <cell r="H697">
            <v>3380.8775000000001</v>
          </cell>
          <cell r="I697">
            <v>17254</v>
          </cell>
          <cell r="J697">
            <v>91</v>
          </cell>
          <cell r="K697">
            <v>91</v>
          </cell>
          <cell r="L697">
            <v>14108.64</v>
          </cell>
          <cell r="M697">
            <v>17345</v>
          </cell>
          <cell r="N697">
            <v>76</v>
          </cell>
          <cell r="O697">
            <v>0</v>
          </cell>
          <cell r="P697">
            <v>17345</v>
          </cell>
          <cell r="Q697">
            <v>0</v>
          </cell>
          <cell r="R697">
            <v>0</v>
          </cell>
          <cell r="W697">
            <v>17563</v>
          </cell>
        </row>
        <row r="698">
          <cell r="A698" t="str">
            <v>20140512</v>
          </cell>
          <cell r="B698">
            <v>35</v>
          </cell>
          <cell r="C698" t="str">
            <v>201405</v>
          </cell>
          <cell r="D698" t="str">
            <v>12</v>
          </cell>
          <cell r="E698" t="str">
            <v>SO-PGF</v>
          </cell>
          <cell r="F698">
            <v>17917</v>
          </cell>
          <cell r="G698">
            <v>3059.4025000000001</v>
          </cell>
          <cell r="H698">
            <v>3449.0225</v>
          </cell>
          <cell r="I698">
            <v>15802</v>
          </cell>
          <cell r="J698">
            <v>91</v>
          </cell>
          <cell r="K698">
            <v>91</v>
          </cell>
          <cell r="L698">
            <v>14394.495000000001</v>
          </cell>
          <cell r="M698">
            <v>15893</v>
          </cell>
          <cell r="N698">
            <v>56</v>
          </cell>
          <cell r="O698">
            <v>0</v>
          </cell>
          <cell r="P698">
            <v>15893</v>
          </cell>
          <cell r="Q698">
            <v>0</v>
          </cell>
          <cell r="R698">
            <v>0</v>
          </cell>
          <cell r="W698">
            <v>17917</v>
          </cell>
        </row>
        <row r="699">
          <cell r="A699" t="str">
            <v>20140612</v>
          </cell>
          <cell r="B699">
            <v>36</v>
          </cell>
          <cell r="C699" t="str">
            <v>201406</v>
          </cell>
          <cell r="D699" t="str">
            <v>12</v>
          </cell>
          <cell r="E699" t="str">
            <v>SO-PGF</v>
          </cell>
          <cell r="F699">
            <v>17995</v>
          </cell>
          <cell r="G699">
            <v>3425.9225000000001</v>
          </cell>
          <cell r="H699">
            <v>3464.0374999999999</v>
          </cell>
          <cell r="I699">
            <v>17706</v>
          </cell>
          <cell r="J699">
            <v>91</v>
          </cell>
          <cell r="K699">
            <v>91</v>
          </cell>
          <cell r="L699">
            <v>14457.48</v>
          </cell>
          <cell r="M699">
            <v>17797</v>
          </cell>
          <cell r="N699">
            <v>0</v>
          </cell>
          <cell r="O699">
            <v>0</v>
          </cell>
          <cell r="P699">
            <v>17797</v>
          </cell>
          <cell r="Q699">
            <v>0</v>
          </cell>
          <cell r="R699">
            <v>0</v>
          </cell>
          <cell r="W699">
            <v>17995</v>
          </cell>
        </row>
        <row r="700">
          <cell r="A700" t="str">
            <v>20140712</v>
          </cell>
          <cell r="B700">
            <v>37</v>
          </cell>
          <cell r="C700" t="str">
            <v>201407</v>
          </cell>
          <cell r="D700" t="str">
            <v>12</v>
          </cell>
          <cell r="E700" t="str">
            <v>SO-PGF</v>
          </cell>
          <cell r="F700">
            <v>18073</v>
          </cell>
          <cell r="G700">
            <v>3440.7449999999999</v>
          </cell>
          <cell r="H700">
            <v>3479.0525000000002</v>
          </cell>
          <cell r="I700">
            <v>17783</v>
          </cell>
          <cell r="J700">
            <v>91</v>
          </cell>
          <cell r="K700">
            <v>91</v>
          </cell>
          <cell r="L700">
            <v>14520.465</v>
          </cell>
          <cell r="M700">
            <v>17874</v>
          </cell>
          <cell r="N700">
            <v>0</v>
          </cell>
          <cell r="O700">
            <v>0</v>
          </cell>
          <cell r="P700">
            <v>17874</v>
          </cell>
          <cell r="Q700">
            <v>0</v>
          </cell>
          <cell r="R700">
            <v>0</v>
          </cell>
          <cell r="W700">
            <v>18073</v>
          </cell>
        </row>
        <row r="701">
          <cell r="A701" t="str">
            <v>20140812</v>
          </cell>
          <cell r="B701">
            <v>38</v>
          </cell>
          <cell r="C701" t="str">
            <v>201408</v>
          </cell>
          <cell r="D701" t="str">
            <v>12</v>
          </cell>
          <cell r="E701" t="str">
            <v>SO-PGF</v>
          </cell>
          <cell r="F701">
            <v>18151</v>
          </cell>
          <cell r="G701">
            <v>3455.5675000000001</v>
          </cell>
          <cell r="H701">
            <v>3494.0675000000001</v>
          </cell>
          <cell r="I701">
            <v>17860</v>
          </cell>
          <cell r="J701">
            <v>91</v>
          </cell>
          <cell r="K701">
            <v>91</v>
          </cell>
          <cell r="L701">
            <v>14583.45</v>
          </cell>
          <cell r="M701">
            <v>17951</v>
          </cell>
          <cell r="N701">
            <v>0</v>
          </cell>
          <cell r="O701">
            <v>0</v>
          </cell>
          <cell r="P701">
            <v>17951</v>
          </cell>
          <cell r="Q701">
            <v>0</v>
          </cell>
          <cell r="R701">
            <v>0</v>
          </cell>
          <cell r="W701">
            <v>18151</v>
          </cell>
        </row>
        <row r="702">
          <cell r="A702" t="str">
            <v>20140912</v>
          </cell>
          <cell r="B702">
            <v>39</v>
          </cell>
          <cell r="C702" t="str">
            <v>201409</v>
          </cell>
          <cell r="D702" t="str">
            <v>12</v>
          </cell>
          <cell r="E702" t="str">
            <v>SO-PGF</v>
          </cell>
          <cell r="F702">
            <v>18229</v>
          </cell>
          <cell r="G702">
            <v>3470.39</v>
          </cell>
          <cell r="H702">
            <v>3509.0825</v>
          </cell>
          <cell r="I702">
            <v>17937</v>
          </cell>
          <cell r="J702">
            <v>91</v>
          </cell>
          <cell r="K702">
            <v>91</v>
          </cell>
          <cell r="L702">
            <v>14646.434999999999</v>
          </cell>
          <cell r="M702">
            <v>18028</v>
          </cell>
          <cell r="N702">
            <v>0</v>
          </cell>
          <cell r="O702">
            <v>0</v>
          </cell>
          <cell r="P702">
            <v>18028</v>
          </cell>
          <cell r="Q702">
            <v>0</v>
          </cell>
          <cell r="R702">
            <v>0</v>
          </cell>
          <cell r="W702">
            <v>18229</v>
          </cell>
        </row>
        <row r="703">
          <cell r="A703" t="str">
            <v>20141012</v>
          </cell>
          <cell r="B703">
            <v>40</v>
          </cell>
          <cell r="C703" t="str">
            <v>201410</v>
          </cell>
          <cell r="D703" t="str">
            <v>12</v>
          </cell>
          <cell r="E703" t="str">
            <v>SO-PGF</v>
          </cell>
          <cell r="F703">
            <v>18307</v>
          </cell>
          <cell r="G703">
            <v>3485.4050000000002</v>
          </cell>
          <cell r="H703">
            <v>3524.0974999999999</v>
          </cell>
          <cell r="I703">
            <v>18015</v>
          </cell>
          <cell r="J703">
            <v>91</v>
          </cell>
          <cell r="K703">
            <v>91</v>
          </cell>
          <cell r="L703">
            <v>14709.42</v>
          </cell>
          <cell r="M703">
            <v>18106</v>
          </cell>
          <cell r="N703">
            <v>0</v>
          </cell>
          <cell r="O703">
            <v>0</v>
          </cell>
          <cell r="P703">
            <v>18106</v>
          </cell>
          <cell r="Q703">
            <v>0</v>
          </cell>
          <cell r="R703">
            <v>0</v>
          </cell>
          <cell r="W703">
            <v>18307</v>
          </cell>
        </row>
        <row r="704">
          <cell r="A704" t="str">
            <v>20141112</v>
          </cell>
          <cell r="B704">
            <v>41</v>
          </cell>
          <cell r="C704" t="str">
            <v>201411</v>
          </cell>
          <cell r="D704" t="str">
            <v>12</v>
          </cell>
          <cell r="E704" t="str">
            <v>SO-PGF</v>
          </cell>
          <cell r="F704">
            <v>18385</v>
          </cell>
          <cell r="G704">
            <v>3500.2275</v>
          </cell>
          <cell r="H704">
            <v>3539.1125000000002</v>
          </cell>
          <cell r="I704">
            <v>18092</v>
          </cell>
          <cell r="J704">
            <v>91</v>
          </cell>
          <cell r="K704">
            <v>91</v>
          </cell>
          <cell r="L704">
            <v>14772.405000000001</v>
          </cell>
          <cell r="M704">
            <v>18183</v>
          </cell>
          <cell r="N704">
            <v>0</v>
          </cell>
          <cell r="O704">
            <v>0</v>
          </cell>
          <cell r="P704">
            <v>18183</v>
          </cell>
          <cell r="Q704">
            <v>0</v>
          </cell>
          <cell r="R704">
            <v>0</v>
          </cell>
          <cell r="W704">
            <v>18385</v>
          </cell>
        </row>
        <row r="705">
          <cell r="A705" t="str">
            <v>20141212</v>
          </cell>
          <cell r="B705">
            <v>42</v>
          </cell>
          <cell r="C705" t="str">
            <v>201412</v>
          </cell>
          <cell r="D705" t="str">
            <v>12</v>
          </cell>
          <cell r="E705" t="str">
            <v>SO-PGF</v>
          </cell>
          <cell r="F705">
            <v>18463</v>
          </cell>
          <cell r="G705">
            <v>3515.05</v>
          </cell>
          <cell r="H705">
            <v>3554.1275000000001</v>
          </cell>
          <cell r="I705">
            <v>18169</v>
          </cell>
          <cell r="J705">
            <v>91</v>
          </cell>
          <cell r="K705">
            <v>91</v>
          </cell>
          <cell r="L705">
            <v>14835.39</v>
          </cell>
          <cell r="M705">
            <v>18260</v>
          </cell>
          <cell r="N705">
            <v>0</v>
          </cell>
          <cell r="O705">
            <v>0</v>
          </cell>
          <cell r="P705">
            <v>18260</v>
          </cell>
          <cell r="Q705">
            <v>0</v>
          </cell>
          <cell r="R705">
            <v>0</v>
          </cell>
          <cell r="W705">
            <v>18463</v>
          </cell>
        </row>
        <row r="706">
          <cell r="A706" t="str">
            <v>20150112</v>
          </cell>
          <cell r="B706">
            <v>43</v>
          </cell>
          <cell r="C706" t="str">
            <v>201501</v>
          </cell>
          <cell r="D706" t="str">
            <v>12</v>
          </cell>
          <cell r="E706" t="str">
            <v>SO-PGF</v>
          </cell>
          <cell r="F706">
            <v>18541</v>
          </cell>
          <cell r="G706">
            <v>3529.8724999999999</v>
          </cell>
          <cell r="H706">
            <v>3569.1424999999999</v>
          </cell>
          <cell r="I706">
            <v>18246</v>
          </cell>
          <cell r="J706">
            <v>91</v>
          </cell>
          <cell r="K706">
            <v>91</v>
          </cell>
          <cell r="L706">
            <v>14898.375</v>
          </cell>
          <cell r="M706">
            <v>18337</v>
          </cell>
          <cell r="N706">
            <v>0</v>
          </cell>
          <cell r="O706">
            <v>0</v>
          </cell>
          <cell r="P706">
            <v>18337</v>
          </cell>
          <cell r="Q706">
            <v>0</v>
          </cell>
          <cell r="R706">
            <v>0</v>
          </cell>
          <cell r="W706">
            <v>18541</v>
          </cell>
        </row>
        <row r="707">
          <cell r="A707" t="str">
            <v>20150212</v>
          </cell>
          <cell r="B707">
            <v>44</v>
          </cell>
          <cell r="C707" t="str">
            <v>201502</v>
          </cell>
          <cell r="D707" t="str">
            <v>12</v>
          </cell>
          <cell r="E707" t="str">
            <v>SO-PGF</v>
          </cell>
          <cell r="F707">
            <v>18619</v>
          </cell>
          <cell r="G707">
            <v>3544.6950000000002</v>
          </cell>
          <cell r="H707">
            <v>3584.1575000000003</v>
          </cell>
          <cell r="I707">
            <v>18323</v>
          </cell>
          <cell r="J707">
            <v>91</v>
          </cell>
          <cell r="K707">
            <v>91</v>
          </cell>
          <cell r="L707">
            <v>14961.36</v>
          </cell>
          <cell r="M707">
            <v>18414</v>
          </cell>
          <cell r="N707">
            <v>0</v>
          </cell>
          <cell r="O707">
            <v>0</v>
          </cell>
          <cell r="P707">
            <v>18414</v>
          </cell>
          <cell r="Q707">
            <v>0</v>
          </cell>
          <cell r="R707">
            <v>0</v>
          </cell>
          <cell r="W707">
            <v>18619</v>
          </cell>
        </row>
        <row r="708">
          <cell r="A708" t="str">
            <v>20150312</v>
          </cell>
          <cell r="B708">
            <v>45</v>
          </cell>
          <cell r="C708" t="str">
            <v>201503</v>
          </cell>
          <cell r="D708" t="str">
            <v>12</v>
          </cell>
          <cell r="E708" t="str">
            <v>SO-PGF</v>
          </cell>
          <cell r="F708">
            <v>18697</v>
          </cell>
          <cell r="G708">
            <v>3559.5174999999999</v>
          </cell>
          <cell r="H708">
            <v>3599.1725000000001</v>
          </cell>
          <cell r="I708">
            <v>18400</v>
          </cell>
          <cell r="J708">
            <v>91</v>
          </cell>
          <cell r="K708">
            <v>91</v>
          </cell>
          <cell r="L708">
            <v>15024.344999999999</v>
          </cell>
          <cell r="M708">
            <v>18491</v>
          </cell>
          <cell r="N708">
            <v>0</v>
          </cell>
          <cell r="O708">
            <v>0</v>
          </cell>
          <cell r="P708">
            <v>18491</v>
          </cell>
          <cell r="Q708">
            <v>0</v>
          </cell>
          <cell r="R708">
            <v>0</v>
          </cell>
          <cell r="W708">
            <v>18697</v>
          </cell>
        </row>
        <row r="709">
          <cell r="A709" t="str">
            <v>20150412</v>
          </cell>
          <cell r="B709">
            <v>46</v>
          </cell>
          <cell r="C709" t="str">
            <v>201504</v>
          </cell>
          <cell r="D709" t="str">
            <v>12</v>
          </cell>
          <cell r="E709" t="str">
            <v>SO-PGF</v>
          </cell>
          <cell r="F709">
            <v>18775</v>
          </cell>
          <cell r="G709">
            <v>3574.34</v>
          </cell>
          <cell r="H709">
            <v>3614.1875</v>
          </cell>
          <cell r="I709">
            <v>18477</v>
          </cell>
          <cell r="J709">
            <v>91</v>
          </cell>
          <cell r="K709">
            <v>91</v>
          </cell>
          <cell r="L709">
            <v>15087.33</v>
          </cell>
          <cell r="M709">
            <v>18568</v>
          </cell>
          <cell r="N709">
            <v>0</v>
          </cell>
          <cell r="O709">
            <v>0</v>
          </cell>
          <cell r="P709">
            <v>18568</v>
          </cell>
          <cell r="Q709">
            <v>0</v>
          </cell>
          <cell r="R709">
            <v>0</v>
          </cell>
          <cell r="W709">
            <v>18775</v>
          </cell>
        </row>
        <row r="710">
          <cell r="A710" t="str">
            <v>20150512</v>
          </cell>
          <cell r="B710">
            <v>47</v>
          </cell>
          <cell r="C710" t="str">
            <v>201505</v>
          </cell>
          <cell r="D710" t="str">
            <v>12</v>
          </cell>
          <cell r="E710" t="str">
            <v>SO-PGF</v>
          </cell>
          <cell r="F710">
            <v>18853</v>
          </cell>
          <cell r="G710">
            <v>3589.355</v>
          </cell>
          <cell r="H710">
            <v>3629.2024999999999</v>
          </cell>
          <cell r="I710">
            <v>18555</v>
          </cell>
          <cell r="J710">
            <v>91</v>
          </cell>
          <cell r="K710">
            <v>91</v>
          </cell>
          <cell r="L710">
            <v>15150.315000000001</v>
          </cell>
          <cell r="M710">
            <v>18646</v>
          </cell>
          <cell r="N710">
            <v>0</v>
          </cell>
          <cell r="O710">
            <v>0</v>
          </cell>
          <cell r="P710">
            <v>18646</v>
          </cell>
          <cell r="Q710">
            <v>0</v>
          </cell>
          <cell r="R710">
            <v>0</v>
          </cell>
          <cell r="W710">
            <v>18853</v>
          </cell>
        </row>
        <row r="711">
          <cell r="A711" t="str">
            <v>20150612</v>
          </cell>
          <cell r="B711">
            <v>48</v>
          </cell>
          <cell r="C711" t="str">
            <v>201506</v>
          </cell>
          <cell r="D711" t="str">
            <v>12</v>
          </cell>
          <cell r="E711" t="str">
            <v>SO-PGF</v>
          </cell>
          <cell r="F711">
            <v>18931</v>
          </cell>
          <cell r="G711">
            <v>3604.1775000000002</v>
          </cell>
          <cell r="H711">
            <v>3644.2175000000002</v>
          </cell>
          <cell r="I711">
            <v>18632</v>
          </cell>
          <cell r="J711">
            <v>91</v>
          </cell>
          <cell r="K711">
            <v>91</v>
          </cell>
          <cell r="L711">
            <v>15213.3</v>
          </cell>
          <cell r="M711">
            <v>18723</v>
          </cell>
          <cell r="N711">
            <v>0</v>
          </cell>
          <cell r="O711">
            <v>0</v>
          </cell>
          <cell r="P711">
            <v>18723</v>
          </cell>
          <cell r="Q711">
            <v>0</v>
          </cell>
          <cell r="R711">
            <v>0</v>
          </cell>
          <cell r="W711">
            <v>18931</v>
          </cell>
        </row>
        <row r="712">
          <cell r="A712" t="str">
            <v>20150712</v>
          </cell>
          <cell r="B712">
            <v>49</v>
          </cell>
          <cell r="C712" t="str">
            <v>201507</v>
          </cell>
          <cell r="D712" t="str">
            <v>12</v>
          </cell>
          <cell r="E712" t="str">
            <v>SO-PGF</v>
          </cell>
          <cell r="F712">
            <v>19009</v>
          </cell>
          <cell r="G712">
            <v>3619</v>
          </cell>
          <cell r="H712">
            <v>3659.2325000000001</v>
          </cell>
          <cell r="I712">
            <v>18709</v>
          </cell>
          <cell r="J712">
            <v>91</v>
          </cell>
          <cell r="K712">
            <v>91</v>
          </cell>
          <cell r="L712">
            <v>15276.285</v>
          </cell>
          <cell r="M712">
            <v>18800</v>
          </cell>
          <cell r="N712">
            <v>0</v>
          </cell>
          <cell r="O712">
            <v>0</v>
          </cell>
          <cell r="P712">
            <v>18800</v>
          </cell>
          <cell r="Q712">
            <v>0</v>
          </cell>
          <cell r="S712">
            <v>0</v>
          </cell>
          <cell r="T712">
            <v>0</v>
          </cell>
          <cell r="U712">
            <v>0</v>
          </cell>
          <cell r="V712">
            <v>0</v>
          </cell>
          <cell r="W712">
            <v>19009</v>
          </cell>
        </row>
        <row r="713">
          <cell r="A713" t="str">
            <v>20150812</v>
          </cell>
          <cell r="B713">
            <v>50</v>
          </cell>
          <cell r="C713" t="str">
            <v>201508</v>
          </cell>
          <cell r="D713" t="str">
            <v>12</v>
          </cell>
          <cell r="E713" t="str">
            <v>SO-PGF</v>
          </cell>
          <cell r="F713">
            <v>19087</v>
          </cell>
          <cell r="G713">
            <v>3633.8225000000002</v>
          </cell>
          <cell r="H713">
            <v>3674.2474999999999</v>
          </cell>
          <cell r="I713">
            <v>18786</v>
          </cell>
          <cell r="J713">
            <v>91</v>
          </cell>
          <cell r="K713">
            <v>91</v>
          </cell>
          <cell r="L713">
            <v>15339.27</v>
          </cell>
          <cell r="M713">
            <v>18877</v>
          </cell>
          <cell r="N713">
            <v>0</v>
          </cell>
          <cell r="O713">
            <v>0</v>
          </cell>
          <cell r="P713">
            <v>18877</v>
          </cell>
          <cell r="Q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19087</v>
          </cell>
        </row>
        <row r="714">
          <cell r="A714" t="str">
            <v>20150912</v>
          </cell>
          <cell r="B714">
            <v>51</v>
          </cell>
          <cell r="C714" t="str">
            <v>201509</v>
          </cell>
          <cell r="D714" t="str">
            <v>12</v>
          </cell>
          <cell r="E714" t="str">
            <v>SO-PGF</v>
          </cell>
          <cell r="F714">
            <v>19165</v>
          </cell>
          <cell r="G714">
            <v>3648.645</v>
          </cell>
          <cell r="H714">
            <v>3689.2625000000003</v>
          </cell>
          <cell r="I714">
            <v>18863</v>
          </cell>
          <cell r="J714">
            <v>91</v>
          </cell>
          <cell r="K714">
            <v>91</v>
          </cell>
          <cell r="L714">
            <v>15402.254999999999</v>
          </cell>
          <cell r="M714">
            <v>18954</v>
          </cell>
          <cell r="N714">
            <v>0</v>
          </cell>
          <cell r="O714">
            <v>0</v>
          </cell>
          <cell r="P714">
            <v>18954</v>
          </cell>
          <cell r="Q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19165</v>
          </cell>
        </row>
        <row r="715">
          <cell r="A715" t="str">
            <v>20151012</v>
          </cell>
          <cell r="B715">
            <v>52</v>
          </cell>
          <cell r="C715" t="str">
            <v>201510</v>
          </cell>
          <cell r="D715" t="str">
            <v>12</v>
          </cell>
          <cell r="E715" t="str">
            <v>SO-PGF</v>
          </cell>
          <cell r="F715">
            <v>19243</v>
          </cell>
          <cell r="G715">
            <v>3663.4675000000002</v>
          </cell>
          <cell r="H715">
            <v>3704.2775000000001</v>
          </cell>
          <cell r="I715">
            <v>18940</v>
          </cell>
          <cell r="J715">
            <v>91</v>
          </cell>
          <cell r="K715">
            <v>91</v>
          </cell>
          <cell r="L715">
            <v>15465.24</v>
          </cell>
          <cell r="M715">
            <v>19031</v>
          </cell>
          <cell r="N715">
            <v>0</v>
          </cell>
          <cell r="O715">
            <v>0</v>
          </cell>
          <cell r="P715">
            <v>19031</v>
          </cell>
          <cell r="Q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19243</v>
          </cell>
        </row>
        <row r="716">
          <cell r="A716" t="str">
            <v>20151112</v>
          </cell>
          <cell r="B716">
            <v>53</v>
          </cell>
          <cell r="C716" t="str">
            <v>201511</v>
          </cell>
          <cell r="D716" t="str">
            <v>12</v>
          </cell>
          <cell r="E716" t="str">
            <v>SO-PGF</v>
          </cell>
          <cell r="F716">
            <v>19321</v>
          </cell>
          <cell r="G716">
            <v>3678.29</v>
          </cell>
          <cell r="H716">
            <v>3719.2925</v>
          </cell>
          <cell r="I716">
            <v>19017</v>
          </cell>
          <cell r="J716">
            <v>91</v>
          </cell>
          <cell r="K716">
            <v>91</v>
          </cell>
          <cell r="L716">
            <v>15528.225</v>
          </cell>
          <cell r="M716">
            <v>19108</v>
          </cell>
          <cell r="N716">
            <v>0</v>
          </cell>
          <cell r="O716">
            <v>0</v>
          </cell>
          <cell r="P716">
            <v>19108</v>
          </cell>
          <cell r="Q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19321</v>
          </cell>
        </row>
        <row r="717">
          <cell r="A717" t="str">
            <v>20151212</v>
          </cell>
          <cell r="B717">
            <v>54</v>
          </cell>
          <cell r="C717" t="str">
            <v>201512</v>
          </cell>
          <cell r="D717" t="str">
            <v>12</v>
          </cell>
          <cell r="E717" t="str">
            <v>SO-PGF</v>
          </cell>
          <cell r="F717">
            <v>19399</v>
          </cell>
          <cell r="G717">
            <v>3693.3050000000003</v>
          </cell>
          <cell r="H717">
            <v>3734.3074999999999</v>
          </cell>
          <cell r="I717">
            <v>19095</v>
          </cell>
          <cell r="J717">
            <v>91</v>
          </cell>
          <cell r="K717">
            <v>91</v>
          </cell>
          <cell r="L717">
            <v>15591.21</v>
          </cell>
          <cell r="M717">
            <v>19186</v>
          </cell>
          <cell r="N717">
            <v>0</v>
          </cell>
          <cell r="O717">
            <v>0</v>
          </cell>
          <cell r="P717">
            <v>19186</v>
          </cell>
          <cell r="Q717">
            <v>0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  <cell r="W717">
            <v>19399</v>
          </cell>
        </row>
        <row r="718">
          <cell r="A718" t="str">
            <v>20160112</v>
          </cell>
          <cell r="B718">
            <v>55</v>
          </cell>
          <cell r="C718" t="str">
            <v>201601</v>
          </cell>
          <cell r="D718" t="str">
            <v>12</v>
          </cell>
          <cell r="E718" t="str">
            <v>SO-PGF</v>
          </cell>
          <cell r="F718">
            <v>19477</v>
          </cell>
          <cell r="G718">
            <v>3708.1275000000001</v>
          </cell>
          <cell r="H718">
            <v>3749.3225000000002</v>
          </cell>
          <cell r="I718">
            <v>19172</v>
          </cell>
          <cell r="J718">
            <v>91</v>
          </cell>
          <cell r="K718">
            <v>91</v>
          </cell>
          <cell r="L718">
            <v>15654.195</v>
          </cell>
          <cell r="M718">
            <v>19263</v>
          </cell>
          <cell r="N718">
            <v>0</v>
          </cell>
          <cell r="O718">
            <v>0</v>
          </cell>
          <cell r="P718">
            <v>19263</v>
          </cell>
          <cell r="Q718">
            <v>0</v>
          </cell>
          <cell r="S718">
            <v>0</v>
          </cell>
          <cell r="T718">
            <v>0</v>
          </cell>
          <cell r="U718">
            <v>0</v>
          </cell>
          <cell r="V718">
            <v>0</v>
          </cell>
          <cell r="W718">
            <v>19477</v>
          </cell>
        </row>
        <row r="719">
          <cell r="A719" t="str">
            <v>20160212</v>
          </cell>
          <cell r="B719">
            <v>56</v>
          </cell>
          <cell r="C719" t="str">
            <v>201602</v>
          </cell>
          <cell r="D719" t="str">
            <v>12</v>
          </cell>
          <cell r="E719" t="str">
            <v>SO-PGF</v>
          </cell>
          <cell r="F719">
            <v>19555</v>
          </cell>
          <cell r="G719">
            <v>3722.9500000000003</v>
          </cell>
          <cell r="H719">
            <v>3764.3375000000001</v>
          </cell>
          <cell r="I719">
            <v>19249</v>
          </cell>
          <cell r="J719">
            <v>91</v>
          </cell>
          <cell r="K719">
            <v>91</v>
          </cell>
          <cell r="L719">
            <v>15717.18</v>
          </cell>
          <cell r="M719">
            <v>19340</v>
          </cell>
          <cell r="N719">
            <v>0</v>
          </cell>
          <cell r="O719">
            <v>0</v>
          </cell>
          <cell r="P719">
            <v>19340</v>
          </cell>
          <cell r="Q719">
            <v>0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  <cell r="W719">
            <v>19555</v>
          </cell>
        </row>
        <row r="720">
          <cell r="A720" t="str">
            <v>20160312</v>
          </cell>
          <cell r="B720">
            <v>57</v>
          </cell>
          <cell r="C720" t="str">
            <v>201603</v>
          </cell>
          <cell r="D720" t="str">
            <v>12</v>
          </cell>
          <cell r="E720" t="str">
            <v>SO-PGF</v>
          </cell>
          <cell r="F720">
            <v>19633</v>
          </cell>
          <cell r="G720">
            <v>3737.7725</v>
          </cell>
          <cell r="H720">
            <v>3779.3525</v>
          </cell>
          <cell r="I720">
            <v>19326</v>
          </cell>
          <cell r="J720">
            <v>91</v>
          </cell>
          <cell r="K720">
            <v>91</v>
          </cell>
          <cell r="L720">
            <v>15780.164999999999</v>
          </cell>
          <cell r="M720">
            <v>19417</v>
          </cell>
          <cell r="N720">
            <v>0</v>
          </cell>
          <cell r="O720">
            <v>0</v>
          </cell>
          <cell r="P720">
            <v>19417</v>
          </cell>
          <cell r="Q720">
            <v>0</v>
          </cell>
          <cell r="S720">
            <v>0</v>
          </cell>
          <cell r="T720">
            <v>0</v>
          </cell>
          <cell r="U720">
            <v>0</v>
          </cell>
          <cell r="V720">
            <v>0</v>
          </cell>
          <cell r="W720">
            <v>19633</v>
          </cell>
        </row>
        <row r="721">
          <cell r="A721" t="str">
            <v>20160412</v>
          </cell>
          <cell r="B721">
            <v>58</v>
          </cell>
          <cell r="C721" t="str">
            <v>201604</v>
          </cell>
          <cell r="D721" t="str">
            <v>12</v>
          </cell>
          <cell r="E721" t="str">
            <v>SO-PGF</v>
          </cell>
          <cell r="F721">
            <v>19711</v>
          </cell>
          <cell r="G721">
            <v>3752.5950000000003</v>
          </cell>
          <cell r="H721">
            <v>3794.3675000000003</v>
          </cell>
          <cell r="I721">
            <v>19403</v>
          </cell>
          <cell r="J721">
            <v>91</v>
          </cell>
          <cell r="K721">
            <v>91</v>
          </cell>
          <cell r="L721">
            <v>15843.15</v>
          </cell>
          <cell r="M721">
            <v>19494</v>
          </cell>
          <cell r="N721">
            <v>0</v>
          </cell>
          <cell r="O721">
            <v>0</v>
          </cell>
          <cell r="P721">
            <v>19494</v>
          </cell>
          <cell r="Q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19711</v>
          </cell>
        </row>
        <row r="722">
          <cell r="A722" t="str">
            <v>20160512</v>
          </cell>
          <cell r="B722">
            <v>59</v>
          </cell>
          <cell r="C722" t="str">
            <v>201605</v>
          </cell>
          <cell r="D722" t="str">
            <v>12</v>
          </cell>
          <cell r="E722" t="str">
            <v>SO-PGF</v>
          </cell>
          <cell r="F722">
            <v>19789</v>
          </cell>
          <cell r="G722">
            <v>3767.4175</v>
          </cell>
          <cell r="H722">
            <v>3809.3825000000002</v>
          </cell>
          <cell r="I722">
            <v>19480</v>
          </cell>
          <cell r="J722">
            <v>91</v>
          </cell>
          <cell r="K722">
            <v>91</v>
          </cell>
          <cell r="L722">
            <v>15906.135</v>
          </cell>
          <cell r="M722">
            <v>19571</v>
          </cell>
          <cell r="N722">
            <v>0</v>
          </cell>
          <cell r="O722">
            <v>0</v>
          </cell>
          <cell r="P722">
            <v>19571</v>
          </cell>
          <cell r="Q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19789</v>
          </cell>
        </row>
        <row r="723">
          <cell r="A723" t="str">
            <v>20160612</v>
          </cell>
          <cell r="B723">
            <v>60</v>
          </cell>
          <cell r="C723" t="str">
            <v>201606</v>
          </cell>
          <cell r="D723" t="str">
            <v>12</v>
          </cell>
          <cell r="E723" t="str">
            <v>SO-PGF</v>
          </cell>
          <cell r="F723">
            <v>19867</v>
          </cell>
          <cell r="G723">
            <v>3782.2400000000002</v>
          </cell>
          <cell r="H723">
            <v>3824.3975</v>
          </cell>
          <cell r="I723">
            <v>19557</v>
          </cell>
          <cell r="J723">
            <v>91</v>
          </cell>
          <cell r="K723">
            <v>91</v>
          </cell>
          <cell r="L723">
            <v>15969.12</v>
          </cell>
          <cell r="M723">
            <v>19648</v>
          </cell>
          <cell r="N723">
            <v>0</v>
          </cell>
          <cell r="O723">
            <v>0</v>
          </cell>
          <cell r="P723">
            <v>19648</v>
          </cell>
          <cell r="Q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19867</v>
          </cell>
        </row>
        <row r="724">
          <cell r="A724" t="str">
            <v>20110714</v>
          </cell>
          <cell r="B724">
            <v>1</v>
          </cell>
          <cell r="C724" t="str">
            <v>201107</v>
          </cell>
          <cell r="D724" t="str">
            <v>14</v>
          </cell>
          <cell r="E724" t="str">
            <v>FP</v>
          </cell>
          <cell r="F724">
            <v>8601</v>
          </cell>
          <cell r="G724">
            <v>672.44180000000006</v>
          </cell>
          <cell r="H724">
            <v>672.59820000000002</v>
          </cell>
          <cell r="I724">
            <v>8586</v>
          </cell>
          <cell r="J724">
            <v>13</v>
          </cell>
          <cell r="K724">
            <v>13</v>
          </cell>
          <cell r="L724">
            <v>7916.4183999999996</v>
          </cell>
          <cell r="M724">
            <v>8599</v>
          </cell>
          <cell r="N724">
            <v>0</v>
          </cell>
          <cell r="O724">
            <v>0</v>
          </cell>
          <cell r="P724">
            <v>8599</v>
          </cell>
          <cell r="Q724">
            <v>0</v>
          </cell>
          <cell r="R724">
            <v>0</v>
          </cell>
          <cell r="W724">
            <v>8601</v>
          </cell>
        </row>
        <row r="725">
          <cell r="A725" t="str">
            <v>20110814</v>
          </cell>
          <cell r="B725">
            <v>2</v>
          </cell>
          <cell r="C725" t="str">
            <v>201108</v>
          </cell>
          <cell r="D725" t="str">
            <v>14</v>
          </cell>
          <cell r="E725" t="str">
            <v>FP</v>
          </cell>
          <cell r="F725">
            <v>52554</v>
          </cell>
          <cell r="G725">
            <v>4109.7228000000005</v>
          </cell>
          <cell r="H725">
            <v>4109.7228000000005</v>
          </cell>
          <cell r="I725">
            <v>52392</v>
          </cell>
          <cell r="J725">
            <v>162</v>
          </cell>
          <cell r="K725">
            <v>162</v>
          </cell>
          <cell r="L725">
            <v>48294.945599999999</v>
          </cell>
          <cell r="M725">
            <v>52554</v>
          </cell>
          <cell r="N725">
            <v>0</v>
          </cell>
          <cell r="O725">
            <v>0</v>
          </cell>
          <cell r="P725">
            <v>52554</v>
          </cell>
          <cell r="Q725">
            <v>0</v>
          </cell>
          <cell r="R725">
            <v>0</v>
          </cell>
          <cell r="W725">
            <v>52554</v>
          </cell>
        </row>
        <row r="726">
          <cell r="A726" t="str">
            <v>20110914</v>
          </cell>
          <cell r="B726">
            <v>3</v>
          </cell>
          <cell r="C726" t="str">
            <v>201109</v>
          </cell>
          <cell r="D726" t="str">
            <v>14</v>
          </cell>
          <cell r="E726" t="str">
            <v>FP</v>
          </cell>
          <cell r="F726">
            <v>57452</v>
          </cell>
          <cell r="G726">
            <v>4492.7464</v>
          </cell>
          <cell r="H726">
            <v>4492.7464</v>
          </cell>
          <cell r="I726">
            <v>57281</v>
          </cell>
          <cell r="J726">
            <v>171</v>
          </cell>
          <cell r="K726">
            <v>171</v>
          </cell>
          <cell r="L726">
            <v>52801.625799999994</v>
          </cell>
          <cell r="M726">
            <v>57452</v>
          </cell>
          <cell r="N726">
            <v>0</v>
          </cell>
          <cell r="O726">
            <v>0</v>
          </cell>
          <cell r="P726">
            <v>57452</v>
          </cell>
          <cell r="Q726">
            <v>0</v>
          </cell>
          <cell r="R726">
            <v>0</v>
          </cell>
          <cell r="W726">
            <v>57452</v>
          </cell>
        </row>
        <row r="727">
          <cell r="A727" t="str">
            <v>20111014</v>
          </cell>
          <cell r="B727">
            <v>4</v>
          </cell>
          <cell r="C727" t="str">
            <v>201110</v>
          </cell>
          <cell r="D727" t="str">
            <v>14</v>
          </cell>
          <cell r="E727" t="str">
            <v>FP</v>
          </cell>
          <cell r="F727">
            <v>61848</v>
          </cell>
          <cell r="G727">
            <v>4836.3572000000004</v>
          </cell>
          <cell r="H727">
            <v>4836.5136000000002</v>
          </cell>
          <cell r="I727">
            <v>61668</v>
          </cell>
          <cell r="J727">
            <v>178</v>
          </cell>
          <cell r="K727">
            <v>178</v>
          </cell>
          <cell r="L727">
            <v>56847.405999999995</v>
          </cell>
          <cell r="M727">
            <v>61846</v>
          </cell>
          <cell r="N727">
            <v>0</v>
          </cell>
          <cell r="O727">
            <v>0</v>
          </cell>
          <cell r="P727">
            <v>61846</v>
          </cell>
          <cell r="Q727">
            <v>0</v>
          </cell>
          <cell r="R727">
            <v>0</v>
          </cell>
          <cell r="W727">
            <v>61848</v>
          </cell>
        </row>
        <row r="728">
          <cell r="A728" t="str">
            <v>20111114</v>
          </cell>
          <cell r="B728">
            <v>5</v>
          </cell>
          <cell r="C728" t="str">
            <v>201111</v>
          </cell>
          <cell r="D728" t="str">
            <v>14</v>
          </cell>
          <cell r="E728" t="str">
            <v>FP</v>
          </cell>
          <cell r="F728">
            <v>66947</v>
          </cell>
          <cell r="G728">
            <v>5235.0990000000002</v>
          </cell>
          <cell r="H728">
            <v>5235.2554</v>
          </cell>
          <cell r="I728">
            <v>66761</v>
          </cell>
          <cell r="J728">
            <v>184</v>
          </cell>
          <cell r="K728">
            <v>184</v>
          </cell>
          <cell r="L728">
            <v>61542.133399999999</v>
          </cell>
          <cell r="M728">
            <v>66945</v>
          </cell>
          <cell r="N728">
            <v>0</v>
          </cell>
          <cell r="O728">
            <v>0</v>
          </cell>
          <cell r="P728">
            <v>66945</v>
          </cell>
          <cell r="Q728">
            <v>0</v>
          </cell>
          <cell r="R728">
            <v>0</v>
          </cell>
          <cell r="W728">
            <v>66947</v>
          </cell>
        </row>
        <row r="729">
          <cell r="A729" t="str">
            <v>20111214</v>
          </cell>
          <cell r="B729">
            <v>6</v>
          </cell>
          <cell r="C729" t="str">
            <v>201112</v>
          </cell>
          <cell r="D729" t="str">
            <v>14</v>
          </cell>
          <cell r="E729" t="str">
            <v>FP</v>
          </cell>
          <cell r="F729">
            <v>71751</v>
          </cell>
          <cell r="G729">
            <v>5610.9282000000003</v>
          </cell>
          <cell r="H729">
            <v>5610.9282000000003</v>
          </cell>
          <cell r="I729">
            <v>71549</v>
          </cell>
          <cell r="J729">
            <v>202</v>
          </cell>
          <cell r="K729">
            <v>202</v>
          </cell>
          <cell r="L729">
            <v>65953.868199999997</v>
          </cell>
          <cell r="M729">
            <v>71751</v>
          </cell>
          <cell r="N729">
            <v>0</v>
          </cell>
          <cell r="O729">
            <v>0</v>
          </cell>
          <cell r="P729">
            <v>71751</v>
          </cell>
          <cell r="Q729">
            <v>0</v>
          </cell>
          <cell r="R729">
            <v>0</v>
          </cell>
          <cell r="W729">
            <v>71751</v>
          </cell>
        </row>
        <row r="730">
          <cell r="A730" t="str">
            <v>20120114</v>
          </cell>
          <cell r="B730">
            <v>7</v>
          </cell>
          <cell r="C730" t="str">
            <v>201201</v>
          </cell>
          <cell r="D730" t="str">
            <v>14</v>
          </cell>
          <cell r="E730" t="str">
            <v>FP</v>
          </cell>
          <cell r="F730">
            <v>76521</v>
          </cell>
          <cell r="G730">
            <v>5983.9422000000004</v>
          </cell>
          <cell r="H730">
            <v>5983.9422000000004</v>
          </cell>
          <cell r="I730">
            <v>76310</v>
          </cell>
          <cell r="J730">
            <v>211</v>
          </cell>
          <cell r="K730">
            <v>211</v>
          </cell>
          <cell r="L730">
            <v>70342.55799999999</v>
          </cell>
          <cell r="M730">
            <v>76521</v>
          </cell>
          <cell r="N730">
            <v>0</v>
          </cell>
          <cell r="O730">
            <v>0</v>
          </cell>
          <cell r="P730">
            <v>76521</v>
          </cell>
          <cell r="Q730">
            <v>0</v>
          </cell>
          <cell r="R730">
            <v>0</v>
          </cell>
          <cell r="W730">
            <v>76521</v>
          </cell>
        </row>
        <row r="731">
          <cell r="A731" t="str">
            <v>20120214</v>
          </cell>
          <cell r="B731">
            <v>8</v>
          </cell>
          <cell r="C731" t="str">
            <v>201202</v>
          </cell>
          <cell r="D731" t="str">
            <v>14</v>
          </cell>
          <cell r="E731" t="str">
            <v>FP</v>
          </cell>
          <cell r="F731">
            <v>45066</v>
          </cell>
          <cell r="G731">
            <v>3524.0048000000002</v>
          </cell>
          <cell r="H731">
            <v>3524.1612000000005</v>
          </cell>
          <cell r="I731">
            <v>44972</v>
          </cell>
          <cell r="J731">
            <v>92</v>
          </cell>
          <cell r="K731">
            <v>92</v>
          </cell>
          <cell r="L731">
            <v>41457.033199999998</v>
          </cell>
          <cell r="M731">
            <v>45064</v>
          </cell>
          <cell r="N731">
            <v>0</v>
          </cell>
          <cell r="O731">
            <v>0</v>
          </cell>
          <cell r="P731">
            <v>45064</v>
          </cell>
          <cell r="Q731">
            <v>0</v>
          </cell>
          <cell r="R731">
            <v>0</v>
          </cell>
          <cell r="W731">
            <v>45066</v>
          </cell>
        </row>
        <row r="732">
          <cell r="A732" t="str">
            <v>20120314</v>
          </cell>
          <cell r="B732">
            <v>9</v>
          </cell>
          <cell r="C732" t="str">
            <v>201203</v>
          </cell>
          <cell r="D732" t="str">
            <v>14</v>
          </cell>
          <cell r="E732" t="str">
            <v>FP</v>
          </cell>
          <cell r="F732">
            <v>49582</v>
          </cell>
          <cell r="G732">
            <v>3877.2342000000003</v>
          </cell>
          <cell r="H732">
            <v>3877.3124000000003</v>
          </cell>
          <cell r="I732">
            <v>49477</v>
          </cell>
          <cell r="J732">
            <v>104</v>
          </cell>
          <cell r="K732">
            <v>104</v>
          </cell>
          <cell r="L732">
            <v>45608.820399999997</v>
          </cell>
          <cell r="M732">
            <v>49581</v>
          </cell>
          <cell r="N732">
            <v>0</v>
          </cell>
          <cell r="O732">
            <v>0</v>
          </cell>
          <cell r="P732">
            <v>49581</v>
          </cell>
          <cell r="Q732">
            <v>0</v>
          </cell>
          <cell r="R732">
            <v>0</v>
          </cell>
          <cell r="W732">
            <v>49582</v>
          </cell>
        </row>
        <row r="733">
          <cell r="A733" t="str">
            <v>20120414</v>
          </cell>
          <cell r="B733">
            <v>10</v>
          </cell>
          <cell r="C733" t="str">
            <v>201204</v>
          </cell>
          <cell r="D733" t="str">
            <v>14</v>
          </cell>
          <cell r="E733" t="str">
            <v>FP</v>
          </cell>
          <cell r="F733">
            <v>53909</v>
          </cell>
          <cell r="G733">
            <v>4215.6838000000007</v>
          </cell>
          <cell r="H733">
            <v>4215.6838000000007</v>
          </cell>
          <cell r="I733">
            <v>53797</v>
          </cell>
          <cell r="J733">
            <v>112</v>
          </cell>
          <cell r="K733">
            <v>112</v>
          </cell>
          <cell r="L733">
            <v>49590.0746</v>
          </cell>
          <cell r="M733">
            <v>53909</v>
          </cell>
          <cell r="N733">
            <v>0</v>
          </cell>
          <cell r="O733">
            <v>0</v>
          </cell>
          <cell r="P733">
            <v>53909</v>
          </cell>
          <cell r="Q733">
            <v>0</v>
          </cell>
          <cell r="R733">
            <v>0</v>
          </cell>
          <cell r="W733">
            <v>53909</v>
          </cell>
        </row>
        <row r="734">
          <cell r="A734" t="str">
            <v>20120514</v>
          </cell>
          <cell r="B734">
            <v>11</v>
          </cell>
          <cell r="C734" t="str">
            <v>201205</v>
          </cell>
          <cell r="D734" t="str">
            <v>14</v>
          </cell>
          <cell r="E734" t="str">
            <v>FP</v>
          </cell>
          <cell r="F734">
            <v>57629</v>
          </cell>
          <cell r="G734">
            <v>4506.5878000000002</v>
          </cell>
          <cell r="H734">
            <v>4506.5878000000002</v>
          </cell>
          <cell r="I734">
            <v>57508</v>
          </cell>
          <cell r="J734">
            <v>121</v>
          </cell>
          <cell r="K734">
            <v>121</v>
          </cell>
          <cell r="L734">
            <v>53010.874400000001</v>
          </cell>
          <cell r="M734">
            <v>57629</v>
          </cell>
          <cell r="N734">
            <v>0</v>
          </cell>
          <cell r="O734">
            <v>0</v>
          </cell>
          <cell r="P734">
            <v>57629</v>
          </cell>
          <cell r="Q734">
            <v>0</v>
          </cell>
          <cell r="R734">
            <v>0</v>
          </cell>
          <cell r="W734">
            <v>57629</v>
          </cell>
        </row>
        <row r="735">
          <cell r="A735" t="str">
            <v>20120614</v>
          </cell>
          <cell r="B735">
            <v>12</v>
          </cell>
          <cell r="C735" t="str">
            <v>201206</v>
          </cell>
          <cell r="D735" t="str">
            <v>14</v>
          </cell>
          <cell r="E735" t="str">
            <v>FP</v>
          </cell>
          <cell r="F735">
            <v>61741</v>
          </cell>
          <cell r="G735">
            <v>4827.9898000000003</v>
          </cell>
          <cell r="H735">
            <v>4828.1462000000001</v>
          </cell>
          <cell r="I735">
            <v>61600</v>
          </cell>
          <cell r="J735">
            <v>139</v>
          </cell>
          <cell r="K735">
            <v>139</v>
          </cell>
          <cell r="L735">
            <v>56784.723599999998</v>
          </cell>
          <cell r="M735">
            <v>61739</v>
          </cell>
          <cell r="N735">
            <v>0</v>
          </cell>
          <cell r="O735">
            <v>0</v>
          </cell>
          <cell r="P735">
            <v>61739</v>
          </cell>
          <cell r="Q735">
            <v>0</v>
          </cell>
          <cell r="R735">
            <v>0</v>
          </cell>
          <cell r="W735">
            <v>61741</v>
          </cell>
        </row>
        <row r="736">
          <cell r="A736" t="str">
            <v>20120714</v>
          </cell>
          <cell r="B736">
            <v>13</v>
          </cell>
          <cell r="C736" t="str">
            <v>201207</v>
          </cell>
          <cell r="D736" t="str">
            <v>14</v>
          </cell>
          <cell r="E736" t="str">
            <v>FP</v>
          </cell>
          <cell r="F736">
            <v>61029</v>
          </cell>
          <cell r="G736">
            <v>4772.4678000000004</v>
          </cell>
          <cell r="H736">
            <v>4772.4678000000004</v>
          </cell>
          <cell r="I736">
            <v>60899</v>
          </cell>
          <cell r="J736">
            <v>130</v>
          </cell>
          <cell r="K736">
            <v>130</v>
          </cell>
          <cell r="L736">
            <v>56136.698199999999</v>
          </cell>
          <cell r="M736">
            <v>61029</v>
          </cell>
          <cell r="N736">
            <v>0</v>
          </cell>
          <cell r="O736">
            <v>0</v>
          </cell>
          <cell r="P736">
            <v>61029</v>
          </cell>
          <cell r="Q736">
            <v>0</v>
          </cell>
          <cell r="R736">
            <v>0</v>
          </cell>
          <cell r="W736">
            <v>61029</v>
          </cell>
        </row>
        <row r="737">
          <cell r="A737" t="str">
            <v>20120814</v>
          </cell>
          <cell r="B737">
            <v>14</v>
          </cell>
          <cell r="C737" t="str">
            <v>201208</v>
          </cell>
          <cell r="D737" t="str">
            <v>14</v>
          </cell>
          <cell r="E737" t="str">
            <v>FP</v>
          </cell>
          <cell r="F737">
            <v>60463</v>
          </cell>
          <cell r="G737">
            <v>4727.9720000000007</v>
          </cell>
          <cell r="H737">
            <v>4728.2066000000004</v>
          </cell>
          <cell r="I737">
            <v>60319</v>
          </cell>
          <cell r="J737">
            <v>141</v>
          </cell>
          <cell r="K737">
            <v>141</v>
          </cell>
          <cell r="L737">
            <v>55604.819599999995</v>
          </cell>
          <cell r="M737">
            <v>60460</v>
          </cell>
          <cell r="N737">
            <v>2</v>
          </cell>
          <cell r="O737">
            <v>0</v>
          </cell>
          <cell r="P737">
            <v>60460</v>
          </cell>
          <cell r="Q737">
            <v>0</v>
          </cell>
          <cell r="R737">
            <v>0</v>
          </cell>
          <cell r="W737">
            <v>60463</v>
          </cell>
        </row>
        <row r="738">
          <cell r="A738" t="str">
            <v>20120914</v>
          </cell>
          <cell r="B738">
            <v>15</v>
          </cell>
          <cell r="C738" t="str">
            <v>201209</v>
          </cell>
          <cell r="D738" t="str">
            <v>14</v>
          </cell>
          <cell r="E738" t="str">
            <v>FP</v>
          </cell>
          <cell r="F738">
            <v>59688</v>
          </cell>
          <cell r="G738">
            <v>4667.2888000000003</v>
          </cell>
          <cell r="H738">
            <v>4667.6016</v>
          </cell>
          <cell r="I738">
            <v>59539</v>
          </cell>
          <cell r="J738">
            <v>145</v>
          </cell>
          <cell r="K738">
            <v>145</v>
          </cell>
          <cell r="L738">
            <v>54886.737399999998</v>
          </cell>
          <cell r="M738">
            <v>59684</v>
          </cell>
          <cell r="N738">
            <v>0</v>
          </cell>
          <cell r="O738">
            <v>0</v>
          </cell>
          <cell r="P738">
            <v>59684</v>
          </cell>
          <cell r="Q738">
            <v>0</v>
          </cell>
          <cell r="R738">
            <v>0</v>
          </cell>
          <cell r="W738">
            <v>59688</v>
          </cell>
        </row>
        <row r="739">
          <cell r="A739" t="str">
            <v>20121014</v>
          </cell>
          <cell r="B739">
            <v>16</v>
          </cell>
          <cell r="C739" t="str">
            <v>201210</v>
          </cell>
          <cell r="D739" t="str">
            <v>14</v>
          </cell>
          <cell r="E739" t="str">
            <v>FP</v>
          </cell>
          <cell r="F739">
            <v>60073</v>
          </cell>
          <cell r="G739">
            <v>4697.7085999999999</v>
          </cell>
          <cell r="H739">
            <v>4697.7085999999999</v>
          </cell>
          <cell r="I739">
            <v>59936</v>
          </cell>
          <cell r="J739">
            <v>137</v>
          </cell>
          <cell r="K739">
            <v>137</v>
          </cell>
          <cell r="L739">
            <v>55249.004799999995</v>
          </cell>
          <cell r="M739">
            <v>60073</v>
          </cell>
          <cell r="N739">
            <v>0</v>
          </cell>
          <cell r="O739">
            <v>0</v>
          </cell>
          <cell r="P739">
            <v>60073</v>
          </cell>
          <cell r="Q739">
            <v>0</v>
          </cell>
          <cell r="R739">
            <v>0</v>
          </cell>
          <cell r="W739">
            <v>60073</v>
          </cell>
        </row>
        <row r="740">
          <cell r="A740" t="str">
            <v>20121114</v>
          </cell>
          <cell r="B740">
            <v>17</v>
          </cell>
          <cell r="C740" t="str">
            <v>201211</v>
          </cell>
          <cell r="D740" t="str">
            <v>14</v>
          </cell>
          <cell r="E740" t="str">
            <v>FP</v>
          </cell>
          <cell r="F740">
            <v>59908</v>
          </cell>
          <cell r="G740">
            <v>4684.5709999999999</v>
          </cell>
          <cell r="H740">
            <v>4684.8056000000006</v>
          </cell>
          <cell r="I740">
            <v>59769</v>
          </cell>
          <cell r="J740">
            <v>136</v>
          </cell>
          <cell r="K740">
            <v>136</v>
          </cell>
          <cell r="L740">
            <v>55097.829599999997</v>
          </cell>
          <cell r="M740">
            <v>59905</v>
          </cell>
          <cell r="N740">
            <v>0</v>
          </cell>
          <cell r="O740">
            <v>0</v>
          </cell>
          <cell r="P740">
            <v>59905</v>
          </cell>
          <cell r="Q740">
            <v>0</v>
          </cell>
          <cell r="R740">
            <v>0</v>
          </cell>
          <cell r="W740">
            <v>59908</v>
          </cell>
        </row>
        <row r="741">
          <cell r="A741" t="str">
            <v>20121214</v>
          </cell>
          <cell r="B741">
            <v>18</v>
          </cell>
          <cell r="C741" t="str">
            <v>201212</v>
          </cell>
          <cell r="D741" t="str">
            <v>14</v>
          </cell>
          <cell r="E741" t="str">
            <v>FP</v>
          </cell>
          <cell r="F741">
            <v>59835</v>
          </cell>
          <cell r="G741">
            <v>4679.0970000000007</v>
          </cell>
          <cell r="H741">
            <v>4679.0970000000007</v>
          </cell>
          <cell r="I741">
            <v>59692</v>
          </cell>
          <cell r="J741">
            <v>143</v>
          </cell>
          <cell r="K741">
            <v>143</v>
          </cell>
          <cell r="L741">
            <v>55024.085599999999</v>
          </cell>
          <cell r="M741">
            <v>59835</v>
          </cell>
          <cell r="N741">
            <v>1</v>
          </cell>
          <cell r="O741">
            <v>0</v>
          </cell>
          <cell r="P741">
            <v>59835</v>
          </cell>
          <cell r="Q741">
            <v>0</v>
          </cell>
          <cell r="R741">
            <v>0</v>
          </cell>
          <cell r="W741">
            <v>59835</v>
          </cell>
        </row>
        <row r="742">
          <cell r="A742" t="str">
            <v>20130114</v>
          </cell>
          <cell r="B742">
            <v>19</v>
          </cell>
          <cell r="C742" t="str">
            <v>201301</v>
          </cell>
          <cell r="D742" t="str">
            <v>14</v>
          </cell>
          <cell r="E742" t="str">
            <v>FP</v>
          </cell>
          <cell r="F742">
            <v>59297</v>
          </cell>
          <cell r="G742">
            <v>4636.7908000000007</v>
          </cell>
          <cell r="H742">
            <v>4637.0254000000004</v>
          </cell>
          <cell r="I742">
            <v>59156</v>
          </cell>
          <cell r="J742">
            <v>138</v>
          </cell>
          <cell r="K742">
            <v>138</v>
          </cell>
          <cell r="L742">
            <v>54532.766199999998</v>
          </cell>
          <cell r="M742">
            <v>59294</v>
          </cell>
          <cell r="N742">
            <v>0</v>
          </cell>
          <cell r="O742">
            <v>0</v>
          </cell>
          <cell r="P742">
            <v>59294</v>
          </cell>
          <cell r="Q742">
            <v>0</v>
          </cell>
          <cell r="R742">
            <v>0</v>
          </cell>
          <cell r="W742">
            <v>59297</v>
          </cell>
        </row>
        <row r="743">
          <cell r="A743" t="str">
            <v>20130214</v>
          </cell>
          <cell r="B743">
            <v>20</v>
          </cell>
          <cell r="C743" t="str">
            <v>201302</v>
          </cell>
          <cell r="D743" t="str">
            <v>14</v>
          </cell>
          <cell r="E743" t="str">
            <v>FP</v>
          </cell>
          <cell r="F743">
            <v>58447</v>
          </cell>
          <cell r="G743">
            <v>4570.4772000000003</v>
          </cell>
          <cell r="H743">
            <v>4570.5554000000002</v>
          </cell>
          <cell r="I743">
            <v>58299</v>
          </cell>
          <cell r="J743">
            <v>147</v>
          </cell>
          <cell r="K743">
            <v>147</v>
          </cell>
          <cell r="L743">
            <v>53740.939999999995</v>
          </cell>
          <cell r="M743">
            <v>58446</v>
          </cell>
          <cell r="N743">
            <v>0</v>
          </cell>
          <cell r="O743">
            <v>0</v>
          </cell>
          <cell r="P743">
            <v>58446</v>
          </cell>
          <cell r="Q743">
            <v>0</v>
          </cell>
          <cell r="R743">
            <v>0</v>
          </cell>
          <cell r="W743">
            <v>58447</v>
          </cell>
        </row>
        <row r="744">
          <cell r="A744" t="str">
            <v>20130314</v>
          </cell>
          <cell r="B744">
            <v>21</v>
          </cell>
          <cell r="C744" t="str">
            <v>201303</v>
          </cell>
          <cell r="D744" t="str">
            <v>14</v>
          </cell>
          <cell r="E744" t="str">
            <v>FP</v>
          </cell>
          <cell r="F744">
            <v>57808</v>
          </cell>
          <cell r="G744">
            <v>4520.5074000000004</v>
          </cell>
          <cell r="H744">
            <v>4520.5856000000003</v>
          </cell>
          <cell r="I744">
            <v>57662</v>
          </cell>
          <cell r="J744">
            <v>145</v>
          </cell>
          <cell r="K744">
            <v>145</v>
          </cell>
          <cell r="L744">
            <v>53153.753399999994</v>
          </cell>
          <cell r="M744">
            <v>57807</v>
          </cell>
          <cell r="N744">
            <v>0</v>
          </cell>
          <cell r="O744">
            <v>0</v>
          </cell>
          <cell r="P744">
            <v>57807</v>
          </cell>
          <cell r="Q744">
            <v>0</v>
          </cell>
          <cell r="R744">
            <v>0</v>
          </cell>
          <cell r="W744">
            <v>57808</v>
          </cell>
        </row>
        <row r="745">
          <cell r="A745" t="str">
            <v>20130414</v>
          </cell>
          <cell r="B745">
            <v>22</v>
          </cell>
          <cell r="C745" t="str">
            <v>201304</v>
          </cell>
          <cell r="D745" t="str">
            <v>14</v>
          </cell>
          <cell r="E745" t="str">
            <v>FP</v>
          </cell>
          <cell r="F745">
            <v>58919</v>
          </cell>
          <cell r="G745">
            <v>4607.4657999999999</v>
          </cell>
          <cell r="H745">
            <v>4607.4657999999999</v>
          </cell>
          <cell r="I745">
            <v>58768</v>
          </cell>
          <cell r="J745">
            <v>151</v>
          </cell>
          <cell r="K745">
            <v>151</v>
          </cell>
          <cell r="L745">
            <v>54172.342399999994</v>
          </cell>
          <cell r="M745">
            <v>58919</v>
          </cell>
          <cell r="N745">
            <v>0</v>
          </cell>
          <cell r="O745">
            <v>0</v>
          </cell>
          <cell r="P745">
            <v>58919</v>
          </cell>
          <cell r="Q745">
            <v>0</v>
          </cell>
          <cell r="R745">
            <v>0</v>
          </cell>
          <cell r="W745">
            <v>58919</v>
          </cell>
        </row>
        <row r="746">
          <cell r="A746" t="str">
            <v>20130514</v>
          </cell>
          <cell r="B746">
            <v>23</v>
          </cell>
          <cell r="C746" t="str">
            <v>201305</v>
          </cell>
          <cell r="D746" t="str">
            <v>14</v>
          </cell>
          <cell r="E746" t="str">
            <v>FP</v>
          </cell>
          <cell r="F746">
            <v>59293</v>
          </cell>
          <cell r="G746">
            <v>4636.5562</v>
          </cell>
          <cell r="H746">
            <v>4636.7126000000007</v>
          </cell>
          <cell r="I746">
            <v>59149</v>
          </cell>
          <cell r="J746">
            <v>142</v>
          </cell>
          <cell r="K746">
            <v>142</v>
          </cell>
          <cell r="L746">
            <v>54525.391799999998</v>
          </cell>
          <cell r="M746">
            <v>59291</v>
          </cell>
          <cell r="N746">
            <v>0</v>
          </cell>
          <cell r="O746">
            <v>0</v>
          </cell>
          <cell r="P746">
            <v>59291</v>
          </cell>
          <cell r="Q746">
            <v>0</v>
          </cell>
          <cell r="R746">
            <v>0</v>
          </cell>
          <cell r="W746">
            <v>59293</v>
          </cell>
        </row>
        <row r="747">
          <cell r="A747" t="str">
            <v>20130614</v>
          </cell>
          <cell r="B747">
            <v>24</v>
          </cell>
          <cell r="C747" t="str">
            <v>201306</v>
          </cell>
          <cell r="D747" t="str">
            <v>14</v>
          </cell>
          <cell r="E747" t="str">
            <v>FP</v>
          </cell>
          <cell r="F747">
            <v>59403</v>
          </cell>
          <cell r="G747">
            <v>4645.1582000000008</v>
          </cell>
          <cell r="H747">
            <v>4645.3146000000006</v>
          </cell>
          <cell r="I747">
            <v>59253</v>
          </cell>
          <cell r="J747">
            <v>148</v>
          </cell>
          <cell r="K747">
            <v>148</v>
          </cell>
          <cell r="L747">
            <v>54621.258999999998</v>
          </cell>
          <cell r="M747">
            <v>59401</v>
          </cell>
          <cell r="N747">
            <v>0</v>
          </cell>
          <cell r="O747">
            <v>0</v>
          </cell>
          <cell r="P747">
            <v>59401</v>
          </cell>
          <cell r="Q747">
            <v>0</v>
          </cell>
          <cell r="R747">
            <v>0</v>
          </cell>
          <cell r="W747">
            <v>59403</v>
          </cell>
        </row>
        <row r="748">
          <cell r="A748" t="str">
            <v>20130714</v>
          </cell>
          <cell r="B748">
            <v>25</v>
          </cell>
          <cell r="C748" t="str">
            <v>201307</v>
          </cell>
          <cell r="D748" t="str">
            <v>14</v>
          </cell>
          <cell r="E748" t="str">
            <v>FP</v>
          </cell>
          <cell r="F748">
            <v>59408</v>
          </cell>
          <cell r="G748">
            <v>4645.7056000000002</v>
          </cell>
          <cell r="H748">
            <v>4645.7056000000002</v>
          </cell>
          <cell r="I748">
            <v>59260</v>
          </cell>
          <cell r="J748">
            <v>148</v>
          </cell>
          <cell r="K748">
            <v>148</v>
          </cell>
          <cell r="L748">
            <v>54625.867999999995</v>
          </cell>
          <cell r="M748">
            <v>59408</v>
          </cell>
          <cell r="N748">
            <v>0</v>
          </cell>
          <cell r="O748">
            <v>0</v>
          </cell>
          <cell r="P748">
            <v>59408</v>
          </cell>
          <cell r="Q748">
            <v>0</v>
          </cell>
          <cell r="R748">
            <v>0</v>
          </cell>
          <cell r="W748">
            <v>59408</v>
          </cell>
        </row>
        <row r="749">
          <cell r="A749" t="str">
            <v>20130814</v>
          </cell>
          <cell r="B749">
            <v>26</v>
          </cell>
          <cell r="C749" t="str">
            <v>201308</v>
          </cell>
          <cell r="D749" t="str">
            <v>14</v>
          </cell>
          <cell r="E749" t="str">
            <v>FP</v>
          </cell>
          <cell r="F749">
            <v>61043</v>
          </cell>
          <cell r="G749">
            <v>4773.4062000000004</v>
          </cell>
          <cell r="H749">
            <v>4773.5626000000002</v>
          </cell>
          <cell r="I749">
            <v>60900</v>
          </cell>
          <cell r="J749">
            <v>141</v>
          </cell>
          <cell r="K749">
            <v>141</v>
          </cell>
          <cell r="L749">
            <v>56139.463599999995</v>
          </cell>
          <cell r="M749">
            <v>61041</v>
          </cell>
          <cell r="N749">
            <v>8</v>
          </cell>
          <cell r="O749">
            <v>0</v>
          </cell>
          <cell r="P749">
            <v>61041</v>
          </cell>
          <cell r="Q749">
            <v>0</v>
          </cell>
          <cell r="R749">
            <v>0</v>
          </cell>
          <cell r="W749">
            <v>61043</v>
          </cell>
        </row>
        <row r="750">
          <cell r="A750" t="str">
            <v>20130914</v>
          </cell>
          <cell r="B750">
            <v>27</v>
          </cell>
          <cell r="C750" t="str">
            <v>201309</v>
          </cell>
          <cell r="D750" t="str">
            <v>14</v>
          </cell>
          <cell r="E750" t="str">
            <v>FP</v>
          </cell>
          <cell r="F750">
            <v>62849</v>
          </cell>
          <cell r="G750">
            <v>4914.7918</v>
          </cell>
          <cell r="H750">
            <v>4914.7918</v>
          </cell>
          <cell r="I750">
            <v>62720</v>
          </cell>
          <cell r="J750">
            <v>129</v>
          </cell>
          <cell r="K750">
            <v>129</v>
          </cell>
          <cell r="L750">
            <v>57815.295999999995</v>
          </cell>
          <cell r="M750">
            <v>62849</v>
          </cell>
          <cell r="N750">
            <v>6</v>
          </cell>
          <cell r="O750">
            <v>0</v>
          </cell>
          <cell r="P750">
            <v>62849</v>
          </cell>
          <cell r="Q750">
            <v>0</v>
          </cell>
          <cell r="R750">
            <v>0</v>
          </cell>
          <cell r="W750">
            <v>62849</v>
          </cell>
        </row>
        <row r="751">
          <cell r="A751" t="str">
            <v>20131014</v>
          </cell>
          <cell r="B751">
            <v>28</v>
          </cell>
          <cell r="C751" t="str">
            <v>201310</v>
          </cell>
          <cell r="D751" t="str">
            <v>14</v>
          </cell>
          <cell r="E751" t="str">
            <v>FP</v>
          </cell>
          <cell r="F751">
            <v>61624</v>
          </cell>
          <cell r="G751">
            <v>4818.8404</v>
          </cell>
          <cell r="H751">
            <v>4818.9967999999999</v>
          </cell>
          <cell r="I751">
            <v>61496</v>
          </cell>
          <cell r="J751">
            <v>126</v>
          </cell>
          <cell r="K751">
            <v>126</v>
          </cell>
          <cell r="L751">
            <v>56688.856399999997</v>
          </cell>
          <cell r="M751">
            <v>61622</v>
          </cell>
          <cell r="N751">
            <v>14</v>
          </cell>
          <cell r="O751">
            <v>0</v>
          </cell>
          <cell r="P751">
            <v>61622</v>
          </cell>
          <cell r="Q751">
            <v>0</v>
          </cell>
          <cell r="R751">
            <v>0</v>
          </cell>
          <cell r="W751">
            <v>61624</v>
          </cell>
        </row>
        <row r="752">
          <cell r="A752" t="str">
            <v>20131114</v>
          </cell>
          <cell r="B752">
            <v>29</v>
          </cell>
          <cell r="C752" t="str">
            <v>201311</v>
          </cell>
          <cell r="D752" t="str">
            <v>14</v>
          </cell>
          <cell r="E752" t="str">
            <v>FP</v>
          </cell>
          <cell r="F752">
            <v>61277</v>
          </cell>
          <cell r="G752">
            <v>4791.8614000000007</v>
          </cell>
          <cell r="H752">
            <v>4791.8614000000007</v>
          </cell>
          <cell r="I752">
            <v>61140</v>
          </cell>
          <cell r="J752">
            <v>137</v>
          </cell>
          <cell r="K752">
            <v>137</v>
          </cell>
          <cell r="L752">
            <v>56358.851999999999</v>
          </cell>
          <cell r="M752">
            <v>61277</v>
          </cell>
          <cell r="N752">
            <v>20</v>
          </cell>
          <cell r="O752">
            <v>0</v>
          </cell>
          <cell r="P752">
            <v>61277</v>
          </cell>
          <cell r="Q752">
            <v>0</v>
          </cell>
          <cell r="R752">
            <v>0</v>
          </cell>
          <cell r="W752">
            <v>61277</v>
          </cell>
        </row>
        <row r="753">
          <cell r="A753" t="str">
            <v>20131214</v>
          </cell>
          <cell r="B753">
            <v>30</v>
          </cell>
          <cell r="C753" t="str">
            <v>201312</v>
          </cell>
          <cell r="D753" t="str">
            <v>14</v>
          </cell>
          <cell r="E753" t="str">
            <v>FP</v>
          </cell>
          <cell r="F753">
            <v>60325</v>
          </cell>
          <cell r="G753">
            <v>4717.415</v>
          </cell>
          <cell r="H753">
            <v>4717.415</v>
          </cell>
          <cell r="I753">
            <v>60184</v>
          </cell>
          <cell r="J753">
            <v>141</v>
          </cell>
          <cell r="K753">
            <v>141</v>
          </cell>
          <cell r="L753">
            <v>55477.611199999999</v>
          </cell>
          <cell r="M753">
            <v>60325</v>
          </cell>
          <cell r="N753">
            <v>23</v>
          </cell>
          <cell r="O753">
            <v>0</v>
          </cell>
          <cell r="P753">
            <v>60325</v>
          </cell>
          <cell r="Q753">
            <v>0</v>
          </cell>
          <cell r="R753">
            <v>0</v>
          </cell>
          <cell r="W753">
            <v>60325</v>
          </cell>
        </row>
        <row r="754">
          <cell r="A754" t="str">
            <v>20140114</v>
          </cell>
          <cell r="B754">
            <v>31</v>
          </cell>
          <cell r="C754" t="str">
            <v>201401</v>
          </cell>
          <cell r="D754" t="str">
            <v>14</v>
          </cell>
          <cell r="E754" t="str">
            <v>FP</v>
          </cell>
          <cell r="F754">
            <v>59880</v>
          </cell>
          <cell r="G754">
            <v>4682.4596000000001</v>
          </cell>
          <cell r="H754">
            <v>4682.616</v>
          </cell>
          <cell r="I754">
            <v>59730</v>
          </cell>
          <cell r="J754">
            <v>148</v>
          </cell>
          <cell r="K754">
            <v>148</v>
          </cell>
          <cell r="L754">
            <v>55060.957599999994</v>
          </cell>
          <cell r="M754">
            <v>59878</v>
          </cell>
          <cell r="N754">
            <v>23</v>
          </cell>
          <cell r="O754">
            <v>0</v>
          </cell>
          <cell r="P754">
            <v>59878</v>
          </cell>
          <cell r="Q754">
            <v>0</v>
          </cell>
          <cell r="R754">
            <v>0</v>
          </cell>
          <cell r="W754">
            <v>59880</v>
          </cell>
        </row>
        <row r="755">
          <cell r="A755" t="str">
            <v>20140214</v>
          </cell>
          <cell r="B755">
            <v>32</v>
          </cell>
          <cell r="C755" t="str">
            <v>201402</v>
          </cell>
          <cell r="D755" t="str">
            <v>14</v>
          </cell>
          <cell r="E755" t="str">
            <v>FP</v>
          </cell>
          <cell r="F755">
            <v>58592</v>
          </cell>
          <cell r="G755">
            <v>4581.6598000000004</v>
          </cell>
          <cell r="H755">
            <v>4581.8944000000001</v>
          </cell>
          <cell r="I755">
            <v>58454</v>
          </cell>
          <cell r="J755">
            <v>135</v>
          </cell>
          <cell r="K755">
            <v>135</v>
          </cell>
          <cell r="L755">
            <v>53885.662599999996</v>
          </cell>
          <cell r="M755">
            <v>58589</v>
          </cell>
          <cell r="N755">
            <v>22</v>
          </cell>
          <cell r="O755">
            <v>0</v>
          </cell>
          <cell r="P755">
            <v>58589</v>
          </cell>
          <cell r="Q755">
            <v>0</v>
          </cell>
          <cell r="R755">
            <v>0</v>
          </cell>
          <cell r="W755">
            <v>58592</v>
          </cell>
        </row>
        <row r="756">
          <cell r="A756" t="str">
            <v>20140314</v>
          </cell>
          <cell r="B756">
            <v>33</v>
          </cell>
          <cell r="C756" t="str">
            <v>201403</v>
          </cell>
          <cell r="D756" t="str">
            <v>14</v>
          </cell>
          <cell r="E756" t="str">
            <v>FP</v>
          </cell>
          <cell r="F756">
            <v>58179</v>
          </cell>
          <cell r="G756">
            <v>4549.3632000000007</v>
          </cell>
          <cell r="H756">
            <v>4549.5978000000005</v>
          </cell>
          <cell r="I756">
            <v>58033</v>
          </cell>
          <cell r="J756">
            <v>143</v>
          </cell>
          <cell r="K756">
            <v>143</v>
          </cell>
          <cell r="L756">
            <v>53497.584799999997</v>
          </cell>
          <cell r="M756">
            <v>58176</v>
          </cell>
          <cell r="N756">
            <v>15</v>
          </cell>
          <cell r="O756">
            <v>0</v>
          </cell>
          <cell r="P756">
            <v>58176</v>
          </cell>
          <cell r="Q756">
            <v>0</v>
          </cell>
          <cell r="R756">
            <v>0</v>
          </cell>
          <cell r="W756">
            <v>58179</v>
          </cell>
        </row>
        <row r="757">
          <cell r="A757" t="str">
            <v>20140414</v>
          </cell>
          <cell r="B757">
            <v>34</v>
          </cell>
          <cell r="C757" t="str">
            <v>201404</v>
          </cell>
          <cell r="D757" t="str">
            <v>14</v>
          </cell>
          <cell r="E757" t="str">
            <v>FP</v>
          </cell>
          <cell r="F757">
            <v>57111</v>
          </cell>
          <cell r="G757">
            <v>4465.9238000000005</v>
          </cell>
          <cell r="H757">
            <v>4466.0802000000003</v>
          </cell>
          <cell r="I757">
            <v>56966</v>
          </cell>
          <cell r="J757">
            <v>143</v>
          </cell>
          <cell r="K757">
            <v>143</v>
          </cell>
          <cell r="L757">
            <v>52513.102399999996</v>
          </cell>
          <cell r="M757">
            <v>57109</v>
          </cell>
          <cell r="N757">
            <v>11</v>
          </cell>
          <cell r="O757">
            <v>0</v>
          </cell>
          <cell r="P757">
            <v>57109</v>
          </cell>
          <cell r="Q757">
            <v>0</v>
          </cell>
          <cell r="R757">
            <v>0</v>
          </cell>
          <cell r="W757">
            <v>57111</v>
          </cell>
        </row>
        <row r="758">
          <cell r="A758" t="str">
            <v>20140514</v>
          </cell>
          <cell r="B758">
            <v>35</v>
          </cell>
          <cell r="C758" t="str">
            <v>201405</v>
          </cell>
          <cell r="D758" t="str">
            <v>14</v>
          </cell>
          <cell r="E758" t="str">
            <v>FP</v>
          </cell>
          <cell r="F758">
            <v>56462</v>
          </cell>
          <cell r="G758">
            <v>4414.9374000000007</v>
          </cell>
          <cell r="H758">
            <v>4415.3284000000003</v>
          </cell>
          <cell r="I758">
            <v>56314</v>
          </cell>
          <cell r="J758">
            <v>143</v>
          </cell>
          <cell r="K758">
            <v>143</v>
          </cell>
          <cell r="L758">
            <v>51914.854199999994</v>
          </cell>
          <cell r="M758">
            <v>56457</v>
          </cell>
          <cell r="N758">
            <v>0</v>
          </cell>
          <cell r="O758">
            <v>0</v>
          </cell>
          <cell r="P758">
            <v>56457</v>
          </cell>
          <cell r="Q758">
            <v>0</v>
          </cell>
          <cell r="R758">
            <v>0</v>
          </cell>
          <cell r="W758">
            <v>56462</v>
          </cell>
        </row>
        <row r="759">
          <cell r="A759" t="str">
            <v>20140614</v>
          </cell>
          <cell r="B759">
            <v>36</v>
          </cell>
          <cell r="C759" t="str">
            <v>201406</v>
          </cell>
          <cell r="D759" t="str">
            <v>14</v>
          </cell>
          <cell r="E759" t="str">
            <v>FP</v>
          </cell>
          <cell r="F759">
            <v>60000</v>
          </cell>
          <cell r="G759">
            <v>4692</v>
          </cell>
          <cell r="H759">
            <v>4692</v>
          </cell>
          <cell r="I759">
            <v>59857</v>
          </cell>
          <cell r="J759">
            <v>143</v>
          </cell>
          <cell r="K759">
            <v>143</v>
          </cell>
          <cell r="L759">
            <v>55176.1826</v>
          </cell>
          <cell r="M759">
            <v>60000</v>
          </cell>
          <cell r="N759">
            <v>0</v>
          </cell>
          <cell r="O759">
            <v>0</v>
          </cell>
          <cell r="P759">
            <v>60000</v>
          </cell>
          <cell r="Q759">
            <v>0</v>
          </cell>
          <cell r="R759">
            <v>0</v>
          </cell>
          <cell r="W759">
            <v>60000</v>
          </cell>
        </row>
        <row r="760">
          <cell r="A760" t="str">
            <v>20140714</v>
          </cell>
          <cell r="B760">
            <v>37</v>
          </cell>
          <cell r="C760" t="str">
            <v>201407</v>
          </cell>
          <cell r="D760" t="str">
            <v>14</v>
          </cell>
          <cell r="E760" t="str">
            <v>FP</v>
          </cell>
          <cell r="F760">
            <v>60000</v>
          </cell>
          <cell r="G760">
            <v>4692</v>
          </cell>
          <cell r="H760">
            <v>4692</v>
          </cell>
          <cell r="I760">
            <v>59857</v>
          </cell>
          <cell r="J760">
            <v>143</v>
          </cell>
          <cell r="K760">
            <v>143</v>
          </cell>
          <cell r="L760">
            <v>55176.1826</v>
          </cell>
          <cell r="M760">
            <v>60000</v>
          </cell>
          <cell r="N760">
            <v>0</v>
          </cell>
          <cell r="O760">
            <v>0</v>
          </cell>
          <cell r="P760">
            <v>60000</v>
          </cell>
          <cell r="Q760">
            <v>0</v>
          </cell>
          <cell r="R760">
            <v>0</v>
          </cell>
          <cell r="W760">
            <v>60000</v>
          </cell>
        </row>
        <row r="761">
          <cell r="A761" t="str">
            <v>20140814</v>
          </cell>
          <cell r="B761">
            <v>38</v>
          </cell>
          <cell r="C761" t="str">
            <v>201408</v>
          </cell>
          <cell r="D761" t="str">
            <v>14</v>
          </cell>
          <cell r="E761" t="str">
            <v>FP</v>
          </cell>
          <cell r="F761">
            <v>60000</v>
          </cell>
          <cell r="G761">
            <v>4692</v>
          </cell>
          <cell r="H761">
            <v>4692</v>
          </cell>
          <cell r="I761">
            <v>59857</v>
          </cell>
          <cell r="J761">
            <v>143</v>
          </cell>
          <cell r="K761">
            <v>143</v>
          </cell>
          <cell r="L761">
            <v>55176.1826</v>
          </cell>
          <cell r="M761">
            <v>60000</v>
          </cell>
          <cell r="N761">
            <v>0</v>
          </cell>
          <cell r="O761">
            <v>0</v>
          </cell>
          <cell r="P761">
            <v>60000</v>
          </cell>
          <cell r="Q761">
            <v>0</v>
          </cell>
          <cell r="R761">
            <v>0</v>
          </cell>
          <cell r="W761">
            <v>60000</v>
          </cell>
        </row>
        <row r="762">
          <cell r="A762" t="str">
            <v>20140914</v>
          </cell>
          <cell r="B762">
            <v>39</v>
          </cell>
          <cell r="C762" t="str">
            <v>201409</v>
          </cell>
          <cell r="D762" t="str">
            <v>14</v>
          </cell>
          <cell r="E762" t="str">
            <v>FP</v>
          </cell>
          <cell r="F762">
            <v>60000</v>
          </cell>
          <cell r="G762">
            <v>4692</v>
          </cell>
          <cell r="H762">
            <v>4692</v>
          </cell>
          <cell r="I762">
            <v>59857</v>
          </cell>
          <cell r="J762">
            <v>143</v>
          </cell>
          <cell r="K762">
            <v>143</v>
          </cell>
          <cell r="L762">
            <v>55176.1826</v>
          </cell>
          <cell r="M762">
            <v>60000</v>
          </cell>
          <cell r="N762">
            <v>0</v>
          </cell>
          <cell r="O762">
            <v>0</v>
          </cell>
          <cell r="P762">
            <v>60000</v>
          </cell>
          <cell r="Q762">
            <v>0</v>
          </cell>
          <cell r="R762">
            <v>0</v>
          </cell>
          <cell r="W762">
            <v>60000</v>
          </cell>
        </row>
        <row r="763">
          <cell r="A763" t="str">
            <v>20141014</v>
          </cell>
          <cell r="B763">
            <v>40</v>
          </cell>
          <cell r="C763" t="str">
            <v>201410</v>
          </cell>
          <cell r="D763" t="str">
            <v>14</v>
          </cell>
          <cell r="E763" t="str">
            <v>FP</v>
          </cell>
          <cell r="F763">
            <v>60000</v>
          </cell>
          <cell r="G763">
            <v>4692</v>
          </cell>
          <cell r="H763">
            <v>4692</v>
          </cell>
          <cell r="I763">
            <v>59857</v>
          </cell>
          <cell r="J763">
            <v>143</v>
          </cell>
          <cell r="K763">
            <v>143</v>
          </cell>
          <cell r="L763">
            <v>55176.1826</v>
          </cell>
          <cell r="M763">
            <v>60000</v>
          </cell>
          <cell r="N763">
            <v>0</v>
          </cell>
          <cell r="O763">
            <v>0</v>
          </cell>
          <cell r="P763">
            <v>60000</v>
          </cell>
          <cell r="Q763">
            <v>0</v>
          </cell>
          <cell r="R763">
            <v>0</v>
          </cell>
          <cell r="W763">
            <v>60000</v>
          </cell>
        </row>
        <row r="764">
          <cell r="A764" t="str">
            <v>20141114</v>
          </cell>
          <cell r="B764">
            <v>41</v>
          </cell>
          <cell r="C764" t="str">
            <v>201411</v>
          </cell>
          <cell r="D764" t="str">
            <v>14</v>
          </cell>
          <cell r="E764" t="str">
            <v>FP</v>
          </cell>
          <cell r="F764">
            <v>60000</v>
          </cell>
          <cell r="G764">
            <v>4692</v>
          </cell>
          <cell r="H764">
            <v>4692</v>
          </cell>
          <cell r="I764">
            <v>59857</v>
          </cell>
          <cell r="J764">
            <v>143</v>
          </cell>
          <cell r="K764">
            <v>143</v>
          </cell>
          <cell r="L764">
            <v>55176.1826</v>
          </cell>
          <cell r="M764">
            <v>60000</v>
          </cell>
          <cell r="N764">
            <v>0</v>
          </cell>
          <cell r="O764">
            <v>0</v>
          </cell>
          <cell r="P764">
            <v>60000</v>
          </cell>
          <cell r="Q764">
            <v>0</v>
          </cell>
          <cell r="R764">
            <v>0</v>
          </cell>
          <cell r="W764">
            <v>60000</v>
          </cell>
        </row>
        <row r="765">
          <cell r="A765" t="str">
            <v>20141214</v>
          </cell>
          <cell r="B765">
            <v>42</v>
          </cell>
          <cell r="C765" t="str">
            <v>201412</v>
          </cell>
          <cell r="D765" t="str">
            <v>14</v>
          </cell>
          <cell r="E765" t="str">
            <v>FP</v>
          </cell>
          <cell r="F765">
            <v>60000</v>
          </cell>
          <cell r="G765">
            <v>4692</v>
          </cell>
          <cell r="H765">
            <v>4692</v>
          </cell>
          <cell r="I765">
            <v>59857</v>
          </cell>
          <cell r="J765">
            <v>143</v>
          </cell>
          <cell r="K765">
            <v>143</v>
          </cell>
          <cell r="L765">
            <v>55176.1826</v>
          </cell>
          <cell r="M765">
            <v>60000</v>
          </cell>
          <cell r="N765">
            <v>0</v>
          </cell>
          <cell r="O765">
            <v>0</v>
          </cell>
          <cell r="P765">
            <v>60000</v>
          </cell>
          <cell r="Q765">
            <v>0</v>
          </cell>
          <cell r="R765">
            <v>0</v>
          </cell>
          <cell r="W765">
            <v>60000</v>
          </cell>
        </row>
        <row r="766">
          <cell r="A766" t="str">
            <v>20150114</v>
          </cell>
          <cell r="B766">
            <v>43</v>
          </cell>
          <cell r="C766" t="str">
            <v>201501</v>
          </cell>
          <cell r="D766" t="str">
            <v>14</v>
          </cell>
          <cell r="E766" t="str">
            <v>FP</v>
          </cell>
          <cell r="F766">
            <v>60000</v>
          </cell>
          <cell r="G766">
            <v>4692</v>
          </cell>
          <cell r="H766">
            <v>4692</v>
          </cell>
          <cell r="I766">
            <v>59857</v>
          </cell>
          <cell r="J766">
            <v>143</v>
          </cell>
          <cell r="K766">
            <v>143</v>
          </cell>
          <cell r="L766">
            <v>55176.1826</v>
          </cell>
          <cell r="M766">
            <v>60000</v>
          </cell>
          <cell r="N766">
            <v>0</v>
          </cell>
          <cell r="O766">
            <v>0</v>
          </cell>
          <cell r="P766">
            <v>60000</v>
          </cell>
          <cell r="Q766">
            <v>0</v>
          </cell>
          <cell r="R766">
            <v>0</v>
          </cell>
          <cell r="W766">
            <v>60000</v>
          </cell>
        </row>
        <row r="767">
          <cell r="A767" t="str">
            <v>20150214</v>
          </cell>
          <cell r="B767">
            <v>44</v>
          </cell>
          <cell r="C767" t="str">
            <v>201502</v>
          </cell>
          <cell r="D767" t="str">
            <v>14</v>
          </cell>
          <cell r="E767" t="str">
            <v>FP</v>
          </cell>
          <cell r="F767">
            <v>60000</v>
          </cell>
          <cell r="G767">
            <v>4692</v>
          </cell>
          <cell r="H767">
            <v>4692</v>
          </cell>
          <cell r="I767">
            <v>59857</v>
          </cell>
          <cell r="J767">
            <v>143</v>
          </cell>
          <cell r="K767">
            <v>143</v>
          </cell>
          <cell r="L767">
            <v>55176.1826</v>
          </cell>
          <cell r="M767">
            <v>60000</v>
          </cell>
          <cell r="N767">
            <v>0</v>
          </cell>
          <cell r="O767">
            <v>0</v>
          </cell>
          <cell r="P767">
            <v>60000</v>
          </cell>
          <cell r="Q767">
            <v>0</v>
          </cell>
          <cell r="R767">
            <v>0</v>
          </cell>
          <cell r="W767">
            <v>60000</v>
          </cell>
        </row>
        <row r="768">
          <cell r="A768" t="str">
            <v>20150314</v>
          </cell>
          <cell r="B768">
            <v>45</v>
          </cell>
          <cell r="C768" t="str">
            <v>201503</v>
          </cell>
          <cell r="D768" t="str">
            <v>14</v>
          </cell>
          <cell r="E768" t="str">
            <v>FP</v>
          </cell>
          <cell r="F768">
            <v>60000</v>
          </cell>
          <cell r="G768">
            <v>4692</v>
          </cell>
          <cell r="H768">
            <v>4692</v>
          </cell>
          <cell r="I768">
            <v>59857</v>
          </cell>
          <cell r="J768">
            <v>143</v>
          </cell>
          <cell r="K768">
            <v>143</v>
          </cell>
          <cell r="L768">
            <v>55176.1826</v>
          </cell>
          <cell r="M768">
            <v>60000</v>
          </cell>
          <cell r="N768">
            <v>0</v>
          </cell>
          <cell r="O768">
            <v>0</v>
          </cell>
          <cell r="P768">
            <v>60000</v>
          </cell>
          <cell r="Q768">
            <v>0</v>
          </cell>
          <cell r="R768">
            <v>0</v>
          </cell>
          <cell r="W768">
            <v>60000</v>
          </cell>
        </row>
        <row r="769">
          <cell r="A769" t="str">
            <v>20150414</v>
          </cell>
          <cell r="B769">
            <v>46</v>
          </cell>
          <cell r="C769" t="str">
            <v>201504</v>
          </cell>
          <cell r="D769" t="str">
            <v>14</v>
          </cell>
          <cell r="E769" t="str">
            <v>FP</v>
          </cell>
          <cell r="F769">
            <v>60000</v>
          </cell>
          <cell r="G769">
            <v>4692</v>
          </cell>
          <cell r="H769">
            <v>4692</v>
          </cell>
          <cell r="I769">
            <v>59857</v>
          </cell>
          <cell r="J769">
            <v>143</v>
          </cell>
          <cell r="K769">
            <v>143</v>
          </cell>
          <cell r="L769">
            <v>55176.1826</v>
          </cell>
          <cell r="M769">
            <v>60000</v>
          </cell>
          <cell r="N769">
            <v>0</v>
          </cell>
          <cell r="O769">
            <v>0</v>
          </cell>
          <cell r="P769">
            <v>60000</v>
          </cell>
          <cell r="Q769">
            <v>0</v>
          </cell>
          <cell r="R769">
            <v>0</v>
          </cell>
          <cell r="W769">
            <v>60000</v>
          </cell>
        </row>
        <row r="770">
          <cell r="A770" t="str">
            <v>20150514</v>
          </cell>
          <cell r="B770">
            <v>47</v>
          </cell>
          <cell r="C770" t="str">
            <v>201505</v>
          </cell>
          <cell r="D770" t="str">
            <v>14</v>
          </cell>
          <cell r="E770" t="str">
            <v>FP</v>
          </cell>
          <cell r="F770">
            <v>60000</v>
          </cell>
          <cell r="G770">
            <v>4692</v>
          </cell>
          <cell r="H770">
            <v>4692</v>
          </cell>
          <cell r="I770">
            <v>59857</v>
          </cell>
          <cell r="J770">
            <v>143</v>
          </cell>
          <cell r="K770">
            <v>143</v>
          </cell>
          <cell r="L770">
            <v>55176.1826</v>
          </cell>
          <cell r="M770">
            <v>60000</v>
          </cell>
          <cell r="N770">
            <v>0</v>
          </cell>
          <cell r="O770">
            <v>0</v>
          </cell>
          <cell r="P770">
            <v>60000</v>
          </cell>
          <cell r="Q770">
            <v>0</v>
          </cell>
          <cell r="R770">
            <v>0</v>
          </cell>
          <cell r="W770">
            <v>60000</v>
          </cell>
        </row>
        <row r="771">
          <cell r="A771" t="str">
            <v>20150614</v>
          </cell>
          <cell r="B771">
            <v>48</v>
          </cell>
          <cell r="C771" t="str">
            <v>201506</v>
          </cell>
          <cell r="D771" t="str">
            <v>14</v>
          </cell>
          <cell r="E771" t="str">
            <v>FP</v>
          </cell>
          <cell r="F771">
            <v>60000</v>
          </cell>
          <cell r="G771">
            <v>4692</v>
          </cell>
          <cell r="H771">
            <v>4692</v>
          </cell>
          <cell r="I771">
            <v>59857</v>
          </cell>
          <cell r="J771">
            <v>143</v>
          </cell>
          <cell r="K771">
            <v>143</v>
          </cell>
          <cell r="L771">
            <v>55176.1826</v>
          </cell>
          <cell r="M771">
            <v>60000</v>
          </cell>
          <cell r="N771">
            <v>0</v>
          </cell>
          <cell r="O771">
            <v>0</v>
          </cell>
          <cell r="P771">
            <v>60000</v>
          </cell>
          <cell r="Q771">
            <v>0</v>
          </cell>
          <cell r="R771">
            <v>0</v>
          </cell>
          <cell r="W771">
            <v>60000</v>
          </cell>
        </row>
        <row r="772">
          <cell r="A772" t="str">
            <v>20150714</v>
          </cell>
          <cell r="B772">
            <v>49</v>
          </cell>
          <cell r="C772" t="str">
            <v>201507</v>
          </cell>
          <cell r="D772" t="str">
            <v>14</v>
          </cell>
          <cell r="E772" t="str">
            <v>FP</v>
          </cell>
          <cell r="F772">
            <v>60000</v>
          </cell>
          <cell r="G772">
            <v>4692</v>
          </cell>
          <cell r="H772">
            <v>4692</v>
          </cell>
          <cell r="I772">
            <v>59857</v>
          </cell>
          <cell r="J772">
            <v>143</v>
          </cell>
          <cell r="K772">
            <v>143</v>
          </cell>
          <cell r="L772">
            <v>55176.1826</v>
          </cell>
          <cell r="M772">
            <v>60000</v>
          </cell>
          <cell r="N772">
            <v>0</v>
          </cell>
          <cell r="O772">
            <v>0</v>
          </cell>
          <cell r="P772">
            <v>60000</v>
          </cell>
          <cell r="Q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60000</v>
          </cell>
        </row>
        <row r="773">
          <cell r="A773" t="str">
            <v>20150814</v>
          </cell>
          <cell r="B773">
            <v>50</v>
          </cell>
          <cell r="C773" t="str">
            <v>201508</v>
          </cell>
          <cell r="D773" t="str">
            <v>14</v>
          </cell>
          <cell r="E773" t="str">
            <v>FP</v>
          </cell>
          <cell r="F773">
            <v>60000</v>
          </cell>
          <cell r="G773">
            <v>4692</v>
          </cell>
          <cell r="H773">
            <v>4692</v>
          </cell>
          <cell r="I773">
            <v>59857</v>
          </cell>
          <cell r="J773">
            <v>143</v>
          </cell>
          <cell r="K773">
            <v>143</v>
          </cell>
          <cell r="L773">
            <v>55176.1826</v>
          </cell>
          <cell r="M773">
            <v>60000</v>
          </cell>
          <cell r="N773">
            <v>0</v>
          </cell>
          <cell r="O773">
            <v>0</v>
          </cell>
          <cell r="P773">
            <v>60000</v>
          </cell>
          <cell r="Q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60000</v>
          </cell>
        </row>
        <row r="774">
          <cell r="A774" t="str">
            <v>20150914</v>
          </cell>
          <cell r="B774">
            <v>51</v>
          </cell>
          <cell r="C774" t="str">
            <v>201509</v>
          </cell>
          <cell r="D774" t="str">
            <v>14</v>
          </cell>
          <cell r="E774" t="str">
            <v>FP</v>
          </cell>
          <cell r="F774">
            <v>60000</v>
          </cell>
          <cell r="G774">
            <v>4692</v>
          </cell>
          <cell r="H774">
            <v>4692</v>
          </cell>
          <cell r="I774">
            <v>59857</v>
          </cell>
          <cell r="J774">
            <v>143</v>
          </cell>
          <cell r="K774">
            <v>143</v>
          </cell>
          <cell r="L774">
            <v>55176.1826</v>
          </cell>
          <cell r="M774">
            <v>60000</v>
          </cell>
          <cell r="N774">
            <v>0</v>
          </cell>
          <cell r="O774">
            <v>0</v>
          </cell>
          <cell r="P774">
            <v>60000</v>
          </cell>
          <cell r="Q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60000</v>
          </cell>
        </row>
        <row r="775">
          <cell r="A775" t="str">
            <v>20151014</v>
          </cell>
          <cell r="B775">
            <v>52</v>
          </cell>
          <cell r="C775" t="str">
            <v>201510</v>
          </cell>
          <cell r="D775" t="str">
            <v>14</v>
          </cell>
          <cell r="E775" t="str">
            <v>FP</v>
          </cell>
          <cell r="F775">
            <v>60000</v>
          </cell>
          <cell r="G775">
            <v>4692</v>
          </cell>
          <cell r="H775">
            <v>4692</v>
          </cell>
          <cell r="I775">
            <v>59857</v>
          </cell>
          <cell r="J775">
            <v>143</v>
          </cell>
          <cell r="K775">
            <v>143</v>
          </cell>
          <cell r="L775">
            <v>55176.1826</v>
          </cell>
          <cell r="M775">
            <v>60000</v>
          </cell>
          <cell r="N775">
            <v>0</v>
          </cell>
          <cell r="O775">
            <v>0</v>
          </cell>
          <cell r="P775">
            <v>60000</v>
          </cell>
          <cell r="Q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60000</v>
          </cell>
        </row>
        <row r="776">
          <cell r="A776" t="str">
            <v>20151114</v>
          </cell>
          <cell r="B776">
            <v>53</v>
          </cell>
          <cell r="C776" t="str">
            <v>201511</v>
          </cell>
          <cell r="D776" t="str">
            <v>14</v>
          </cell>
          <cell r="E776" t="str">
            <v>FP</v>
          </cell>
          <cell r="F776">
            <v>60000</v>
          </cell>
          <cell r="G776">
            <v>4692</v>
          </cell>
          <cell r="H776">
            <v>4692</v>
          </cell>
          <cell r="I776">
            <v>59857</v>
          </cell>
          <cell r="J776">
            <v>143</v>
          </cell>
          <cell r="K776">
            <v>143</v>
          </cell>
          <cell r="L776">
            <v>55176.1826</v>
          </cell>
          <cell r="M776">
            <v>60000</v>
          </cell>
          <cell r="N776">
            <v>0</v>
          </cell>
          <cell r="O776">
            <v>0</v>
          </cell>
          <cell r="P776">
            <v>60000</v>
          </cell>
          <cell r="Q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60000</v>
          </cell>
        </row>
        <row r="777">
          <cell r="A777" t="str">
            <v>20151214</v>
          </cell>
          <cell r="B777">
            <v>54</v>
          </cell>
          <cell r="C777" t="str">
            <v>201512</v>
          </cell>
          <cell r="D777" t="str">
            <v>14</v>
          </cell>
          <cell r="E777" t="str">
            <v>FP</v>
          </cell>
          <cell r="F777">
            <v>60000</v>
          </cell>
          <cell r="G777">
            <v>4692</v>
          </cell>
          <cell r="H777">
            <v>4692</v>
          </cell>
          <cell r="I777">
            <v>59857</v>
          </cell>
          <cell r="J777">
            <v>143</v>
          </cell>
          <cell r="K777">
            <v>143</v>
          </cell>
          <cell r="L777">
            <v>55176.1826</v>
          </cell>
          <cell r="M777">
            <v>60000</v>
          </cell>
          <cell r="N777">
            <v>0</v>
          </cell>
          <cell r="O777">
            <v>0</v>
          </cell>
          <cell r="P777">
            <v>60000</v>
          </cell>
          <cell r="Q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60000</v>
          </cell>
        </row>
        <row r="778">
          <cell r="A778" t="str">
            <v>20160114</v>
          </cell>
          <cell r="B778">
            <v>55</v>
          </cell>
          <cell r="C778" t="str">
            <v>201601</v>
          </cell>
          <cell r="D778" t="str">
            <v>14</v>
          </cell>
          <cell r="E778" t="str">
            <v>FP</v>
          </cell>
          <cell r="F778">
            <v>60000</v>
          </cell>
          <cell r="G778">
            <v>4692</v>
          </cell>
          <cell r="H778">
            <v>4692</v>
          </cell>
          <cell r="I778">
            <v>59857</v>
          </cell>
          <cell r="J778">
            <v>143</v>
          </cell>
          <cell r="K778">
            <v>143</v>
          </cell>
          <cell r="L778">
            <v>55176.1826</v>
          </cell>
          <cell r="M778">
            <v>60000</v>
          </cell>
          <cell r="N778">
            <v>0</v>
          </cell>
          <cell r="O778">
            <v>0</v>
          </cell>
          <cell r="P778">
            <v>60000</v>
          </cell>
          <cell r="Q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60000</v>
          </cell>
        </row>
        <row r="779">
          <cell r="A779" t="str">
            <v>20160214</v>
          </cell>
          <cell r="B779">
            <v>56</v>
          </cell>
          <cell r="C779" t="str">
            <v>201602</v>
          </cell>
          <cell r="D779" t="str">
            <v>14</v>
          </cell>
          <cell r="E779" t="str">
            <v>FP</v>
          </cell>
          <cell r="F779">
            <v>60000</v>
          </cell>
          <cell r="G779">
            <v>4692</v>
          </cell>
          <cell r="H779">
            <v>4692</v>
          </cell>
          <cell r="I779">
            <v>59857</v>
          </cell>
          <cell r="J779">
            <v>143</v>
          </cell>
          <cell r="K779">
            <v>143</v>
          </cell>
          <cell r="L779">
            <v>55176.1826</v>
          </cell>
          <cell r="M779">
            <v>60000</v>
          </cell>
          <cell r="N779">
            <v>0</v>
          </cell>
          <cell r="O779">
            <v>0</v>
          </cell>
          <cell r="P779">
            <v>60000</v>
          </cell>
          <cell r="Q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60000</v>
          </cell>
        </row>
        <row r="780">
          <cell r="A780" t="str">
            <v>20160314</v>
          </cell>
          <cell r="B780">
            <v>57</v>
          </cell>
          <cell r="C780" t="str">
            <v>201603</v>
          </cell>
          <cell r="D780" t="str">
            <v>14</v>
          </cell>
          <cell r="E780" t="str">
            <v>FP</v>
          </cell>
          <cell r="F780">
            <v>60000</v>
          </cell>
          <cell r="G780">
            <v>4692</v>
          </cell>
          <cell r="H780">
            <v>4692</v>
          </cell>
          <cell r="I780">
            <v>59857</v>
          </cell>
          <cell r="J780">
            <v>143</v>
          </cell>
          <cell r="K780">
            <v>143</v>
          </cell>
          <cell r="L780">
            <v>55176.1826</v>
          </cell>
          <cell r="M780">
            <v>60000</v>
          </cell>
          <cell r="N780">
            <v>0</v>
          </cell>
          <cell r="O780">
            <v>0</v>
          </cell>
          <cell r="P780">
            <v>60000</v>
          </cell>
          <cell r="Q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60000</v>
          </cell>
        </row>
        <row r="781">
          <cell r="A781" t="str">
            <v>20160414</v>
          </cell>
          <cell r="B781">
            <v>58</v>
          </cell>
          <cell r="C781" t="str">
            <v>201604</v>
          </cell>
          <cell r="D781" t="str">
            <v>14</v>
          </cell>
          <cell r="E781" t="str">
            <v>FP</v>
          </cell>
          <cell r="F781">
            <v>60000</v>
          </cell>
          <cell r="G781">
            <v>4692</v>
          </cell>
          <cell r="H781">
            <v>4692</v>
          </cell>
          <cell r="I781">
            <v>59857</v>
          </cell>
          <cell r="J781">
            <v>143</v>
          </cell>
          <cell r="K781">
            <v>143</v>
          </cell>
          <cell r="L781">
            <v>55176.1826</v>
          </cell>
          <cell r="M781">
            <v>60000</v>
          </cell>
          <cell r="N781">
            <v>0</v>
          </cell>
          <cell r="O781">
            <v>0</v>
          </cell>
          <cell r="P781">
            <v>60000</v>
          </cell>
          <cell r="Q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60000</v>
          </cell>
        </row>
        <row r="782">
          <cell r="A782" t="str">
            <v>20160514</v>
          </cell>
          <cell r="B782">
            <v>59</v>
          </cell>
          <cell r="C782" t="str">
            <v>201605</v>
          </cell>
          <cell r="D782" t="str">
            <v>14</v>
          </cell>
          <cell r="E782" t="str">
            <v>FP</v>
          </cell>
          <cell r="F782">
            <v>60000</v>
          </cell>
          <cell r="G782">
            <v>4692</v>
          </cell>
          <cell r="H782">
            <v>4692</v>
          </cell>
          <cell r="I782">
            <v>59857</v>
          </cell>
          <cell r="J782">
            <v>143</v>
          </cell>
          <cell r="K782">
            <v>143</v>
          </cell>
          <cell r="L782">
            <v>55176.1826</v>
          </cell>
          <cell r="M782">
            <v>60000</v>
          </cell>
          <cell r="N782">
            <v>0</v>
          </cell>
          <cell r="O782">
            <v>0</v>
          </cell>
          <cell r="P782">
            <v>60000</v>
          </cell>
          <cell r="Q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60000</v>
          </cell>
        </row>
        <row r="783">
          <cell r="A783" t="str">
            <v>20160614</v>
          </cell>
          <cell r="B783">
            <v>60</v>
          </cell>
          <cell r="C783" t="str">
            <v>201606</v>
          </cell>
          <cell r="D783" t="str">
            <v>14</v>
          </cell>
          <cell r="E783" t="str">
            <v>FP</v>
          </cell>
          <cell r="F783">
            <v>60000</v>
          </cell>
          <cell r="G783">
            <v>4692</v>
          </cell>
          <cell r="H783">
            <v>4692</v>
          </cell>
          <cell r="I783">
            <v>59857</v>
          </cell>
          <cell r="J783">
            <v>143</v>
          </cell>
          <cell r="K783">
            <v>143</v>
          </cell>
          <cell r="L783">
            <v>55176.1826</v>
          </cell>
          <cell r="M783">
            <v>60000</v>
          </cell>
          <cell r="N783">
            <v>0</v>
          </cell>
          <cell r="O783">
            <v>0</v>
          </cell>
          <cell r="P783">
            <v>60000</v>
          </cell>
          <cell r="Q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60000</v>
          </cell>
        </row>
        <row r="784">
          <cell r="A784" t="str">
            <v>20110715</v>
          </cell>
          <cell r="B784">
            <v>1</v>
          </cell>
          <cell r="C784" t="str">
            <v>201107</v>
          </cell>
          <cell r="D784" t="str">
            <v>15</v>
          </cell>
          <cell r="E784" t="str">
            <v>MK_A</v>
          </cell>
          <cell r="F784">
            <v>29325</v>
          </cell>
          <cell r="G784">
            <v>10105</v>
          </cell>
          <cell r="H784">
            <v>29325</v>
          </cell>
          <cell r="I784">
            <v>10105</v>
          </cell>
          <cell r="J784">
            <v>0</v>
          </cell>
          <cell r="K784">
            <v>0</v>
          </cell>
          <cell r="L784">
            <v>0</v>
          </cell>
          <cell r="M784">
            <v>10105</v>
          </cell>
          <cell r="N784">
            <v>5110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W784">
            <v>29325</v>
          </cell>
        </row>
        <row r="785">
          <cell r="A785" t="str">
            <v>20110815</v>
          </cell>
          <cell r="B785">
            <v>2</v>
          </cell>
          <cell r="C785" t="str">
            <v>201108</v>
          </cell>
          <cell r="D785" t="str">
            <v>15</v>
          </cell>
          <cell r="E785" t="str">
            <v>MK_A</v>
          </cell>
          <cell r="F785">
            <v>28801</v>
          </cell>
          <cell r="G785">
            <v>10097</v>
          </cell>
          <cell r="H785">
            <v>28801</v>
          </cell>
          <cell r="I785">
            <v>10097</v>
          </cell>
          <cell r="J785">
            <v>0</v>
          </cell>
          <cell r="K785">
            <v>0</v>
          </cell>
          <cell r="L785">
            <v>0</v>
          </cell>
          <cell r="M785">
            <v>10097</v>
          </cell>
          <cell r="N785">
            <v>4906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W785">
            <v>28801</v>
          </cell>
        </row>
        <row r="786">
          <cell r="A786" t="str">
            <v>20110915</v>
          </cell>
          <cell r="B786">
            <v>3</v>
          </cell>
          <cell r="C786" t="str">
            <v>201109</v>
          </cell>
          <cell r="D786" t="str">
            <v>15</v>
          </cell>
          <cell r="E786" t="str">
            <v>MK_A</v>
          </cell>
          <cell r="F786">
            <v>28975</v>
          </cell>
          <cell r="G786">
            <v>10072</v>
          </cell>
          <cell r="H786">
            <v>28975</v>
          </cell>
          <cell r="I786">
            <v>10072</v>
          </cell>
          <cell r="J786">
            <v>0</v>
          </cell>
          <cell r="K786">
            <v>0</v>
          </cell>
          <cell r="L786">
            <v>0</v>
          </cell>
          <cell r="M786">
            <v>10072</v>
          </cell>
          <cell r="N786">
            <v>4819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W786">
            <v>28975</v>
          </cell>
        </row>
        <row r="787">
          <cell r="A787" t="str">
            <v>20111015</v>
          </cell>
          <cell r="B787">
            <v>4</v>
          </cell>
          <cell r="C787" t="str">
            <v>201110</v>
          </cell>
          <cell r="D787" t="str">
            <v>15</v>
          </cell>
          <cell r="E787" t="str">
            <v>MK_A</v>
          </cell>
          <cell r="F787">
            <v>28970</v>
          </cell>
          <cell r="G787">
            <v>10614</v>
          </cell>
          <cell r="H787">
            <v>28970</v>
          </cell>
          <cell r="I787">
            <v>10614</v>
          </cell>
          <cell r="J787">
            <v>0</v>
          </cell>
          <cell r="K787">
            <v>0</v>
          </cell>
          <cell r="L787">
            <v>0</v>
          </cell>
          <cell r="M787">
            <v>10614</v>
          </cell>
          <cell r="N787">
            <v>4649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W787">
            <v>28970</v>
          </cell>
        </row>
        <row r="788">
          <cell r="A788" t="str">
            <v>20111115</v>
          </cell>
          <cell r="B788">
            <v>5</v>
          </cell>
          <cell r="C788" t="str">
            <v>201111</v>
          </cell>
          <cell r="D788" t="str">
            <v>15</v>
          </cell>
          <cell r="E788" t="str">
            <v>MK_A</v>
          </cell>
          <cell r="F788">
            <v>28662</v>
          </cell>
          <cell r="G788">
            <v>10738</v>
          </cell>
          <cell r="H788">
            <v>28662</v>
          </cell>
          <cell r="I788">
            <v>10738</v>
          </cell>
          <cell r="J788">
            <v>0</v>
          </cell>
          <cell r="K788">
            <v>0</v>
          </cell>
          <cell r="L788">
            <v>0</v>
          </cell>
          <cell r="M788">
            <v>10738</v>
          </cell>
          <cell r="N788">
            <v>4507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W788">
            <v>28662</v>
          </cell>
        </row>
        <row r="789">
          <cell r="A789" t="str">
            <v>20111215</v>
          </cell>
          <cell r="B789">
            <v>6</v>
          </cell>
          <cell r="C789" t="str">
            <v>201112</v>
          </cell>
          <cell r="D789" t="str">
            <v>15</v>
          </cell>
          <cell r="E789" t="str">
            <v>MK_A</v>
          </cell>
          <cell r="F789">
            <v>28767</v>
          </cell>
          <cell r="G789">
            <v>6192</v>
          </cell>
          <cell r="H789">
            <v>28767</v>
          </cell>
          <cell r="I789">
            <v>6192</v>
          </cell>
          <cell r="J789">
            <v>0</v>
          </cell>
          <cell r="K789">
            <v>0</v>
          </cell>
          <cell r="L789">
            <v>0</v>
          </cell>
          <cell r="M789">
            <v>6192</v>
          </cell>
          <cell r="N789">
            <v>5355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W789">
            <v>28767</v>
          </cell>
        </row>
        <row r="790">
          <cell r="A790" t="str">
            <v>20120115</v>
          </cell>
          <cell r="B790">
            <v>7</v>
          </cell>
          <cell r="C790" t="str">
            <v>201201</v>
          </cell>
          <cell r="D790" t="str">
            <v>15</v>
          </cell>
          <cell r="E790" t="str">
            <v>MK_A</v>
          </cell>
          <cell r="F790">
            <v>28429</v>
          </cell>
          <cell r="G790">
            <v>7342</v>
          </cell>
          <cell r="H790">
            <v>28429</v>
          </cell>
          <cell r="I790">
            <v>7342</v>
          </cell>
          <cell r="J790">
            <v>0</v>
          </cell>
          <cell r="K790">
            <v>0</v>
          </cell>
          <cell r="L790">
            <v>0</v>
          </cell>
          <cell r="M790">
            <v>7342</v>
          </cell>
          <cell r="N790">
            <v>5049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W790">
            <v>28429</v>
          </cell>
        </row>
        <row r="791">
          <cell r="A791" t="str">
            <v>20120215</v>
          </cell>
          <cell r="B791">
            <v>8</v>
          </cell>
          <cell r="C791" t="str">
            <v>201202</v>
          </cell>
          <cell r="D791" t="str">
            <v>15</v>
          </cell>
          <cell r="E791" t="str">
            <v>MK_A</v>
          </cell>
          <cell r="F791">
            <v>29006</v>
          </cell>
          <cell r="G791">
            <v>7794</v>
          </cell>
          <cell r="H791">
            <v>29006</v>
          </cell>
          <cell r="I791">
            <v>7794</v>
          </cell>
          <cell r="J791">
            <v>0</v>
          </cell>
          <cell r="K791">
            <v>0</v>
          </cell>
          <cell r="L791">
            <v>0</v>
          </cell>
          <cell r="M791">
            <v>7794</v>
          </cell>
          <cell r="N791">
            <v>5129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W791">
            <v>29006</v>
          </cell>
        </row>
        <row r="792">
          <cell r="A792" t="str">
            <v>20120315</v>
          </cell>
          <cell r="B792">
            <v>9</v>
          </cell>
          <cell r="C792" t="str">
            <v>201203</v>
          </cell>
          <cell r="D792" t="str">
            <v>15</v>
          </cell>
          <cell r="E792" t="str">
            <v>MK_A</v>
          </cell>
          <cell r="F792">
            <v>29422</v>
          </cell>
          <cell r="G792">
            <v>7603</v>
          </cell>
          <cell r="H792">
            <v>29422</v>
          </cell>
          <cell r="I792">
            <v>7603</v>
          </cell>
          <cell r="J792">
            <v>0</v>
          </cell>
          <cell r="K792">
            <v>0</v>
          </cell>
          <cell r="L792">
            <v>0</v>
          </cell>
          <cell r="M792">
            <v>7603</v>
          </cell>
          <cell r="N792">
            <v>5192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W792">
            <v>29422</v>
          </cell>
        </row>
        <row r="793">
          <cell r="A793" t="str">
            <v>20120415</v>
          </cell>
          <cell r="B793">
            <v>10</v>
          </cell>
          <cell r="C793" t="str">
            <v>201204</v>
          </cell>
          <cell r="D793" t="str">
            <v>15</v>
          </cell>
          <cell r="E793" t="str">
            <v>MK_A</v>
          </cell>
          <cell r="F793">
            <v>29072</v>
          </cell>
          <cell r="G793">
            <v>6855</v>
          </cell>
          <cell r="H793">
            <v>29072</v>
          </cell>
          <cell r="I793">
            <v>6855</v>
          </cell>
          <cell r="J793">
            <v>0</v>
          </cell>
          <cell r="K793">
            <v>0</v>
          </cell>
          <cell r="L793">
            <v>0</v>
          </cell>
          <cell r="M793">
            <v>6855</v>
          </cell>
          <cell r="N793">
            <v>5347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W793">
            <v>29072</v>
          </cell>
        </row>
        <row r="794">
          <cell r="A794" t="str">
            <v>20120515</v>
          </cell>
          <cell r="B794">
            <v>11</v>
          </cell>
          <cell r="C794" t="str">
            <v>201205</v>
          </cell>
          <cell r="D794" t="str">
            <v>15</v>
          </cell>
          <cell r="E794" t="str">
            <v>MK_A</v>
          </cell>
          <cell r="F794">
            <v>29133</v>
          </cell>
          <cell r="G794">
            <v>6344</v>
          </cell>
          <cell r="H794">
            <v>29133</v>
          </cell>
          <cell r="I794">
            <v>6344</v>
          </cell>
          <cell r="J794">
            <v>0</v>
          </cell>
          <cell r="K794">
            <v>0</v>
          </cell>
          <cell r="L794">
            <v>0</v>
          </cell>
          <cell r="M794">
            <v>6344</v>
          </cell>
          <cell r="N794">
            <v>5400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W794">
            <v>29133</v>
          </cell>
        </row>
        <row r="795">
          <cell r="A795" t="str">
            <v>20120615</v>
          </cell>
          <cell r="B795">
            <v>12</v>
          </cell>
          <cell r="C795" t="str">
            <v>201206</v>
          </cell>
          <cell r="D795" t="str">
            <v>15</v>
          </cell>
          <cell r="E795" t="str">
            <v>MK_A</v>
          </cell>
          <cell r="F795">
            <v>29384</v>
          </cell>
          <cell r="G795">
            <v>6195</v>
          </cell>
          <cell r="H795">
            <v>29384</v>
          </cell>
          <cell r="I795">
            <v>6195</v>
          </cell>
          <cell r="J795">
            <v>0</v>
          </cell>
          <cell r="K795">
            <v>0</v>
          </cell>
          <cell r="L795">
            <v>0</v>
          </cell>
          <cell r="M795">
            <v>6195</v>
          </cell>
          <cell r="N795">
            <v>5290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W795">
            <v>29384</v>
          </cell>
        </row>
        <row r="796">
          <cell r="A796" t="str">
            <v>20120715</v>
          </cell>
          <cell r="B796">
            <v>13</v>
          </cell>
          <cell r="C796" t="str">
            <v>201207</v>
          </cell>
          <cell r="D796" t="str">
            <v>15</v>
          </cell>
          <cell r="E796" t="str">
            <v>MK_A</v>
          </cell>
          <cell r="F796">
            <v>29036</v>
          </cell>
          <cell r="G796">
            <v>6930</v>
          </cell>
          <cell r="H796">
            <v>29036</v>
          </cell>
          <cell r="I796">
            <v>6930</v>
          </cell>
          <cell r="J796">
            <v>0</v>
          </cell>
          <cell r="K796">
            <v>0</v>
          </cell>
          <cell r="L796">
            <v>0</v>
          </cell>
          <cell r="M796">
            <v>6930</v>
          </cell>
          <cell r="N796">
            <v>5287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W796">
            <v>29036</v>
          </cell>
        </row>
        <row r="797">
          <cell r="A797" t="str">
            <v>20120815</v>
          </cell>
          <cell r="B797">
            <v>14</v>
          </cell>
          <cell r="C797" t="str">
            <v>201208</v>
          </cell>
          <cell r="D797" t="str">
            <v>15</v>
          </cell>
          <cell r="E797" t="str">
            <v>MK_A</v>
          </cell>
          <cell r="F797">
            <v>28997</v>
          </cell>
          <cell r="G797">
            <v>6364</v>
          </cell>
          <cell r="H797">
            <v>28997</v>
          </cell>
          <cell r="I797">
            <v>6364</v>
          </cell>
          <cell r="J797">
            <v>0</v>
          </cell>
          <cell r="K797">
            <v>0</v>
          </cell>
          <cell r="L797">
            <v>0</v>
          </cell>
          <cell r="M797">
            <v>6364</v>
          </cell>
          <cell r="N797">
            <v>5439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W797">
            <v>28997</v>
          </cell>
        </row>
        <row r="798">
          <cell r="A798" t="str">
            <v>20120915</v>
          </cell>
          <cell r="B798">
            <v>15</v>
          </cell>
          <cell r="C798" t="str">
            <v>201209</v>
          </cell>
          <cell r="D798" t="str">
            <v>15</v>
          </cell>
          <cell r="E798" t="str">
            <v>MK_A</v>
          </cell>
          <cell r="F798">
            <v>28950</v>
          </cell>
          <cell r="G798">
            <v>6296</v>
          </cell>
          <cell r="H798">
            <v>28950</v>
          </cell>
          <cell r="I798">
            <v>6296</v>
          </cell>
          <cell r="J798">
            <v>0</v>
          </cell>
          <cell r="K798">
            <v>0</v>
          </cell>
          <cell r="L798">
            <v>0</v>
          </cell>
          <cell r="M798">
            <v>6296</v>
          </cell>
          <cell r="N798">
            <v>5339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W798">
            <v>28950</v>
          </cell>
        </row>
        <row r="799">
          <cell r="A799" t="str">
            <v>20121015</v>
          </cell>
          <cell r="B799">
            <v>16</v>
          </cell>
          <cell r="C799" t="str">
            <v>201210</v>
          </cell>
          <cell r="D799" t="str">
            <v>15</v>
          </cell>
          <cell r="E799" t="str">
            <v>MK_A</v>
          </cell>
          <cell r="F799">
            <v>28457</v>
          </cell>
          <cell r="G799">
            <v>7253</v>
          </cell>
          <cell r="H799">
            <v>28457</v>
          </cell>
          <cell r="I799">
            <v>7253</v>
          </cell>
          <cell r="J799">
            <v>0</v>
          </cell>
          <cell r="K799">
            <v>0</v>
          </cell>
          <cell r="L799">
            <v>0</v>
          </cell>
          <cell r="M799">
            <v>7253</v>
          </cell>
          <cell r="N799">
            <v>5002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W799">
            <v>28457</v>
          </cell>
        </row>
        <row r="800">
          <cell r="A800" t="str">
            <v>20121115</v>
          </cell>
          <cell r="B800">
            <v>17</v>
          </cell>
          <cell r="C800" t="str">
            <v>201211</v>
          </cell>
          <cell r="D800" t="str">
            <v>15</v>
          </cell>
          <cell r="E800" t="str">
            <v>MK_A</v>
          </cell>
          <cell r="F800">
            <v>28784</v>
          </cell>
          <cell r="G800">
            <v>6583</v>
          </cell>
          <cell r="H800">
            <v>28784</v>
          </cell>
          <cell r="I800">
            <v>6583</v>
          </cell>
          <cell r="J800">
            <v>0</v>
          </cell>
          <cell r="K800">
            <v>0</v>
          </cell>
          <cell r="L800">
            <v>0</v>
          </cell>
          <cell r="M800">
            <v>6583</v>
          </cell>
          <cell r="N800">
            <v>5308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W800">
            <v>28784</v>
          </cell>
        </row>
        <row r="801">
          <cell r="A801" t="str">
            <v>20121215</v>
          </cell>
          <cell r="B801">
            <v>18</v>
          </cell>
          <cell r="C801" t="str">
            <v>201212</v>
          </cell>
          <cell r="D801" t="str">
            <v>15</v>
          </cell>
          <cell r="E801" t="str">
            <v>MK_A</v>
          </cell>
          <cell r="F801">
            <v>28678</v>
          </cell>
          <cell r="G801">
            <v>7282</v>
          </cell>
          <cell r="H801">
            <v>28678</v>
          </cell>
          <cell r="I801">
            <v>7282</v>
          </cell>
          <cell r="J801">
            <v>0</v>
          </cell>
          <cell r="K801">
            <v>0</v>
          </cell>
          <cell r="L801">
            <v>0</v>
          </cell>
          <cell r="M801">
            <v>7282</v>
          </cell>
          <cell r="N801">
            <v>4965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W801">
            <v>28678</v>
          </cell>
        </row>
        <row r="802">
          <cell r="A802" t="str">
            <v>20130115</v>
          </cell>
          <cell r="B802">
            <v>19</v>
          </cell>
          <cell r="C802" t="str">
            <v>201301</v>
          </cell>
          <cell r="D802" t="str">
            <v>15</v>
          </cell>
          <cell r="E802" t="str">
            <v>MK_A</v>
          </cell>
          <cell r="F802">
            <v>28280</v>
          </cell>
          <cell r="G802">
            <v>6181</v>
          </cell>
          <cell r="H802">
            <v>28280</v>
          </cell>
          <cell r="I802">
            <v>6181</v>
          </cell>
          <cell r="J802">
            <v>0</v>
          </cell>
          <cell r="K802">
            <v>0</v>
          </cell>
          <cell r="L802">
            <v>0</v>
          </cell>
          <cell r="M802">
            <v>6181</v>
          </cell>
          <cell r="N802">
            <v>5061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W802">
            <v>28280</v>
          </cell>
        </row>
        <row r="803">
          <cell r="A803" t="str">
            <v>20130215</v>
          </cell>
          <cell r="B803">
            <v>20</v>
          </cell>
          <cell r="C803" t="str">
            <v>201302</v>
          </cell>
          <cell r="D803" t="str">
            <v>15</v>
          </cell>
          <cell r="E803" t="str">
            <v>MK_A</v>
          </cell>
          <cell r="F803">
            <v>28864</v>
          </cell>
          <cell r="G803">
            <v>6934</v>
          </cell>
          <cell r="H803">
            <v>28864</v>
          </cell>
          <cell r="I803">
            <v>6934</v>
          </cell>
          <cell r="J803">
            <v>0</v>
          </cell>
          <cell r="K803">
            <v>0</v>
          </cell>
          <cell r="L803">
            <v>0</v>
          </cell>
          <cell r="M803">
            <v>6934</v>
          </cell>
          <cell r="N803">
            <v>4831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W803">
            <v>28864</v>
          </cell>
        </row>
        <row r="804">
          <cell r="A804" t="str">
            <v>20130315</v>
          </cell>
          <cell r="B804">
            <v>21</v>
          </cell>
          <cell r="C804" t="str">
            <v>201303</v>
          </cell>
          <cell r="D804" t="str">
            <v>15</v>
          </cell>
          <cell r="E804" t="str">
            <v>MK_A</v>
          </cell>
          <cell r="F804">
            <v>28839</v>
          </cell>
          <cell r="G804">
            <v>6275</v>
          </cell>
          <cell r="H804">
            <v>28839</v>
          </cell>
          <cell r="I804">
            <v>6275</v>
          </cell>
          <cell r="J804">
            <v>0</v>
          </cell>
          <cell r="K804">
            <v>0</v>
          </cell>
          <cell r="L804">
            <v>0</v>
          </cell>
          <cell r="M804">
            <v>6275</v>
          </cell>
          <cell r="N804">
            <v>4917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W804">
            <v>28839</v>
          </cell>
        </row>
        <row r="805">
          <cell r="A805" t="str">
            <v>20130415</v>
          </cell>
          <cell r="B805">
            <v>22</v>
          </cell>
          <cell r="C805" t="str">
            <v>201304</v>
          </cell>
          <cell r="D805" t="str">
            <v>15</v>
          </cell>
          <cell r="E805" t="str">
            <v>MK_A</v>
          </cell>
          <cell r="F805">
            <v>28841</v>
          </cell>
          <cell r="G805">
            <v>7077</v>
          </cell>
          <cell r="H805">
            <v>28841</v>
          </cell>
          <cell r="I805">
            <v>7077</v>
          </cell>
          <cell r="J805">
            <v>0</v>
          </cell>
          <cell r="K805">
            <v>0</v>
          </cell>
          <cell r="L805">
            <v>0</v>
          </cell>
          <cell r="M805">
            <v>7077</v>
          </cell>
          <cell r="N805">
            <v>4814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W805">
            <v>28841</v>
          </cell>
        </row>
        <row r="806">
          <cell r="A806" t="str">
            <v>20130515</v>
          </cell>
          <cell r="B806">
            <v>23</v>
          </cell>
          <cell r="C806" t="str">
            <v>201305</v>
          </cell>
          <cell r="D806" t="str">
            <v>15</v>
          </cell>
          <cell r="E806" t="str">
            <v>MK_A</v>
          </cell>
          <cell r="F806">
            <v>29547</v>
          </cell>
          <cell r="G806">
            <v>6845</v>
          </cell>
          <cell r="H806">
            <v>29547</v>
          </cell>
          <cell r="I806">
            <v>6845</v>
          </cell>
          <cell r="J806">
            <v>0</v>
          </cell>
          <cell r="K806">
            <v>0</v>
          </cell>
          <cell r="L806">
            <v>0</v>
          </cell>
          <cell r="M806">
            <v>6845</v>
          </cell>
          <cell r="N806">
            <v>4872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W806">
            <v>29547</v>
          </cell>
        </row>
        <row r="807">
          <cell r="A807" t="str">
            <v>20130615</v>
          </cell>
          <cell r="B807">
            <v>24</v>
          </cell>
          <cell r="C807" t="str">
            <v>201306</v>
          </cell>
          <cell r="D807" t="str">
            <v>15</v>
          </cell>
          <cell r="E807" t="str">
            <v>MK_A</v>
          </cell>
          <cell r="F807">
            <v>29363</v>
          </cell>
          <cell r="G807">
            <v>6230</v>
          </cell>
          <cell r="H807">
            <v>29363</v>
          </cell>
          <cell r="I807">
            <v>6230</v>
          </cell>
          <cell r="J807">
            <v>0</v>
          </cell>
          <cell r="K807">
            <v>0</v>
          </cell>
          <cell r="L807">
            <v>0</v>
          </cell>
          <cell r="M807">
            <v>6230</v>
          </cell>
          <cell r="N807">
            <v>4789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W807">
            <v>29363</v>
          </cell>
        </row>
        <row r="808">
          <cell r="A808" t="str">
            <v>20130715</v>
          </cell>
          <cell r="B808">
            <v>25</v>
          </cell>
          <cell r="C808" t="str">
            <v>201307</v>
          </cell>
          <cell r="D808" t="str">
            <v>15</v>
          </cell>
          <cell r="E808" t="str">
            <v>MK_A</v>
          </cell>
          <cell r="F808">
            <v>29089</v>
          </cell>
          <cell r="G808">
            <v>7750</v>
          </cell>
          <cell r="H808">
            <v>29089</v>
          </cell>
          <cell r="I808">
            <v>7750</v>
          </cell>
          <cell r="J808">
            <v>0</v>
          </cell>
          <cell r="K808">
            <v>0</v>
          </cell>
          <cell r="L808">
            <v>0</v>
          </cell>
          <cell r="M808">
            <v>7750</v>
          </cell>
          <cell r="N808">
            <v>4554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W808">
            <v>29089</v>
          </cell>
        </row>
        <row r="809">
          <cell r="A809" t="str">
            <v>20130815</v>
          </cell>
          <cell r="B809">
            <v>26</v>
          </cell>
          <cell r="C809" t="str">
            <v>201308</v>
          </cell>
          <cell r="D809" t="str">
            <v>15</v>
          </cell>
          <cell r="E809" t="str">
            <v>MK_A</v>
          </cell>
          <cell r="F809">
            <v>29271</v>
          </cell>
          <cell r="G809">
            <v>6438</v>
          </cell>
          <cell r="H809">
            <v>29271</v>
          </cell>
          <cell r="I809">
            <v>6438</v>
          </cell>
          <cell r="J809">
            <v>0</v>
          </cell>
          <cell r="K809">
            <v>0</v>
          </cell>
          <cell r="L809">
            <v>0</v>
          </cell>
          <cell r="M809">
            <v>6438</v>
          </cell>
          <cell r="N809">
            <v>4589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W809">
            <v>29271</v>
          </cell>
        </row>
        <row r="810">
          <cell r="A810" t="str">
            <v>20130915</v>
          </cell>
          <cell r="B810">
            <v>27</v>
          </cell>
          <cell r="C810" t="str">
            <v>201309</v>
          </cell>
          <cell r="D810" t="str">
            <v>15</v>
          </cell>
          <cell r="E810" t="str">
            <v>MK_A</v>
          </cell>
          <cell r="F810">
            <v>28813</v>
          </cell>
          <cell r="G810">
            <v>7337</v>
          </cell>
          <cell r="H810">
            <v>28813</v>
          </cell>
          <cell r="I810">
            <v>7337</v>
          </cell>
          <cell r="J810">
            <v>0</v>
          </cell>
          <cell r="K810">
            <v>0</v>
          </cell>
          <cell r="L810">
            <v>0</v>
          </cell>
          <cell r="M810">
            <v>7337</v>
          </cell>
          <cell r="N810">
            <v>4103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W810">
            <v>28813</v>
          </cell>
        </row>
        <row r="811">
          <cell r="A811" t="str">
            <v>20131015</v>
          </cell>
          <cell r="B811">
            <v>28</v>
          </cell>
          <cell r="C811" t="str">
            <v>201310</v>
          </cell>
          <cell r="D811" t="str">
            <v>15</v>
          </cell>
          <cell r="E811" t="str">
            <v>MK_A</v>
          </cell>
          <cell r="F811">
            <v>27713</v>
          </cell>
          <cell r="G811">
            <v>6694</v>
          </cell>
          <cell r="H811">
            <v>27713</v>
          </cell>
          <cell r="I811">
            <v>6694</v>
          </cell>
          <cell r="J811">
            <v>0</v>
          </cell>
          <cell r="K811">
            <v>0</v>
          </cell>
          <cell r="L811">
            <v>0</v>
          </cell>
          <cell r="M811">
            <v>6694</v>
          </cell>
          <cell r="N811">
            <v>3869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W811">
            <v>27713</v>
          </cell>
        </row>
        <row r="812">
          <cell r="A812" t="str">
            <v>20131115</v>
          </cell>
          <cell r="B812">
            <v>29</v>
          </cell>
          <cell r="C812" t="str">
            <v>201311</v>
          </cell>
          <cell r="D812" t="str">
            <v>15</v>
          </cell>
          <cell r="E812" t="str">
            <v>MK_A</v>
          </cell>
          <cell r="F812">
            <v>26686</v>
          </cell>
          <cell r="G812">
            <v>4895</v>
          </cell>
          <cell r="H812">
            <v>26686</v>
          </cell>
          <cell r="I812">
            <v>4895</v>
          </cell>
          <cell r="J812">
            <v>0</v>
          </cell>
          <cell r="K812">
            <v>0</v>
          </cell>
          <cell r="L812">
            <v>0</v>
          </cell>
          <cell r="M812">
            <v>4895</v>
          </cell>
          <cell r="N812">
            <v>3652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W812">
            <v>26686</v>
          </cell>
        </row>
        <row r="813">
          <cell r="A813" t="str">
            <v>20131215</v>
          </cell>
          <cell r="B813">
            <v>30</v>
          </cell>
          <cell r="C813" t="str">
            <v>201312</v>
          </cell>
          <cell r="D813" t="str">
            <v>15</v>
          </cell>
          <cell r="E813" t="str">
            <v>MK_A</v>
          </cell>
          <cell r="F813">
            <v>25997</v>
          </cell>
          <cell r="G813">
            <v>5294</v>
          </cell>
          <cell r="H813">
            <v>25997</v>
          </cell>
          <cell r="I813">
            <v>5294</v>
          </cell>
          <cell r="J813">
            <v>0</v>
          </cell>
          <cell r="K813">
            <v>0</v>
          </cell>
          <cell r="L813">
            <v>0</v>
          </cell>
          <cell r="M813">
            <v>5294</v>
          </cell>
          <cell r="N813">
            <v>3345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W813">
            <v>25997</v>
          </cell>
        </row>
        <row r="814">
          <cell r="A814" t="str">
            <v>20140115</v>
          </cell>
          <cell r="B814">
            <v>31</v>
          </cell>
          <cell r="C814" t="str">
            <v>201401</v>
          </cell>
          <cell r="D814" t="str">
            <v>15</v>
          </cell>
          <cell r="E814" t="str">
            <v>MK_A</v>
          </cell>
          <cell r="F814">
            <v>27006</v>
          </cell>
          <cell r="G814">
            <v>5477</v>
          </cell>
          <cell r="H814">
            <v>27006</v>
          </cell>
          <cell r="I814">
            <v>5477</v>
          </cell>
          <cell r="J814">
            <v>0</v>
          </cell>
          <cell r="K814">
            <v>0</v>
          </cell>
          <cell r="L814">
            <v>0</v>
          </cell>
          <cell r="M814">
            <v>5477</v>
          </cell>
          <cell r="N814">
            <v>3361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W814">
            <v>27006</v>
          </cell>
        </row>
        <row r="815">
          <cell r="A815" t="str">
            <v>20140215</v>
          </cell>
          <cell r="B815">
            <v>32</v>
          </cell>
          <cell r="C815" t="str">
            <v>201402</v>
          </cell>
          <cell r="D815" t="str">
            <v>15</v>
          </cell>
          <cell r="E815" t="str">
            <v>MK_A</v>
          </cell>
          <cell r="F815">
            <v>28357</v>
          </cell>
          <cell r="G815">
            <v>6680</v>
          </cell>
          <cell r="H815">
            <v>28357</v>
          </cell>
          <cell r="I815">
            <v>6680</v>
          </cell>
          <cell r="J815">
            <v>0</v>
          </cell>
          <cell r="K815">
            <v>0</v>
          </cell>
          <cell r="L815">
            <v>0</v>
          </cell>
          <cell r="M815">
            <v>6680</v>
          </cell>
          <cell r="N815">
            <v>3247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W815">
            <v>28357</v>
          </cell>
        </row>
        <row r="816">
          <cell r="A816" t="str">
            <v>20140315</v>
          </cell>
          <cell r="B816">
            <v>33</v>
          </cell>
          <cell r="C816" t="str">
            <v>201403</v>
          </cell>
          <cell r="D816" t="str">
            <v>15</v>
          </cell>
          <cell r="E816" t="str">
            <v>MK_A</v>
          </cell>
          <cell r="F816">
            <v>28045</v>
          </cell>
          <cell r="G816">
            <v>7789</v>
          </cell>
          <cell r="H816">
            <v>28045</v>
          </cell>
          <cell r="I816">
            <v>7789</v>
          </cell>
          <cell r="J816">
            <v>0</v>
          </cell>
          <cell r="K816">
            <v>0</v>
          </cell>
          <cell r="L816">
            <v>0</v>
          </cell>
          <cell r="M816">
            <v>7789</v>
          </cell>
          <cell r="N816">
            <v>2932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W816">
            <v>28045</v>
          </cell>
        </row>
        <row r="817">
          <cell r="A817" t="str">
            <v>20140415</v>
          </cell>
          <cell r="B817">
            <v>34</v>
          </cell>
          <cell r="C817" t="str">
            <v>201404</v>
          </cell>
          <cell r="D817" t="str">
            <v>15</v>
          </cell>
          <cell r="E817" t="str">
            <v>MK_A</v>
          </cell>
          <cell r="F817">
            <v>27944</v>
          </cell>
          <cell r="G817">
            <v>8166</v>
          </cell>
          <cell r="H817">
            <v>27944</v>
          </cell>
          <cell r="I817">
            <v>8166</v>
          </cell>
          <cell r="J817">
            <v>0</v>
          </cell>
          <cell r="K817">
            <v>0</v>
          </cell>
          <cell r="L817">
            <v>0</v>
          </cell>
          <cell r="M817">
            <v>8166</v>
          </cell>
          <cell r="N817">
            <v>2834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W817">
            <v>27944</v>
          </cell>
        </row>
        <row r="818">
          <cell r="A818" t="str">
            <v>20140515</v>
          </cell>
          <cell r="B818">
            <v>35</v>
          </cell>
          <cell r="C818" t="str">
            <v>201405</v>
          </cell>
          <cell r="D818" t="str">
            <v>15</v>
          </cell>
          <cell r="E818" t="str">
            <v>MK_A</v>
          </cell>
          <cell r="F818">
            <v>27722</v>
          </cell>
          <cell r="G818">
            <v>6337</v>
          </cell>
          <cell r="H818">
            <v>27722</v>
          </cell>
          <cell r="I818">
            <v>6337</v>
          </cell>
          <cell r="J818">
            <v>0</v>
          </cell>
          <cell r="K818">
            <v>0</v>
          </cell>
          <cell r="L818">
            <v>0</v>
          </cell>
          <cell r="M818">
            <v>6337</v>
          </cell>
          <cell r="N818">
            <v>2160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W818">
            <v>27722</v>
          </cell>
        </row>
        <row r="819">
          <cell r="A819" t="str">
            <v>20140615</v>
          </cell>
          <cell r="B819">
            <v>36</v>
          </cell>
          <cell r="C819" t="str">
            <v>201406</v>
          </cell>
          <cell r="D819" t="str">
            <v>15</v>
          </cell>
          <cell r="E819" t="str">
            <v>MK_A</v>
          </cell>
          <cell r="F819">
            <v>26689</v>
          </cell>
          <cell r="G819">
            <v>4622</v>
          </cell>
          <cell r="H819">
            <v>26689</v>
          </cell>
          <cell r="I819">
            <v>4622</v>
          </cell>
          <cell r="J819">
            <v>0</v>
          </cell>
          <cell r="K819">
            <v>0</v>
          </cell>
          <cell r="L819">
            <v>0</v>
          </cell>
          <cell r="M819">
            <v>4622</v>
          </cell>
          <cell r="N819">
            <v>3429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W819">
            <v>26689</v>
          </cell>
        </row>
        <row r="820">
          <cell r="A820" t="str">
            <v>20140715</v>
          </cell>
          <cell r="B820">
            <v>37</v>
          </cell>
          <cell r="C820" t="str">
            <v>201407</v>
          </cell>
          <cell r="D820" t="str">
            <v>15</v>
          </cell>
          <cell r="E820" t="str">
            <v>MK_A</v>
          </cell>
          <cell r="F820">
            <v>26705</v>
          </cell>
          <cell r="G820">
            <v>4625</v>
          </cell>
          <cell r="H820">
            <v>26705</v>
          </cell>
          <cell r="I820">
            <v>4625</v>
          </cell>
          <cell r="J820">
            <v>0</v>
          </cell>
          <cell r="K820">
            <v>0</v>
          </cell>
          <cell r="L820">
            <v>0</v>
          </cell>
          <cell r="M820">
            <v>4625</v>
          </cell>
          <cell r="N820">
            <v>3430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W820">
            <v>26705</v>
          </cell>
        </row>
        <row r="821">
          <cell r="A821" t="str">
            <v>20140815</v>
          </cell>
          <cell r="B821">
            <v>38</v>
          </cell>
          <cell r="C821" t="str">
            <v>201408</v>
          </cell>
          <cell r="D821" t="str">
            <v>15</v>
          </cell>
          <cell r="E821" t="str">
            <v>MK_A</v>
          </cell>
          <cell r="F821">
            <v>26721</v>
          </cell>
          <cell r="G821">
            <v>4629</v>
          </cell>
          <cell r="H821">
            <v>26721</v>
          </cell>
          <cell r="I821">
            <v>4629</v>
          </cell>
          <cell r="J821">
            <v>0</v>
          </cell>
          <cell r="K821">
            <v>0</v>
          </cell>
          <cell r="L821">
            <v>0</v>
          </cell>
          <cell r="M821">
            <v>4629</v>
          </cell>
          <cell r="N821">
            <v>3433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W821">
            <v>26721</v>
          </cell>
        </row>
        <row r="822">
          <cell r="A822" t="str">
            <v>20140915</v>
          </cell>
          <cell r="B822">
            <v>39</v>
          </cell>
          <cell r="C822" t="str">
            <v>201409</v>
          </cell>
          <cell r="D822" t="str">
            <v>15</v>
          </cell>
          <cell r="E822" t="str">
            <v>MK_A</v>
          </cell>
          <cell r="F822">
            <v>26737</v>
          </cell>
          <cell r="G822">
            <v>4633</v>
          </cell>
          <cell r="H822">
            <v>26737</v>
          </cell>
          <cell r="I822">
            <v>4633</v>
          </cell>
          <cell r="J822">
            <v>0</v>
          </cell>
          <cell r="K822">
            <v>0</v>
          </cell>
          <cell r="L822">
            <v>0</v>
          </cell>
          <cell r="M822">
            <v>4633</v>
          </cell>
          <cell r="N822">
            <v>3436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W822">
            <v>26737</v>
          </cell>
        </row>
        <row r="823">
          <cell r="A823" t="str">
            <v>20141015</v>
          </cell>
          <cell r="B823">
            <v>40</v>
          </cell>
          <cell r="C823" t="str">
            <v>201410</v>
          </cell>
          <cell r="D823" t="str">
            <v>15</v>
          </cell>
          <cell r="E823" t="str">
            <v>MK_A</v>
          </cell>
          <cell r="F823">
            <v>26753</v>
          </cell>
          <cell r="G823">
            <v>4636</v>
          </cell>
          <cell r="H823">
            <v>26753</v>
          </cell>
          <cell r="I823">
            <v>4636</v>
          </cell>
          <cell r="J823">
            <v>0</v>
          </cell>
          <cell r="K823">
            <v>0</v>
          </cell>
          <cell r="L823">
            <v>0</v>
          </cell>
          <cell r="M823">
            <v>4636</v>
          </cell>
          <cell r="N823">
            <v>3437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W823">
            <v>26753</v>
          </cell>
        </row>
        <row r="824">
          <cell r="A824" t="str">
            <v>20141115</v>
          </cell>
          <cell r="B824">
            <v>41</v>
          </cell>
          <cell r="C824" t="str">
            <v>201411</v>
          </cell>
          <cell r="D824" t="str">
            <v>15</v>
          </cell>
          <cell r="E824" t="str">
            <v>MK_A</v>
          </cell>
          <cell r="F824">
            <v>26769</v>
          </cell>
          <cell r="G824">
            <v>4639</v>
          </cell>
          <cell r="H824">
            <v>26769</v>
          </cell>
          <cell r="I824">
            <v>4639</v>
          </cell>
          <cell r="J824">
            <v>0</v>
          </cell>
          <cell r="K824">
            <v>0</v>
          </cell>
          <cell r="L824">
            <v>0</v>
          </cell>
          <cell r="M824">
            <v>4639</v>
          </cell>
          <cell r="N824">
            <v>3439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W824">
            <v>26769</v>
          </cell>
        </row>
        <row r="825">
          <cell r="A825" t="str">
            <v>20141215</v>
          </cell>
          <cell r="B825">
            <v>42</v>
          </cell>
          <cell r="C825" t="str">
            <v>201412</v>
          </cell>
          <cell r="D825" t="str">
            <v>15</v>
          </cell>
          <cell r="E825" t="str">
            <v>MK_A</v>
          </cell>
          <cell r="F825">
            <v>27185</v>
          </cell>
          <cell r="G825">
            <v>4728</v>
          </cell>
          <cell r="H825">
            <v>27185</v>
          </cell>
          <cell r="I825">
            <v>4728</v>
          </cell>
          <cell r="J825">
            <v>0</v>
          </cell>
          <cell r="K825">
            <v>0</v>
          </cell>
          <cell r="L825">
            <v>0</v>
          </cell>
          <cell r="M825">
            <v>4728</v>
          </cell>
          <cell r="N825">
            <v>3490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W825">
            <v>27185</v>
          </cell>
        </row>
        <row r="826">
          <cell r="A826" t="str">
            <v>20150115</v>
          </cell>
          <cell r="B826">
            <v>43</v>
          </cell>
          <cell r="C826" t="str">
            <v>201501</v>
          </cell>
          <cell r="D826" t="str">
            <v>15</v>
          </cell>
          <cell r="E826" t="str">
            <v>MK_A</v>
          </cell>
          <cell r="F826">
            <v>27601</v>
          </cell>
          <cell r="G826">
            <v>4816</v>
          </cell>
          <cell r="H826">
            <v>27601</v>
          </cell>
          <cell r="I826">
            <v>4816</v>
          </cell>
          <cell r="J826">
            <v>0</v>
          </cell>
          <cell r="K826">
            <v>0</v>
          </cell>
          <cell r="L826">
            <v>0</v>
          </cell>
          <cell r="M826">
            <v>4816</v>
          </cell>
          <cell r="N826">
            <v>3540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W826">
            <v>27601</v>
          </cell>
        </row>
        <row r="827">
          <cell r="A827" t="str">
            <v>20150215</v>
          </cell>
          <cell r="B827">
            <v>44</v>
          </cell>
          <cell r="C827" t="str">
            <v>201502</v>
          </cell>
          <cell r="D827" t="str">
            <v>15</v>
          </cell>
          <cell r="E827" t="str">
            <v>MK_A</v>
          </cell>
          <cell r="F827">
            <v>28017</v>
          </cell>
          <cell r="G827">
            <v>4905</v>
          </cell>
          <cell r="H827">
            <v>28017</v>
          </cell>
          <cell r="I827">
            <v>4905</v>
          </cell>
          <cell r="J827">
            <v>0</v>
          </cell>
          <cell r="K827">
            <v>0</v>
          </cell>
          <cell r="L827">
            <v>0</v>
          </cell>
          <cell r="M827">
            <v>4905</v>
          </cell>
          <cell r="N827">
            <v>3591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W827">
            <v>28017</v>
          </cell>
        </row>
        <row r="828">
          <cell r="A828" t="str">
            <v>20150315</v>
          </cell>
          <cell r="B828">
            <v>45</v>
          </cell>
          <cell r="C828" t="str">
            <v>201503</v>
          </cell>
          <cell r="D828" t="str">
            <v>15</v>
          </cell>
          <cell r="E828" t="str">
            <v>MK_A</v>
          </cell>
          <cell r="F828">
            <v>28433</v>
          </cell>
          <cell r="G828">
            <v>4994</v>
          </cell>
          <cell r="H828">
            <v>28433</v>
          </cell>
          <cell r="I828">
            <v>4994</v>
          </cell>
          <cell r="J828">
            <v>0</v>
          </cell>
          <cell r="K828">
            <v>0</v>
          </cell>
          <cell r="L828">
            <v>0</v>
          </cell>
          <cell r="M828">
            <v>4994</v>
          </cell>
          <cell r="N828">
            <v>3642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W828">
            <v>28433</v>
          </cell>
        </row>
        <row r="829">
          <cell r="A829" t="str">
            <v>20150415</v>
          </cell>
          <cell r="B829">
            <v>46</v>
          </cell>
          <cell r="C829" t="str">
            <v>201504</v>
          </cell>
          <cell r="D829" t="str">
            <v>15</v>
          </cell>
          <cell r="E829" t="str">
            <v>MK_A</v>
          </cell>
          <cell r="F829">
            <v>28449</v>
          </cell>
          <cell r="G829">
            <v>4998</v>
          </cell>
          <cell r="H829">
            <v>28449</v>
          </cell>
          <cell r="I829">
            <v>4998</v>
          </cell>
          <cell r="J829">
            <v>0</v>
          </cell>
          <cell r="K829">
            <v>0</v>
          </cell>
          <cell r="L829">
            <v>0</v>
          </cell>
          <cell r="M829">
            <v>4998</v>
          </cell>
          <cell r="N829">
            <v>3644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W829">
            <v>28449</v>
          </cell>
        </row>
        <row r="830">
          <cell r="A830" t="str">
            <v>20150515</v>
          </cell>
          <cell r="B830">
            <v>47</v>
          </cell>
          <cell r="C830" t="str">
            <v>201505</v>
          </cell>
          <cell r="D830" t="str">
            <v>15</v>
          </cell>
          <cell r="E830" t="str">
            <v>MK_A</v>
          </cell>
          <cell r="F830">
            <v>28465</v>
          </cell>
          <cell r="G830">
            <v>5001</v>
          </cell>
          <cell r="H830">
            <v>28465</v>
          </cell>
          <cell r="I830">
            <v>5001</v>
          </cell>
          <cell r="J830">
            <v>0</v>
          </cell>
          <cell r="K830">
            <v>0</v>
          </cell>
          <cell r="L830">
            <v>0</v>
          </cell>
          <cell r="M830">
            <v>5001</v>
          </cell>
          <cell r="N830">
            <v>3647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W830">
            <v>28465</v>
          </cell>
        </row>
        <row r="831">
          <cell r="A831" t="str">
            <v>20150615</v>
          </cell>
          <cell r="B831">
            <v>48</v>
          </cell>
          <cell r="C831" t="str">
            <v>201506</v>
          </cell>
          <cell r="D831" t="str">
            <v>15</v>
          </cell>
          <cell r="E831" t="str">
            <v>MK_A</v>
          </cell>
          <cell r="F831">
            <v>28481</v>
          </cell>
          <cell r="G831">
            <v>5005</v>
          </cell>
          <cell r="H831">
            <v>28481</v>
          </cell>
          <cell r="I831">
            <v>5005</v>
          </cell>
          <cell r="J831">
            <v>0</v>
          </cell>
          <cell r="K831">
            <v>0</v>
          </cell>
          <cell r="L831">
            <v>0</v>
          </cell>
          <cell r="M831">
            <v>5005</v>
          </cell>
          <cell r="N831">
            <v>3649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W831">
            <v>28481</v>
          </cell>
        </row>
        <row r="832">
          <cell r="A832" t="str">
            <v>20150715</v>
          </cell>
          <cell r="B832">
            <v>49</v>
          </cell>
          <cell r="C832" t="str">
            <v>201507</v>
          </cell>
          <cell r="D832" t="str">
            <v>15</v>
          </cell>
          <cell r="E832" t="str">
            <v>MK_A</v>
          </cell>
          <cell r="F832">
            <v>28502</v>
          </cell>
          <cell r="G832">
            <v>5009</v>
          </cell>
          <cell r="H832">
            <v>28502</v>
          </cell>
          <cell r="I832">
            <v>5009</v>
          </cell>
          <cell r="J832">
            <v>0</v>
          </cell>
          <cell r="K832">
            <v>0</v>
          </cell>
          <cell r="L832">
            <v>0</v>
          </cell>
          <cell r="M832">
            <v>5009</v>
          </cell>
          <cell r="N832">
            <v>3651</v>
          </cell>
          <cell r="O832">
            <v>0</v>
          </cell>
          <cell r="P832">
            <v>0</v>
          </cell>
          <cell r="Q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28502</v>
          </cell>
        </row>
        <row r="833">
          <cell r="A833" t="str">
            <v>20150815</v>
          </cell>
          <cell r="B833">
            <v>50</v>
          </cell>
          <cell r="C833" t="str">
            <v>201508</v>
          </cell>
          <cell r="D833" t="str">
            <v>15</v>
          </cell>
          <cell r="E833" t="str">
            <v>MK_A</v>
          </cell>
          <cell r="F833">
            <v>28523</v>
          </cell>
          <cell r="G833">
            <v>5014</v>
          </cell>
          <cell r="H833">
            <v>28523</v>
          </cell>
          <cell r="I833">
            <v>5014</v>
          </cell>
          <cell r="J833">
            <v>0</v>
          </cell>
          <cell r="K833">
            <v>0</v>
          </cell>
          <cell r="L833">
            <v>0</v>
          </cell>
          <cell r="M833">
            <v>5014</v>
          </cell>
          <cell r="N833">
            <v>3654</v>
          </cell>
          <cell r="O833">
            <v>0</v>
          </cell>
          <cell r="P833">
            <v>0</v>
          </cell>
          <cell r="Q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28523</v>
          </cell>
        </row>
        <row r="834">
          <cell r="A834" t="str">
            <v>20150915</v>
          </cell>
          <cell r="B834">
            <v>51</v>
          </cell>
          <cell r="C834" t="str">
            <v>201509</v>
          </cell>
          <cell r="D834" t="str">
            <v>15</v>
          </cell>
          <cell r="E834" t="str">
            <v>MK_A</v>
          </cell>
          <cell r="F834">
            <v>28544</v>
          </cell>
          <cell r="G834">
            <v>5018</v>
          </cell>
          <cell r="H834">
            <v>28544</v>
          </cell>
          <cell r="I834">
            <v>5018</v>
          </cell>
          <cell r="J834">
            <v>0</v>
          </cell>
          <cell r="K834">
            <v>0</v>
          </cell>
          <cell r="L834">
            <v>0</v>
          </cell>
          <cell r="M834">
            <v>5018</v>
          </cell>
          <cell r="N834">
            <v>3656</v>
          </cell>
          <cell r="O834">
            <v>0</v>
          </cell>
          <cell r="P834">
            <v>0</v>
          </cell>
          <cell r="Q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28544</v>
          </cell>
        </row>
        <row r="835">
          <cell r="A835" t="str">
            <v>20151015</v>
          </cell>
          <cell r="B835">
            <v>52</v>
          </cell>
          <cell r="C835" t="str">
            <v>201510</v>
          </cell>
          <cell r="D835" t="str">
            <v>15</v>
          </cell>
          <cell r="E835" t="str">
            <v>MK_A</v>
          </cell>
          <cell r="F835">
            <v>28565</v>
          </cell>
          <cell r="G835">
            <v>5022</v>
          </cell>
          <cell r="H835">
            <v>28565</v>
          </cell>
          <cell r="I835">
            <v>5022</v>
          </cell>
          <cell r="J835">
            <v>0</v>
          </cell>
          <cell r="K835">
            <v>0</v>
          </cell>
          <cell r="L835">
            <v>0</v>
          </cell>
          <cell r="M835">
            <v>5022</v>
          </cell>
          <cell r="N835">
            <v>3659</v>
          </cell>
          <cell r="O835">
            <v>0</v>
          </cell>
          <cell r="P835">
            <v>0</v>
          </cell>
          <cell r="Q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  <cell r="W835">
            <v>28565</v>
          </cell>
        </row>
        <row r="836">
          <cell r="A836" t="str">
            <v>20151115</v>
          </cell>
          <cell r="B836">
            <v>53</v>
          </cell>
          <cell r="C836" t="str">
            <v>201511</v>
          </cell>
          <cell r="D836" t="str">
            <v>15</v>
          </cell>
          <cell r="E836" t="str">
            <v>MK_A</v>
          </cell>
          <cell r="F836">
            <v>28586</v>
          </cell>
          <cell r="G836">
            <v>5027</v>
          </cell>
          <cell r="H836">
            <v>28586</v>
          </cell>
          <cell r="I836">
            <v>5027</v>
          </cell>
          <cell r="J836">
            <v>0</v>
          </cell>
          <cell r="K836">
            <v>0</v>
          </cell>
          <cell r="L836">
            <v>0</v>
          </cell>
          <cell r="M836">
            <v>5027</v>
          </cell>
          <cell r="N836">
            <v>3661</v>
          </cell>
          <cell r="O836">
            <v>0</v>
          </cell>
          <cell r="P836">
            <v>0</v>
          </cell>
          <cell r="Q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28586</v>
          </cell>
        </row>
        <row r="837">
          <cell r="A837" t="str">
            <v>20151215</v>
          </cell>
          <cell r="B837">
            <v>54</v>
          </cell>
          <cell r="C837" t="str">
            <v>201512</v>
          </cell>
          <cell r="D837" t="str">
            <v>15</v>
          </cell>
          <cell r="E837" t="str">
            <v>MK_A</v>
          </cell>
          <cell r="F837">
            <v>29007</v>
          </cell>
          <cell r="G837">
            <v>5116</v>
          </cell>
          <cell r="H837">
            <v>29007</v>
          </cell>
          <cell r="I837">
            <v>5116</v>
          </cell>
          <cell r="J837">
            <v>0</v>
          </cell>
          <cell r="K837">
            <v>0</v>
          </cell>
          <cell r="L837">
            <v>0</v>
          </cell>
          <cell r="M837">
            <v>5116</v>
          </cell>
          <cell r="N837">
            <v>3712</v>
          </cell>
          <cell r="O837">
            <v>0</v>
          </cell>
          <cell r="P837">
            <v>0</v>
          </cell>
          <cell r="Q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29007</v>
          </cell>
        </row>
        <row r="838">
          <cell r="A838" t="str">
            <v>20160115</v>
          </cell>
          <cell r="B838">
            <v>55</v>
          </cell>
          <cell r="C838" t="str">
            <v>201601</v>
          </cell>
          <cell r="D838" t="str">
            <v>15</v>
          </cell>
          <cell r="E838" t="str">
            <v>MK_A</v>
          </cell>
          <cell r="F838">
            <v>29428</v>
          </cell>
          <cell r="G838">
            <v>5206</v>
          </cell>
          <cell r="H838">
            <v>29428</v>
          </cell>
          <cell r="I838">
            <v>5206</v>
          </cell>
          <cell r="J838">
            <v>0</v>
          </cell>
          <cell r="K838">
            <v>0</v>
          </cell>
          <cell r="L838">
            <v>0</v>
          </cell>
          <cell r="M838">
            <v>5206</v>
          </cell>
          <cell r="N838">
            <v>3764</v>
          </cell>
          <cell r="O838">
            <v>0</v>
          </cell>
          <cell r="P838">
            <v>0</v>
          </cell>
          <cell r="Q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29428</v>
          </cell>
        </row>
        <row r="839">
          <cell r="A839" t="str">
            <v>20160215</v>
          </cell>
          <cell r="B839">
            <v>56</v>
          </cell>
          <cell r="C839" t="str">
            <v>201602</v>
          </cell>
          <cell r="D839" t="str">
            <v>15</v>
          </cell>
          <cell r="E839" t="str">
            <v>MK_A</v>
          </cell>
          <cell r="F839">
            <v>29849</v>
          </cell>
          <cell r="G839">
            <v>5296</v>
          </cell>
          <cell r="H839">
            <v>29849</v>
          </cell>
          <cell r="I839">
            <v>5296</v>
          </cell>
          <cell r="J839">
            <v>0</v>
          </cell>
          <cell r="K839">
            <v>0</v>
          </cell>
          <cell r="L839">
            <v>0</v>
          </cell>
          <cell r="M839">
            <v>5296</v>
          </cell>
          <cell r="N839">
            <v>3816</v>
          </cell>
          <cell r="O839">
            <v>0</v>
          </cell>
          <cell r="P839">
            <v>0</v>
          </cell>
          <cell r="Q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0</v>
          </cell>
          <cell r="W839">
            <v>29849</v>
          </cell>
        </row>
        <row r="840">
          <cell r="A840" t="str">
            <v>20160315</v>
          </cell>
          <cell r="B840">
            <v>57</v>
          </cell>
          <cell r="C840" t="str">
            <v>201603</v>
          </cell>
          <cell r="D840" t="str">
            <v>15</v>
          </cell>
          <cell r="E840" t="str">
            <v>MK_A</v>
          </cell>
          <cell r="F840">
            <v>30270</v>
          </cell>
          <cell r="G840">
            <v>5386</v>
          </cell>
          <cell r="H840">
            <v>30270</v>
          </cell>
          <cell r="I840">
            <v>5386</v>
          </cell>
          <cell r="J840">
            <v>0</v>
          </cell>
          <cell r="K840">
            <v>0</v>
          </cell>
          <cell r="L840">
            <v>0</v>
          </cell>
          <cell r="M840">
            <v>5386</v>
          </cell>
          <cell r="N840">
            <v>3867</v>
          </cell>
          <cell r="O840">
            <v>0</v>
          </cell>
          <cell r="P840">
            <v>0</v>
          </cell>
          <cell r="Q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30270</v>
          </cell>
        </row>
        <row r="841">
          <cell r="A841" t="str">
            <v>20160415</v>
          </cell>
          <cell r="B841">
            <v>58</v>
          </cell>
          <cell r="C841" t="str">
            <v>201604</v>
          </cell>
          <cell r="D841" t="str">
            <v>15</v>
          </cell>
          <cell r="E841" t="str">
            <v>MK_A</v>
          </cell>
          <cell r="F841">
            <v>30291</v>
          </cell>
          <cell r="G841">
            <v>5390</v>
          </cell>
          <cell r="H841">
            <v>30291</v>
          </cell>
          <cell r="I841">
            <v>5390</v>
          </cell>
          <cell r="J841">
            <v>0</v>
          </cell>
          <cell r="K841">
            <v>0</v>
          </cell>
          <cell r="L841">
            <v>0</v>
          </cell>
          <cell r="M841">
            <v>5390</v>
          </cell>
          <cell r="N841">
            <v>3869</v>
          </cell>
          <cell r="O841">
            <v>0</v>
          </cell>
          <cell r="P841">
            <v>0</v>
          </cell>
          <cell r="Q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30291</v>
          </cell>
        </row>
        <row r="842">
          <cell r="A842" t="str">
            <v>20160515</v>
          </cell>
          <cell r="B842">
            <v>59</v>
          </cell>
          <cell r="C842" t="str">
            <v>201605</v>
          </cell>
          <cell r="D842" t="str">
            <v>15</v>
          </cell>
          <cell r="E842" t="str">
            <v>MK_A</v>
          </cell>
          <cell r="F842">
            <v>30312</v>
          </cell>
          <cell r="G842">
            <v>5395</v>
          </cell>
          <cell r="H842">
            <v>30312</v>
          </cell>
          <cell r="I842">
            <v>5395</v>
          </cell>
          <cell r="J842">
            <v>0</v>
          </cell>
          <cell r="K842">
            <v>0</v>
          </cell>
          <cell r="L842">
            <v>0</v>
          </cell>
          <cell r="M842">
            <v>5395</v>
          </cell>
          <cell r="N842">
            <v>3872</v>
          </cell>
          <cell r="O842">
            <v>0</v>
          </cell>
          <cell r="P842">
            <v>0</v>
          </cell>
          <cell r="Q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30312</v>
          </cell>
        </row>
        <row r="843">
          <cell r="A843" t="str">
            <v>20160615</v>
          </cell>
          <cell r="B843">
            <v>60</v>
          </cell>
          <cell r="C843" t="str">
            <v>201606</v>
          </cell>
          <cell r="D843" t="str">
            <v>15</v>
          </cell>
          <cell r="E843" t="str">
            <v>MK_A</v>
          </cell>
          <cell r="F843">
            <v>30333</v>
          </cell>
          <cell r="G843">
            <v>5399</v>
          </cell>
          <cell r="H843">
            <v>30333</v>
          </cell>
          <cell r="I843">
            <v>5399</v>
          </cell>
          <cell r="J843">
            <v>0</v>
          </cell>
          <cell r="K843">
            <v>0</v>
          </cell>
          <cell r="L843">
            <v>0</v>
          </cell>
          <cell r="M843">
            <v>5399</v>
          </cell>
          <cell r="N843">
            <v>3874</v>
          </cell>
          <cell r="O843">
            <v>0</v>
          </cell>
          <cell r="P843">
            <v>0</v>
          </cell>
          <cell r="Q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30333</v>
          </cell>
        </row>
        <row r="844">
          <cell r="A844" t="str">
            <v>20110716</v>
          </cell>
          <cell r="B844">
            <v>1</v>
          </cell>
          <cell r="C844" t="str">
            <v>201107</v>
          </cell>
          <cell r="D844" t="str">
            <v>16</v>
          </cell>
          <cell r="E844" t="str">
            <v>MK_B</v>
          </cell>
          <cell r="F844">
            <v>4528</v>
          </cell>
          <cell r="G844">
            <v>1482</v>
          </cell>
          <cell r="H844">
            <v>4528</v>
          </cell>
          <cell r="I844">
            <v>1482</v>
          </cell>
          <cell r="J844">
            <v>0</v>
          </cell>
          <cell r="K844">
            <v>0</v>
          </cell>
          <cell r="L844">
            <v>0</v>
          </cell>
          <cell r="M844">
            <v>1482</v>
          </cell>
          <cell r="N844">
            <v>889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W844">
            <v>4528</v>
          </cell>
        </row>
        <row r="845">
          <cell r="A845" t="str">
            <v>20110816</v>
          </cell>
          <cell r="B845">
            <v>2</v>
          </cell>
          <cell r="C845" t="str">
            <v>201108</v>
          </cell>
          <cell r="D845" t="str">
            <v>16</v>
          </cell>
          <cell r="E845" t="str">
            <v>MK_B</v>
          </cell>
          <cell r="F845">
            <v>4617</v>
          </cell>
          <cell r="G845">
            <v>1597</v>
          </cell>
          <cell r="H845">
            <v>4617</v>
          </cell>
          <cell r="I845">
            <v>1597</v>
          </cell>
          <cell r="J845">
            <v>0</v>
          </cell>
          <cell r="K845">
            <v>0</v>
          </cell>
          <cell r="L845">
            <v>0</v>
          </cell>
          <cell r="M845">
            <v>1597</v>
          </cell>
          <cell r="N845">
            <v>869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W845">
            <v>4617</v>
          </cell>
        </row>
        <row r="846">
          <cell r="A846" t="str">
            <v>20110916</v>
          </cell>
          <cell r="B846">
            <v>3</v>
          </cell>
          <cell r="C846" t="str">
            <v>201109</v>
          </cell>
          <cell r="D846" t="str">
            <v>16</v>
          </cell>
          <cell r="E846" t="str">
            <v>MK_B</v>
          </cell>
          <cell r="F846">
            <v>4770</v>
          </cell>
          <cell r="G846">
            <v>1621</v>
          </cell>
          <cell r="H846">
            <v>4770</v>
          </cell>
          <cell r="I846">
            <v>1621</v>
          </cell>
          <cell r="J846">
            <v>0</v>
          </cell>
          <cell r="K846">
            <v>0</v>
          </cell>
          <cell r="L846">
            <v>0</v>
          </cell>
          <cell r="M846">
            <v>1621</v>
          </cell>
          <cell r="N846">
            <v>909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W846">
            <v>4770</v>
          </cell>
        </row>
        <row r="847">
          <cell r="A847" t="str">
            <v>20111016</v>
          </cell>
          <cell r="B847">
            <v>4</v>
          </cell>
          <cell r="C847" t="str">
            <v>201110</v>
          </cell>
          <cell r="D847" t="str">
            <v>16</v>
          </cell>
          <cell r="E847" t="str">
            <v>MK_B</v>
          </cell>
          <cell r="F847">
            <v>4694</v>
          </cell>
          <cell r="G847">
            <v>1640</v>
          </cell>
          <cell r="H847">
            <v>4694</v>
          </cell>
          <cell r="I847">
            <v>1640</v>
          </cell>
          <cell r="J847">
            <v>0</v>
          </cell>
          <cell r="K847">
            <v>0</v>
          </cell>
          <cell r="L847">
            <v>0</v>
          </cell>
          <cell r="M847">
            <v>1640</v>
          </cell>
          <cell r="N847">
            <v>884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W847">
            <v>4694</v>
          </cell>
        </row>
        <row r="848">
          <cell r="A848" t="str">
            <v>20111116</v>
          </cell>
          <cell r="B848">
            <v>5</v>
          </cell>
          <cell r="C848" t="str">
            <v>201111</v>
          </cell>
          <cell r="D848" t="str">
            <v>16</v>
          </cell>
          <cell r="E848" t="str">
            <v>MK_B</v>
          </cell>
          <cell r="F848">
            <v>4316</v>
          </cell>
          <cell r="G848">
            <v>1709</v>
          </cell>
          <cell r="H848">
            <v>4316</v>
          </cell>
          <cell r="I848">
            <v>1709</v>
          </cell>
          <cell r="J848">
            <v>0</v>
          </cell>
          <cell r="K848">
            <v>0</v>
          </cell>
          <cell r="L848">
            <v>0</v>
          </cell>
          <cell r="M848">
            <v>1709</v>
          </cell>
          <cell r="N848">
            <v>754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W848">
            <v>4316</v>
          </cell>
        </row>
        <row r="849">
          <cell r="A849" t="str">
            <v>20111216</v>
          </cell>
          <cell r="B849">
            <v>6</v>
          </cell>
          <cell r="C849" t="str">
            <v>201112</v>
          </cell>
          <cell r="D849" t="str">
            <v>16</v>
          </cell>
          <cell r="E849" t="str">
            <v>MK_B</v>
          </cell>
          <cell r="F849">
            <v>4259</v>
          </cell>
          <cell r="G849">
            <v>930</v>
          </cell>
          <cell r="H849">
            <v>4259</v>
          </cell>
          <cell r="I849">
            <v>930</v>
          </cell>
          <cell r="J849">
            <v>0</v>
          </cell>
          <cell r="K849">
            <v>0</v>
          </cell>
          <cell r="L849">
            <v>0</v>
          </cell>
          <cell r="M849">
            <v>930</v>
          </cell>
          <cell r="N849">
            <v>858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W849">
            <v>4259</v>
          </cell>
        </row>
        <row r="850">
          <cell r="A850" t="str">
            <v>20120116</v>
          </cell>
          <cell r="B850">
            <v>7</v>
          </cell>
          <cell r="C850" t="str">
            <v>201201</v>
          </cell>
          <cell r="D850" t="str">
            <v>16</v>
          </cell>
          <cell r="E850" t="str">
            <v>MK_B</v>
          </cell>
          <cell r="F850">
            <v>4229</v>
          </cell>
          <cell r="G850">
            <v>1204</v>
          </cell>
          <cell r="H850">
            <v>4229</v>
          </cell>
          <cell r="I850">
            <v>1204</v>
          </cell>
          <cell r="J850">
            <v>0</v>
          </cell>
          <cell r="K850">
            <v>0</v>
          </cell>
          <cell r="L850">
            <v>0</v>
          </cell>
          <cell r="M850">
            <v>1204</v>
          </cell>
          <cell r="N850">
            <v>825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W850">
            <v>4229</v>
          </cell>
        </row>
        <row r="851">
          <cell r="A851" t="str">
            <v>20120216</v>
          </cell>
          <cell r="B851">
            <v>8</v>
          </cell>
          <cell r="C851" t="str">
            <v>201202</v>
          </cell>
          <cell r="D851" t="str">
            <v>16</v>
          </cell>
          <cell r="E851" t="str">
            <v>MK_B</v>
          </cell>
          <cell r="F851">
            <v>4248</v>
          </cell>
          <cell r="G851">
            <v>1244</v>
          </cell>
          <cell r="H851">
            <v>4248</v>
          </cell>
          <cell r="I851">
            <v>1244</v>
          </cell>
          <cell r="J851">
            <v>0</v>
          </cell>
          <cell r="K851">
            <v>0</v>
          </cell>
          <cell r="L851">
            <v>0</v>
          </cell>
          <cell r="M851">
            <v>1244</v>
          </cell>
          <cell r="N851">
            <v>837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W851">
            <v>4248</v>
          </cell>
        </row>
        <row r="852">
          <cell r="A852" t="str">
            <v>20120316</v>
          </cell>
          <cell r="B852">
            <v>9</v>
          </cell>
          <cell r="C852" t="str">
            <v>201203</v>
          </cell>
          <cell r="D852" t="str">
            <v>16</v>
          </cell>
          <cell r="E852" t="str">
            <v>MK_B</v>
          </cell>
          <cell r="F852">
            <v>4331</v>
          </cell>
          <cell r="G852">
            <v>1250</v>
          </cell>
          <cell r="H852">
            <v>4331</v>
          </cell>
          <cell r="I852">
            <v>1250</v>
          </cell>
          <cell r="J852">
            <v>0</v>
          </cell>
          <cell r="K852">
            <v>0</v>
          </cell>
          <cell r="L852">
            <v>0</v>
          </cell>
          <cell r="M852">
            <v>1250</v>
          </cell>
          <cell r="N852">
            <v>837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W852">
            <v>4331</v>
          </cell>
        </row>
        <row r="853">
          <cell r="A853" t="str">
            <v>20120416</v>
          </cell>
          <cell r="B853">
            <v>10</v>
          </cell>
          <cell r="C853" t="str">
            <v>201204</v>
          </cell>
          <cell r="D853" t="str">
            <v>16</v>
          </cell>
          <cell r="E853" t="str">
            <v>MK_B</v>
          </cell>
          <cell r="F853">
            <v>4381</v>
          </cell>
          <cell r="G853">
            <v>1079</v>
          </cell>
          <cell r="H853">
            <v>4381</v>
          </cell>
          <cell r="I853">
            <v>1079</v>
          </cell>
          <cell r="J853">
            <v>0</v>
          </cell>
          <cell r="K853">
            <v>0</v>
          </cell>
          <cell r="L853">
            <v>0</v>
          </cell>
          <cell r="M853">
            <v>1079</v>
          </cell>
          <cell r="N853">
            <v>861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W853">
            <v>4381</v>
          </cell>
        </row>
        <row r="854">
          <cell r="A854" t="str">
            <v>20120516</v>
          </cell>
          <cell r="B854">
            <v>11</v>
          </cell>
          <cell r="C854" t="str">
            <v>201205</v>
          </cell>
          <cell r="D854" t="str">
            <v>16</v>
          </cell>
          <cell r="E854" t="str">
            <v>MK_B</v>
          </cell>
          <cell r="F854">
            <v>4444</v>
          </cell>
          <cell r="G854">
            <v>1004</v>
          </cell>
          <cell r="H854">
            <v>4444</v>
          </cell>
          <cell r="I854">
            <v>1004</v>
          </cell>
          <cell r="J854">
            <v>0</v>
          </cell>
          <cell r="K854">
            <v>0</v>
          </cell>
          <cell r="L854">
            <v>0</v>
          </cell>
          <cell r="M854">
            <v>1004</v>
          </cell>
          <cell r="N854">
            <v>909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W854">
            <v>4444</v>
          </cell>
        </row>
        <row r="855">
          <cell r="A855" t="str">
            <v>20120616</v>
          </cell>
          <cell r="B855">
            <v>12</v>
          </cell>
          <cell r="C855" t="str">
            <v>201206</v>
          </cell>
          <cell r="D855" t="str">
            <v>16</v>
          </cell>
          <cell r="E855" t="str">
            <v>MK_B</v>
          </cell>
          <cell r="F855">
            <v>4464</v>
          </cell>
          <cell r="G855">
            <v>999</v>
          </cell>
          <cell r="H855">
            <v>4464</v>
          </cell>
          <cell r="I855">
            <v>999</v>
          </cell>
          <cell r="J855">
            <v>0</v>
          </cell>
          <cell r="K855">
            <v>0</v>
          </cell>
          <cell r="L855">
            <v>0</v>
          </cell>
          <cell r="M855">
            <v>999</v>
          </cell>
          <cell r="N855">
            <v>896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W855">
            <v>4464</v>
          </cell>
        </row>
        <row r="856">
          <cell r="A856" t="str">
            <v>20120716</v>
          </cell>
          <cell r="B856">
            <v>13</v>
          </cell>
          <cell r="C856" t="str">
            <v>201207</v>
          </cell>
          <cell r="D856" t="str">
            <v>16</v>
          </cell>
          <cell r="E856" t="str">
            <v>MK_B</v>
          </cell>
          <cell r="F856">
            <v>4445</v>
          </cell>
          <cell r="G856">
            <v>1173</v>
          </cell>
          <cell r="H856">
            <v>4445</v>
          </cell>
          <cell r="I856">
            <v>1173</v>
          </cell>
          <cell r="J856">
            <v>0</v>
          </cell>
          <cell r="K856">
            <v>0</v>
          </cell>
          <cell r="L856">
            <v>0</v>
          </cell>
          <cell r="M856">
            <v>1173</v>
          </cell>
          <cell r="N856">
            <v>864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W856">
            <v>4445</v>
          </cell>
        </row>
        <row r="857">
          <cell r="A857" t="str">
            <v>20120816</v>
          </cell>
          <cell r="B857">
            <v>14</v>
          </cell>
          <cell r="C857" t="str">
            <v>201208</v>
          </cell>
          <cell r="D857" t="str">
            <v>16</v>
          </cell>
          <cell r="E857" t="str">
            <v>MK_B</v>
          </cell>
          <cell r="F857">
            <v>4421</v>
          </cell>
          <cell r="G857">
            <v>1022</v>
          </cell>
          <cell r="H857">
            <v>4421</v>
          </cell>
          <cell r="I857">
            <v>1022</v>
          </cell>
          <cell r="J857">
            <v>0</v>
          </cell>
          <cell r="K857">
            <v>0</v>
          </cell>
          <cell r="L857">
            <v>0</v>
          </cell>
          <cell r="M857">
            <v>1022</v>
          </cell>
          <cell r="N857">
            <v>906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W857">
            <v>4421</v>
          </cell>
        </row>
        <row r="858">
          <cell r="A858" t="str">
            <v>20120916</v>
          </cell>
          <cell r="B858">
            <v>15</v>
          </cell>
          <cell r="C858" t="str">
            <v>201209</v>
          </cell>
          <cell r="D858" t="str">
            <v>16</v>
          </cell>
          <cell r="E858" t="str">
            <v>MK_B</v>
          </cell>
          <cell r="F858">
            <v>4460</v>
          </cell>
          <cell r="G858">
            <v>1033</v>
          </cell>
          <cell r="H858">
            <v>4460</v>
          </cell>
          <cell r="I858">
            <v>1033</v>
          </cell>
          <cell r="J858">
            <v>0</v>
          </cell>
          <cell r="K858">
            <v>0</v>
          </cell>
          <cell r="L858">
            <v>0</v>
          </cell>
          <cell r="M858">
            <v>1033</v>
          </cell>
          <cell r="N858">
            <v>907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W858">
            <v>4460</v>
          </cell>
        </row>
        <row r="859">
          <cell r="A859" t="str">
            <v>20121016</v>
          </cell>
          <cell r="B859">
            <v>16</v>
          </cell>
          <cell r="C859" t="str">
            <v>201210</v>
          </cell>
          <cell r="D859" t="str">
            <v>16</v>
          </cell>
          <cell r="E859" t="str">
            <v>MK_B</v>
          </cell>
          <cell r="F859">
            <v>4407</v>
          </cell>
          <cell r="G859">
            <v>1233</v>
          </cell>
          <cell r="H859">
            <v>4407</v>
          </cell>
          <cell r="I859">
            <v>1233</v>
          </cell>
          <cell r="J859">
            <v>0</v>
          </cell>
          <cell r="K859">
            <v>0</v>
          </cell>
          <cell r="L859">
            <v>0</v>
          </cell>
          <cell r="M859">
            <v>1233</v>
          </cell>
          <cell r="N859">
            <v>840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W859">
            <v>4407</v>
          </cell>
        </row>
        <row r="860">
          <cell r="A860" t="str">
            <v>20121116</v>
          </cell>
          <cell r="B860">
            <v>17</v>
          </cell>
          <cell r="C860" t="str">
            <v>201211</v>
          </cell>
          <cell r="D860" t="str">
            <v>16</v>
          </cell>
          <cell r="E860" t="str">
            <v>MK_B</v>
          </cell>
          <cell r="F860">
            <v>4449</v>
          </cell>
          <cell r="G860">
            <v>1054</v>
          </cell>
          <cell r="H860">
            <v>4449</v>
          </cell>
          <cell r="I860">
            <v>1054</v>
          </cell>
          <cell r="J860">
            <v>0</v>
          </cell>
          <cell r="K860">
            <v>0</v>
          </cell>
          <cell r="L860">
            <v>0</v>
          </cell>
          <cell r="M860">
            <v>1054</v>
          </cell>
          <cell r="N860">
            <v>906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W860">
            <v>4449</v>
          </cell>
        </row>
        <row r="861">
          <cell r="A861" t="str">
            <v>20121216</v>
          </cell>
          <cell r="B861">
            <v>18</v>
          </cell>
          <cell r="C861" t="str">
            <v>201212</v>
          </cell>
          <cell r="D861" t="str">
            <v>16</v>
          </cell>
          <cell r="E861" t="str">
            <v>MK_B</v>
          </cell>
          <cell r="F861">
            <v>4413</v>
          </cell>
          <cell r="G861">
            <v>1241</v>
          </cell>
          <cell r="H861">
            <v>4413</v>
          </cell>
          <cell r="I861">
            <v>1241</v>
          </cell>
          <cell r="J861">
            <v>0</v>
          </cell>
          <cell r="K861">
            <v>0</v>
          </cell>
          <cell r="L861">
            <v>0</v>
          </cell>
          <cell r="M861">
            <v>1241</v>
          </cell>
          <cell r="N861">
            <v>804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W861">
            <v>4413</v>
          </cell>
        </row>
        <row r="862">
          <cell r="A862" t="str">
            <v>20130116</v>
          </cell>
          <cell r="B862">
            <v>19</v>
          </cell>
          <cell r="C862" t="str">
            <v>201301</v>
          </cell>
          <cell r="D862" t="str">
            <v>16</v>
          </cell>
          <cell r="E862" t="str">
            <v>MK_B</v>
          </cell>
          <cell r="F862">
            <v>4348</v>
          </cell>
          <cell r="G862">
            <v>974</v>
          </cell>
          <cell r="H862">
            <v>4348</v>
          </cell>
          <cell r="I862">
            <v>974</v>
          </cell>
          <cell r="J862">
            <v>0</v>
          </cell>
          <cell r="K862">
            <v>0</v>
          </cell>
          <cell r="L862">
            <v>0</v>
          </cell>
          <cell r="M862">
            <v>974</v>
          </cell>
          <cell r="N862">
            <v>850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W862">
            <v>4348</v>
          </cell>
        </row>
        <row r="863">
          <cell r="A863" t="str">
            <v>20130216</v>
          </cell>
          <cell r="B863">
            <v>20</v>
          </cell>
          <cell r="C863" t="str">
            <v>201302</v>
          </cell>
          <cell r="D863" t="str">
            <v>16</v>
          </cell>
          <cell r="E863" t="str">
            <v>MK_B</v>
          </cell>
          <cell r="F863">
            <v>4461</v>
          </cell>
          <cell r="G863">
            <v>1161</v>
          </cell>
          <cell r="H863">
            <v>4461</v>
          </cell>
          <cell r="I863">
            <v>1161</v>
          </cell>
          <cell r="J863">
            <v>0</v>
          </cell>
          <cell r="K863">
            <v>0</v>
          </cell>
          <cell r="L863">
            <v>0</v>
          </cell>
          <cell r="M863">
            <v>1161</v>
          </cell>
          <cell r="N863">
            <v>839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W863">
            <v>4461</v>
          </cell>
        </row>
        <row r="864">
          <cell r="A864" t="str">
            <v>20130316</v>
          </cell>
          <cell r="B864">
            <v>21</v>
          </cell>
          <cell r="C864" t="str">
            <v>201303</v>
          </cell>
          <cell r="D864" t="str">
            <v>16</v>
          </cell>
          <cell r="E864" t="str">
            <v>MK_B</v>
          </cell>
          <cell r="F864">
            <v>4559</v>
          </cell>
          <cell r="G864">
            <v>1089</v>
          </cell>
          <cell r="H864">
            <v>4559</v>
          </cell>
          <cell r="I864">
            <v>1089</v>
          </cell>
          <cell r="J864">
            <v>0</v>
          </cell>
          <cell r="K864">
            <v>0</v>
          </cell>
          <cell r="L864">
            <v>0</v>
          </cell>
          <cell r="M864">
            <v>1089</v>
          </cell>
          <cell r="N864">
            <v>880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W864">
            <v>4559</v>
          </cell>
        </row>
        <row r="865">
          <cell r="A865" t="str">
            <v>20130416</v>
          </cell>
          <cell r="B865">
            <v>22</v>
          </cell>
          <cell r="C865" t="str">
            <v>201304</v>
          </cell>
          <cell r="D865" t="str">
            <v>16</v>
          </cell>
          <cell r="E865" t="str">
            <v>MK_B</v>
          </cell>
          <cell r="F865">
            <v>4566</v>
          </cell>
          <cell r="G865">
            <v>1222</v>
          </cell>
          <cell r="H865">
            <v>4566</v>
          </cell>
          <cell r="I865">
            <v>1222</v>
          </cell>
          <cell r="J865">
            <v>0</v>
          </cell>
          <cell r="K865">
            <v>0</v>
          </cell>
          <cell r="L865">
            <v>0</v>
          </cell>
          <cell r="M865">
            <v>1222</v>
          </cell>
          <cell r="N865">
            <v>854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W865">
            <v>4566</v>
          </cell>
        </row>
        <row r="866">
          <cell r="A866" t="str">
            <v>20130516</v>
          </cell>
          <cell r="B866">
            <v>23</v>
          </cell>
          <cell r="C866" t="str">
            <v>201305</v>
          </cell>
          <cell r="D866" t="str">
            <v>16</v>
          </cell>
          <cell r="E866" t="str">
            <v>MK_B</v>
          </cell>
          <cell r="F866">
            <v>4652</v>
          </cell>
          <cell r="G866">
            <v>1114</v>
          </cell>
          <cell r="H866">
            <v>4652</v>
          </cell>
          <cell r="I866">
            <v>1114</v>
          </cell>
          <cell r="J866">
            <v>0</v>
          </cell>
          <cell r="K866">
            <v>0</v>
          </cell>
          <cell r="L866">
            <v>0</v>
          </cell>
          <cell r="M866">
            <v>1114</v>
          </cell>
          <cell r="N866">
            <v>874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W866">
            <v>4652</v>
          </cell>
        </row>
        <row r="867">
          <cell r="A867" t="str">
            <v>20130616</v>
          </cell>
          <cell r="B867">
            <v>24</v>
          </cell>
          <cell r="C867" t="str">
            <v>201306</v>
          </cell>
          <cell r="D867" t="str">
            <v>16</v>
          </cell>
          <cell r="E867" t="str">
            <v>MK_B</v>
          </cell>
          <cell r="F867">
            <v>4682</v>
          </cell>
          <cell r="G867">
            <v>1056</v>
          </cell>
          <cell r="H867">
            <v>4682</v>
          </cell>
          <cell r="I867">
            <v>1056</v>
          </cell>
          <cell r="J867">
            <v>0</v>
          </cell>
          <cell r="K867">
            <v>0</v>
          </cell>
          <cell r="L867">
            <v>0</v>
          </cell>
          <cell r="M867">
            <v>1056</v>
          </cell>
          <cell r="N867">
            <v>854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W867">
            <v>4682</v>
          </cell>
        </row>
        <row r="868">
          <cell r="A868" t="str">
            <v>20130716</v>
          </cell>
          <cell r="B868">
            <v>25</v>
          </cell>
          <cell r="C868" t="str">
            <v>201307</v>
          </cell>
          <cell r="D868" t="str">
            <v>16</v>
          </cell>
          <cell r="E868" t="str">
            <v>MK_B</v>
          </cell>
          <cell r="F868">
            <v>4752</v>
          </cell>
          <cell r="G868">
            <v>1303</v>
          </cell>
          <cell r="H868">
            <v>4752</v>
          </cell>
          <cell r="I868">
            <v>1303</v>
          </cell>
          <cell r="J868">
            <v>0</v>
          </cell>
          <cell r="K868">
            <v>0</v>
          </cell>
          <cell r="L868">
            <v>0</v>
          </cell>
          <cell r="M868">
            <v>1303</v>
          </cell>
          <cell r="N868">
            <v>812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W868">
            <v>4752</v>
          </cell>
        </row>
        <row r="869">
          <cell r="A869" t="str">
            <v>20130816</v>
          </cell>
          <cell r="B869">
            <v>26</v>
          </cell>
          <cell r="C869" t="str">
            <v>201308</v>
          </cell>
          <cell r="D869" t="str">
            <v>16</v>
          </cell>
          <cell r="E869" t="str">
            <v>MK_B</v>
          </cell>
          <cell r="F869">
            <v>4729</v>
          </cell>
          <cell r="G869">
            <v>1084</v>
          </cell>
          <cell r="H869">
            <v>4729</v>
          </cell>
          <cell r="I869">
            <v>1084</v>
          </cell>
          <cell r="J869">
            <v>0</v>
          </cell>
          <cell r="K869">
            <v>0</v>
          </cell>
          <cell r="L869">
            <v>0</v>
          </cell>
          <cell r="M869">
            <v>1084</v>
          </cell>
          <cell r="N869">
            <v>829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W869">
            <v>4729</v>
          </cell>
        </row>
        <row r="870">
          <cell r="A870" t="str">
            <v>20130916</v>
          </cell>
          <cell r="B870">
            <v>27</v>
          </cell>
          <cell r="C870" t="str">
            <v>201309</v>
          </cell>
          <cell r="D870" t="str">
            <v>16</v>
          </cell>
          <cell r="E870" t="str">
            <v>MK_B</v>
          </cell>
          <cell r="F870">
            <v>4757</v>
          </cell>
          <cell r="G870">
            <v>1270</v>
          </cell>
          <cell r="H870">
            <v>4757</v>
          </cell>
          <cell r="I870">
            <v>1270</v>
          </cell>
          <cell r="J870">
            <v>0</v>
          </cell>
          <cell r="K870">
            <v>0</v>
          </cell>
          <cell r="L870">
            <v>0</v>
          </cell>
          <cell r="M870">
            <v>1270</v>
          </cell>
          <cell r="N870">
            <v>763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W870">
            <v>4757</v>
          </cell>
        </row>
        <row r="871">
          <cell r="A871" t="str">
            <v>20131016</v>
          </cell>
          <cell r="B871">
            <v>28</v>
          </cell>
          <cell r="C871" t="str">
            <v>201310</v>
          </cell>
          <cell r="D871" t="str">
            <v>16</v>
          </cell>
          <cell r="E871" t="str">
            <v>MK_B</v>
          </cell>
          <cell r="F871">
            <v>4668</v>
          </cell>
          <cell r="G871">
            <v>1232</v>
          </cell>
          <cell r="H871">
            <v>4668</v>
          </cell>
          <cell r="I871">
            <v>1232</v>
          </cell>
          <cell r="J871">
            <v>0</v>
          </cell>
          <cell r="K871">
            <v>0</v>
          </cell>
          <cell r="L871">
            <v>0</v>
          </cell>
          <cell r="M871">
            <v>1232</v>
          </cell>
          <cell r="N871">
            <v>731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W871">
            <v>4668</v>
          </cell>
        </row>
        <row r="872">
          <cell r="A872" t="str">
            <v>20131116</v>
          </cell>
          <cell r="B872">
            <v>29</v>
          </cell>
          <cell r="C872" t="str">
            <v>201311</v>
          </cell>
          <cell r="D872" t="str">
            <v>16</v>
          </cell>
          <cell r="E872" t="str">
            <v>MK_B</v>
          </cell>
          <cell r="F872">
            <v>4599</v>
          </cell>
          <cell r="G872">
            <v>900</v>
          </cell>
          <cell r="H872">
            <v>4599</v>
          </cell>
          <cell r="I872">
            <v>900</v>
          </cell>
          <cell r="J872">
            <v>0</v>
          </cell>
          <cell r="K872">
            <v>0</v>
          </cell>
          <cell r="L872">
            <v>0</v>
          </cell>
          <cell r="M872">
            <v>900</v>
          </cell>
          <cell r="N872">
            <v>735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W872">
            <v>4599</v>
          </cell>
        </row>
        <row r="873">
          <cell r="A873" t="str">
            <v>20131216</v>
          </cell>
          <cell r="B873">
            <v>30</v>
          </cell>
          <cell r="C873" t="str">
            <v>201312</v>
          </cell>
          <cell r="D873" t="str">
            <v>16</v>
          </cell>
          <cell r="E873" t="str">
            <v>MK_B</v>
          </cell>
          <cell r="F873">
            <v>4405</v>
          </cell>
          <cell r="G873">
            <v>1052</v>
          </cell>
          <cell r="H873">
            <v>4405</v>
          </cell>
          <cell r="I873">
            <v>1052</v>
          </cell>
          <cell r="J873">
            <v>0</v>
          </cell>
          <cell r="K873">
            <v>0</v>
          </cell>
          <cell r="L873">
            <v>0</v>
          </cell>
          <cell r="M873">
            <v>1052</v>
          </cell>
          <cell r="N873">
            <v>669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W873">
            <v>4405</v>
          </cell>
        </row>
        <row r="874">
          <cell r="A874" t="str">
            <v>20140116</v>
          </cell>
          <cell r="B874">
            <v>31</v>
          </cell>
          <cell r="C874" t="str">
            <v>201401</v>
          </cell>
          <cell r="D874" t="str">
            <v>16</v>
          </cell>
          <cell r="E874" t="str">
            <v>MK_B</v>
          </cell>
          <cell r="F874">
            <v>4448</v>
          </cell>
          <cell r="G874">
            <v>929</v>
          </cell>
          <cell r="H874">
            <v>4448</v>
          </cell>
          <cell r="I874">
            <v>929</v>
          </cell>
          <cell r="J874">
            <v>0</v>
          </cell>
          <cell r="K874">
            <v>0</v>
          </cell>
          <cell r="L874">
            <v>0</v>
          </cell>
          <cell r="M874">
            <v>929</v>
          </cell>
          <cell r="N874">
            <v>670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W874">
            <v>4448</v>
          </cell>
        </row>
        <row r="875">
          <cell r="A875" t="str">
            <v>20140216</v>
          </cell>
          <cell r="B875">
            <v>32</v>
          </cell>
          <cell r="C875" t="str">
            <v>201402</v>
          </cell>
          <cell r="D875" t="str">
            <v>16</v>
          </cell>
          <cell r="E875" t="str">
            <v>MK_B</v>
          </cell>
          <cell r="F875">
            <v>4447</v>
          </cell>
          <cell r="G875">
            <v>1098</v>
          </cell>
          <cell r="H875">
            <v>4447</v>
          </cell>
          <cell r="I875">
            <v>1098</v>
          </cell>
          <cell r="J875">
            <v>0</v>
          </cell>
          <cell r="K875">
            <v>0</v>
          </cell>
          <cell r="L875">
            <v>0</v>
          </cell>
          <cell r="M875">
            <v>1098</v>
          </cell>
          <cell r="N875">
            <v>619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W875">
            <v>4447</v>
          </cell>
        </row>
        <row r="876">
          <cell r="A876" t="str">
            <v>20140316</v>
          </cell>
          <cell r="B876">
            <v>33</v>
          </cell>
          <cell r="C876" t="str">
            <v>201403</v>
          </cell>
          <cell r="D876" t="str">
            <v>16</v>
          </cell>
          <cell r="E876" t="str">
            <v>MK_B</v>
          </cell>
          <cell r="F876">
            <v>4469</v>
          </cell>
          <cell r="G876">
            <v>1384</v>
          </cell>
          <cell r="H876">
            <v>4469</v>
          </cell>
          <cell r="I876">
            <v>1384</v>
          </cell>
          <cell r="J876">
            <v>0</v>
          </cell>
          <cell r="K876">
            <v>0</v>
          </cell>
          <cell r="L876">
            <v>0</v>
          </cell>
          <cell r="M876">
            <v>1384</v>
          </cell>
          <cell r="N876">
            <v>561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W876">
            <v>4469</v>
          </cell>
        </row>
        <row r="877">
          <cell r="A877" t="str">
            <v>20140416</v>
          </cell>
          <cell r="B877">
            <v>34</v>
          </cell>
          <cell r="C877" t="str">
            <v>201404</v>
          </cell>
          <cell r="D877" t="str">
            <v>16</v>
          </cell>
          <cell r="E877" t="str">
            <v>MK_B</v>
          </cell>
          <cell r="F877">
            <v>4521</v>
          </cell>
          <cell r="G877">
            <v>1437</v>
          </cell>
          <cell r="H877">
            <v>4521</v>
          </cell>
          <cell r="I877">
            <v>1437</v>
          </cell>
          <cell r="J877">
            <v>0</v>
          </cell>
          <cell r="K877">
            <v>0</v>
          </cell>
          <cell r="L877">
            <v>0</v>
          </cell>
          <cell r="M877">
            <v>1437</v>
          </cell>
          <cell r="N877">
            <v>532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W877">
            <v>4521</v>
          </cell>
        </row>
        <row r="878">
          <cell r="A878" t="str">
            <v>20140516</v>
          </cell>
          <cell r="B878">
            <v>35</v>
          </cell>
          <cell r="C878" t="str">
            <v>201405</v>
          </cell>
          <cell r="D878" t="str">
            <v>16</v>
          </cell>
          <cell r="E878" t="str">
            <v>MK_B</v>
          </cell>
          <cell r="F878">
            <v>4509</v>
          </cell>
          <cell r="G878">
            <v>1176</v>
          </cell>
          <cell r="H878">
            <v>4509</v>
          </cell>
          <cell r="I878">
            <v>1176</v>
          </cell>
          <cell r="J878">
            <v>0</v>
          </cell>
          <cell r="K878">
            <v>0</v>
          </cell>
          <cell r="L878">
            <v>0</v>
          </cell>
          <cell r="M878">
            <v>1176</v>
          </cell>
          <cell r="N878">
            <v>448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W878">
            <v>4509</v>
          </cell>
        </row>
        <row r="879">
          <cell r="A879" t="str">
            <v>20140616</v>
          </cell>
          <cell r="B879">
            <v>36</v>
          </cell>
          <cell r="C879" t="str">
            <v>201406</v>
          </cell>
          <cell r="D879" t="str">
            <v>16</v>
          </cell>
          <cell r="E879" t="str">
            <v>MK_B</v>
          </cell>
          <cell r="F879">
            <v>4521</v>
          </cell>
          <cell r="G879">
            <v>1049</v>
          </cell>
          <cell r="H879">
            <v>4521</v>
          </cell>
          <cell r="I879">
            <v>1049</v>
          </cell>
          <cell r="J879">
            <v>0</v>
          </cell>
          <cell r="K879">
            <v>0</v>
          </cell>
          <cell r="L879">
            <v>0</v>
          </cell>
          <cell r="M879">
            <v>1049</v>
          </cell>
          <cell r="N879">
            <v>669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W879">
            <v>4521</v>
          </cell>
        </row>
        <row r="880">
          <cell r="A880" t="str">
            <v>20140716</v>
          </cell>
          <cell r="B880">
            <v>37</v>
          </cell>
          <cell r="C880" t="str">
            <v>201407</v>
          </cell>
          <cell r="D880" t="str">
            <v>16</v>
          </cell>
          <cell r="E880" t="str">
            <v>MK_B</v>
          </cell>
          <cell r="F880">
            <v>4533</v>
          </cell>
          <cell r="G880">
            <v>1052</v>
          </cell>
          <cell r="H880">
            <v>4533</v>
          </cell>
          <cell r="I880">
            <v>1052</v>
          </cell>
          <cell r="J880">
            <v>0</v>
          </cell>
          <cell r="K880">
            <v>0</v>
          </cell>
          <cell r="L880">
            <v>0</v>
          </cell>
          <cell r="M880">
            <v>1052</v>
          </cell>
          <cell r="N880">
            <v>671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W880">
            <v>4533</v>
          </cell>
        </row>
        <row r="881">
          <cell r="A881" t="str">
            <v>20140816</v>
          </cell>
          <cell r="B881">
            <v>38</v>
          </cell>
          <cell r="C881" t="str">
            <v>201408</v>
          </cell>
          <cell r="D881" t="str">
            <v>16</v>
          </cell>
          <cell r="E881" t="str">
            <v>MK_B</v>
          </cell>
          <cell r="F881">
            <v>4545</v>
          </cell>
          <cell r="G881">
            <v>1054</v>
          </cell>
          <cell r="H881">
            <v>4545</v>
          </cell>
          <cell r="I881">
            <v>1054</v>
          </cell>
          <cell r="J881">
            <v>0</v>
          </cell>
          <cell r="K881">
            <v>0</v>
          </cell>
          <cell r="L881">
            <v>0</v>
          </cell>
          <cell r="M881">
            <v>1054</v>
          </cell>
          <cell r="N881">
            <v>672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W881">
            <v>4545</v>
          </cell>
        </row>
        <row r="882">
          <cell r="A882" t="str">
            <v>20140916</v>
          </cell>
          <cell r="B882">
            <v>39</v>
          </cell>
          <cell r="C882" t="str">
            <v>201409</v>
          </cell>
          <cell r="D882" t="str">
            <v>16</v>
          </cell>
          <cell r="E882" t="str">
            <v>MK_B</v>
          </cell>
          <cell r="F882">
            <v>4557</v>
          </cell>
          <cell r="G882">
            <v>1057</v>
          </cell>
          <cell r="H882">
            <v>4557</v>
          </cell>
          <cell r="I882">
            <v>1057</v>
          </cell>
          <cell r="J882">
            <v>0</v>
          </cell>
          <cell r="K882">
            <v>0</v>
          </cell>
          <cell r="L882">
            <v>0</v>
          </cell>
          <cell r="M882">
            <v>1057</v>
          </cell>
          <cell r="N882">
            <v>674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W882">
            <v>4557</v>
          </cell>
        </row>
        <row r="883">
          <cell r="A883" t="str">
            <v>20141016</v>
          </cell>
          <cell r="B883">
            <v>40</v>
          </cell>
          <cell r="C883" t="str">
            <v>201410</v>
          </cell>
          <cell r="D883" t="str">
            <v>16</v>
          </cell>
          <cell r="E883" t="str">
            <v>MK_B</v>
          </cell>
          <cell r="F883">
            <v>4569</v>
          </cell>
          <cell r="G883">
            <v>1060</v>
          </cell>
          <cell r="H883">
            <v>4569</v>
          </cell>
          <cell r="I883">
            <v>1060</v>
          </cell>
          <cell r="J883">
            <v>0</v>
          </cell>
          <cell r="K883">
            <v>0</v>
          </cell>
          <cell r="L883">
            <v>0</v>
          </cell>
          <cell r="M883">
            <v>1060</v>
          </cell>
          <cell r="N883">
            <v>676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W883">
            <v>4569</v>
          </cell>
        </row>
        <row r="884">
          <cell r="A884" t="str">
            <v>20141116</v>
          </cell>
          <cell r="B884">
            <v>41</v>
          </cell>
          <cell r="C884" t="str">
            <v>201411</v>
          </cell>
          <cell r="D884" t="str">
            <v>16</v>
          </cell>
          <cell r="E884" t="str">
            <v>MK_B</v>
          </cell>
          <cell r="F884">
            <v>4581</v>
          </cell>
          <cell r="G884">
            <v>1063</v>
          </cell>
          <cell r="H884">
            <v>4581</v>
          </cell>
          <cell r="I884">
            <v>1063</v>
          </cell>
          <cell r="J884">
            <v>0</v>
          </cell>
          <cell r="K884">
            <v>0</v>
          </cell>
          <cell r="L884">
            <v>0</v>
          </cell>
          <cell r="M884">
            <v>1063</v>
          </cell>
          <cell r="N884">
            <v>678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W884">
            <v>4581</v>
          </cell>
        </row>
        <row r="885">
          <cell r="A885" t="str">
            <v>20141216</v>
          </cell>
          <cell r="B885">
            <v>42</v>
          </cell>
          <cell r="C885" t="str">
            <v>201412</v>
          </cell>
          <cell r="D885" t="str">
            <v>16</v>
          </cell>
          <cell r="E885" t="str">
            <v>MK_B</v>
          </cell>
          <cell r="F885">
            <v>4593</v>
          </cell>
          <cell r="G885">
            <v>1066</v>
          </cell>
          <cell r="H885">
            <v>4593</v>
          </cell>
          <cell r="I885">
            <v>1066</v>
          </cell>
          <cell r="J885">
            <v>0</v>
          </cell>
          <cell r="K885">
            <v>0</v>
          </cell>
          <cell r="L885">
            <v>0</v>
          </cell>
          <cell r="M885">
            <v>1066</v>
          </cell>
          <cell r="N885">
            <v>680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W885">
            <v>4593</v>
          </cell>
        </row>
        <row r="886">
          <cell r="A886" t="str">
            <v>20150116</v>
          </cell>
          <cell r="B886">
            <v>43</v>
          </cell>
          <cell r="C886" t="str">
            <v>201501</v>
          </cell>
          <cell r="D886" t="str">
            <v>16</v>
          </cell>
          <cell r="E886" t="str">
            <v>MK_B</v>
          </cell>
          <cell r="F886">
            <v>4593</v>
          </cell>
          <cell r="G886">
            <v>1066</v>
          </cell>
          <cell r="H886">
            <v>4593</v>
          </cell>
          <cell r="I886">
            <v>1066</v>
          </cell>
          <cell r="J886">
            <v>0</v>
          </cell>
          <cell r="K886">
            <v>0</v>
          </cell>
          <cell r="L886">
            <v>0</v>
          </cell>
          <cell r="M886">
            <v>1066</v>
          </cell>
          <cell r="N886">
            <v>680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W886">
            <v>4593</v>
          </cell>
        </row>
        <row r="887">
          <cell r="A887" t="str">
            <v>20150216</v>
          </cell>
          <cell r="B887">
            <v>44</v>
          </cell>
          <cell r="C887" t="str">
            <v>201502</v>
          </cell>
          <cell r="D887" t="str">
            <v>16</v>
          </cell>
          <cell r="E887" t="str">
            <v>MK_B</v>
          </cell>
          <cell r="F887">
            <v>4593</v>
          </cell>
          <cell r="G887">
            <v>1066</v>
          </cell>
          <cell r="H887">
            <v>4593</v>
          </cell>
          <cell r="I887">
            <v>1066</v>
          </cell>
          <cell r="J887">
            <v>0</v>
          </cell>
          <cell r="K887">
            <v>0</v>
          </cell>
          <cell r="L887">
            <v>0</v>
          </cell>
          <cell r="M887">
            <v>1066</v>
          </cell>
          <cell r="N887">
            <v>680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W887">
            <v>4593</v>
          </cell>
        </row>
        <row r="888">
          <cell r="A888" t="str">
            <v>20150316</v>
          </cell>
          <cell r="B888">
            <v>45</v>
          </cell>
          <cell r="C888" t="str">
            <v>201503</v>
          </cell>
          <cell r="D888" t="str">
            <v>16</v>
          </cell>
          <cell r="E888" t="str">
            <v>MK_B</v>
          </cell>
          <cell r="F888">
            <v>4593</v>
          </cell>
          <cell r="G888">
            <v>1066</v>
          </cell>
          <cell r="H888">
            <v>4593</v>
          </cell>
          <cell r="I888">
            <v>1066</v>
          </cell>
          <cell r="J888">
            <v>0</v>
          </cell>
          <cell r="K888">
            <v>0</v>
          </cell>
          <cell r="L888">
            <v>0</v>
          </cell>
          <cell r="M888">
            <v>1066</v>
          </cell>
          <cell r="N888">
            <v>680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W888">
            <v>4593</v>
          </cell>
        </row>
        <row r="889">
          <cell r="A889" t="str">
            <v>20150416</v>
          </cell>
          <cell r="B889">
            <v>46</v>
          </cell>
          <cell r="C889" t="str">
            <v>201504</v>
          </cell>
          <cell r="D889" t="str">
            <v>16</v>
          </cell>
          <cell r="E889" t="str">
            <v>MK_B</v>
          </cell>
          <cell r="F889">
            <v>4593</v>
          </cell>
          <cell r="G889">
            <v>1066</v>
          </cell>
          <cell r="H889">
            <v>4593</v>
          </cell>
          <cell r="I889">
            <v>1066</v>
          </cell>
          <cell r="J889">
            <v>0</v>
          </cell>
          <cell r="K889">
            <v>0</v>
          </cell>
          <cell r="L889">
            <v>0</v>
          </cell>
          <cell r="M889">
            <v>1066</v>
          </cell>
          <cell r="N889">
            <v>680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W889">
            <v>4593</v>
          </cell>
        </row>
        <row r="890">
          <cell r="A890" t="str">
            <v>20150516</v>
          </cell>
          <cell r="B890">
            <v>47</v>
          </cell>
          <cell r="C890" t="str">
            <v>201505</v>
          </cell>
          <cell r="D890" t="str">
            <v>16</v>
          </cell>
          <cell r="E890" t="str">
            <v>MK_B</v>
          </cell>
          <cell r="F890">
            <v>4593</v>
          </cell>
          <cell r="G890">
            <v>1066</v>
          </cell>
          <cell r="H890">
            <v>4593</v>
          </cell>
          <cell r="I890">
            <v>1066</v>
          </cell>
          <cell r="J890">
            <v>0</v>
          </cell>
          <cell r="K890">
            <v>0</v>
          </cell>
          <cell r="L890">
            <v>0</v>
          </cell>
          <cell r="M890">
            <v>1066</v>
          </cell>
          <cell r="N890">
            <v>680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W890">
            <v>4593</v>
          </cell>
        </row>
        <row r="891">
          <cell r="A891" t="str">
            <v>20150616</v>
          </cell>
          <cell r="B891">
            <v>48</v>
          </cell>
          <cell r="C891" t="str">
            <v>201506</v>
          </cell>
          <cell r="D891" t="str">
            <v>16</v>
          </cell>
          <cell r="E891" t="str">
            <v>MK_B</v>
          </cell>
          <cell r="F891">
            <v>4593</v>
          </cell>
          <cell r="G891">
            <v>1066</v>
          </cell>
          <cell r="H891">
            <v>4593</v>
          </cell>
          <cell r="I891">
            <v>1066</v>
          </cell>
          <cell r="J891">
            <v>0</v>
          </cell>
          <cell r="K891">
            <v>0</v>
          </cell>
          <cell r="L891">
            <v>0</v>
          </cell>
          <cell r="M891">
            <v>1066</v>
          </cell>
          <cell r="N891">
            <v>680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W891">
            <v>4593</v>
          </cell>
        </row>
        <row r="892">
          <cell r="A892" t="str">
            <v>20150716</v>
          </cell>
          <cell r="B892">
            <v>49</v>
          </cell>
          <cell r="C892" t="str">
            <v>201507</v>
          </cell>
          <cell r="D892" t="str">
            <v>16</v>
          </cell>
          <cell r="E892" t="str">
            <v>MK_B</v>
          </cell>
          <cell r="F892">
            <v>4593</v>
          </cell>
          <cell r="G892">
            <v>1066</v>
          </cell>
          <cell r="H892">
            <v>4593</v>
          </cell>
          <cell r="I892">
            <v>1066</v>
          </cell>
          <cell r="J892">
            <v>0</v>
          </cell>
          <cell r="K892">
            <v>0</v>
          </cell>
          <cell r="L892">
            <v>0</v>
          </cell>
          <cell r="M892">
            <v>1066</v>
          </cell>
          <cell r="N892">
            <v>680</v>
          </cell>
          <cell r="O892">
            <v>0</v>
          </cell>
          <cell r="P892">
            <v>0</v>
          </cell>
          <cell r="Q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  <cell r="W892">
            <v>4593</v>
          </cell>
        </row>
        <row r="893">
          <cell r="A893" t="str">
            <v>20150816</v>
          </cell>
          <cell r="B893">
            <v>50</v>
          </cell>
          <cell r="C893" t="str">
            <v>201508</v>
          </cell>
          <cell r="D893" t="str">
            <v>16</v>
          </cell>
          <cell r="E893" t="str">
            <v>MK_B</v>
          </cell>
          <cell r="F893">
            <v>4593</v>
          </cell>
          <cell r="G893">
            <v>1066</v>
          </cell>
          <cell r="H893">
            <v>4593</v>
          </cell>
          <cell r="I893">
            <v>1066</v>
          </cell>
          <cell r="J893">
            <v>0</v>
          </cell>
          <cell r="K893">
            <v>0</v>
          </cell>
          <cell r="L893">
            <v>0</v>
          </cell>
          <cell r="M893">
            <v>1066</v>
          </cell>
          <cell r="N893">
            <v>680</v>
          </cell>
          <cell r="O893">
            <v>0</v>
          </cell>
          <cell r="P893">
            <v>0</v>
          </cell>
          <cell r="Q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4593</v>
          </cell>
        </row>
        <row r="894">
          <cell r="A894" t="str">
            <v>20150916</v>
          </cell>
          <cell r="B894">
            <v>51</v>
          </cell>
          <cell r="C894" t="str">
            <v>201509</v>
          </cell>
          <cell r="D894" t="str">
            <v>16</v>
          </cell>
          <cell r="E894" t="str">
            <v>MK_B</v>
          </cell>
          <cell r="F894">
            <v>4593</v>
          </cell>
          <cell r="G894">
            <v>1066</v>
          </cell>
          <cell r="H894">
            <v>4593</v>
          </cell>
          <cell r="I894">
            <v>1066</v>
          </cell>
          <cell r="J894">
            <v>0</v>
          </cell>
          <cell r="K894">
            <v>0</v>
          </cell>
          <cell r="L894">
            <v>0</v>
          </cell>
          <cell r="M894">
            <v>1066</v>
          </cell>
          <cell r="N894">
            <v>680</v>
          </cell>
          <cell r="O894">
            <v>0</v>
          </cell>
          <cell r="P894">
            <v>0</v>
          </cell>
          <cell r="Q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4593</v>
          </cell>
        </row>
        <row r="895">
          <cell r="A895" t="str">
            <v>20151016</v>
          </cell>
          <cell r="B895">
            <v>52</v>
          </cell>
          <cell r="C895" t="str">
            <v>201510</v>
          </cell>
          <cell r="D895" t="str">
            <v>16</v>
          </cell>
          <cell r="E895" t="str">
            <v>MK_B</v>
          </cell>
          <cell r="F895">
            <v>4593</v>
          </cell>
          <cell r="G895">
            <v>1066</v>
          </cell>
          <cell r="H895">
            <v>4593</v>
          </cell>
          <cell r="I895">
            <v>1066</v>
          </cell>
          <cell r="J895">
            <v>0</v>
          </cell>
          <cell r="K895">
            <v>0</v>
          </cell>
          <cell r="L895">
            <v>0</v>
          </cell>
          <cell r="M895">
            <v>1066</v>
          </cell>
          <cell r="N895">
            <v>680</v>
          </cell>
          <cell r="O895">
            <v>0</v>
          </cell>
          <cell r="P895">
            <v>0</v>
          </cell>
          <cell r="Q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4593</v>
          </cell>
        </row>
        <row r="896">
          <cell r="A896" t="str">
            <v>20151116</v>
          </cell>
          <cell r="B896">
            <v>53</v>
          </cell>
          <cell r="C896" t="str">
            <v>201511</v>
          </cell>
          <cell r="D896" t="str">
            <v>16</v>
          </cell>
          <cell r="E896" t="str">
            <v>MK_B</v>
          </cell>
          <cell r="F896">
            <v>4593</v>
          </cell>
          <cell r="G896">
            <v>1066</v>
          </cell>
          <cell r="H896">
            <v>4593</v>
          </cell>
          <cell r="I896">
            <v>1066</v>
          </cell>
          <cell r="J896">
            <v>0</v>
          </cell>
          <cell r="K896">
            <v>0</v>
          </cell>
          <cell r="L896">
            <v>0</v>
          </cell>
          <cell r="M896">
            <v>1066</v>
          </cell>
          <cell r="N896">
            <v>680</v>
          </cell>
          <cell r="O896">
            <v>0</v>
          </cell>
          <cell r="P896">
            <v>0</v>
          </cell>
          <cell r="Q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4593</v>
          </cell>
        </row>
        <row r="897">
          <cell r="A897" t="str">
            <v>20151216</v>
          </cell>
          <cell r="B897">
            <v>54</v>
          </cell>
          <cell r="C897" t="str">
            <v>201512</v>
          </cell>
          <cell r="D897" t="str">
            <v>16</v>
          </cell>
          <cell r="E897" t="str">
            <v>MK_B</v>
          </cell>
          <cell r="F897">
            <v>4593</v>
          </cell>
          <cell r="G897">
            <v>1066</v>
          </cell>
          <cell r="H897">
            <v>4593</v>
          </cell>
          <cell r="I897">
            <v>1066</v>
          </cell>
          <cell r="J897">
            <v>0</v>
          </cell>
          <cell r="K897">
            <v>0</v>
          </cell>
          <cell r="L897">
            <v>0</v>
          </cell>
          <cell r="M897">
            <v>1066</v>
          </cell>
          <cell r="N897">
            <v>680</v>
          </cell>
          <cell r="O897">
            <v>0</v>
          </cell>
          <cell r="P897">
            <v>0</v>
          </cell>
          <cell r="Q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4593</v>
          </cell>
        </row>
        <row r="898">
          <cell r="A898" t="str">
            <v>20160116</v>
          </cell>
          <cell r="B898">
            <v>55</v>
          </cell>
          <cell r="C898" t="str">
            <v>201601</v>
          </cell>
          <cell r="D898" t="str">
            <v>16</v>
          </cell>
          <cell r="E898" t="str">
            <v>MK_B</v>
          </cell>
          <cell r="F898">
            <v>4593</v>
          </cell>
          <cell r="G898">
            <v>1066</v>
          </cell>
          <cell r="H898">
            <v>4593</v>
          </cell>
          <cell r="I898">
            <v>1066</v>
          </cell>
          <cell r="J898">
            <v>0</v>
          </cell>
          <cell r="K898">
            <v>0</v>
          </cell>
          <cell r="L898">
            <v>0</v>
          </cell>
          <cell r="M898">
            <v>1066</v>
          </cell>
          <cell r="N898">
            <v>680</v>
          </cell>
          <cell r="O898">
            <v>0</v>
          </cell>
          <cell r="P898">
            <v>0</v>
          </cell>
          <cell r="Q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4593</v>
          </cell>
        </row>
        <row r="899">
          <cell r="A899" t="str">
            <v>20160216</v>
          </cell>
          <cell r="B899">
            <v>56</v>
          </cell>
          <cell r="C899" t="str">
            <v>201602</v>
          </cell>
          <cell r="D899" t="str">
            <v>16</v>
          </cell>
          <cell r="E899" t="str">
            <v>MK_B</v>
          </cell>
          <cell r="F899">
            <v>4593</v>
          </cell>
          <cell r="G899">
            <v>1066</v>
          </cell>
          <cell r="H899">
            <v>4593</v>
          </cell>
          <cell r="I899">
            <v>1066</v>
          </cell>
          <cell r="J899">
            <v>0</v>
          </cell>
          <cell r="K899">
            <v>0</v>
          </cell>
          <cell r="L899">
            <v>0</v>
          </cell>
          <cell r="M899">
            <v>1066</v>
          </cell>
          <cell r="N899">
            <v>680</v>
          </cell>
          <cell r="O899">
            <v>0</v>
          </cell>
          <cell r="P899">
            <v>0</v>
          </cell>
          <cell r="Q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4593</v>
          </cell>
        </row>
        <row r="900">
          <cell r="A900" t="str">
            <v>20160316</v>
          </cell>
          <cell r="B900">
            <v>57</v>
          </cell>
          <cell r="C900" t="str">
            <v>201603</v>
          </cell>
          <cell r="D900" t="str">
            <v>16</v>
          </cell>
          <cell r="E900" t="str">
            <v>MK_B</v>
          </cell>
          <cell r="F900">
            <v>4593</v>
          </cell>
          <cell r="G900">
            <v>1066</v>
          </cell>
          <cell r="H900">
            <v>4593</v>
          </cell>
          <cell r="I900">
            <v>1066</v>
          </cell>
          <cell r="J900">
            <v>0</v>
          </cell>
          <cell r="K900">
            <v>0</v>
          </cell>
          <cell r="L900">
            <v>0</v>
          </cell>
          <cell r="M900">
            <v>1066</v>
          </cell>
          <cell r="N900">
            <v>680</v>
          </cell>
          <cell r="O900">
            <v>0</v>
          </cell>
          <cell r="P900">
            <v>0</v>
          </cell>
          <cell r="Q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4593</v>
          </cell>
        </row>
        <row r="901">
          <cell r="A901" t="str">
            <v>20160416</v>
          </cell>
          <cell r="B901">
            <v>58</v>
          </cell>
          <cell r="C901" t="str">
            <v>201604</v>
          </cell>
          <cell r="D901" t="str">
            <v>16</v>
          </cell>
          <cell r="E901" t="str">
            <v>MK_B</v>
          </cell>
          <cell r="F901">
            <v>4593</v>
          </cell>
          <cell r="G901">
            <v>1066</v>
          </cell>
          <cell r="H901">
            <v>4593</v>
          </cell>
          <cell r="I901">
            <v>1066</v>
          </cell>
          <cell r="J901">
            <v>0</v>
          </cell>
          <cell r="K901">
            <v>0</v>
          </cell>
          <cell r="L901">
            <v>0</v>
          </cell>
          <cell r="M901">
            <v>1066</v>
          </cell>
          <cell r="N901">
            <v>680</v>
          </cell>
          <cell r="O901">
            <v>0</v>
          </cell>
          <cell r="P901">
            <v>0</v>
          </cell>
          <cell r="Q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4593</v>
          </cell>
        </row>
        <row r="902">
          <cell r="A902" t="str">
            <v>20160516</v>
          </cell>
          <cell r="B902">
            <v>59</v>
          </cell>
          <cell r="C902" t="str">
            <v>201605</v>
          </cell>
          <cell r="D902" t="str">
            <v>16</v>
          </cell>
          <cell r="E902" t="str">
            <v>MK_B</v>
          </cell>
          <cell r="F902">
            <v>4593</v>
          </cell>
          <cell r="G902">
            <v>1066</v>
          </cell>
          <cell r="H902">
            <v>4593</v>
          </cell>
          <cell r="I902">
            <v>1066</v>
          </cell>
          <cell r="J902">
            <v>0</v>
          </cell>
          <cell r="K902">
            <v>0</v>
          </cell>
          <cell r="L902">
            <v>0</v>
          </cell>
          <cell r="M902">
            <v>1066</v>
          </cell>
          <cell r="N902">
            <v>680</v>
          </cell>
          <cell r="O902">
            <v>0</v>
          </cell>
          <cell r="P902">
            <v>0</v>
          </cell>
          <cell r="Q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4593</v>
          </cell>
        </row>
        <row r="903">
          <cell r="A903" t="str">
            <v>20160616</v>
          </cell>
          <cell r="B903">
            <v>60</v>
          </cell>
          <cell r="C903" t="str">
            <v>201606</v>
          </cell>
          <cell r="D903" t="str">
            <v>16</v>
          </cell>
          <cell r="E903" t="str">
            <v>MK_B</v>
          </cell>
          <cell r="F903">
            <v>4593</v>
          </cell>
          <cell r="G903">
            <v>1066</v>
          </cell>
          <cell r="H903">
            <v>4593</v>
          </cell>
          <cell r="I903">
            <v>1066</v>
          </cell>
          <cell r="J903">
            <v>0</v>
          </cell>
          <cell r="K903">
            <v>0</v>
          </cell>
          <cell r="L903">
            <v>0</v>
          </cell>
          <cell r="M903">
            <v>1066</v>
          </cell>
          <cell r="N903">
            <v>680</v>
          </cell>
          <cell r="O903">
            <v>0</v>
          </cell>
          <cell r="P903">
            <v>0</v>
          </cell>
          <cell r="Q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4593</v>
          </cell>
        </row>
        <row r="904">
          <cell r="A904" t="str">
            <v>20110717</v>
          </cell>
          <cell r="B904">
            <v>1</v>
          </cell>
          <cell r="C904" t="str">
            <v>201107</v>
          </cell>
          <cell r="D904" t="str">
            <v>17</v>
          </cell>
          <cell r="E904" t="str">
            <v>UD_1</v>
          </cell>
          <cell r="F904">
            <v>745</v>
          </cell>
          <cell r="G904">
            <v>410</v>
          </cell>
          <cell r="H904">
            <v>745</v>
          </cell>
          <cell r="I904">
            <v>410</v>
          </cell>
          <cell r="J904">
            <v>0</v>
          </cell>
          <cell r="K904">
            <v>0</v>
          </cell>
          <cell r="L904">
            <v>0</v>
          </cell>
          <cell r="M904">
            <v>410</v>
          </cell>
          <cell r="N904">
            <v>238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W904">
            <v>745</v>
          </cell>
        </row>
        <row r="905">
          <cell r="A905" t="str">
            <v>20110817</v>
          </cell>
          <cell r="B905">
            <v>2</v>
          </cell>
          <cell r="C905" t="str">
            <v>201108</v>
          </cell>
          <cell r="D905" t="str">
            <v>17</v>
          </cell>
          <cell r="E905" t="str">
            <v>UD_1</v>
          </cell>
          <cell r="F905">
            <v>727</v>
          </cell>
          <cell r="G905">
            <v>418</v>
          </cell>
          <cell r="H905">
            <v>727</v>
          </cell>
          <cell r="I905">
            <v>418</v>
          </cell>
          <cell r="J905">
            <v>0</v>
          </cell>
          <cell r="K905">
            <v>0</v>
          </cell>
          <cell r="L905">
            <v>0</v>
          </cell>
          <cell r="M905">
            <v>418</v>
          </cell>
          <cell r="N905">
            <v>223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W905">
            <v>727</v>
          </cell>
        </row>
        <row r="906">
          <cell r="A906" t="str">
            <v>20110917</v>
          </cell>
          <cell r="B906">
            <v>3</v>
          </cell>
          <cell r="C906" t="str">
            <v>201109</v>
          </cell>
          <cell r="D906" t="str">
            <v>17</v>
          </cell>
          <cell r="E906" t="str">
            <v>UD_1</v>
          </cell>
          <cell r="F906">
            <v>730</v>
          </cell>
          <cell r="G906">
            <v>438</v>
          </cell>
          <cell r="H906">
            <v>730</v>
          </cell>
          <cell r="I906">
            <v>438</v>
          </cell>
          <cell r="J906">
            <v>0</v>
          </cell>
          <cell r="K906">
            <v>0</v>
          </cell>
          <cell r="L906">
            <v>0</v>
          </cell>
          <cell r="M906">
            <v>438</v>
          </cell>
          <cell r="N906">
            <v>208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W906">
            <v>730</v>
          </cell>
        </row>
        <row r="907">
          <cell r="A907" t="str">
            <v>20111017</v>
          </cell>
          <cell r="B907">
            <v>4</v>
          </cell>
          <cell r="C907" t="str">
            <v>201110</v>
          </cell>
          <cell r="D907" t="str">
            <v>17</v>
          </cell>
          <cell r="E907" t="str">
            <v>UD_1</v>
          </cell>
          <cell r="F907">
            <v>723</v>
          </cell>
          <cell r="G907">
            <v>470</v>
          </cell>
          <cell r="H907">
            <v>723</v>
          </cell>
          <cell r="I907">
            <v>470</v>
          </cell>
          <cell r="J907">
            <v>0</v>
          </cell>
          <cell r="K907">
            <v>0</v>
          </cell>
          <cell r="L907">
            <v>0</v>
          </cell>
          <cell r="M907">
            <v>470</v>
          </cell>
          <cell r="N907">
            <v>211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W907">
            <v>723</v>
          </cell>
        </row>
        <row r="908">
          <cell r="A908" t="str">
            <v>20111117</v>
          </cell>
          <cell r="B908">
            <v>5</v>
          </cell>
          <cell r="C908" t="str">
            <v>201111</v>
          </cell>
          <cell r="D908" t="str">
            <v>17</v>
          </cell>
          <cell r="E908" t="str">
            <v>UD_1</v>
          </cell>
          <cell r="F908">
            <v>713</v>
          </cell>
          <cell r="G908">
            <v>445</v>
          </cell>
          <cell r="H908">
            <v>713</v>
          </cell>
          <cell r="I908">
            <v>445</v>
          </cell>
          <cell r="J908">
            <v>0</v>
          </cell>
          <cell r="K908">
            <v>0</v>
          </cell>
          <cell r="L908">
            <v>0</v>
          </cell>
          <cell r="M908">
            <v>445</v>
          </cell>
          <cell r="N908">
            <v>198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W908">
            <v>713</v>
          </cell>
        </row>
        <row r="909">
          <cell r="A909" t="str">
            <v>20111217</v>
          </cell>
          <cell r="B909">
            <v>6</v>
          </cell>
          <cell r="C909" t="str">
            <v>201112</v>
          </cell>
          <cell r="D909" t="str">
            <v>17</v>
          </cell>
          <cell r="E909" t="str">
            <v>UD_1</v>
          </cell>
          <cell r="F909">
            <v>718</v>
          </cell>
          <cell r="G909">
            <v>442</v>
          </cell>
          <cell r="H909">
            <v>718</v>
          </cell>
          <cell r="I909">
            <v>442</v>
          </cell>
          <cell r="J909">
            <v>0</v>
          </cell>
          <cell r="K909">
            <v>0</v>
          </cell>
          <cell r="L909">
            <v>0</v>
          </cell>
          <cell r="M909">
            <v>442</v>
          </cell>
          <cell r="N909">
            <v>208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W909">
            <v>718</v>
          </cell>
        </row>
        <row r="910">
          <cell r="A910" t="str">
            <v>20120117</v>
          </cell>
          <cell r="B910">
            <v>7</v>
          </cell>
          <cell r="C910" t="str">
            <v>201201</v>
          </cell>
          <cell r="D910" t="str">
            <v>17</v>
          </cell>
          <cell r="E910" t="str">
            <v>UD_1</v>
          </cell>
          <cell r="F910">
            <v>702</v>
          </cell>
          <cell r="G910">
            <v>430</v>
          </cell>
          <cell r="H910">
            <v>702</v>
          </cell>
          <cell r="I910">
            <v>430</v>
          </cell>
          <cell r="J910">
            <v>0</v>
          </cell>
          <cell r="K910">
            <v>0</v>
          </cell>
          <cell r="L910">
            <v>0</v>
          </cell>
          <cell r="M910">
            <v>430</v>
          </cell>
          <cell r="N910">
            <v>204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W910">
            <v>702</v>
          </cell>
        </row>
        <row r="911">
          <cell r="A911" t="str">
            <v>20120217</v>
          </cell>
          <cell r="B911">
            <v>8</v>
          </cell>
          <cell r="C911" t="str">
            <v>201202</v>
          </cell>
          <cell r="D911" t="str">
            <v>17</v>
          </cell>
          <cell r="E911" t="str">
            <v>UD_1</v>
          </cell>
          <cell r="F911">
            <v>758</v>
          </cell>
          <cell r="G911">
            <v>456</v>
          </cell>
          <cell r="H911">
            <v>758</v>
          </cell>
          <cell r="I911">
            <v>456</v>
          </cell>
          <cell r="J911">
            <v>0</v>
          </cell>
          <cell r="K911">
            <v>0</v>
          </cell>
          <cell r="L911">
            <v>0</v>
          </cell>
          <cell r="M911">
            <v>456</v>
          </cell>
          <cell r="N911">
            <v>227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W911">
            <v>758</v>
          </cell>
        </row>
        <row r="912">
          <cell r="A912" t="str">
            <v>20120317</v>
          </cell>
          <cell r="B912">
            <v>9</v>
          </cell>
          <cell r="C912" t="str">
            <v>201203</v>
          </cell>
          <cell r="D912" t="str">
            <v>17</v>
          </cell>
          <cell r="E912" t="str">
            <v>UD_1</v>
          </cell>
          <cell r="F912">
            <v>770</v>
          </cell>
          <cell r="G912">
            <v>460</v>
          </cell>
          <cell r="H912">
            <v>770</v>
          </cell>
          <cell r="I912">
            <v>460</v>
          </cell>
          <cell r="J912">
            <v>0</v>
          </cell>
          <cell r="K912">
            <v>0</v>
          </cell>
          <cell r="L912">
            <v>0</v>
          </cell>
          <cell r="M912">
            <v>460</v>
          </cell>
          <cell r="N912">
            <v>230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W912">
            <v>770</v>
          </cell>
        </row>
        <row r="913">
          <cell r="A913" t="str">
            <v>20120417</v>
          </cell>
          <cell r="B913">
            <v>10</v>
          </cell>
          <cell r="C913" t="str">
            <v>201204</v>
          </cell>
          <cell r="D913" t="str">
            <v>17</v>
          </cell>
          <cell r="E913" t="str">
            <v>UD_1</v>
          </cell>
          <cell r="F913">
            <v>757</v>
          </cell>
          <cell r="G913">
            <v>446</v>
          </cell>
          <cell r="H913">
            <v>757</v>
          </cell>
          <cell r="I913">
            <v>446</v>
          </cell>
          <cell r="J913">
            <v>0</v>
          </cell>
          <cell r="K913">
            <v>0</v>
          </cell>
          <cell r="L913">
            <v>0</v>
          </cell>
          <cell r="M913">
            <v>446</v>
          </cell>
          <cell r="N913">
            <v>222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W913">
            <v>757</v>
          </cell>
        </row>
        <row r="914">
          <cell r="A914" t="str">
            <v>20120517</v>
          </cell>
          <cell r="B914">
            <v>11</v>
          </cell>
          <cell r="C914" t="str">
            <v>201205</v>
          </cell>
          <cell r="D914" t="str">
            <v>17</v>
          </cell>
          <cell r="E914" t="str">
            <v>UD_1</v>
          </cell>
          <cell r="F914">
            <v>756</v>
          </cell>
          <cell r="G914">
            <v>457</v>
          </cell>
          <cell r="H914">
            <v>756</v>
          </cell>
          <cell r="I914">
            <v>457</v>
          </cell>
          <cell r="J914">
            <v>0</v>
          </cell>
          <cell r="K914">
            <v>0</v>
          </cell>
          <cell r="L914">
            <v>0</v>
          </cell>
          <cell r="M914">
            <v>457</v>
          </cell>
          <cell r="N914">
            <v>225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W914">
            <v>756</v>
          </cell>
        </row>
        <row r="915">
          <cell r="A915" t="str">
            <v>20120617</v>
          </cell>
          <cell r="B915">
            <v>12</v>
          </cell>
          <cell r="C915" t="str">
            <v>201206</v>
          </cell>
          <cell r="D915" t="str">
            <v>17</v>
          </cell>
          <cell r="E915" t="str">
            <v>UD_1</v>
          </cell>
          <cell r="F915">
            <v>714</v>
          </cell>
          <cell r="G915">
            <v>416</v>
          </cell>
          <cell r="H915">
            <v>714</v>
          </cell>
          <cell r="I915">
            <v>416</v>
          </cell>
          <cell r="J915">
            <v>0</v>
          </cell>
          <cell r="K915">
            <v>0</v>
          </cell>
          <cell r="L915">
            <v>0</v>
          </cell>
          <cell r="M915">
            <v>416</v>
          </cell>
          <cell r="N915">
            <v>211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W915">
            <v>714</v>
          </cell>
        </row>
        <row r="916">
          <cell r="A916" t="str">
            <v>20120717</v>
          </cell>
          <cell r="B916">
            <v>13</v>
          </cell>
          <cell r="C916" t="str">
            <v>201207</v>
          </cell>
          <cell r="D916" t="str">
            <v>17</v>
          </cell>
          <cell r="E916" t="str">
            <v>UD_1</v>
          </cell>
          <cell r="F916">
            <v>739</v>
          </cell>
          <cell r="G916">
            <v>435</v>
          </cell>
          <cell r="H916">
            <v>739</v>
          </cell>
          <cell r="I916">
            <v>435</v>
          </cell>
          <cell r="J916">
            <v>0</v>
          </cell>
          <cell r="K916">
            <v>0</v>
          </cell>
          <cell r="L916">
            <v>0</v>
          </cell>
          <cell r="M916">
            <v>435</v>
          </cell>
          <cell r="N916">
            <v>207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W916">
            <v>739</v>
          </cell>
        </row>
        <row r="917">
          <cell r="A917" t="str">
            <v>20120817</v>
          </cell>
          <cell r="B917">
            <v>14</v>
          </cell>
          <cell r="C917" t="str">
            <v>201208</v>
          </cell>
          <cell r="D917" t="str">
            <v>17</v>
          </cell>
          <cell r="E917" t="str">
            <v>UD_1</v>
          </cell>
          <cell r="F917">
            <v>730</v>
          </cell>
          <cell r="G917">
            <v>431</v>
          </cell>
          <cell r="H917">
            <v>730</v>
          </cell>
          <cell r="I917">
            <v>431</v>
          </cell>
          <cell r="J917">
            <v>0</v>
          </cell>
          <cell r="K917">
            <v>0</v>
          </cell>
          <cell r="L917">
            <v>0</v>
          </cell>
          <cell r="M917">
            <v>431</v>
          </cell>
          <cell r="N917">
            <v>215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W917">
            <v>730</v>
          </cell>
        </row>
        <row r="918">
          <cell r="A918" t="str">
            <v>20120917</v>
          </cell>
          <cell r="B918">
            <v>15</v>
          </cell>
          <cell r="C918" t="str">
            <v>201209</v>
          </cell>
          <cell r="D918" t="str">
            <v>17</v>
          </cell>
          <cell r="E918" t="str">
            <v>UD_1</v>
          </cell>
          <cell r="F918">
            <v>724</v>
          </cell>
          <cell r="G918">
            <v>427</v>
          </cell>
          <cell r="H918">
            <v>724</v>
          </cell>
          <cell r="I918">
            <v>427</v>
          </cell>
          <cell r="J918">
            <v>0</v>
          </cell>
          <cell r="K918">
            <v>0</v>
          </cell>
          <cell r="L918">
            <v>0</v>
          </cell>
          <cell r="M918">
            <v>427</v>
          </cell>
          <cell r="N918">
            <v>215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W918">
            <v>724</v>
          </cell>
        </row>
        <row r="919">
          <cell r="A919" t="str">
            <v>20121017</v>
          </cell>
          <cell r="B919">
            <v>16</v>
          </cell>
          <cell r="C919" t="str">
            <v>201210</v>
          </cell>
          <cell r="D919" t="str">
            <v>17</v>
          </cell>
          <cell r="E919" t="str">
            <v>UD_1</v>
          </cell>
          <cell r="F919">
            <v>747</v>
          </cell>
          <cell r="G919">
            <v>443</v>
          </cell>
          <cell r="H919">
            <v>747</v>
          </cell>
          <cell r="I919">
            <v>443</v>
          </cell>
          <cell r="J919">
            <v>0</v>
          </cell>
          <cell r="K919">
            <v>0</v>
          </cell>
          <cell r="L919">
            <v>0</v>
          </cell>
          <cell r="M919">
            <v>443</v>
          </cell>
          <cell r="N919">
            <v>203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W919">
            <v>747</v>
          </cell>
        </row>
        <row r="920">
          <cell r="A920" t="str">
            <v>20121117</v>
          </cell>
          <cell r="B920">
            <v>17</v>
          </cell>
          <cell r="C920" t="str">
            <v>201211</v>
          </cell>
          <cell r="D920" t="str">
            <v>17</v>
          </cell>
          <cell r="E920" t="str">
            <v>UD_1</v>
          </cell>
          <cell r="F920">
            <v>709</v>
          </cell>
          <cell r="G920">
            <v>423</v>
          </cell>
          <cell r="H920">
            <v>709</v>
          </cell>
          <cell r="I920">
            <v>423</v>
          </cell>
          <cell r="J920">
            <v>0</v>
          </cell>
          <cell r="K920">
            <v>0</v>
          </cell>
          <cell r="L920">
            <v>0</v>
          </cell>
          <cell r="M920">
            <v>423</v>
          </cell>
          <cell r="N920">
            <v>170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W920">
            <v>709</v>
          </cell>
        </row>
        <row r="921">
          <cell r="A921" t="str">
            <v>20121217</v>
          </cell>
          <cell r="B921">
            <v>18</v>
          </cell>
          <cell r="C921" t="str">
            <v>201212</v>
          </cell>
          <cell r="D921" t="str">
            <v>17</v>
          </cell>
          <cell r="E921" t="str">
            <v>UD_1</v>
          </cell>
          <cell r="F921">
            <v>720</v>
          </cell>
          <cell r="G921">
            <v>413</v>
          </cell>
          <cell r="H921">
            <v>720</v>
          </cell>
          <cell r="I921">
            <v>413</v>
          </cell>
          <cell r="J921">
            <v>0</v>
          </cell>
          <cell r="K921">
            <v>0</v>
          </cell>
          <cell r="L921">
            <v>0</v>
          </cell>
          <cell r="M921">
            <v>413</v>
          </cell>
          <cell r="N921">
            <v>167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W921">
            <v>720</v>
          </cell>
        </row>
        <row r="922">
          <cell r="A922" t="str">
            <v>20130117</v>
          </cell>
          <cell r="B922">
            <v>19</v>
          </cell>
          <cell r="C922" t="str">
            <v>201301</v>
          </cell>
          <cell r="D922" t="str">
            <v>17</v>
          </cell>
          <cell r="E922" t="str">
            <v>UD_1</v>
          </cell>
          <cell r="F922">
            <v>741</v>
          </cell>
          <cell r="G922">
            <v>440</v>
          </cell>
          <cell r="H922">
            <v>741</v>
          </cell>
          <cell r="I922">
            <v>440</v>
          </cell>
          <cell r="J922">
            <v>0</v>
          </cell>
          <cell r="K922">
            <v>0</v>
          </cell>
          <cell r="L922">
            <v>0</v>
          </cell>
          <cell r="M922">
            <v>440</v>
          </cell>
          <cell r="N922">
            <v>173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W922">
            <v>741</v>
          </cell>
        </row>
        <row r="923">
          <cell r="A923" t="str">
            <v>20130217</v>
          </cell>
          <cell r="B923">
            <v>20</v>
          </cell>
          <cell r="C923" t="str">
            <v>201302</v>
          </cell>
          <cell r="D923" t="str">
            <v>17</v>
          </cell>
          <cell r="E923" t="str">
            <v>UD_1</v>
          </cell>
          <cell r="F923">
            <v>736</v>
          </cell>
          <cell r="G923">
            <v>413</v>
          </cell>
          <cell r="H923">
            <v>736</v>
          </cell>
          <cell r="I923">
            <v>413</v>
          </cell>
          <cell r="J923">
            <v>0</v>
          </cell>
          <cell r="K923">
            <v>0</v>
          </cell>
          <cell r="L923">
            <v>0</v>
          </cell>
          <cell r="M923">
            <v>413</v>
          </cell>
          <cell r="N923">
            <v>177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W923">
            <v>736</v>
          </cell>
        </row>
        <row r="924">
          <cell r="A924" t="str">
            <v>20130317</v>
          </cell>
          <cell r="B924">
            <v>21</v>
          </cell>
          <cell r="C924" t="str">
            <v>201303</v>
          </cell>
          <cell r="D924" t="str">
            <v>17</v>
          </cell>
          <cell r="E924" t="str">
            <v>UD_1</v>
          </cell>
          <cell r="F924">
            <v>729</v>
          </cell>
          <cell r="G924">
            <v>398</v>
          </cell>
          <cell r="H924">
            <v>729</v>
          </cell>
          <cell r="I924">
            <v>398</v>
          </cell>
          <cell r="J924">
            <v>0</v>
          </cell>
          <cell r="K924">
            <v>0</v>
          </cell>
          <cell r="L924">
            <v>0</v>
          </cell>
          <cell r="M924">
            <v>398</v>
          </cell>
          <cell r="N924">
            <v>175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W924">
            <v>729</v>
          </cell>
        </row>
        <row r="925">
          <cell r="A925" t="str">
            <v>20130417</v>
          </cell>
          <cell r="B925">
            <v>22</v>
          </cell>
          <cell r="C925" t="str">
            <v>201304</v>
          </cell>
          <cell r="D925" t="str">
            <v>17</v>
          </cell>
          <cell r="E925" t="str">
            <v>UD_1</v>
          </cell>
          <cell r="F925">
            <v>726</v>
          </cell>
          <cell r="G925">
            <v>404</v>
          </cell>
          <cell r="H925">
            <v>726</v>
          </cell>
          <cell r="I925">
            <v>404</v>
          </cell>
          <cell r="J925">
            <v>0</v>
          </cell>
          <cell r="K925">
            <v>0</v>
          </cell>
          <cell r="L925">
            <v>0</v>
          </cell>
          <cell r="M925">
            <v>404</v>
          </cell>
          <cell r="N925">
            <v>170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W925">
            <v>726</v>
          </cell>
        </row>
        <row r="926">
          <cell r="A926" t="str">
            <v>20130517</v>
          </cell>
          <cell r="B926">
            <v>23</v>
          </cell>
          <cell r="C926" t="str">
            <v>201305</v>
          </cell>
          <cell r="D926" t="str">
            <v>17</v>
          </cell>
          <cell r="E926" t="str">
            <v>UD_1</v>
          </cell>
          <cell r="F926">
            <v>733</v>
          </cell>
          <cell r="G926">
            <v>400</v>
          </cell>
          <cell r="H926">
            <v>733</v>
          </cell>
          <cell r="I926">
            <v>400</v>
          </cell>
          <cell r="J926">
            <v>0</v>
          </cell>
          <cell r="K926">
            <v>0</v>
          </cell>
          <cell r="L926">
            <v>0</v>
          </cell>
          <cell r="M926">
            <v>400</v>
          </cell>
          <cell r="N926">
            <v>178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W926">
            <v>733</v>
          </cell>
        </row>
        <row r="927">
          <cell r="A927" t="str">
            <v>20130617</v>
          </cell>
          <cell r="B927">
            <v>24</v>
          </cell>
          <cell r="C927" t="str">
            <v>201306</v>
          </cell>
          <cell r="D927" t="str">
            <v>17</v>
          </cell>
          <cell r="E927" t="str">
            <v>UD_1</v>
          </cell>
          <cell r="F927">
            <v>728</v>
          </cell>
          <cell r="G927">
            <v>385</v>
          </cell>
          <cell r="H927">
            <v>728</v>
          </cell>
          <cell r="I927">
            <v>385</v>
          </cell>
          <cell r="J927">
            <v>0</v>
          </cell>
          <cell r="K927">
            <v>0</v>
          </cell>
          <cell r="L927">
            <v>0</v>
          </cell>
          <cell r="M927">
            <v>385</v>
          </cell>
          <cell r="N927">
            <v>170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W927">
            <v>728</v>
          </cell>
        </row>
        <row r="928">
          <cell r="A928" t="str">
            <v>20130717</v>
          </cell>
          <cell r="B928">
            <v>25</v>
          </cell>
          <cell r="C928" t="str">
            <v>201307</v>
          </cell>
          <cell r="D928" t="str">
            <v>17</v>
          </cell>
          <cell r="E928" t="str">
            <v>UD_1</v>
          </cell>
          <cell r="F928">
            <v>721</v>
          </cell>
          <cell r="G928">
            <v>384</v>
          </cell>
          <cell r="H928">
            <v>721</v>
          </cell>
          <cell r="I928">
            <v>384</v>
          </cell>
          <cell r="J928">
            <v>0</v>
          </cell>
          <cell r="K928">
            <v>0</v>
          </cell>
          <cell r="L928">
            <v>0</v>
          </cell>
          <cell r="M928">
            <v>384</v>
          </cell>
          <cell r="N928">
            <v>172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W928">
            <v>721</v>
          </cell>
        </row>
        <row r="929">
          <cell r="A929" t="str">
            <v>20130817</v>
          </cell>
          <cell r="B929">
            <v>26</v>
          </cell>
          <cell r="C929" t="str">
            <v>201308</v>
          </cell>
          <cell r="D929" t="str">
            <v>17</v>
          </cell>
          <cell r="E929" t="str">
            <v>UD_1</v>
          </cell>
          <cell r="F929">
            <v>729</v>
          </cell>
          <cell r="G929">
            <v>393</v>
          </cell>
          <cell r="H929">
            <v>729</v>
          </cell>
          <cell r="I929">
            <v>393</v>
          </cell>
          <cell r="J929">
            <v>0</v>
          </cell>
          <cell r="K929">
            <v>0</v>
          </cell>
          <cell r="L929">
            <v>0</v>
          </cell>
          <cell r="M929">
            <v>393</v>
          </cell>
          <cell r="N929">
            <v>170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W929">
            <v>729</v>
          </cell>
        </row>
        <row r="930">
          <cell r="A930" t="str">
            <v>20130917</v>
          </cell>
          <cell r="B930">
            <v>27</v>
          </cell>
          <cell r="C930" t="str">
            <v>201309</v>
          </cell>
          <cell r="D930" t="str">
            <v>17</v>
          </cell>
          <cell r="E930" t="str">
            <v>UD_1</v>
          </cell>
          <cell r="F930">
            <v>727</v>
          </cell>
          <cell r="G930">
            <v>407</v>
          </cell>
          <cell r="H930">
            <v>727</v>
          </cell>
          <cell r="I930">
            <v>407</v>
          </cell>
          <cell r="J930">
            <v>0</v>
          </cell>
          <cell r="K930">
            <v>0</v>
          </cell>
          <cell r="L930">
            <v>0</v>
          </cell>
          <cell r="M930">
            <v>407</v>
          </cell>
          <cell r="N930">
            <v>157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W930">
            <v>727</v>
          </cell>
        </row>
        <row r="931">
          <cell r="A931" t="str">
            <v>20131017</v>
          </cell>
          <cell r="B931">
            <v>28</v>
          </cell>
          <cell r="C931" t="str">
            <v>201310</v>
          </cell>
          <cell r="D931" t="str">
            <v>17</v>
          </cell>
          <cell r="E931" t="str">
            <v>UD_1</v>
          </cell>
          <cell r="F931">
            <v>684</v>
          </cell>
          <cell r="G931">
            <v>355</v>
          </cell>
          <cell r="H931">
            <v>684</v>
          </cell>
          <cell r="I931">
            <v>355</v>
          </cell>
          <cell r="J931">
            <v>0</v>
          </cell>
          <cell r="K931">
            <v>0</v>
          </cell>
          <cell r="L931">
            <v>0</v>
          </cell>
          <cell r="M931">
            <v>355</v>
          </cell>
          <cell r="N931">
            <v>156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W931">
            <v>684</v>
          </cell>
        </row>
        <row r="932">
          <cell r="A932" t="str">
            <v>20131117</v>
          </cell>
          <cell r="B932">
            <v>29</v>
          </cell>
          <cell r="C932" t="str">
            <v>201311</v>
          </cell>
          <cell r="D932" t="str">
            <v>17</v>
          </cell>
          <cell r="E932" t="str">
            <v>UD_1</v>
          </cell>
          <cell r="F932">
            <v>653</v>
          </cell>
          <cell r="G932">
            <v>333</v>
          </cell>
          <cell r="H932">
            <v>653</v>
          </cell>
          <cell r="I932">
            <v>333</v>
          </cell>
          <cell r="J932">
            <v>0</v>
          </cell>
          <cell r="K932">
            <v>0</v>
          </cell>
          <cell r="L932">
            <v>0</v>
          </cell>
          <cell r="M932">
            <v>333</v>
          </cell>
          <cell r="N932">
            <v>145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W932">
            <v>653</v>
          </cell>
        </row>
        <row r="933">
          <cell r="A933" t="str">
            <v>20131217</v>
          </cell>
          <cell r="B933">
            <v>30</v>
          </cell>
          <cell r="C933" t="str">
            <v>201312</v>
          </cell>
          <cell r="D933" t="str">
            <v>17</v>
          </cell>
          <cell r="E933" t="str">
            <v>UD_1</v>
          </cell>
          <cell r="F933">
            <v>671</v>
          </cell>
          <cell r="G933">
            <v>305</v>
          </cell>
          <cell r="H933">
            <v>671</v>
          </cell>
          <cell r="I933">
            <v>305</v>
          </cell>
          <cell r="J933">
            <v>0</v>
          </cell>
          <cell r="K933">
            <v>0</v>
          </cell>
          <cell r="L933">
            <v>0</v>
          </cell>
          <cell r="M933">
            <v>305</v>
          </cell>
          <cell r="N933">
            <v>189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W933">
            <v>671</v>
          </cell>
        </row>
        <row r="934">
          <cell r="A934" t="str">
            <v>20140117</v>
          </cell>
          <cell r="B934">
            <v>31</v>
          </cell>
          <cell r="C934" t="str">
            <v>201401</v>
          </cell>
          <cell r="D934" t="str">
            <v>17</v>
          </cell>
          <cell r="E934" t="str">
            <v>UD_1</v>
          </cell>
          <cell r="F934">
            <v>642</v>
          </cell>
          <cell r="G934">
            <v>347</v>
          </cell>
          <cell r="H934">
            <v>642</v>
          </cell>
          <cell r="I934">
            <v>347</v>
          </cell>
          <cell r="J934">
            <v>0</v>
          </cell>
          <cell r="K934">
            <v>0</v>
          </cell>
          <cell r="L934">
            <v>0</v>
          </cell>
          <cell r="M934">
            <v>347</v>
          </cell>
          <cell r="N934">
            <v>138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W934">
            <v>642</v>
          </cell>
        </row>
        <row r="935">
          <cell r="A935" t="str">
            <v>20140217</v>
          </cell>
          <cell r="B935">
            <v>32</v>
          </cell>
          <cell r="C935" t="str">
            <v>201402</v>
          </cell>
          <cell r="D935" t="str">
            <v>17</v>
          </cell>
          <cell r="E935" t="str">
            <v>UD_1</v>
          </cell>
          <cell r="F935">
            <v>667</v>
          </cell>
          <cell r="G935">
            <v>355</v>
          </cell>
          <cell r="H935">
            <v>667</v>
          </cell>
          <cell r="I935">
            <v>355</v>
          </cell>
          <cell r="J935">
            <v>0</v>
          </cell>
          <cell r="K935">
            <v>0</v>
          </cell>
          <cell r="L935">
            <v>0</v>
          </cell>
          <cell r="M935">
            <v>355</v>
          </cell>
          <cell r="N935">
            <v>146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W935">
            <v>667</v>
          </cell>
        </row>
        <row r="936">
          <cell r="A936" t="str">
            <v>20140317</v>
          </cell>
          <cell r="B936">
            <v>33</v>
          </cell>
          <cell r="C936" t="str">
            <v>201403</v>
          </cell>
          <cell r="D936" t="str">
            <v>17</v>
          </cell>
          <cell r="E936" t="str">
            <v>UD_1</v>
          </cell>
          <cell r="F936">
            <v>728</v>
          </cell>
          <cell r="G936">
            <v>418</v>
          </cell>
          <cell r="H936">
            <v>728</v>
          </cell>
          <cell r="I936">
            <v>418</v>
          </cell>
          <cell r="J936">
            <v>0</v>
          </cell>
          <cell r="K936">
            <v>0</v>
          </cell>
          <cell r="L936">
            <v>0</v>
          </cell>
          <cell r="M936">
            <v>418</v>
          </cell>
          <cell r="N936">
            <v>144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W936">
            <v>728</v>
          </cell>
        </row>
        <row r="937">
          <cell r="A937" t="str">
            <v>20140417</v>
          </cell>
          <cell r="B937">
            <v>34</v>
          </cell>
          <cell r="C937" t="str">
            <v>201404</v>
          </cell>
          <cell r="D937" t="str">
            <v>17</v>
          </cell>
          <cell r="E937" t="str">
            <v>UD_1</v>
          </cell>
          <cell r="F937">
            <v>674</v>
          </cell>
          <cell r="G937">
            <v>440</v>
          </cell>
          <cell r="H937">
            <v>674</v>
          </cell>
          <cell r="I937">
            <v>440</v>
          </cell>
          <cell r="J937">
            <v>0</v>
          </cell>
          <cell r="K937">
            <v>0</v>
          </cell>
          <cell r="L937">
            <v>0</v>
          </cell>
          <cell r="M937">
            <v>440</v>
          </cell>
          <cell r="N937">
            <v>116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W937">
            <v>674</v>
          </cell>
        </row>
        <row r="938">
          <cell r="A938" t="str">
            <v>20140517</v>
          </cell>
          <cell r="B938">
            <v>35</v>
          </cell>
          <cell r="C938" t="str">
            <v>201405</v>
          </cell>
          <cell r="D938" t="str">
            <v>17</v>
          </cell>
          <cell r="E938" t="str">
            <v>UD_1</v>
          </cell>
          <cell r="F938">
            <v>726</v>
          </cell>
          <cell r="G938">
            <v>451</v>
          </cell>
          <cell r="H938">
            <v>726</v>
          </cell>
          <cell r="I938">
            <v>451</v>
          </cell>
          <cell r="J938">
            <v>0</v>
          </cell>
          <cell r="K938">
            <v>0</v>
          </cell>
          <cell r="L938">
            <v>0</v>
          </cell>
          <cell r="M938">
            <v>451</v>
          </cell>
          <cell r="N938">
            <v>92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W938">
            <v>726</v>
          </cell>
        </row>
        <row r="939">
          <cell r="A939" t="str">
            <v>20140617</v>
          </cell>
          <cell r="B939">
            <v>36</v>
          </cell>
          <cell r="C939" t="str">
            <v>201406</v>
          </cell>
          <cell r="D939" t="str">
            <v>17</v>
          </cell>
          <cell r="E939" t="str">
            <v>UD_1</v>
          </cell>
          <cell r="F939">
            <v>731</v>
          </cell>
          <cell r="G939">
            <v>372</v>
          </cell>
          <cell r="H939">
            <v>731</v>
          </cell>
          <cell r="I939">
            <v>372</v>
          </cell>
          <cell r="J939">
            <v>0</v>
          </cell>
          <cell r="K939">
            <v>0</v>
          </cell>
          <cell r="L939">
            <v>0</v>
          </cell>
          <cell r="M939">
            <v>372</v>
          </cell>
          <cell r="N939">
            <v>174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W939">
            <v>731</v>
          </cell>
        </row>
        <row r="940">
          <cell r="A940" t="str">
            <v>20140717</v>
          </cell>
          <cell r="B940">
            <v>37</v>
          </cell>
          <cell r="C940" t="str">
            <v>201407</v>
          </cell>
          <cell r="D940" t="str">
            <v>17</v>
          </cell>
          <cell r="E940" t="str">
            <v>UD_1</v>
          </cell>
          <cell r="F940">
            <v>731</v>
          </cell>
          <cell r="G940">
            <v>372</v>
          </cell>
          <cell r="H940">
            <v>731</v>
          </cell>
          <cell r="I940">
            <v>372</v>
          </cell>
          <cell r="J940">
            <v>0</v>
          </cell>
          <cell r="K940">
            <v>0</v>
          </cell>
          <cell r="L940">
            <v>0</v>
          </cell>
          <cell r="M940">
            <v>372</v>
          </cell>
          <cell r="N940">
            <v>174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W940">
            <v>731</v>
          </cell>
        </row>
        <row r="941">
          <cell r="A941" t="str">
            <v>20140817</v>
          </cell>
          <cell r="B941">
            <v>38</v>
          </cell>
          <cell r="C941" t="str">
            <v>201408</v>
          </cell>
          <cell r="D941" t="str">
            <v>17</v>
          </cell>
          <cell r="E941" t="str">
            <v>UD_1</v>
          </cell>
          <cell r="F941">
            <v>731</v>
          </cell>
          <cell r="G941">
            <v>372</v>
          </cell>
          <cell r="H941">
            <v>731</v>
          </cell>
          <cell r="I941">
            <v>372</v>
          </cell>
          <cell r="J941">
            <v>0</v>
          </cell>
          <cell r="K941">
            <v>0</v>
          </cell>
          <cell r="L941">
            <v>0</v>
          </cell>
          <cell r="M941">
            <v>372</v>
          </cell>
          <cell r="N941">
            <v>174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W941">
            <v>731</v>
          </cell>
        </row>
        <row r="942">
          <cell r="A942" t="str">
            <v>20140917</v>
          </cell>
          <cell r="B942">
            <v>39</v>
          </cell>
          <cell r="C942" t="str">
            <v>201409</v>
          </cell>
          <cell r="D942" t="str">
            <v>17</v>
          </cell>
          <cell r="E942" t="str">
            <v>UD_1</v>
          </cell>
          <cell r="F942">
            <v>731</v>
          </cell>
          <cell r="G942">
            <v>372</v>
          </cell>
          <cell r="H942">
            <v>731</v>
          </cell>
          <cell r="I942">
            <v>372</v>
          </cell>
          <cell r="J942">
            <v>0</v>
          </cell>
          <cell r="K942">
            <v>0</v>
          </cell>
          <cell r="L942">
            <v>0</v>
          </cell>
          <cell r="M942">
            <v>372</v>
          </cell>
          <cell r="N942">
            <v>174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W942">
            <v>731</v>
          </cell>
        </row>
        <row r="943">
          <cell r="A943" t="str">
            <v>20141017</v>
          </cell>
          <cell r="B943">
            <v>40</v>
          </cell>
          <cell r="C943" t="str">
            <v>201410</v>
          </cell>
          <cell r="D943" t="str">
            <v>17</v>
          </cell>
          <cell r="E943" t="str">
            <v>UD_1</v>
          </cell>
          <cell r="F943">
            <v>731</v>
          </cell>
          <cell r="G943">
            <v>372</v>
          </cell>
          <cell r="H943">
            <v>731</v>
          </cell>
          <cell r="I943">
            <v>372</v>
          </cell>
          <cell r="J943">
            <v>0</v>
          </cell>
          <cell r="K943">
            <v>0</v>
          </cell>
          <cell r="L943">
            <v>0</v>
          </cell>
          <cell r="M943">
            <v>372</v>
          </cell>
          <cell r="N943">
            <v>174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W943">
            <v>731</v>
          </cell>
        </row>
        <row r="944">
          <cell r="A944" t="str">
            <v>20141117</v>
          </cell>
          <cell r="B944">
            <v>41</v>
          </cell>
          <cell r="C944" t="str">
            <v>201411</v>
          </cell>
          <cell r="D944" t="str">
            <v>17</v>
          </cell>
          <cell r="E944" t="str">
            <v>UD_1</v>
          </cell>
          <cell r="F944">
            <v>731</v>
          </cell>
          <cell r="G944">
            <v>372</v>
          </cell>
          <cell r="H944">
            <v>731</v>
          </cell>
          <cell r="I944">
            <v>372</v>
          </cell>
          <cell r="J944">
            <v>0</v>
          </cell>
          <cell r="K944">
            <v>0</v>
          </cell>
          <cell r="L944">
            <v>0</v>
          </cell>
          <cell r="M944">
            <v>372</v>
          </cell>
          <cell r="N944">
            <v>174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W944">
            <v>731</v>
          </cell>
        </row>
        <row r="945">
          <cell r="A945" t="str">
            <v>20141217</v>
          </cell>
          <cell r="B945">
            <v>42</v>
          </cell>
          <cell r="C945" t="str">
            <v>201412</v>
          </cell>
          <cell r="D945" t="str">
            <v>17</v>
          </cell>
          <cell r="E945" t="str">
            <v>UD_1</v>
          </cell>
          <cell r="F945">
            <v>731</v>
          </cell>
          <cell r="G945">
            <v>372</v>
          </cell>
          <cell r="H945">
            <v>731</v>
          </cell>
          <cell r="I945">
            <v>372</v>
          </cell>
          <cell r="J945">
            <v>0</v>
          </cell>
          <cell r="K945">
            <v>0</v>
          </cell>
          <cell r="L945">
            <v>0</v>
          </cell>
          <cell r="M945">
            <v>372</v>
          </cell>
          <cell r="N945">
            <v>174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W945">
            <v>731</v>
          </cell>
        </row>
        <row r="946">
          <cell r="A946" t="str">
            <v>20150117</v>
          </cell>
          <cell r="B946">
            <v>43</v>
          </cell>
          <cell r="C946" t="str">
            <v>201501</v>
          </cell>
          <cell r="D946" t="str">
            <v>17</v>
          </cell>
          <cell r="E946" t="str">
            <v>UD_1</v>
          </cell>
          <cell r="F946">
            <v>731</v>
          </cell>
          <cell r="G946">
            <v>372</v>
          </cell>
          <cell r="H946">
            <v>731</v>
          </cell>
          <cell r="I946">
            <v>372</v>
          </cell>
          <cell r="J946">
            <v>0</v>
          </cell>
          <cell r="K946">
            <v>0</v>
          </cell>
          <cell r="L946">
            <v>0</v>
          </cell>
          <cell r="M946">
            <v>372</v>
          </cell>
          <cell r="N946">
            <v>174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W946">
            <v>731</v>
          </cell>
        </row>
        <row r="947">
          <cell r="A947" t="str">
            <v>20150217</v>
          </cell>
          <cell r="B947">
            <v>44</v>
          </cell>
          <cell r="C947" t="str">
            <v>201502</v>
          </cell>
          <cell r="D947" t="str">
            <v>17</v>
          </cell>
          <cell r="E947" t="str">
            <v>UD_1</v>
          </cell>
          <cell r="F947">
            <v>731</v>
          </cell>
          <cell r="G947">
            <v>372</v>
          </cell>
          <cell r="H947">
            <v>731</v>
          </cell>
          <cell r="I947">
            <v>372</v>
          </cell>
          <cell r="J947">
            <v>0</v>
          </cell>
          <cell r="K947">
            <v>0</v>
          </cell>
          <cell r="L947">
            <v>0</v>
          </cell>
          <cell r="M947">
            <v>372</v>
          </cell>
          <cell r="N947">
            <v>174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W947">
            <v>731</v>
          </cell>
        </row>
        <row r="948">
          <cell r="A948" t="str">
            <v>20150317</v>
          </cell>
          <cell r="B948">
            <v>45</v>
          </cell>
          <cell r="C948" t="str">
            <v>201503</v>
          </cell>
          <cell r="D948" t="str">
            <v>17</v>
          </cell>
          <cell r="E948" t="str">
            <v>UD_1</v>
          </cell>
          <cell r="F948">
            <v>731</v>
          </cell>
          <cell r="G948">
            <v>372</v>
          </cell>
          <cell r="H948">
            <v>731</v>
          </cell>
          <cell r="I948">
            <v>372</v>
          </cell>
          <cell r="J948">
            <v>0</v>
          </cell>
          <cell r="K948">
            <v>0</v>
          </cell>
          <cell r="L948">
            <v>0</v>
          </cell>
          <cell r="M948">
            <v>372</v>
          </cell>
          <cell r="N948">
            <v>174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W948">
            <v>731</v>
          </cell>
        </row>
        <row r="949">
          <cell r="A949" t="str">
            <v>20150417</v>
          </cell>
          <cell r="B949">
            <v>46</v>
          </cell>
          <cell r="C949" t="str">
            <v>201504</v>
          </cell>
          <cell r="D949" t="str">
            <v>17</v>
          </cell>
          <cell r="E949" t="str">
            <v>UD_1</v>
          </cell>
          <cell r="F949">
            <v>731</v>
          </cell>
          <cell r="G949">
            <v>372</v>
          </cell>
          <cell r="H949">
            <v>731</v>
          </cell>
          <cell r="I949">
            <v>372</v>
          </cell>
          <cell r="J949">
            <v>0</v>
          </cell>
          <cell r="K949">
            <v>0</v>
          </cell>
          <cell r="L949">
            <v>0</v>
          </cell>
          <cell r="M949">
            <v>372</v>
          </cell>
          <cell r="N949">
            <v>174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W949">
            <v>731</v>
          </cell>
        </row>
        <row r="950">
          <cell r="A950" t="str">
            <v>20150517</v>
          </cell>
          <cell r="B950">
            <v>47</v>
          </cell>
          <cell r="C950" t="str">
            <v>201505</v>
          </cell>
          <cell r="D950" t="str">
            <v>17</v>
          </cell>
          <cell r="E950" t="str">
            <v>UD_1</v>
          </cell>
          <cell r="F950">
            <v>731</v>
          </cell>
          <cell r="G950">
            <v>372</v>
          </cell>
          <cell r="H950">
            <v>731</v>
          </cell>
          <cell r="I950">
            <v>372</v>
          </cell>
          <cell r="J950">
            <v>0</v>
          </cell>
          <cell r="K950">
            <v>0</v>
          </cell>
          <cell r="L950">
            <v>0</v>
          </cell>
          <cell r="M950">
            <v>372</v>
          </cell>
          <cell r="N950">
            <v>174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W950">
            <v>731</v>
          </cell>
        </row>
        <row r="951">
          <cell r="A951" t="str">
            <v>20150617</v>
          </cell>
          <cell r="B951">
            <v>48</v>
          </cell>
          <cell r="C951" t="str">
            <v>201506</v>
          </cell>
          <cell r="D951" t="str">
            <v>17</v>
          </cell>
          <cell r="E951" t="str">
            <v>UD_1</v>
          </cell>
          <cell r="F951">
            <v>731</v>
          </cell>
          <cell r="G951">
            <v>372</v>
          </cell>
          <cell r="H951">
            <v>731</v>
          </cell>
          <cell r="I951">
            <v>372</v>
          </cell>
          <cell r="J951">
            <v>0</v>
          </cell>
          <cell r="K951">
            <v>0</v>
          </cell>
          <cell r="L951">
            <v>0</v>
          </cell>
          <cell r="M951">
            <v>372</v>
          </cell>
          <cell r="N951">
            <v>174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W951">
            <v>731</v>
          </cell>
        </row>
        <row r="952">
          <cell r="A952" t="str">
            <v>20150717</v>
          </cell>
          <cell r="B952">
            <v>49</v>
          </cell>
          <cell r="C952" t="str">
            <v>201507</v>
          </cell>
          <cell r="D952" t="str">
            <v>17</v>
          </cell>
          <cell r="E952" t="str">
            <v>UD_1</v>
          </cell>
          <cell r="F952">
            <v>731</v>
          </cell>
          <cell r="G952">
            <v>372</v>
          </cell>
          <cell r="H952">
            <v>731</v>
          </cell>
          <cell r="I952">
            <v>372</v>
          </cell>
          <cell r="J952">
            <v>0</v>
          </cell>
          <cell r="K952">
            <v>0</v>
          </cell>
          <cell r="L952">
            <v>0</v>
          </cell>
          <cell r="M952">
            <v>372</v>
          </cell>
          <cell r="N952">
            <v>174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W952">
            <v>731</v>
          </cell>
        </row>
        <row r="953">
          <cell r="A953" t="str">
            <v>20150817</v>
          </cell>
          <cell r="B953">
            <v>50</v>
          </cell>
          <cell r="C953" t="str">
            <v>201508</v>
          </cell>
          <cell r="D953" t="str">
            <v>17</v>
          </cell>
          <cell r="E953" t="str">
            <v>UD_1</v>
          </cell>
          <cell r="F953">
            <v>731</v>
          </cell>
          <cell r="G953">
            <v>372</v>
          </cell>
          <cell r="H953">
            <v>731</v>
          </cell>
          <cell r="I953">
            <v>372</v>
          </cell>
          <cell r="J953">
            <v>0</v>
          </cell>
          <cell r="K953">
            <v>0</v>
          </cell>
          <cell r="L953">
            <v>0</v>
          </cell>
          <cell r="M953">
            <v>372</v>
          </cell>
          <cell r="N953">
            <v>174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W953">
            <v>731</v>
          </cell>
        </row>
        <row r="954">
          <cell r="A954" t="str">
            <v>20150917</v>
          </cell>
          <cell r="B954">
            <v>51</v>
          </cell>
          <cell r="C954" t="str">
            <v>201509</v>
          </cell>
          <cell r="D954" t="str">
            <v>17</v>
          </cell>
          <cell r="E954" t="str">
            <v>UD_1</v>
          </cell>
          <cell r="F954">
            <v>731</v>
          </cell>
          <cell r="G954">
            <v>372</v>
          </cell>
          <cell r="H954">
            <v>731</v>
          </cell>
          <cell r="I954">
            <v>372</v>
          </cell>
          <cell r="J954">
            <v>0</v>
          </cell>
          <cell r="K954">
            <v>0</v>
          </cell>
          <cell r="L954">
            <v>0</v>
          </cell>
          <cell r="M954">
            <v>372</v>
          </cell>
          <cell r="N954">
            <v>174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W954">
            <v>731</v>
          </cell>
        </row>
        <row r="955">
          <cell r="A955" t="str">
            <v>20151017</v>
          </cell>
          <cell r="B955">
            <v>52</v>
          </cell>
          <cell r="C955" t="str">
            <v>201510</v>
          </cell>
          <cell r="D955" t="str">
            <v>17</v>
          </cell>
          <cell r="E955" t="str">
            <v>UD_1</v>
          </cell>
          <cell r="F955">
            <v>731</v>
          </cell>
          <cell r="G955">
            <v>372</v>
          </cell>
          <cell r="H955">
            <v>731</v>
          </cell>
          <cell r="I955">
            <v>372</v>
          </cell>
          <cell r="J955">
            <v>0</v>
          </cell>
          <cell r="K955">
            <v>0</v>
          </cell>
          <cell r="L955">
            <v>0</v>
          </cell>
          <cell r="M955">
            <v>372</v>
          </cell>
          <cell r="N955">
            <v>174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W955">
            <v>731</v>
          </cell>
        </row>
        <row r="956">
          <cell r="A956" t="str">
            <v>20151117</v>
          </cell>
          <cell r="B956">
            <v>53</v>
          </cell>
          <cell r="C956" t="str">
            <v>201511</v>
          </cell>
          <cell r="D956" t="str">
            <v>17</v>
          </cell>
          <cell r="E956" t="str">
            <v>UD_1</v>
          </cell>
          <cell r="F956">
            <v>731</v>
          </cell>
          <cell r="G956">
            <v>372</v>
          </cell>
          <cell r="H956">
            <v>731</v>
          </cell>
          <cell r="I956">
            <v>372</v>
          </cell>
          <cell r="J956">
            <v>0</v>
          </cell>
          <cell r="K956">
            <v>0</v>
          </cell>
          <cell r="L956">
            <v>0</v>
          </cell>
          <cell r="M956">
            <v>372</v>
          </cell>
          <cell r="N956">
            <v>174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W956">
            <v>731</v>
          </cell>
        </row>
        <row r="957">
          <cell r="A957" t="str">
            <v>20151217</v>
          </cell>
          <cell r="B957">
            <v>54</v>
          </cell>
          <cell r="C957" t="str">
            <v>201512</v>
          </cell>
          <cell r="D957" t="str">
            <v>17</v>
          </cell>
          <cell r="E957" t="str">
            <v>UD_1</v>
          </cell>
          <cell r="F957">
            <v>731</v>
          </cell>
          <cell r="G957">
            <v>372</v>
          </cell>
          <cell r="H957">
            <v>731</v>
          </cell>
          <cell r="I957">
            <v>372</v>
          </cell>
          <cell r="J957">
            <v>0</v>
          </cell>
          <cell r="K957">
            <v>0</v>
          </cell>
          <cell r="L957">
            <v>0</v>
          </cell>
          <cell r="M957">
            <v>372</v>
          </cell>
          <cell r="N957">
            <v>174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W957">
            <v>731</v>
          </cell>
        </row>
        <row r="958">
          <cell r="A958" t="str">
            <v>20160117</v>
          </cell>
          <cell r="B958">
            <v>55</v>
          </cell>
          <cell r="C958" t="str">
            <v>201601</v>
          </cell>
          <cell r="D958" t="str">
            <v>17</v>
          </cell>
          <cell r="E958" t="str">
            <v>UD_1</v>
          </cell>
          <cell r="F958">
            <v>731</v>
          </cell>
          <cell r="G958">
            <v>372</v>
          </cell>
          <cell r="H958">
            <v>731</v>
          </cell>
          <cell r="I958">
            <v>372</v>
          </cell>
          <cell r="J958">
            <v>0</v>
          </cell>
          <cell r="K958">
            <v>0</v>
          </cell>
          <cell r="L958">
            <v>0</v>
          </cell>
          <cell r="M958">
            <v>372</v>
          </cell>
          <cell r="N958">
            <v>174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W958">
            <v>731</v>
          </cell>
        </row>
        <row r="959">
          <cell r="A959" t="str">
            <v>20160217</v>
          </cell>
          <cell r="B959">
            <v>56</v>
          </cell>
          <cell r="C959" t="str">
            <v>201602</v>
          </cell>
          <cell r="D959" t="str">
            <v>17</v>
          </cell>
          <cell r="E959" t="str">
            <v>UD_1</v>
          </cell>
          <cell r="F959">
            <v>731</v>
          </cell>
          <cell r="G959">
            <v>372</v>
          </cell>
          <cell r="H959">
            <v>731</v>
          </cell>
          <cell r="I959">
            <v>372</v>
          </cell>
          <cell r="J959">
            <v>0</v>
          </cell>
          <cell r="K959">
            <v>0</v>
          </cell>
          <cell r="L959">
            <v>0</v>
          </cell>
          <cell r="M959">
            <v>372</v>
          </cell>
          <cell r="N959">
            <v>174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W959">
            <v>731</v>
          </cell>
        </row>
        <row r="960">
          <cell r="A960" t="str">
            <v>20160317</v>
          </cell>
          <cell r="B960">
            <v>57</v>
          </cell>
          <cell r="C960" t="str">
            <v>201603</v>
          </cell>
          <cell r="D960" t="str">
            <v>17</v>
          </cell>
          <cell r="E960" t="str">
            <v>UD_1</v>
          </cell>
          <cell r="F960">
            <v>731</v>
          </cell>
          <cell r="G960">
            <v>372</v>
          </cell>
          <cell r="H960">
            <v>731</v>
          </cell>
          <cell r="I960">
            <v>372</v>
          </cell>
          <cell r="J960">
            <v>0</v>
          </cell>
          <cell r="K960">
            <v>0</v>
          </cell>
          <cell r="L960">
            <v>0</v>
          </cell>
          <cell r="M960">
            <v>372</v>
          </cell>
          <cell r="N960">
            <v>174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W960">
            <v>731</v>
          </cell>
        </row>
        <row r="961">
          <cell r="A961" t="str">
            <v>20160417</v>
          </cell>
          <cell r="B961">
            <v>58</v>
          </cell>
          <cell r="C961" t="str">
            <v>201604</v>
          </cell>
          <cell r="D961" t="str">
            <v>17</v>
          </cell>
          <cell r="E961" t="str">
            <v>UD_1</v>
          </cell>
          <cell r="F961">
            <v>731</v>
          </cell>
          <cell r="G961">
            <v>372</v>
          </cell>
          <cell r="H961">
            <v>731</v>
          </cell>
          <cell r="I961">
            <v>372</v>
          </cell>
          <cell r="J961">
            <v>0</v>
          </cell>
          <cell r="K961">
            <v>0</v>
          </cell>
          <cell r="L961">
            <v>0</v>
          </cell>
          <cell r="M961">
            <v>372</v>
          </cell>
          <cell r="N961">
            <v>174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W961">
            <v>731</v>
          </cell>
        </row>
        <row r="962">
          <cell r="A962" t="str">
            <v>20160517</v>
          </cell>
          <cell r="B962">
            <v>59</v>
          </cell>
          <cell r="C962" t="str">
            <v>201605</v>
          </cell>
          <cell r="D962" t="str">
            <v>17</v>
          </cell>
          <cell r="E962" t="str">
            <v>UD_1</v>
          </cell>
          <cell r="F962">
            <v>731</v>
          </cell>
          <cell r="G962">
            <v>372</v>
          </cell>
          <cell r="H962">
            <v>731</v>
          </cell>
          <cell r="I962">
            <v>372</v>
          </cell>
          <cell r="J962">
            <v>0</v>
          </cell>
          <cell r="K962">
            <v>0</v>
          </cell>
          <cell r="L962">
            <v>0</v>
          </cell>
          <cell r="M962">
            <v>372</v>
          </cell>
          <cell r="N962">
            <v>174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W962">
            <v>731</v>
          </cell>
        </row>
        <row r="963">
          <cell r="A963" t="str">
            <v>20160617</v>
          </cell>
          <cell r="B963">
            <v>60</v>
          </cell>
          <cell r="C963" t="str">
            <v>201606</v>
          </cell>
          <cell r="D963" t="str">
            <v>17</v>
          </cell>
          <cell r="E963" t="str">
            <v>UD_1</v>
          </cell>
          <cell r="F963">
            <v>731</v>
          </cell>
          <cell r="G963">
            <v>372</v>
          </cell>
          <cell r="H963">
            <v>731</v>
          </cell>
          <cell r="I963">
            <v>372</v>
          </cell>
          <cell r="J963">
            <v>0</v>
          </cell>
          <cell r="K963">
            <v>0</v>
          </cell>
          <cell r="L963">
            <v>0</v>
          </cell>
          <cell r="M963">
            <v>372</v>
          </cell>
          <cell r="N963">
            <v>174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W963">
            <v>731</v>
          </cell>
        </row>
      </sheetData>
      <sheetData sheetId="1"/>
      <sheetData sheetId="2">
        <row r="5">
          <cell r="A5" t="str">
            <v>01</v>
          </cell>
        </row>
      </sheetData>
      <sheetData sheetId="3">
        <row r="4">
          <cell r="A4">
            <v>201407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5">
          <cell r="A5" t="str">
            <v>20100701</v>
          </cell>
        </row>
      </sheetData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ility Names"/>
      <sheetName val="CPT4 Codes"/>
      <sheetName val=" Vlookup Worksheet"/>
      <sheetName val="Matched CPT4"/>
      <sheetName val="1999 Data Only"/>
    </sheetNames>
    <sheetDataSet>
      <sheetData sheetId="0" refreshError="1"/>
      <sheetData sheetId="1" refreshError="1">
        <row r="2">
          <cell r="A2" t="str">
            <v>00100</v>
          </cell>
          <cell r="B2" t="str">
            <v xml:space="preserve">ANESTH, SKIN SURGERY               </v>
          </cell>
        </row>
        <row r="3">
          <cell r="A3" t="str">
            <v>00102</v>
          </cell>
          <cell r="B3" t="str">
            <v xml:space="preserve">ANESTH, REPAIR OF CLEFT LIP        </v>
          </cell>
        </row>
        <row r="4">
          <cell r="A4" t="str">
            <v>00103</v>
          </cell>
          <cell r="B4" t="str">
            <v xml:space="preserve">ANESTH, BLEPHAROPLASTY             </v>
          </cell>
        </row>
        <row r="5">
          <cell r="A5" t="str">
            <v>00104</v>
          </cell>
          <cell r="B5" t="str">
            <v xml:space="preserve">ANESTH FOR ELECTROSHOCK            </v>
          </cell>
        </row>
        <row r="6">
          <cell r="A6" t="str">
            <v>00120</v>
          </cell>
          <cell r="B6" t="str">
            <v xml:space="preserve">ANESTHESIA FOR EAR SURGERY         </v>
          </cell>
        </row>
        <row r="7">
          <cell r="A7" t="str">
            <v>00124</v>
          </cell>
          <cell r="B7" t="str">
            <v xml:space="preserve">ANESTHESIA FOR EAR EXAM            </v>
          </cell>
        </row>
        <row r="8">
          <cell r="A8" t="str">
            <v>00126</v>
          </cell>
          <cell r="B8" t="str">
            <v xml:space="preserve">ANESTH, TYMPANOTOMY                </v>
          </cell>
        </row>
        <row r="9">
          <cell r="A9" t="str">
            <v>00140</v>
          </cell>
          <cell r="B9" t="str">
            <v xml:space="preserve">ANESTH, PROCEDURES ON EYE          </v>
          </cell>
        </row>
        <row r="10">
          <cell r="A10" t="str">
            <v>00142</v>
          </cell>
          <cell r="B10" t="str">
            <v xml:space="preserve">ANESTHESIA FOR LENS SURGERY        </v>
          </cell>
        </row>
        <row r="11">
          <cell r="A11" t="str">
            <v>00144</v>
          </cell>
          <cell r="B11" t="str">
            <v xml:space="preserve">ANESTH, CORNEAL TRANSPLANT         </v>
          </cell>
        </row>
        <row r="12">
          <cell r="A12" t="str">
            <v>00145</v>
          </cell>
          <cell r="B12" t="str">
            <v xml:space="preserve">ANESTH, VITRECTOMY                 </v>
          </cell>
        </row>
        <row r="13">
          <cell r="A13" t="str">
            <v>00147</v>
          </cell>
          <cell r="B13" t="str">
            <v xml:space="preserve">ANESTH, IRIDECTOMY                 </v>
          </cell>
        </row>
        <row r="14">
          <cell r="A14" t="str">
            <v>00148</v>
          </cell>
          <cell r="B14" t="str">
            <v xml:space="preserve">ANESTHESIA FOR EYE EXAM            </v>
          </cell>
        </row>
        <row r="15">
          <cell r="A15" t="str">
            <v>00160</v>
          </cell>
          <cell r="B15" t="str">
            <v xml:space="preserve">ANESTH, NOSE, SINUS SURGERY        </v>
          </cell>
        </row>
        <row r="16">
          <cell r="A16" t="str">
            <v>00162</v>
          </cell>
          <cell r="B16" t="str">
            <v xml:space="preserve">ANESTH, NOSE, SINUS SURGERY        </v>
          </cell>
        </row>
        <row r="17">
          <cell r="A17" t="str">
            <v>00164</v>
          </cell>
          <cell r="B17" t="str">
            <v xml:space="preserve">ANESTH, BIOPSY OF NOSE             </v>
          </cell>
        </row>
        <row r="18">
          <cell r="A18" t="str">
            <v>00170</v>
          </cell>
          <cell r="B18" t="str">
            <v xml:space="preserve">ANESTH, PROCEDURE ON MOUTH         </v>
          </cell>
        </row>
        <row r="19">
          <cell r="A19" t="str">
            <v>00172</v>
          </cell>
          <cell r="B19" t="str">
            <v xml:space="preserve">ANESTH, CLEFT PALATE REPAIR        </v>
          </cell>
        </row>
        <row r="20">
          <cell r="A20" t="str">
            <v>00174</v>
          </cell>
          <cell r="B20" t="str">
            <v xml:space="preserve">ANESTH, PHARYNGEAL SURGERY         </v>
          </cell>
        </row>
        <row r="21">
          <cell r="A21" t="str">
            <v>00176</v>
          </cell>
          <cell r="B21" t="str">
            <v xml:space="preserve">ANESTH, PHARYNGEAL SURGERY         </v>
          </cell>
        </row>
        <row r="22">
          <cell r="A22" t="str">
            <v>00190</v>
          </cell>
          <cell r="B22" t="str">
            <v xml:space="preserve">ANESTH, FACIAL BONE SURGERY        </v>
          </cell>
        </row>
        <row r="23">
          <cell r="A23" t="str">
            <v>00192</v>
          </cell>
          <cell r="B23" t="str">
            <v xml:space="preserve">ANESTH, FACIAL BONE SURGERY        </v>
          </cell>
        </row>
        <row r="24">
          <cell r="A24" t="str">
            <v>00210</v>
          </cell>
          <cell r="B24" t="str">
            <v xml:space="preserve">ANESTH, OPEN HEAD SURGERY          </v>
          </cell>
        </row>
        <row r="25">
          <cell r="A25" t="str">
            <v>00212</v>
          </cell>
          <cell r="B25" t="str">
            <v xml:space="preserve">ANESTH, SKULL DRAINAGE             </v>
          </cell>
        </row>
        <row r="26">
          <cell r="A26" t="str">
            <v>00214</v>
          </cell>
          <cell r="B26" t="str">
            <v xml:space="preserve">ANESTH, SKULL DRAINAGE             </v>
          </cell>
        </row>
        <row r="27">
          <cell r="A27" t="str">
            <v>00215</v>
          </cell>
          <cell r="B27" t="str">
            <v xml:space="preserve">ANESTH, SKULL FRACTURE             </v>
          </cell>
        </row>
        <row r="28">
          <cell r="A28" t="str">
            <v>00216</v>
          </cell>
          <cell r="B28" t="str">
            <v xml:space="preserve">ANESTH, HEAD VESSEL SURGERY        </v>
          </cell>
        </row>
        <row r="29">
          <cell r="A29" t="str">
            <v>00218</v>
          </cell>
          <cell r="B29" t="str">
            <v xml:space="preserve">ANESTH, SPECIAL HEAD SURGERY       </v>
          </cell>
        </row>
        <row r="30">
          <cell r="A30" t="str">
            <v>00220</v>
          </cell>
          <cell r="B30" t="str">
            <v xml:space="preserve">ANESTH, SPINAL FLUID SHUNT         </v>
          </cell>
        </row>
        <row r="31">
          <cell r="A31" t="str">
            <v>00222</v>
          </cell>
          <cell r="B31" t="str">
            <v xml:space="preserve">ANESTH, HEAD NERVE SURGERY         </v>
          </cell>
        </row>
        <row r="32">
          <cell r="A32" t="str">
            <v>00300</v>
          </cell>
          <cell r="B32" t="str">
            <v xml:space="preserve">ANESTH, SKIN SURGERY, NECK         </v>
          </cell>
        </row>
        <row r="33">
          <cell r="A33" t="str">
            <v>00320</v>
          </cell>
          <cell r="B33" t="str">
            <v xml:space="preserve">ANESTH, NECK ORGAN SURGERY         </v>
          </cell>
        </row>
        <row r="34">
          <cell r="A34" t="str">
            <v>00322</v>
          </cell>
          <cell r="B34" t="str">
            <v xml:space="preserve">ANESTH, BIOPSY OF THYROID          </v>
          </cell>
        </row>
        <row r="35">
          <cell r="A35" t="str">
            <v>00350</v>
          </cell>
          <cell r="B35" t="str">
            <v xml:space="preserve">ANESTH, NECK VESSEL SURGERY        </v>
          </cell>
        </row>
        <row r="36">
          <cell r="A36" t="str">
            <v>00352</v>
          </cell>
          <cell r="B36" t="str">
            <v xml:space="preserve">ANESTH, NECK VESSEL SURGERY        </v>
          </cell>
        </row>
        <row r="37">
          <cell r="A37" t="str">
            <v>00400</v>
          </cell>
          <cell r="B37" t="str">
            <v xml:space="preserve">ANESTH, CHEST SKIN SURGERY         </v>
          </cell>
        </row>
        <row r="38">
          <cell r="A38" t="str">
            <v>00402</v>
          </cell>
          <cell r="B38" t="str">
            <v xml:space="preserve">ANESTH, SURGERY OF BREAST          </v>
          </cell>
        </row>
        <row r="39">
          <cell r="A39" t="str">
            <v>00404</v>
          </cell>
          <cell r="B39" t="str">
            <v xml:space="preserve">ANESTH, SURGERY OF BREAST          </v>
          </cell>
        </row>
        <row r="40">
          <cell r="A40" t="str">
            <v>00406</v>
          </cell>
          <cell r="B40" t="str">
            <v xml:space="preserve">ANESTH, SURGERY OF BREAST          </v>
          </cell>
        </row>
        <row r="41">
          <cell r="A41" t="str">
            <v>00410</v>
          </cell>
          <cell r="B41" t="str">
            <v xml:space="preserve">ANESTH, CORRECT HEART RHYTHM       </v>
          </cell>
        </row>
        <row r="42">
          <cell r="A42" t="str">
            <v>00420</v>
          </cell>
          <cell r="B42" t="str">
            <v xml:space="preserve">ANESTH, SKIN SURGERY, BACK         </v>
          </cell>
        </row>
        <row r="43">
          <cell r="A43" t="str">
            <v>00450</v>
          </cell>
          <cell r="B43" t="str">
            <v xml:space="preserve">ANESTH, SURGERY OF SHOULDER        </v>
          </cell>
        </row>
        <row r="44">
          <cell r="A44" t="str">
            <v>00452</v>
          </cell>
          <cell r="B44" t="str">
            <v xml:space="preserve">ANESTH, SURGERY OF SHOULDER        </v>
          </cell>
        </row>
        <row r="45">
          <cell r="A45" t="str">
            <v>00454</v>
          </cell>
          <cell r="B45" t="str">
            <v xml:space="preserve">ANESTH, COLLAR BONE BIOPSY         </v>
          </cell>
        </row>
        <row r="46">
          <cell r="A46" t="str">
            <v>00470</v>
          </cell>
          <cell r="B46" t="str">
            <v xml:space="preserve">ANESTH, REMOVAL OF RIB             </v>
          </cell>
        </row>
        <row r="47">
          <cell r="A47" t="str">
            <v>00472</v>
          </cell>
          <cell r="B47" t="str">
            <v xml:space="preserve">ANESTH, CHEST WALL REPAIR          </v>
          </cell>
        </row>
        <row r="48">
          <cell r="A48" t="str">
            <v>00474</v>
          </cell>
          <cell r="B48" t="str">
            <v xml:space="preserve">ANESTH, SURGERY OF RIB(S)          </v>
          </cell>
        </row>
        <row r="49">
          <cell r="A49" t="str">
            <v>00500</v>
          </cell>
          <cell r="B49" t="str">
            <v xml:space="preserve">ANESTH, ESOPHAGEAL SURGERY         </v>
          </cell>
        </row>
        <row r="50">
          <cell r="A50" t="str">
            <v>00520</v>
          </cell>
          <cell r="B50" t="str">
            <v xml:space="preserve">ANESTH, CHEST PROCEDURE            </v>
          </cell>
        </row>
        <row r="51">
          <cell r="A51" t="str">
            <v>00522</v>
          </cell>
          <cell r="B51" t="str">
            <v xml:space="preserve">ANESTH, CHEST LINING BIOPSY        </v>
          </cell>
        </row>
        <row r="52">
          <cell r="A52" t="str">
            <v>00524</v>
          </cell>
          <cell r="B52" t="str">
            <v xml:space="preserve">ANESTH, CHEST DRAINAGE             </v>
          </cell>
        </row>
        <row r="53">
          <cell r="A53" t="str">
            <v>00528</v>
          </cell>
          <cell r="B53" t="str">
            <v xml:space="preserve">ANESTH, CHEST PARTITION VIEW       </v>
          </cell>
        </row>
        <row r="54">
          <cell r="A54" t="str">
            <v>00530</v>
          </cell>
          <cell r="B54" t="str">
            <v xml:space="preserve">ANESTH, PACEMAKER INSERTION        </v>
          </cell>
        </row>
        <row r="55">
          <cell r="A55" t="str">
            <v>00532</v>
          </cell>
          <cell r="B55" t="str">
            <v xml:space="preserve">ANESTH, VASCULAR ACCESS            </v>
          </cell>
        </row>
        <row r="56">
          <cell r="A56" t="str">
            <v>00534</v>
          </cell>
          <cell r="B56" t="str">
            <v xml:space="preserve">ANESTH, CARDIOVERTER/DEFIB         </v>
          </cell>
        </row>
        <row r="57">
          <cell r="A57" t="str">
            <v>00540</v>
          </cell>
          <cell r="B57" t="str">
            <v xml:space="preserve">ANESTH, CHEST SURGERY              </v>
          </cell>
        </row>
        <row r="58">
          <cell r="A58" t="str">
            <v>00542</v>
          </cell>
          <cell r="B58" t="str">
            <v xml:space="preserve">ANESTH, RELEASE OF LUNG            </v>
          </cell>
        </row>
        <row r="59">
          <cell r="A59" t="str">
            <v>00544</v>
          </cell>
          <cell r="B59" t="str">
            <v xml:space="preserve">ANESTH, CHEST LINING REMOVAL       </v>
          </cell>
        </row>
        <row r="60">
          <cell r="A60" t="str">
            <v>00546</v>
          </cell>
          <cell r="B60" t="str">
            <v xml:space="preserve">ANESTH, LUNG,CHEST WALL SURG       </v>
          </cell>
        </row>
        <row r="61">
          <cell r="A61" t="str">
            <v>00548</v>
          </cell>
          <cell r="B61" t="str">
            <v xml:space="preserve">ANESTH, TRACHEA,BRONCHI SURG       </v>
          </cell>
        </row>
        <row r="62">
          <cell r="A62" t="str">
            <v>00560</v>
          </cell>
          <cell r="B62" t="str">
            <v xml:space="preserve">ANESTH, OPEN HEART SURGERY         </v>
          </cell>
        </row>
        <row r="63">
          <cell r="A63" t="str">
            <v>00562</v>
          </cell>
          <cell r="B63" t="str">
            <v xml:space="preserve">ANESTH, OPEN HEART SURGERY         </v>
          </cell>
        </row>
        <row r="64">
          <cell r="A64" t="str">
            <v>00580</v>
          </cell>
          <cell r="B64" t="str">
            <v xml:space="preserve">ANESTH, HEART/LUNG TRANSPLANT      </v>
          </cell>
        </row>
        <row r="65">
          <cell r="A65" t="str">
            <v>00600</v>
          </cell>
          <cell r="B65" t="str">
            <v xml:space="preserve">ANESTH, SPINE, CORD SURGERY        </v>
          </cell>
        </row>
        <row r="66">
          <cell r="A66" t="str">
            <v>00604</v>
          </cell>
          <cell r="B66" t="str">
            <v xml:space="preserve">ANESTH, SURGERY OF VERTEBRA        </v>
          </cell>
        </row>
        <row r="67">
          <cell r="A67" t="str">
            <v>00620</v>
          </cell>
          <cell r="B67" t="str">
            <v xml:space="preserve">ANESTH, SPINE, CORD SURGERY        </v>
          </cell>
        </row>
        <row r="68">
          <cell r="A68" t="str">
            <v>00622</v>
          </cell>
          <cell r="B68" t="str">
            <v xml:space="preserve">ANESTH, REMOVAL OF NERVES          </v>
          </cell>
        </row>
        <row r="69">
          <cell r="A69" t="str">
            <v>00630</v>
          </cell>
          <cell r="B69" t="str">
            <v xml:space="preserve">ANESTH, SPINE, CORD SURGERY        </v>
          </cell>
        </row>
        <row r="70">
          <cell r="A70" t="str">
            <v>00632</v>
          </cell>
          <cell r="B70" t="str">
            <v xml:space="preserve">ANESTH, REMOVAL OF NERVES          </v>
          </cell>
        </row>
        <row r="71">
          <cell r="A71" t="str">
            <v>00634</v>
          </cell>
          <cell r="B71" t="str">
            <v xml:space="preserve">ANESTH FOR CHEMONUCLEOLYSIS        </v>
          </cell>
        </row>
        <row r="72">
          <cell r="A72" t="str">
            <v>00670</v>
          </cell>
          <cell r="B72" t="str">
            <v xml:space="preserve">ANESTH, SPINE, CORD SURGERY        </v>
          </cell>
        </row>
        <row r="73">
          <cell r="A73" t="str">
            <v>00700</v>
          </cell>
          <cell r="B73" t="str">
            <v xml:space="preserve">ANESTH, ABDOMINAL WALL SURG        </v>
          </cell>
        </row>
        <row r="74">
          <cell r="A74" t="str">
            <v>00702</v>
          </cell>
          <cell r="B74" t="str">
            <v xml:space="preserve">ANESTH, FOR LIVER BIOPSY           </v>
          </cell>
        </row>
        <row r="75">
          <cell r="A75" t="str">
            <v>00730</v>
          </cell>
          <cell r="B75" t="str">
            <v xml:space="preserve">ANESTH, ABDOMINAL WALL SURG        </v>
          </cell>
        </row>
        <row r="76">
          <cell r="A76" t="str">
            <v>00740</v>
          </cell>
          <cell r="B76" t="str">
            <v xml:space="preserve">ANESTH, GI VISUALIZATION           </v>
          </cell>
        </row>
        <row r="77">
          <cell r="A77" t="str">
            <v>00750</v>
          </cell>
          <cell r="B77" t="str">
            <v xml:space="preserve">ANESTH, REPAIR OF HERNIA           </v>
          </cell>
        </row>
        <row r="78">
          <cell r="A78" t="str">
            <v>00752</v>
          </cell>
          <cell r="B78" t="str">
            <v xml:space="preserve">ANESTH, REPAIR OF HERNIA           </v>
          </cell>
        </row>
        <row r="79">
          <cell r="A79" t="str">
            <v>00754</v>
          </cell>
          <cell r="B79" t="str">
            <v xml:space="preserve">ANESTH, REPAIR OF HERNIA           </v>
          </cell>
        </row>
        <row r="80">
          <cell r="A80" t="str">
            <v>00756</v>
          </cell>
          <cell r="B80" t="str">
            <v xml:space="preserve">ANESTH, REPAIR OF HERNIA           </v>
          </cell>
        </row>
        <row r="81">
          <cell r="A81" t="str">
            <v>00770</v>
          </cell>
          <cell r="B81" t="str">
            <v xml:space="preserve">ANESTH, BLOOD VESSEL REPAIR        </v>
          </cell>
        </row>
        <row r="82">
          <cell r="A82" t="str">
            <v>00790</v>
          </cell>
          <cell r="B82" t="str">
            <v xml:space="preserve">ANESTH, SURG UPPER ABDOMEN         </v>
          </cell>
        </row>
        <row r="83">
          <cell r="A83" t="str">
            <v>00792</v>
          </cell>
          <cell r="B83" t="str">
            <v xml:space="preserve">ANESTH, PART LIVER REMOVAL         </v>
          </cell>
        </row>
        <row r="84">
          <cell r="A84" t="str">
            <v>00794</v>
          </cell>
          <cell r="B84" t="str">
            <v xml:space="preserve">ANESTH, PANCREAS REMOVAL           </v>
          </cell>
        </row>
        <row r="85">
          <cell r="A85" t="str">
            <v>00796</v>
          </cell>
          <cell r="B85" t="str">
            <v xml:space="preserve">ANESTH, FOR LIVER TRANSPLANT       </v>
          </cell>
        </row>
        <row r="86">
          <cell r="A86" t="str">
            <v>00800</v>
          </cell>
          <cell r="B86" t="str">
            <v xml:space="preserve">ANESTH, ABDOMINAL WALL SURG        </v>
          </cell>
        </row>
        <row r="87">
          <cell r="A87" t="str">
            <v>00802</v>
          </cell>
          <cell r="B87" t="str">
            <v xml:space="preserve">ANESTH, FAT LAYER REMOVAL          </v>
          </cell>
        </row>
        <row r="88">
          <cell r="A88" t="str">
            <v>00810</v>
          </cell>
          <cell r="B88" t="str">
            <v xml:space="preserve">ANESTH, INTESTINE ENDOSCOPY        </v>
          </cell>
        </row>
        <row r="89">
          <cell r="A89" t="str">
            <v>00820</v>
          </cell>
          <cell r="B89" t="str">
            <v xml:space="preserve">ANESTH, ABDOMINAL WALL SURG        </v>
          </cell>
        </row>
        <row r="90">
          <cell r="A90" t="str">
            <v>00830</v>
          </cell>
          <cell r="B90" t="str">
            <v xml:space="preserve">ANESTH, REPAIR OF HERNIA           </v>
          </cell>
        </row>
        <row r="91">
          <cell r="A91" t="str">
            <v>00832</v>
          </cell>
          <cell r="B91" t="str">
            <v xml:space="preserve">ANESTH, REPAIR OF HERNIA           </v>
          </cell>
        </row>
        <row r="92">
          <cell r="A92" t="str">
            <v>00840</v>
          </cell>
          <cell r="B92" t="str">
            <v xml:space="preserve">ANESTH, SURG LOWER ABDOMEN         </v>
          </cell>
        </row>
        <row r="93">
          <cell r="A93" t="str">
            <v>00842</v>
          </cell>
          <cell r="B93" t="str">
            <v xml:space="preserve">ANESTH, AMNIOCENTESIS              </v>
          </cell>
        </row>
        <row r="94">
          <cell r="A94" t="str">
            <v>00844</v>
          </cell>
          <cell r="B94" t="str">
            <v xml:space="preserve">ANESTH, PELVIS SURGERY             </v>
          </cell>
        </row>
        <row r="95">
          <cell r="A95" t="str">
            <v>00846</v>
          </cell>
          <cell r="B95" t="str">
            <v xml:space="preserve">ANESTH, HYSTERECTOMY               </v>
          </cell>
        </row>
        <row r="96">
          <cell r="A96" t="str">
            <v>00848</v>
          </cell>
          <cell r="B96" t="str">
            <v xml:space="preserve">ANESTH, PELVIC ORGAN SURG          </v>
          </cell>
        </row>
        <row r="97">
          <cell r="A97" t="str">
            <v>00850</v>
          </cell>
          <cell r="B97" t="str">
            <v xml:space="preserve">ANESTH, CESAREAN SECTION           </v>
          </cell>
        </row>
        <row r="98">
          <cell r="A98" t="str">
            <v>00855</v>
          </cell>
          <cell r="B98" t="str">
            <v xml:space="preserve">ANESTH, HYSTERECTOMY               </v>
          </cell>
        </row>
        <row r="99">
          <cell r="A99" t="str">
            <v>00857</v>
          </cell>
          <cell r="B99" t="str">
            <v xml:space="preserve">ANALGESIA, LABOR &amp; C-SECTION       </v>
          </cell>
        </row>
        <row r="100">
          <cell r="A100" t="str">
            <v>00860</v>
          </cell>
          <cell r="B100" t="str">
            <v xml:space="preserve">ANESTH, SURGERY OF ABDOMEN         </v>
          </cell>
        </row>
        <row r="101">
          <cell r="A101" t="str">
            <v>00862</v>
          </cell>
          <cell r="B101" t="str">
            <v xml:space="preserve">ANESTH, KIDNEY, URETER SURG        </v>
          </cell>
        </row>
        <row r="102">
          <cell r="A102" t="str">
            <v>00864</v>
          </cell>
          <cell r="B102" t="str">
            <v xml:space="preserve">ANESTH, REMOVAL OF BLADDER         </v>
          </cell>
        </row>
        <row r="103">
          <cell r="A103" t="str">
            <v>00865</v>
          </cell>
          <cell r="B103" t="str">
            <v xml:space="preserve">ANESTH, REMOVAL OF PROSTATE        </v>
          </cell>
        </row>
        <row r="104">
          <cell r="A104" t="str">
            <v>00866</v>
          </cell>
          <cell r="B104" t="str">
            <v xml:space="preserve">ANESTH, REMOVAL OF ADRENAL         </v>
          </cell>
        </row>
        <row r="105">
          <cell r="A105" t="str">
            <v>00868</v>
          </cell>
          <cell r="B105" t="str">
            <v xml:space="preserve">ANESTH, KIDNEY TRANSPLANT          </v>
          </cell>
        </row>
        <row r="106">
          <cell r="A106" t="str">
            <v>00870</v>
          </cell>
          <cell r="B106" t="str">
            <v xml:space="preserve">ANESTH, BLADDER STONE SURG         </v>
          </cell>
        </row>
        <row r="107">
          <cell r="A107" t="str">
            <v>00872</v>
          </cell>
          <cell r="B107" t="str">
            <v xml:space="preserve">ANESTH, KIDNEY STONE DESTRUCT      </v>
          </cell>
        </row>
        <row r="108">
          <cell r="A108" t="str">
            <v>00873</v>
          </cell>
          <cell r="B108" t="str">
            <v xml:space="preserve">ANESTH, KIDNEY STONE DESTRUCT      </v>
          </cell>
        </row>
        <row r="109">
          <cell r="A109" t="str">
            <v>00880</v>
          </cell>
          <cell r="B109" t="str">
            <v xml:space="preserve">ANESTH, ABDOMEN VESSEL SURG        </v>
          </cell>
        </row>
        <row r="110">
          <cell r="A110" t="str">
            <v>00882</v>
          </cell>
          <cell r="B110" t="str">
            <v xml:space="preserve">ANESTH, MAJOR VEIN LIGATION        </v>
          </cell>
        </row>
        <row r="111">
          <cell r="A111" t="str">
            <v>00884</v>
          </cell>
          <cell r="B111" t="str">
            <v xml:space="preserve">ANESTH, MAJOR VEIN REVISION        </v>
          </cell>
        </row>
        <row r="112">
          <cell r="A112" t="str">
            <v>00900</v>
          </cell>
          <cell r="B112" t="str">
            <v xml:space="preserve">ANESTH, PERINEAL PROCEDURE         </v>
          </cell>
        </row>
        <row r="113">
          <cell r="A113" t="str">
            <v>00902</v>
          </cell>
          <cell r="B113" t="str">
            <v xml:space="preserve">ANESTH, ANORECTAL SURGERY          </v>
          </cell>
        </row>
        <row r="114">
          <cell r="A114" t="str">
            <v>00904</v>
          </cell>
          <cell r="B114" t="str">
            <v xml:space="preserve">ANESTH, PERINEAL SURGERY           </v>
          </cell>
        </row>
        <row r="115">
          <cell r="A115" t="str">
            <v>00906</v>
          </cell>
          <cell r="B115" t="str">
            <v xml:space="preserve">ANESTH, REMOVAL OF VULVA           </v>
          </cell>
        </row>
        <row r="116">
          <cell r="A116" t="str">
            <v>00908</v>
          </cell>
          <cell r="B116" t="str">
            <v xml:space="preserve">ANESTH, REMOVAL OF PROSTATE        </v>
          </cell>
        </row>
        <row r="117">
          <cell r="A117" t="str">
            <v>00910</v>
          </cell>
          <cell r="B117" t="str">
            <v xml:space="preserve">ANESTH, BLADDER SURGERY            </v>
          </cell>
        </row>
        <row r="118">
          <cell r="A118" t="str">
            <v>00912</v>
          </cell>
          <cell r="B118" t="str">
            <v xml:space="preserve">ANESTH, BLADDER TUMOR SURG         </v>
          </cell>
        </row>
        <row r="119">
          <cell r="A119" t="str">
            <v>00914</v>
          </cell>
          <cell r="B119" t="str">
            <v xml:space="preserve">ANESTH, REMOVAL OF PROSTATE        </v>
          </cell>
        </row>
        <row r="120">
          <cell r="A120" t="str">
            <v>00916</v>
          </cell>
          <cell r="B120" t="str">
            <v xml:space="preserve">ANESTH, BLEEDING CONTROL           </v>
          </cell>
        </row>
        <row r="121">
          <cell r="A121" t="str">
            <v>00918</v>
          </cell>
          <cell r="B121" t="str">
            <v xml:space="preserve">ANESTH, STONE REMOVAL              </v>
          </cell>
        </row>
        <row r="122">
          <cell r="A122" t="str">
            <v>00920</v>
          </cell>
          <cell r="B122" t="str">
            <v xml:space="preserve">ANESTH, GENITALIA SURGERY          </v>
          </cell>
        </row>
        <row r="123">
          <cell r="A123" t="str">
            <v>00922</v>
          </cell>
          <cell r="B123" t="str">
            <v xml:space="preserve">ANESTH, SPERM DUCT SURGERY         </v>
          </cell>
        </row>
        <row r="124">
          <cell r="A124" t="str">
            <v>00924</v>
          </cell>
          <cell r="B124" t="str">
            <v xml:space="preserve">ANESTH, TESTIS EXPLORATION         </v>
          </cell>
        </row>
        <row r="125">
          <cell r="A125" t="str">
            <v>00926</v>
          </cell>
          <cell r="B125" t="str">
            <v xml:space="preserve">ANESTH, REMOVAL OF TESTIS          </v>
          </cell>
        </row>
        <row r="126">
          <cell r="A126" t="str">
            <v>00928</v>
          </cell>
          <cell r="B126" t="str">
            <v xml:space="preserve">ANESTH, REMOVAL OF TESTIS          </v>
          </cell>
        </row>
        <row r="127">
          <cell r="A127" t="str">
            <v>00930</v>
          </cell>
          <cell r="B127" t="str">
            <v xml:space="preserve">ANESTH, TESTIS SUSPENSION          </v>
          </cell>
        </row>
        <row r="128">
          <cell r="A128" t="str">
            <v>00932</v>
          </cell>
          <cell r="B128" t="str">
            <v xml:space="preserve">ANESTH, AMPUTATION OF PENIS        </v>
          </cell>
        </row>
        <row r="129">
          <cell r="A129" t="str">
            <v>00934</v>
          </cell>
          <cell r="B129" t="str">
            <v xml:space="preserve">ANESTH, PENIS, NODES REMOVAL       </v>
          </cell>
        </row>
        <row r="130">
          <cell r="A130" t="str">
            <v>00936</v>
          </cell>
          <cell r="B130" t="str">
            <v xml:space="preserve">ANESTH, PENIS, NODES REMOVAL       </v>
          </cell>
        </row>
        <row r="131">
          <cell r="A131" t="str">
            <v>00938</v>
          </cell>
          <cell r="B131" t="str">
            <v xml:space="preserve">ANESTH, INSERT PENIS DEVICE        </v>
          </cell>
        </row>
        <row r="132">
          <cell r="A132" t="str">
            <v>00940</v>
          </cell>
          <cell r="B132" t="str">
            <v xml:space="preserve">ANESTH, VAGINAL PROCEDURES         </v>
          </cell>
        </row>
        <row r="133">
          <cell r="A133" t="str">
            <v>00942</v>
          </cell>
          <cell r="B133" t="str">
            <v xml:space="preserve">ANESTH, SURGERY ON VAGINA          </v>
          </cell>
        </row>
        <row r="134">
          <cell r="A134" t="str">
            <v>00944</v>
          </cell>
          <cell r="B134" t="str">
            <v xml:space="preserve">ANESTH, VAGINAL HYSTERECTOMY       </v>
          </cell>
        </row>
        <row r="135">
          <cell r="A135" t="str">
            <v>00946</v>
          </cell>
          <cell r="B135" t="str">
            <v xml:space="preserve">ANESTH, VAGINAL DELIVERY           </v>
          </cell>
        </row>
        <row r="136">
          <cell r="A136" t="str">
            <v>00948</v>
          </cell>
          <cell r="B136" t="str">
            <v xml:space="preserve">ANESTH, REPAIR OF CERVIX           </v>
          </cell>
        </row>
        <row r="137">
          <cell r="A137" t="str">
            <v>00950</v>
          </cell>
          <cell r="B137" t="str">
            <v xml:space="preserve">ANESTH, VAGINAL ENDOSCOPY          </v>
          </cell>
        </row>
        <row r="138">
          <cell r="A138" t="str">
            <v>00952</v>
          </cell>
          <cell r="B138" t="str">
            <v xml:space="preserve">ANESTH, UTERINE ENDOSCOPY          </v>
          </cell>
        </row>
        <row r="139">
          <cell r="A139" t="str">
            <v>00955</v>
          </cell>
          <cell r="B139" t="str">
            <v xml:space="preserve">ANALGESIA, VAGINAL DELIVERY        </v>
          </cell>
        </row>
        <row r="140">
          <cell r="A140" t="str">
            <v>01000</v>
          </cell>
          <cell r="B140" t="str">
            <v xml:space="preserve">ANESTH, SKIN SURGERY, PELVIS       </v>
          </cell>
        </row>
        <row r="141">
          <cell r="A141" t="str">
            <v>01110</v>
          </cell>
          <cell r="B141" t="str">
            <v xml:space="preserve">ANESTH, SKIN SURGERY, PELVIS       </v>
          </cell>
        </row>
        <row r="142">
          <cell r="A142" t="str">
            <v>01120</v>
          </cell>
          <cell r="B142" t="str">
            <v xml:space="preserve">ANESTH, PELVIS SURGERY             </v>
          </cell>
        </row>
        <row r="143">
          <cell r="A143" t="str">
            <v>01130</v>
          </cell>
          <cell r="B143" t="str">
            <v xml:space="preserve">ANESTH, BODY CAST PROCEDURE        </v>
          </cell>
        </row>
        <row r="144">
          <cell r="A144" t="str">
            <v>01140</v>
          </cell>
          <cell r="B144" t="str">
            <v xml:space="preserve">ANESTH, AMPUTATION AT PELVIS       </v>
          </cell>
        </row>
        <row r="145">
          <cell r="A145" t="str">
            <v>01150</v>
          </cell>
          <cell r="B145" t="str">
            <v xml:space="preserve">ANESTH, PELVIC TUMOR SURGERY       </v>
          </cell>
        </row>
        <row r="146">
          <cell r="A146" t="str">
            <v>01160</v>
          </cell>
          <cell r="B146" t="str">
            <v xml:space="preserve">ANESTH, PELVIS PROCEDURE           </v>
          </cell>
        </row>
        <row r="147">
          <cell r="A147" t="str">
            <v>01170</v>
          </cell>
          <cell r="B147" t="str">
            <v xml:space="preserve">ANESTH, PELVIS SURGERY             </v>
          </cell>
        </row>
        <row r="148">
          <cell r="A148" t="str">
            <v>01180</v>
          </cell>
          <cell r="B148" t="str">
            <v xml:space="preserve">ANESTH, PELVIS NERVE REMOVAL       </v>
          </cell>
        </row>
        <row r="149">
          <cell r="A149" t="str">
            <v>01190</v>
          </cell>
          <cell r="B149" t="str">
            <v xml:space="preserve">ANESTH, PELVIS NERVE REMOVAL       </v>
          </cell>
        </row>
        <row r="150">
          <cell r="A150" t="str">
            <v>01200</v>
          </cell>
          <cell r="B150" t="str">
            <v xml:space="preserve">ANESTH, HIP JOINT PROCEDURE        </v>
          </cell>
        </row>
        <row r="151">
          <cell r="A151" t="str">
            <v>01202</v>
          </cell>
          <cell r="B151" t="str">
            <v xml:space="preserve">ANESTH, ARTHROSCOPY OF HIP         </v>
          </cell>
        </row>
        <row r="152">
          <cell r="A152" t="str">
            <v>01210</v>
          </cell>
          <cell r="B152" t="str">
            <v xml:space="preserve">ANESTH, HIP JOINT SURGERY          </v>
          </cell>
        </row>
        <row r="153">
          <cell r="A153" t="str">
            <v>01212</v>
          </cell>
          <cell r="B153" t="str">
            <v xml:space="preserve">ANESTH, HIP DISARTICULATION        </v>
          </cell>
        </row>
        <row r="154">
          <cell r="A154" t="str">
            <v>01214</v>
          </cell>
          <cell r="B154" t="str">
            <v xml:space="preserve">ANESTH, REPLACEMENT OF HIP         </v>
          </cell>
        </row>
        <row r="155">
          <cell r="A155" t="str">
            <v>01220</v>
          </cell>
          <cell r="B155" t="str">
            <v xml:space="preserve">ANESTH, PROCEDURE ON FEMUR         </v>
          </cell>
        </row>
        <row r="156">
          <cell r="A156" t="str">
            <v>01230</v>
          </cell>
          <cell r="B156" t="str">
            <v xml:space="preserve">ANESTH, SURGERY OF FEMUR           </v>
          </cell>
        </row>
        <row r="157">
          <cell r="A157" t="str">
            <v>01232</v>
          </cell>
          <cell r="B157" t="str">
            <v xml:space="preserve">ANESTH, AMPUTATION OF FEMUR        </v>
          </cell>
        </row>
        <row r="158">
          <cell r="A158" t="str">
            <v>01234</v>
          </cell>
          <cell r="B158" t="str">
            <v xml:space="preserve">ANESTH, RADICAL FEMUR SURG         </v>
          </cell>
        </row>
        <row r="159">
          <cell r="A159" t="str">
            <v>01240</v>
          </cell>
          <cell r="B159" t="str">
            <v xml:space="preserve">ANESTH, UPPER LEG SKIN SURG        </v>
          </cell>
        </row>
        <row r="160">
          <cell r="A160" t="str">
            <v>01250</v>
          </cell>
          <cell r="B160" t="str">
            <v xml:space="preserve">ANESTH, UPPER LEG SURGERY          </v>
          </cell>
        </row>
        <row r="161">
          <cell r="A161" t="str">
            <v>01260</v>
          </cell>
          <cell r="B161" t="str">
            <v xml:space="preserve">ANESTH, UPPER LEG VEINS SURG       </v>
          </cell>
        </row>
        <row r="162">
          <cell r="A162" t="str">
            <v>01270</v>
          </cell>
          <cell r="B162" t="str">
            <v xml:space="preserve">ANESTH, THIGH ARTERIES SURG        </v>
          </cell>
        </row>
        <row r="163">
          <cell r="A163" t="str">
            <v>01272</v>
          </cell>
          <cell r="B163" t="str">
            <v xml:space="preserve">ANESTH, FEMORAL ARTERY SURG        </v>
          </cell>
        </row>
        <row r="164">
          <cell r="A164" t="str">
            <v>01274</v>
          </cell>
          <cell r="B164" t="str">
            <v xml:space="preserve">ANESTH, FEMORAL EMBOLECTOMY        </v>
          </cell>
        </row>
        <row r="165">
          <cell r="A165" t="str">
            <v>01300</v>
          </cell>
          <cell r="B165" t="str">
            <v xml:space="preserve">ANESTH, SKIN SURGERY, KNEE         </v>
          </cell>
        </row>
        <row r="166">
          <cell r="A166" t="str">
            <v>01320</v>
          </cell>
          <cell r="B166" t="str">
            <v xml:space="preserve">ANESTH, KNEE AREA SURGERY          </v>
          </cell>
        </row>
        <row r="167">
          <cell r="A167" t="str">
            <v>01340</v>
          </cell>
          <cell r="B167" t="str">
            <v xml:space="preserve">ANESTH, KNEE AREA PROCEDURE        </v>
          </cell>
        </row>
        <row r="168">
          <cell r="A168" t="str">
            <v>01360</v>
          </cell>
          <cell r="B168" t="str">
            <v xml:space="preserve">ANESTH, KNEE AREA SURGERY          </v>
          </cell>
        </row>
        <row r="169">
          <cell r="A169" t="str">
            <v>01380</v>
          </cell>
          <cell r="B169" t="str">
            <v xml:space="preserve">ANESTH, KNEE JOINT PROCEDURE       </v>
          </cell>
        </row>
        <row r="170">
          <cell r="A170" t="str">
            <v>01382</v>
          </cell>
          <cell r="B170" t="str">
            <v xml:space="preserve">ANESTH, KNEE ARTHROSCOPY           </v>
          </cell>
        </row>
        <row r="171">
          <cell r="A171" t="str">
            <v>01390</v>
          </cell>
          <cell r="B171" t="str">
            <v xml:space="preserve">ANESTH, KNEE AREA PROCEDURE        </v>
          </cell>
        </row>
        <row r="172">
          <cell r="A172" t="str">
            <v>01392</v>
          </cell>
          <cell r="B172" t="str">
            <v xml:space="preserve">ANESTH, KNEE AREA SURGERY          </v>
          </cell>
        </row>
        <row r="173">
          <cell r="A173" t="str">
            <v>01400</v>
          </cell>
          <cell r="B173" t="str">
            <v xml:space="preserve">ANESTH, KNEE JOINT SURGERY         </v>
          </cell>
        </row>
        <row r="174">
          <cell r="A174" t="str">
            <v>01402</v>
          </cell>
          <cell r="B174" t="str">
            <v xml:space="preserve">ANESTH, REPLACEMENT OF KNEE        </v>
          </cell>
        </row>
        <row r="175">
          <cell r="A175" t="str">
            <v>01404</v>
          </cell>
          <cell r="B175" t="str">
            <v xml:space="preserve">ANESTH, AMPUTATION AT KNEE         </v>
          </cell>
        </row>
        <row r="176">
          <cell r="A176" t="str">
            <v>01420</v>
          </cell>
          <cell r="B176" t="str">
            <v xml:space="preserve">ANESTH, KNEE JOINT CASTING         </v>
          </cell>
        </row>
        <row r="177">
          <cell r="A177" t="str">
            <v>01430</v>
          </cell>
          <cell r="B177" t="str">
            <v xml:space="preserve">ANESTH, KNEE VEINS SURGERY         </v>
          </cell>
        </row>
        <row r="178">
          <cell r="A178" t="str">
            <v>01432</v>
          </cell>
          <cell r="B178" t="str">
            <v xml:space="preserve">ANESTH, KNEE VESSEL SURG           </v>
          </cell>
        </row>
        <row r="179">
          <cell r="A179" t="str">
            <v>01440</v>
          </cell>
          <cell r="B179" t="str">
            <v xml:space="preserve">ANESTH, KNEE ARTERIES SURG         </v>
          </cell>
        </row>
        <row r="180">
          <cell r="A180" t="str">
            <v>01442</v>
          </cell>
          <cell r="B180" t="str">
            <v xml:space="preserve">ANESTH, KNEE ARTERY SURG           </v>
          </cell>
        </row>
        <row r="181">
          <cell r="A181" t="str">
            <v>01444</v>
          </cell>
          <cell r="B181" t="str">
            <v xml:space="preserve">ANESTH, KNEE ARTERY REPAIR         </v>
          </cell>
        </row>
        <row r="182">
          <cell r="A182" t="str">
            <v>01460</v>
          </cell>
          <cell r="B182" t="str">
            <v xml:space="preserve">ANESTH, LOWER LEG SKIN SURG        </v>
          </cell>
        </row>
        <row r="183">
          <cell r="A183" t="str">
            <v>01462</v>
          </cell>
          <cell r="B183" t="str">
            <v xml:space="preserve">ANESTH, LOWER LEG PROCEDURE        </v>
          </cell>
        </row>
        <row r="184">
          <cell r="A184" t="str">
            <v>01464</v>
          </cell>
          <cell r="B184" t="str">
            <v xml:space="preserve">ANESTH, ANKLE ARTHROSCOPY          </v>
          </cell>
        </row>
        <row r="185">
          <cell r="A185" t="str">
            <v>01470</v>
          </cell>
          <cell r="B185" t="str">
            <v xml:space="preserve">ANESTH, LOWER LEG SURGERY          </v>
          </cell>
        </row>
        <row r="186">
          <cell r="A186" t="str">
            <v>01472</v>
          </cell>
          <cell r="B186" t="str">
            <v xml:space="preserve">ANESTH, ACHILLES TENDON SURG       </v>
          </cell>
        </row>
        <row r="187">
          <cell r="A187" t="str">
            <v>01474</v>
          </cell>
          <cell r="B187" t="str">
            <v xml:space="preserve">ANESTH, LOWER LEG SURGERY          </v>
          </cell>
        </row>
        <row r="188">
          <cell r="A188" t="str">
            <v>01480</v>
          </cell>
          <cell r="B188" t="str">
            <v xml:space="preserve">ANESTH, LOWER LEG BONE SURG        </v>
          </cell>
        </row>
        <row r="189">
          <cell r="A189" t="str">
            <v>01482</v>
          </cell>
          <cell r="B189" t="str">
            <v xml:space="preserve">ANESTH, RADICAL LEG SURGERY        </v>
          </cell>
        </row>
        <row r="190">
          <cell r="A190" t="str">
            <v>01484</v>
          </cell>
          <cell r="B190" t="str">
            <v xml:space="preserve">ANESTH, LOWER LEG REVISION         </v>
          </cell>
        </row>
        <row r="191">
          <cell r="A191" t="str">
            <v>01486</v>
          </cell>
          <cell r="B191" t="str">
            <v xml:space="preserve">ANESTH, ANKLE REPLACEMENT          </v>
          </cell>
        </row>
        <row r="192">
          <cell r="A192" t="str">
            <v>01490</v>
          </cell>
          <cell r="B192" t="str">
            <v xml:space="preserve">ANESTH, LOWER LEG CASTING          </v>
          </cell>
        </row>
        <row r="193">
          <cell r="A193" t="str">
            <v>01500</v>
          </cell>
          <cell r="B193" t="str">
            <v xml:space="preserve">ANESTH, LEG ARTERIES SURG          </v>
          </cell>
        </row>
        <row r="194">
          <cell r="A194" t="str">
            <v>01502</v>
          </cell>
          <cell r="B194" t="str">
            <v xml:space="preserve">ANESTH, LOWERLEG EMBOLECTOMY       </v>
          </cell>
        </row>
        <row r="195">
          <cell r="A195" t="str">
            <v>01520</v>
          </cell>
          <cell r="B195" t="str">
            <v xml:space="preserve">ANESTH, LOWER LEG VEIN SURG        </v>
          </cell>
        </row>
        <row r="196">
          <cell r="A196" t="str">
            <v>01522</v>
          </cell>
          <cell r="B196" t="str">
            <v xml:space="preserve">ANESTH, LOWER LEG VEIN SURG        </v>
          </cell>
        </row>
        <row r="197">
          <cell r="A197" t="str">
            <v>01600</v>
          </cell>
          <cell r="B197" t="str">
            <v xml:space="preserve">ANESTH, SHOULDER SKIN SURG         </v>
          </cell>
        </row>
        <row r="198">
          <cell r="A198" t="str">
            <v>01610</v>
          </cell>
          <cell r="B198" t="str">
            <v xml:space="preserve">ANESTH, SURGERY OF SHOULDER        </v>
          </cell>
        </row>
        <row r="199">
          <cell r="A199" t="str">
            <v>01620</v>
          </cell>
          <cell r="B199" t="str">
            <v xml:space="preserve">ANESTH, SHOULDER PROCEDURE         </v>
          </cell>
        </row>
        <row r="200">
          <cell r="A200" t="str">
            <v>01622</v>
          </cell>
          <cell r="B200" t="str">
            <v xml:space="preserve">ANESTH, SHOULDER ARTHROSCOPY       </v>
          </cell>
        </row>
        <row r="201">
          <cell r="A201" t="str">
            <v>01630</v>
          </cell>
          <cell r="B201" t="str">
            <v xml:space="preserve">ANESTH, SURGERY OF SHOULDER        </v>
          </cell>
        </row>
        <row r="202">
          <cell r="A202" t="str">
            <v>01632</v>
          </cell>
          <cell r="B202" t="str">
            <v xml:space="preserve">ANESTH, SURGERY OF SHOULDER        </v>
          </cell>
        </row>
        <row r="203">
          <cell r="A203" t="str">
            <v>01634</v>
          </cell>
          <cell r="B203" t="str">
            <v xml:space="preserve">ANESTH, SHOULDER JOINT AMPUT       </v>
          </cell>
        </row>
        <row r="204">
          <cell r="A204" t="str">
            <v>01636</v>
          </cell>
          <cell r="B204" t="str">
            <v xml:space="preserve">ANESTH, FOREQUARTER AMPUT          </v>
          </cell>
        </row>
        <row r="205">
          <cell r="A205" t="str">
            <v>01638</v>
          </cell>
          <cell r="B205" t="str">
            <v xml:space="preserve">ANESTH, SHOULDER REPLACEMENT       </v>
          </cell>
        </row>
        <row r="206">
          <cell r="A206" t="str">
            <v>01650</v>
          </cell>
          <cell r="B206" t="str">
            <v xml:space="preserve">ANESTH, SHOULDER ARTERY SURG       </v>
          </cell>
        </row>
        <row r="207">
          <cell r="A207" t="str">
            <v>01652</v>
          </cell>
          <cell r="B207" t="str">
            <v xml:space="preserve">ANESTH, SHOULDER VESSEL SURG       </v>
          </cell>
        </row>
        <row r="208">
          <cell r="A208" t="str">
            <v>01654</v>
          </cell>
          <cell r="B208" t="str">
            <v xml:space="preserve">ANESTH, SHOULDER VESSEL SURG       </v>
          </cell>
        </row>
        <row r="209">
          <cell r="A209" t="str">
            <v>01656</v>
          </cell>
          <cell r="B209" t="str">
            <v xml:space="preserve">ANESTH, ARM-LEG VESSEL SURG        </v>
          </cell>
        </row>
        <row r="210">
          <cell r="A210" t="str">
            <v>01670</v>
          </cell>
          <cell r="B210" t="str">
            <v xml:space="preserve">ANESTH, SHOULDER VEIN SURG         </v>
          </cell>
        </row>
        <row r="211">
          <cell r="A211" t="str">
            <v>01680</v>
          </cell>
          <cell r="B211" t="str">
            <v xml:space="preserve">ANESTH, SHOULDER CASTING           </v>
          </cell>
        </row>
        <row r="212">
          <cell r="A212" t="str">
            <v>01682</v>
          </cell>
          <cell r="B212" t="str">
            <v xml:space="preserve">ANESTH, AIRPLANE CAST              </v>
          </cell>
        </row>
        <row r="213">
          <cell r="A213" t="str">
            <v>01700</v>
          </cell>
          <cell r="B213" t="str">
            <v xml:space="preserve">ANESTH, ELBOW AREA SKIN SURG       </v>
          </cell>
        </row>
        <row r="214">
          <cell r="A214" t="str">
            <v>01710</v>
          </cell>
          <cell r="B214" t="str">
            <v xml:space="preserve">ANESTH, ELBOW AREA SURGERY         </v>
          </cell>
        </row>
        <row r="215">
          <cell r="A215" t="str">
            <v>01712</v>
          </cell>
          <cell r="B215" t="str">
            <v xml:space="preserve">ANESTH, UPPERARM TENDON SURG       </v>
          </cell>
        </row>
        <row r="216">
          <cell r="A216" t="str">
            <v>01714</v>
          </cell>
          <cell r="B216" t="str">
            <v xml:space="preserve">ANESTH, UPPERARM TENDON SURG       </v>
          </cell>
        </row>
        <row r="217">
          <cell r="A217" t="str">
            <v>01716</v>
          </cell>
          <cell r="B217" t="str">
            <v xml:space="preserve">ANESTH, BICEPS TENDON REPAIR       </v>
          </cell>
        </row>
        <row r="218">
          <cell r="A218" t="str">
            <v>01730</v>
          </cell>
          <cell r="B218" t="str">
            <v xml:space="preserve">ANESTH, UPPERARM PROCEDURE         </v>
          </cell>
        </row>
        <row r="219">
          <cell r="A219" t="str">
            <v>01732</v>
          </cell>
          <cell r="B219" t="str">
            <v xml:space="preserve">ANESTH, ELBOW ARTHROSCOPY          </v>
          </cell>
        </row>
        <row r="220">
          <cell r="A220" t="str">
            <v>01740</v>
          </cell>
          <cell r="B220" t="str">
            <v xml:space="preserve">ANESTH, UPPER ARM SURGERY          </v>
          </cell>
        </row>
        <row r="221">
          <cell r="A221" t="str">
            <v>01742</v>
          </cell>
          <cell r="B221" t="str">
            <v xml:space="preserve">ANESTH, HUMERUS SURGERY            </v>
          </cell>
        </row>
        <row r="222">
          <cell r="A222" t="str">
            <v>01744</v>
          </cell>
          <cell r="B222" t="str">
            <v xml:space="preserve">ANESTH, HUMERUS REPAIR             </v>
          </cell>
        </row>
        <row r="223">
          <cell r="A223" t="str">
            <v>01756</v>
          </cell>
          <cell r="B223" t="str">
            <v xml:space="preserve">ANESTH, RADICAL HUMERUS SURG       </v>
          </cell>
        </row>
        <row r="224">
          <cell r="A224" t="str">
            <v>01758</v>
          </cell>
          <cell r="B224" t="str">
            <v xml:space="preserve">ANESTH, HUMERAL LESION SURG        </v>
          </cell>
        </row>
        <row r="225">
          <cell r="A225" t="str">
            <v>01760</v>
          </cell>
          <cell r="B225" t="str">
            <v xml:space="preserve">ANESTH, ELBOW REPLACEMENT          </v>
          </cell>
        </row>
        <row r="226">
          <cell r="A226" t="str">
            <v>01770</v>
          </cell>
          <cell r="B226" t="str">
            <v xml:space="preserve">ANESTH, UPPERARM ARTERY SURG       </v>
          </cell>
        </row>
        <row r="227">
          <cell r="A227" t="str">
            <v>01772</v>
          </cell>
          <cell r="B227" t="str">
            <v xml:space="preserve">ANESTH, UPPERARM EMBOLECTOMY       </v>
          </cell>
        </row>
        <row r="228">
          <cell r="A228" t="str">
            <v>01780</v>
          </cell>
          <cell r="B228" t="str">
            <v xml:space="preserve">ANESTH, UPPER ARM VEIN SURG        </v>
          </cell>
        </row>
        <row r="229">
          <cell r="A229" t="str">
            <v>01782</v>
          </cell>
          <cell r="B229" t="str">
            <v xml:space="preserve">ANESTH, UPPERARM VEIN REPAIR       </v>
          </cell>
        </row>
        <row r="230">
          <cell r="A230" t="str">
            <v>01784</v>
          </cell>
          <cell r="B230" t="str">
            <v xml:space="preserve">ANESTH, AV FISTULA REPAIR          </v>
          </cell>
        </row>
        <row r="231">
          <cell r="A231" t="str">
            <v>01800</v>
          </cell>
          <cell r="B231" t="str">
            <v xml:space="preserve">ANESTH, LOWER ARM SKIN SURG        </v>
          </cell>
        </row>
        <row r="232">
          <cell r="A232" t="str">
            <v>01810</v>
          </cell>
          <cell r="B232" t="str">
            <v xml:space="preserve">ANESTH, LOWER ARM SURGERY          </v>
          </cell>
        </row>
        <row r="233">
          <cell r="A233" t="str">
            <v>01820</v>
          </cell>
          <cell r="B233" t="str">
            <v xml:space="preserve">ANESTH, LOWER ARM PROCEDURE        </v>
          </cell>
        </row>
        <row r="234">
          <cell r="A234" t="str">
            <v>01830</v>
          </cell>
          <cell r="B234" t="str">
            <v xml:space="preserve">ANESTH, LOWER ARM SURGERY          </v>
          </cell>
        </row>
        <row r="235">
          <cell r="A235" t="str">
            <v>01832</v>
          </cell>
          <cell r="B235" t="str">
            <v xml:space="preserve">ANESTH, WRIST REPLACEMENT          </v>
          </cell>
        </row>
        <row r="236">
          <cell r="A236" t="str">
            <v>01840</v>
          </cell>
          <cell r="B236" t="str">
            <v xml:space="preserve">ANESTH, LOWERARM ARTERY SURG       </v>
          </cell>
        </row>
        <row r="237">
          <cell r="A237" t="str">
            <v>01842</v>
          </cell>
          <cell r="B237" t="str">
            <v xml:space="preserve">ANESTH, LOWERARM EMBOLECTOMY       </v>
          </cell>
        </row>
        <row r="238">
          <cell r="A238" t="str">
            <v>01844</v>
          </cell>
          <cell r="B238" t="str">
            <v xml:space="preserve">ANESTH, VASCULAR SHUNT SURG        </v>
          </cell>
        </row>
        <row r="239">
          <cell r="A239" t="str">
            <v>01850</v>
          </cell>
          <cell r="B239" t="str">
            <v xml:space="preserve">ANESTH, LOWER ARM VEIN SURG        </v>
          </cell>
        </row>
        <row r="240">
          <cell r="A240" t="str">
            <v>01852</v>
          </cell>
          <cell r="B240" t="str">
            <v xml:space="preserve">ANESTH, LOWERARM VEIN REPAIR       </v>
          </cell>
        </row>
        <row r="241">
          <cell r="A241" t="str">
            <v>01860</v>
          </cell>
          <cell r="B241" t="str">
            <v xml:space="preserve">ANESTH, LOWER ARM CASTING          </v>
          </cell>
        </row>
        <row r="242">
          <cell r="A242" t="str">
            <v>01900</v>
          </cell>
          <cell r="B242" t="str">
            <v xml:space="preserve">ANESTH, UTERUS/TUBE INJECT         </v>
          </cell>
        </row>
        <row r="243">
          <cell r="A243" t="str">
            <v>01902</v>
          </cell>
          <cell r="B243" t="str">
            <v xml:space="preserve">ANESTH, BURR HOLES, SKULL          </v>
          </cell>
        </row>
        <row r="244">
          <cell r="A244" t="str">
            <v>01904</v>
          </cell>
          <cell r="B244" t="str">
            <v xml:space="preserve">ANESTH, SKULL X-RAY INJECT         </v>
          </cell>
        </row>
        <row r="245">
          <cell r="A245" t="str">
            <v>01906</v>
          </cell>
          <cell r="B245" t="str">
            <v xml:space="preserve">ANESTH, LUMBAR MYELOGRAPHY         </v>
          </cell>
        </row>
        <row r="246">
          <cell r="A246" t="str">
            <v>01908</v>
          </cell>
          <cell r="B246" t="str">
            <v xml:space="preserve">ANESTH, CERVICAL MYELOGRAPHY       </v>
          </cell>
        </row>
        <row r="247">
          <cell r="A247" t="str">
            <v>01910</v>
          </cell>
          <cell r="B247" t="str">
            <v xml:space="preserve">ANESTH, SKULL MYELOGRAPHY          </v>
          </cell>
        </row>
        <row r="248">
          <cell r="A248" t="str">
            <v>01912</v>
          </cell>
          <cell r="B248" t="str">
            <v xml:space="preserve">ANESTH, LUMBAR DISCOGRAPHY         </v>
          </cell>
        </row>
        <row r="249">
          <cell r="A249" t="str">
            <v>01914</v>
          </cell>
          <cell r="B249" t="str">
            <v xml:space="preserve">ANESTH, CERVICAL DISCOGRAPHY       </v>
          </cell>
        </row>
        <row r="250">
          <cell r="A250" t="str">
            <v>01916</v>
          </cell>
          <cell r="B250" t="str">
            <v xml:space="preserve">ANESTH, HEAD ARTERIOGRAM           </v>
          </cell>
        </row>
        <row r="251">
          <cell r="A251" t="str">
            <v>01918</v>
          </cell>
          <cell r="B251" t="str">
            <v xml:space="preserve">ANESTH, LIMB ARTERIOGRAM           </v>
          </cell>
        </row>
        <row r="252">
          <cell r="A252" t="str">
            <v>01920</v>
          </cell>
          <cell r="B252" t="str">
            <v xml:space="preserve">ANESTH, CATHETERIZE HEART          </v>
          </cell>
        </row>
        <row r="253">
          <cell r="A253" t="str">
            <v>01921</v>
          </cell>
          <cell r="B253" t="str">
            <v xml:space="preserve">ANESTH, VESSEL SURGERY             </v>
          </cell>
        </row>
        <row r="254">
          <cell r="A254" t="str">
            <v>01922</v>
          </cell>
          <cell r="B254" t="str">
            <v xml:space="preserve">ANESTH, CAT OR MRI SCAN            </v>
          </cell>
        </row>
        <row r="255">
          <cell r="A255" t="str">
            <v>01990</v>
          </cell>
          <cell r="B255" t="str">
            <v xml:space="preserve">SUPPORT FOR ORGAN DONOR            </v>
          </cell>
        </row>
        <row r="256">
          <cell r="A256" t="str">
            <v>01995</v>
          </cell>
          <cell r="B256" t="str">
            <v xml:space="preserve">REGIONAL ANESTHESIA, LIMB          </v>
          </cell>
        </row>
        <row r="257">
          <cell r="A257" t="str">
            <v>01996</v>
          </cell>
          <cell r="B257" t="str">
            <v xml:space="preserve">MANAGE DAILY DRUG THERAPY          </v>
          </cell>
        </row>
        <row r="258">
          <cell r="A258" t="str">
            <v>01999</v>
          </cell>
          <cell r="B258" t="str">
            <v xml:space="preserve">UNLISTED ANESTH PROCEDURE          </v>
          </cell>
        </row>
        <row r="259">
          <cell r="A259" t="str">
            <v>10040</v>
          </cell>
          <cell r="B259" t="str">
            <v xml:space="preserve">ACNE SURGERY OF SKIN ABSCESS       </v>
          </cell>
        </row>
        <row r="260">
          <cell r="A260" t="str">
            <v>10060</v>
          </cell>
          <cell r="B260" t="str">
            <v xml:space="preserve">DRAINAGE OF SKIN ABSCESS           </v>
          </cell>
        </row>
        <row r="261">
          <cell r="A261" t="str">
            <v>10061</v>
          </cell>
          <cell r="B261" t="str">
            <v xml:space="preserve">DRAINAGE OF SKIN ABSCESS           </v>
          </cell>
        </row>
        <row r="262">
          <cell r="A262" t="str">
            <v>10080</v>
          </cell>
          <cell r="B262" t="str">
            <v xml:space="preserve">DRAINAGE OF PILONIDAL CYST         </v>
          </cell>
        </row>
        <row r="263">
          <cell r="A263" t="str">
            <v>10081</v>
          </cell>
          <cell r="B263" t="str">
            <v xml:space="preserve">DRAINAGE OF PILONIDAL CYST         </v>
          </cell>
        </row>
        <row r="264">
          <cell r="A264" t="str">
            <v>10120</v>
          </cell>
          <cell r="B264" t="str">
            <v xml:space="preserve">REMOVE FOREIGN BODY                </v>
          </cell>
        </row>
        <row r="265">
          <cell r="A265" t="str">
            <v>10121</v>
          </cell>
          <cell r="B265" t="str">
            <v xml:space="preserve">REMOVE FOREIGN BODY                </v>
          </cell>
        </row>
        <row r="266">
          <cell r="A266" t="str">
            <v>10140</v>
          </cell>
          <cell r="B266" t="str">
            <v xml:space="preserve">DRAINAGE OF HEMATOMA/FLUID         </v>
          </cell>
        </row>
        <row r="267">
          <cell r="A267" t="str">
            <v>10160</v>
          </cell>
          <cell r="B267" t="str">
            <v xml:space="preserve">PUNCTURE DRAINAGE OF LESION        </v>
          </cell>
        </row>
        <row r="268">
          <cell r="A268" t="str">
            <v>10180</v>
          </cell>
          <cell r="B268" t="str">
            <v xml:space="preserve">COMPLEX DRAINAGE, WOUND            </v>
          </cell>
        </row>
        <row r="269">
          <cell r="A269" t="str">
            <v>11000</v>
          </cell>
          <cell r="B269" t="str">
            <v xml:space="preserve">DEBRIDE INFECTED SKIN              </v>
          </cell>
        </row>
        <row r="270">
          <cell r="A270" t="str">
            <v>11001</v>
          </cell>
          <cell r="B270" t="str">
            <v xml:space="preserve">DEBRIDE INFECT SKIN ADD-ON         </v>
          </cell>
        </row>
        <row r="271">
          <cell r="A271" t="str">
            <v>11010</v>
          </cell>
          <cell r="B271" t="str">
            <v xml:space="preserve">DEBRIDE SKIN, FX                   </v>
          </cell>
        </row>
        <row r="272">
          <cell r="A272" t="str">
            <v>11011</v>
          </cell>
          <cell r="B272" t="str">
            <v xml:space="preserve">DEBRIDE SKIN/MUSCLE, FX            </v>
          </cell>
        </row>
        <row r="273">
          <cell r="A273" t="str">
            <v>11012</v>
          </cell>
          <cell r="B273" t="str">
            <v xml:space="preserve">DEBRIDE SKIN/MUSCLE/BONE, FX       </v>
          </cell>
        </row>
        <row r="274">
          <cell r="A274" t="str">
            <v>11040</v>
          </cell>
          <cell r="B274" t="str">
            <v xml:space="preserve">DEBRIDE SKIN PARTIAL               </v>
          </cell>
        </row>
        <row r="275">
          <cell r="A275" t="str">
            <v>11041</v>
          </cell>
          <cell r="B275" t="str">
            <v xml:space="preserve">DEBRIDE SKIN FULL                  </v>
          </cell>
        </row>
        <row r="276">
          <cell r="A276" t="str">
            <v>11042</v>
          </cell>
          <cell r="B276" t="str">
            <v xml:space="preserve">DEBRIDE SKIN/TISSUE                </v>
          </cell>
        </row>
        <row r="277">
          <cell r="A277" t="str">
            <v>11043</v>
          </cell>
          <cell r="B277" t="str">
            <v xml:space="preserve">DEBRIDE TISSUE/MUSCLE              </v>
          </cell>
        </row>
        <row r="278">
          <cell r="A278" t="str">
            <v>11044</v>
          </cell>
          <cell r="B278" t="str">
            <v xml:space="preserve">DEBRIDE TISSUE/MUSCLE/BONE         </v>
          </cell>
        </row>
        <row r="279">
          <cell r="A279" t="str">
            <v>11055</v>
          </cell>
          <cell r="B279" t="str">
            <v xml:space="preserve">TRIM SKIN LESION                   </v>
          </cell>
        </row>
        <row r="280">
          <cell r="A280" t="str">
            <v>11056</v>
          </cell>
          <cell r="B280" t="str">
            <v xml:space="preserve">TRIM 2 TO 4 SKIN LESIONS           </v>
          </cell>
        </row>
        <row r="281">
          <cell r="A281" t="str">
            <v>11057</v>
          </cell>
          <cell r="B281" t="str">
            <v xml:space="preserve">TRIM OVER 4 SKIN LESIONS           </v>
          </cell>
        </row>
        <row r="282">
          <cell r="A282" t="str">
            <v>11100</v>
          </cell>
          <cell r="B282" t="str">
            <v xml:space="preserve">BIOPSY OF SKIN LESION              </v>
          </cell>
        </row>
        <row r="283">
          <cell r="A283" t="str">
            <v>11101</v>
          </cell>
          <cell r="B283" t="str">
            <v xml:space="preserve">BIOPSY, SKIN ADD-ON                </v>
          </cell>
        </row>
        <row r="284">
          <cell r="A284" t="str">
            <v>11200</v>
          </cell>
          <cell r="B284" t="str">
            <v xml:space="preserve">REMOVAL OF SKIN TAGS               </v>
          </cell>
        </row>
        <row r="285">
          <cell r="A285" t="str">
            <v>11201</v>
          </cell>
          <cell r="B285" t="str">
            <v xml:space="preserve">REMOVE SKIN TAGS ADD-ON            </v>
          </cell>
        </row>
        <row r="286">
          <cell r="A286" t="str">
            <v>11300</v>
          </cell>
          <cell r="B286" t="str">
            <v xml:space="preserve">SHAVE SKIN LESION                  </v>
          </cell>
        </row>
        <row r="287">
          <cell r="A287" t="str">
            <v>11301</v>
          </cell>
          <cell r="B287" t="str">
            <v xml:space="preserve">SHAVE SKIN LESION                  </v>
          </cell>
        </row>
        <row r="288">
          <cell r="A288" t="str">
            <v>11302</v>
          </cell>
          <cell r="B288" t="str">
            <v xml:space="preserve">SHAVE SKIN LESION                  </v>
          </cell>
        </row>
        <row r="289">
          <cell r="A289" t="str">
            <v>11303</v>
          </cell>
          <cell r="B289" t="str">
            <v xml:space="preserve">SHAVE SKIN LESION                  </v>
          </cell>
        </row>
        <row r="290">
          <cell r="A290" t="str">
            <v>11305</v>
          </cell>
          <cell r="B290" t="str">
            <v xml:space="preserve">SHAVE SKIN LESION                  </v>
          </cell>
        </row>
        <row r="291">
          <cell r="A291" t="str">
            <v>11306</v>
          </cell>
          <cell r="B291" t="str">
            <v xml:space="preserve">SHAVE SKIN LESION                  </v>
          </cell>
        </row>
        <row r="292">
          <cell r="A292" t="str">
            <v>11307</v>
          </cell>
          <cell r="B292" t="str">
            <v xml:space="preserve">SHAVE SKIN LESION                  </v>
          </cell>
        </row>
        <row r="293">
          <cell r="A293" t="str">
            <v>11308</v>
          </cell>
          <cell r="B293" t="str">
            <v xml:space="preserve">SHAVE SKIN LESION                  </v>
          </cell>
        </row>
        <row r="294">
          <cell r="A294" t="str">
            <v>11310</v>
          </cell>
          <cell r="B294" t="str">
            <v xml:space="preserve">SHAVE SKIN LESION                  </v>
          </cell>
        </row>
        <row r="295">
          <cell r="A295" t="str">
            <v>11311</v>
          </cell>
          <cell r="B295" t="str">
            <v xml:space="preserve">SHAVE SKIN LESION                  </v>
          </cell>
        </row>
        <row r="296">
          <cell r="A296" t="str">
            <v>11312</v>
          </cell>
          <cell r="B296" t="str">
            <v xml:space="preserve">SHAVE SKIN LESION                  </v>
          </cell>
        </row>
        <row r="297">
          <cell r="A297" t="str">
            <v>11313</v>
          </cell>
          <cell r="B297" t="str">
            <v xml:space="preserve">SHAVE SKIN LESION                  </v>
          </cell>
        </row>
        <row r="298">
          <cell r="A298" t="str">
            <v>11400</v>
          </cell>
          <cell r="B298" t="str">
            <v xml:space="preserve">REMOVAL OF SKIN LESION             </v>
          </cell>
        </row>
        <row r="299">
          <cell r="A299" t="str">
            <v>11401</v>
          </cell>
          <cell r="B299" t="str">
            <v xml:space="preserve">REMOVAL OF SKIN LESION             </v>
          </cell>
        </row>
        <row r="300">
          <cell r="A300" t="str">
            <v>11402</v>
          </cell>
          <cell r="B300" t="str">
            <v xml:space="preserve">REMOVAL OF SKIN LESION             </v>
          </cell>
        </row>
        <row r="301">
          <cell r="A301" t="str">
            <v>11403</v>
          </cell>
          <cell r="B301" t="str">
            <v xml:space="preserve">REMOVAL OF SKIN LESION             </v>
          </cell>
        </row>
        <row r="302">
          <cell r="A302" t="str">
            <v>11404</v>
          </cell>
          <cell r="B302" t="str">
            <v xml:space="preserve">REMOVAL OF SKIN LESION             </v>
          </cell>
        </row>
        <row r="303">
          <cell r="A303" t="str">
            <v>11406</v>
          </cell>
          <cell r="B303" t="str">
            <v xml:space="preserve">REMOVAL OF SKIN LESION             </v>
          </cell>
        </row>
        <row r="304">
          <cell r="A304" t="str">
            <v>11420</v>
          </cell>
          <cell r="B304" t="str">
            <v xml:space="preserve">REMOVAL OF SKIN LESION             </v>
          </cell>
        </row>
        <row r="305">
          <cell r="A305" t="str">
            <v>11421</v>
          </cell>
          <cell r="B305" t="str">
            <v xml:space="preserve">REMOVAL OF SKIN LESION             </v>
          </cell>
        </row>
        <row r="306">
          <cell r="A306" t="str">
            <v>11422</v>
          </cell>
          <cell r="B306" t="str">
            <v xml:space="preserve">REMOVAL OF SKIN LESION             </v>
          </cell>
        </row>
        <row r="307">
          <cell r="A307" t="str">
            <v>11423</v>
          </cell>
          <cell r="B307" t="str">
            <v xml:space="preserve">REMOVAL OF SKIN LESION             </v>
          </cell>
        </row>
        <row r="308">
          <cell r="A308" t="str">
            <v>11424</v>
          </cell>
          <cell r="B308" t="str">
            <v xml:space="preserve">REMOVAL OF SKIN LESION             </v>
          </cell>
        </row>
        <row r="309">
          <cell r="A309" t="str">
            <v>11426</v>
          </cell>
          <cell r="B309" t="str">
            <v xml:space="preserve">REMOVAL OF SKIN LESION             </v>
          </cell>
        </row>
        <row r="310">
          <cell r="A310" t="str">
            <v>11440</v>
          </cell>
          <cell r="B310" t="str">
            <v xml:space="preserve">REMOVAL OF SKIN LESION             </v>
          </cell>
        </row>
        <row r="311">
          <cell r="A311" t="str">
            <v>11441</v>
          </cell>
          <cell r="B311" t="str">
            <v xml:space="preserve">REMOVAL OF SKIN LESION             </v>
          </cell>
        </row>
        <row r="312">
          <cell r="A312" t="str">
            <v>11442</v>
          </cell>
          <cell r="B312" t="str">
            <v xml:space="preserve">REMOVAL OF SKIN LESION             </v>
          </cell>
        </row>
        <row r="313">
          <cell r="A313" t="str">
            <v>11443</v>
          </cell>
          <cell r="B313" t="str">
            <v xml:space="preserve">REMOVAL OF SKIN LESION             </v>
          </cell>
        </row>
        <row r="314">
          <cell r="A314" t="str">
            <v>11444</v>
          </cell>
          <cell r="B314" t="str">
            <v xml:space="preserve">REMOVAL OF SKIN LESION             </v>
          </cell>
        </row>
        <row r="315">
          <cell r="A315" t="str">
            <v>11446</v>
          </cell>
          <cell r="B315" t="str">
            <v xml:space="preserve">REMOVAL OF SKIN LESION             </v>
          </cell>
        </row>
        <row r="316">
          <cell r="A316" t="str">
            <v>11450</v>
          </cell>
          <cell r="B316" t="str">
            <v xml:space="preserve">REMOVAL, SWEAT GLAND LESION        </v>
          </cell>
        </row>
        <row r="317">
          <cell r="A317" t="str">
            <v>11451</v>
          </cell>
          <cell r="B317" t="str">
            <v xml:space="preserve">REMOVAL, SWEAT GLAND LESION        </v>
          </cell>
        </row>
        <row r="318">
          <cell r="A318" t="str">
            <v>11462</v>
          </cell>
          <cell r="B318" t="str">
            <v xml:space="preserve">REMOVAL, SWEAT GLAND LESION        </v>
          </cell>
        </row>
        <row r="319">
          <cell r="A319" t="str">
            <v>11463</v>
          </cell>
          <cell r="B319" t="str">
            <v xml:space="preserve">REMOVAL, SWEAT GLAND LESION        </v>
          </cell>
        </row>
        <row r="320">
          <cell r="A320" t="str">
            <v>11470</v>
          </cell>
          <cell r="B320" t="str">
            <v xml:space="preserve">REMOVAL, SWEAT GLAND LESION        </v>
          </cell>
        </row>
        <row r="321">
          <cell r="A321" t="str">
            <v>11471</v>
          </cell>
          <cell r="B321" t="str">
            <v xml:space="preserve">REMOVAL, SWEAT GLAND LESION        </v>
          </cell>
        </row>
        <row r="322">
          <cell r="A322" t="str">
            <v>11600</v>
          </cell>
          <cell r="B322" t="str">
            <v xml:space="preserve">REMOVAL OF SKIN LESION             </v>
          </cell>
        </row>
        <row r="323">
          <cell r="A323" t="str">
            <v>11601</v>
          </cell>
          <cell r="B323" t="str">
            <v xml:space="preserve">REMOVAL OF SKIN LESION             </v>
          </cell>
        </row>
        <row r="324">
          <cell r="A324" t="str">
            <v>11602</v>
          </cell>
          <cell r="B324" t="str">
            <v xml:space="preserve">REMOVAL OF SKIN LESION             </v>
          </cell>
        </row>
        <row r="325">
          <cell r="A325" t="str">
            <v>11603</v>
          </cell>
          <cell r="B325" t="str">
            <v xml:space="preserve">REMOVAL OF SKIN LESION             </v>
          </cell>
        </row>
        <row r="326">
          <cell r="A326" t="str">
            <v>11604</v>
          </cell>
          <cell r="B326" t="str">
            <v xml:space="preserve">REMOVAL OF SKIN LESION             </v>
          </cell>
        </row>
        <row r="327">
          <cell r="A327" t="str">
            <v>11606</v>
          </cell>
          <cell r="B327" t="str">
            <v xml:space="preserve">REMOVAL OF SKIN LESION             </v>
          </cell>
        </row>
        <row r="328">
          <cell r="A328" t="str">
            <v>11620</v>
          </cell>
          <cell r="B328" t="str">
            <v xml:space="preserve">REMOVAL OF SKIN LESION             </v>
          </cell>
        </row>
        <row r="329">
          <cell r="A329" t="str">
            <v>11621</v>
          </cell>
          <cell r="B329" t="str">
            <v xml:space="preserve">REMOVAL OF SKIN LESION             </v>
          </cell>
        </row>
        <row r="330">
          <cell r="A330" t="str">
            <v>11622</v>
          </cell>
          <cell r="B330" t="str">
            <v xml:space="preserve">REMOVAL OF SKIN LESION             </v>
          </cell>
        </row>
        <row r="331">
          <cell r="A331" t="str">
            <v>11623</v>
          </cell>
          <cell r="B331" t="str">
            <v xml:space="preserve">REMOVAL OF SKIN LESION             </v>
          </cell>
        </row>
        <row r="332">
          <cell r="A332" t="str">
            <v>11624</v>
          </cell>
          <cell r="B332" t="str">
            <v xml:space="preserve">REMOVAL OF SKIN LESION             </v>
          </cell>
        </row>
        <row r="333">
          <cell r="A333" t="str">
            <v>11626</v>
          </cell>
          <cell r="B333" t="str">
            <v xml:space="preserve">REMOVAL OF SKIN LESION             </v>
          </cell>
        </row>
        <row r="334">
          <cell r="A334" t="str">
            <v>11640</v>
          </cell>
          <cell r="B334" t="str">
            <v xml:space="preserve">REMOVAL OF SKIN LESION             </v>
          </cell>
        </row>
        <row r="335">
          <cell r="A335" t="str">
            <v>11641</v>
          </cell>
          <cell r="B335" t="str">
            <v xml:space="preserve">REMOVAL OF SKIN LESION             </v>
          </cell>
        </row>
        <row r="336">
          <cell r="A336" t="str">
            <v>11642</v>
          </cell>
          <cell r="B336" t="str">
            <v xml:space="preserve">REMOVAL OF SKIN LESION             </v>
          </cell>
        </row>
        <row r="337">
          <cell r="A337" t="str">
            <v>11643</v>
          </cell>
          <cell r="B337" t="str">
            <v xml:space="preserve">REMOVAL OF SKIN LESION             </v>
          </cell>
        </row>
        <row r="338">
          <cell r="A338" t="str">
            <v>11644</v>
          </cell>
          <cell r="B338" t="str">
            <v xml:space="preserve">REMOVAL OF SKIN LESION             </v>
          </cell>
        </row>
        <row r="339">
          <cell r="A339" t="str">
            <v>11646</v>
          </cell>
          <cell r="B339" t="str">
            <v xml:space="preserve">REMOVAL OF SKIN LESION             </v>
          </cell>
        </row>
        <row r="340">
          <cell r="A340" t="str">
            <v>11719</v>
          </cell>
          <cell r="B340" t="str">
            <v xml:space="preserve">TRIM NAIL(S)                       </v>
          </cell>
        </row>
        <row r="341">
          <cell r="A341" t="str">
            <v>11720</v>
          </cell>
          <cell r="B341" t="str">
            <v xml:space="preserve">DEBRIDE NAIL, 1-5                  </v>
          </cell>
        </row>
        <row r="342">
          <cell r="A342" t="str">
            <v>11721</v>
          </cell>
          <cell r="B342" t="str">
            <v xml:space="preserve">DEBRIDE NAIL, 6 OR MORE            </v>
          </cell>
        </row>
        <row r="343">
          <cell r="A343" t="str">
            <v>11730</v>
          </cell>
          <cell r="B343" t="str">
            <v xml:space="preserve">REMOVAL OF NAIL PLATE              </v>
          </cell>
        </row>
        <row r="344">
          <cell r="A344" t="str">
            <v>11732</v>
          </cell>
          <cell r="B344" t="str">
            <v xml:space="preserve">REMOVE ADDITIONAL NAIL PLATE       </v>
          </cell>
        </row>
        <row r="345">
          <cell r="A345" t="str">
            <v>11740</v>
          </cell>
          <cell r="B345" t="str">
            <v xml:space="preserve">DRAIN BLOOD FROM UNDER NAIL        </v>
          </cell>
        </row>
        <row r="346">
          <cell r="A346" t="str">
            <v>11750</v>
          </cell>
          <cell r="B346" t="str">
            <v xml:space="preserve">REMOVAL OF NAIL BED                </v>
          </cell>
        </row>
        <row r="347">
          <cell r="A347" t="str">
            <v>11752</v>
          </cell>
          <cell r="B347" t="str">
            <v xml:space="preserve">REMOVE NAIL BED/FINGER TIP         </v>
          </cell>
        </row>
        <row r="348">
          <cell r="A348" t="str">
            <v>11755</v>
          </cell>
          <cell r="B348" t="str">
            <v xml:space="preserve">BIOPSY, NAIL UNIT                  </v>
          </cell>
        </row>
        <row r="349">
          <cell r="A349" t="str">
            <v>11760</v>
          </cell>
          <cell r="B349" t="str">
            <v xml:space="preserve">RECONSTRUCTION OF NAIL BED         </v>
          </cell>
        </row>
        <row r="350">
          <cell r="A350" t="str">
            <v>11762</v>
          </cell>
          <cell r="B350" t="str">
            <v xml:space="preserve">RECONSTRUCTION OF NAIL BED         </v>
          </cell>
        </row>
        <row r="351">
          <cell r="A351" t="str">
            <v>11765</v>
          </cell>
          <cell r="B351" t="str">
            <v xml:space="preserve">EXCISION OF NAIL FOLD, TOE         </v>
          </cell>
        </row>
        <row r="352">
          <cell r="A352" t="str">
            <v>11770</v>
          </cell>
          <cell r="B352" t="str">
            <v xml:space="preserve">REMOVAL OF PILONIDAL LESION        </v>
          </cell>
        </row>
        <row r="353">
          <cell r="A353" t="str">
            <v>11771</v>
          </cell>
          <cell r="B353" t="str">
            <v xml:space="preserve">REMOVAL OF PILONIDAL LESION        </v>
          </cell>
        </row>
        <row r="354">
          <cell r="A354" t="str">
            <v>11772</v>
          </cell>
          <cell r="B354" t="str">
            <v xml:space="preserve">REMOVAL OF PILONIDAL LESION        </v>
          </cell>
        </row>
        <row r="355">
          <cell r="A355" t="str">
            <v>11900</v>
          </cell>
          <cell r="B355" t="str">
            <v xml:space="preserve">INJECTION INTO SKIN LESIONS        </v>
          </cell>
        </row>
        <row r="356">
          <cell r="A356" t="str">
            <v>11901</v>
          </cell>
          <cell r="B356" t="str">
            <v xml:space="preserve">ADDED SKIN LESIONS INJECTION       </v>
          </cell>
        </row>
        <row r="357">
          <cell r="A357" t="str">
            <v>11920</v>
          </cell>
          <cell r="B357" t="str">
            <v xml:space="preserve">CORRECT SKIN COLOR DEFECTS         </v>
          </cell>
        </row>
        <row r="358">
          <cell r="A358" t="str">
            <v>11921</v>
          </cell>
          <cell r="B358" t="str">
            <v xml:space="preserve">CORRECT SKIN COLOR DEFECTS         </v>
          </cell>
        </row>
        <row r="359">
          <cell r="A359" t="str">
            <v>11922</v>
          </cell>
          <cell r="B359" t="str">
            <v xml:space="preserve">CORRECT SKIN COLOR DEFECTS         </v>
          </cell>
        </row>
        <row r="360">
          <cell r="A360" t="str">
            <v>11950</v>
          </cell>
          <cell r="B360" t="str">
            <v xml:space="preserve">THERAPY FOR CONTOUR DEFECTS        </v>
          </cell>
        </row>
        <row r="361">
          <cell r="A361" t="str">
            <v>11951</v>
          </cell>
          <cell r="B361" t="str">
            <v xml:space="preserve">THERAPY FOR CONTOUR DEFECTS        </v>
          </cell>
        </row>
        <row r="362">
          <cell r="A362" t="str">
            <v>11952</v>
          </cell>
          <cell r="B362" t="str">
            <v xml:space="preserve">THERAPY FOR CONTOUR DEFECTS        </v>
          </cell>
        </row>
        <row r="363">
          <cell r="A363" t="str">
            <v>11954</v>
          </cell>
          <cell r="B363" t="str">
            <v xml:space="preserve">THERAPY FOR CONTOUR DEFECTS        </v>
          </cell>
        </row>
        <row r="364">
          <cell r="A364" t="str">
            <v>11960</v>
          </cell>
          <cell r="B364" t="str">
            <v xml:space="preserve">INSERT TISSUE EXPANDER(S)          </v>
          </cell>
        </row>
        <row r="365">
          <cell r="A365" t="str">
            <v>11970</v>
          </cell>
          <cell r="B365" t="str">
            <v xml:space="preserve">REPLACE TISSUE EXPANDER            </v>
          </cell>
        </row>
        <row r="366">
          <cell r="A366" t="str">
            <v>11971</v>
          </cell>
          <cell r="B366" t="str">
            <v xml:space="preserve">REMOVE TISSUE EXPANDER(S)          </v>
          </cell>
        </row>
        <row r="367">
          <cell r="A367" t="str">
            <v>11975</v>
          </cell>
          <cell r="B367" t="str">
            <v xml:space="preserve">INSERT CONTRACEPTIVE CAP           </v>
          </cell>
        </row>
        <row r="368">
          <cell r="A368" t="str">
            <v>11976</v>
          </cell>
          <cell r="B368" t="str">
            <v xml:space="preserve">REMOVAL OF CONTRACEPTIVE CAP       </v>
          </cell>
        </row>
        <row r="369">
          <cell r="A369" t="str">
            <v>11977</v>
          </cell>
          <cell r="B369" t="str">
            <v xml:space="preserve">REMOVAL/REINSERT CONTRA CAP        </v>
          </cell>
        </row>
        <row r="370">
          <cell r="A370" t="str">
            <v>12001</v>
          </cell>
          <cell r="B370" t="str">
            <v xml:space="preserve">REPAIR SUPERFICIAL WOUND(S)        </v>
          </cell>
        </row>
        <row r="371">
          <cell r="A371" t="str">
            <v>12002</v>
          </cell>
          <cell r="B371" t="str">
            <v xml:space="preserve">REPAIR SUPERFICIAL WOUND(S)        </v>
          </cell>
        </row>
        <row r="372">
          <cell r="A372" t="str">
            <v>12004</v>
          </cell>
          <cell r="B372" t="str">
            <v xml:space="preserve">REPAIR SUPERFICIAL WOUND(S)        </v>
          </cell>
        </row>
        <row r="373">
          <cell r="A373" t="str">
            <v>12005</v>
          </cell>
          <cell r="B373" t="str">
            <v xml:space="preserve">REPAIR SUPERFICIAL WOUND(S)        </v>
          </cell>
        </row>
        <row r="374">
          <cell r="A374" t="str">
            <v>12006</v>
          </cell>
          <cell r="B374" t="str">
            <v xml:space="preserve">REPAIR SUPERFICIAL WOUND(S)        </v>
          </cell>
        </row>
        <row r="375">
          <cell r="A375" t="str">
            <v>12007</v>
          </cell>
          <cell r="B375" t="str">
            <v xml:space="preserve">REPAIR SUPERFICIAL WOUND(S)        </v>
          </cell>
        </row>
        <row r="376">
          <cell r="A376" t="str">
            <v>12011</v>
          </cell>
          <cell r="B376" t="str">
            <v xml:space="preserve">REPAIR SUPERFICIAL WOUND(S)        </v>
          </cell>
        </row>
        <row r="377">
          <cell r="A377" t="str">
            <v>12013</v>
          </cell>
          <cell r="B377" t="str">
            <v xml:space="preserve">REPAIR SUPERFICIAL WOUND(S)        </v>
          </cell>
        </row>
        <row r="378">
          <cell r="A378" t="str">
            <v>12014</v>
          </cell>
          <cell r="B378" t="str">
            <v xml:space="preserve">REPAIR SUPERFICIAL WOUND(S)        </v>
          </cell>
        </row>
        <row r="379">
          <cell r="A379" t="str">
            <v>12015</v>
          </cell>
          <cell r="B379" t="str">
            <v xml:space="preserve">REPAIR SUPERFICIAL WOUND(S)        </v>
          </cell>
        </row>
        <row r="380">
          <cell r="A380" t="str">
            <v>12016</v>
          </cell>
          <cell r="B380" t="str">
            <v xml:space="preserve">REPAIR SUPERFICIAL WOUND(S)        </v>
          </cell>
        </row>
        <row r="381">
          <cell r="A381" t="str">
            <v>12017</v>
          </cell>
          <cell r="B381" t="str">
            <v xml:space="preserve">REPAIR SUPERFICIAL WOUND(S)        </v>
          </cell>
        </row>
        <row r="382">
          <cell r="A382" t="str">
            <v>12018</v>
          </cell>
          <cell r="B382" t="str">
            <v xml:space="preserve">REPAIR SUPERFICIAL WOUND(S)        </v>
          </cell>
        </row>
        <row r="383">
          <cell r="A383" t="str">
            <v>12020</v>
          </cell>
          <cell r="B383" t="str">
            <v xml:space="preserve">CLOSURE OF SPLIT WOUND             </v>
          </cell>
        </row>
        <row r="384">
          <cell r="A384" t="str">
            <v>12021</v>
          </cell>
          <cell r="B384" t="str">
            <v xml:space="preserve">CLOSURE OF SPLIT WOUND             </v>
          </cell>
        </row>
        <row r="385">
          <cell r="A385" t="str">
            <v>12031</v>
          </cell>
          <cell r="B385" t="str">
            <v xml:space="preserve">LAYER CLOSURE OF WOUND(S)          </v>
          </cell>
        </row>
        <row r="386">
          <cell r="A386" t="str">
            <v>12032</v>
          </cell>
          <cell r="B386" t="str">
            <v xml:space="preserve">LAYER CLOSURE OF WOUND(S)          </v>
          </cell>
        </row>
        <row r="387">
          <cell r="A387" t="str">
            <v>12034</v>
          </cell>
          <cell r="B387" t="str">
            <v xml:space="preserve">LAYER CLOSURE OF WOUND(S)          </v>
          </cell>
        </row>
        <row r="388">
          <cell r="A388" t="str">
            <v>12035</v>
          </cell>
          <cell r="B388" t="str">
            <v xml:space="preserve">LAYER CLOSURE OF WOUND(S)          </v>
          </cell>
        </row>
        <row r="389">
          <cell r="A389" t="str">
            <v>12036</v>
          </cell>
          <cell r="B389" t="str">
            <v xml:space="preserve">LAYER CLOSURE OF WOUND(S)          </v>
          </cell>
        </row>
        <row r="390">
          <cell r="A390" t="str">
            <v>12037</v>
          </cell>
          <cell r="B390" t="str">
            <v xml:space="preserve">LAYER CLOSURE OF WOUND(S)          </v>
          </cell>
        </row>
        <row r="391">
          <cell r="A391" t="str">
            <v>12041</v>
          </cell>
          <cell r="B391" t="str">
            <v xml:space="preserve">LAYER CLOSURE OF WOUND(S)          </v>
          </cell>
        </row>
        <row r="392">
          <cell r="A392" t="str">
            <v>12042</v>
          </cell>
          <cell r="B392" t="str">
            <v xml:space="preserve">LAYER CLOSURE OF WOUND(S)          </v>
          </cell>
        </row>
        <row r="393">
          <cell r="A393" t="str">
            <v>12044</v>
          </cell>
          <cell r="B393" t="str">
            <v xml:space="preserve">LAYER CLOSURE OF WOUND(S)          </v>
          </cell>
        </row>
        <row r="394">
          <cell r="A394" t="str">
            <v>12045</v>
          </cell>
          <cell r="B394" t="str">
            <v xml:space="preserve">LAYER CLOSURE OF WOUND(S)          </v>
          </cell>
        </row>
        <row r="395">
          <cell r="A395" t="str">
            <v>12046</v>
          </cell>
          <cell r="B395" t="str">
            <v xml:space="preserve">LAYER CLOSURE OF WOUND(S)          </v>
          </cell>
        </row>
        <row r="396">
          <cell r="A396" t="str">
            <v>12047</v>
          </cell>
          <cell r="B396" t="str">
            <v xml:space="preserve">LAYER CLOSURE OF WOUND(S)          </v>
          </cell>
        </row>
        <row r="397">
          <cell r="A397" t="str">
            <v>12051</v>
          </cell>
          <cell r="B397" t="str">
            <v xml:space="preserve">LAYER CLOSURE OF WOUND(S)          </v>
          </cell>
        </row>
        <row r="398">
          <cell r="A398" t="str">
            <v>12052</v>
          </cell>
          <cell r="B398" t="str">
            <v xml:space="preserve">LAYER CLOSURE OF WOUND(S)          </v>
          </cell>
        </row>
        <row r="399">
          <cell r="A399" t="str">
            <v>12053</v>
          </cell>
          <cell r="B399" t="str">
            <v xml:space="preserve">LAYER CLOSURE OF WOUND(S)          </v>
          </cell>
        </row>
        <row r="400">
          <cell r="A400" t="str">
            <v>12054</v>
          </cell>
          <cell r="B400" t="str">
            <v xml:space="preserve">LAYER CLOSURE OF WOUND(S)          </v>
          </cell>
        </row>
        <row r="401">
          <cell r="A401" t="str">
            <v>12055</v>
          </cell>
          <cell r="B401" t="str">
            <v xml:space="preserve">LAYER CLOSURE OF WOUND(S)          </v>
          </cell>
        </row>
        <row r="402">
          <cell r="A402" t="str">
            <v>12056</v>
          </cell>
          <cell r="B402" t="str">
            <v xml:space="preserve">LAYER CLOSURE OF WOUND(S)          </v>
          </cell>
        </row>
        <row r="403">
          <cell r="A403" t="str">
            <v>12057</v>
          </cell>
          <cell r="B403" t="str">
            <v xml:space="preserve">LAYER CLOSURE OF WOUND(S)          </v>
          </cell>
        </row>
        <row r="404">
          <cell r="A404" t="str">
            <v>13100</v>
          </cell>
          <cell r="B404" t="str">
            <v xml:space="preserve">REPAIR OF WOUND OR LESION          </v>
          </cell>
        </row>
        <row r="405">
          <cell r="A405" t="str">
            <v>13101</v>
          </cell>
          <cell r="B405" t="str">
            <v xml:space="preserve">REPAIR OF WOUND OR LESION          </v>
          </cell>
        </row>
        <row r="406">
          <cell r="A406" t="str">
            <v>13120</v>
          </cell>
          <cell r="B406" t="str">
            <v xml:space="preserve">REPAIR OF WOUND OR LESION          </v>
          </cell>
        </row>
        <row r="407">
          <cell r="A407" t="str">
            <v>13121</v>
          </cell>
          <cell r="B407" t="str">
            <v xml:space="preserve">REPAIR OF WOUND OR LESION          </v>
          </cell>
        </row>
        <row r="408">
          <cell r="A408" t="str">
            <v>13131</v>
          </cell>
          <cell r="B408" t="str">
            <v xml:space="preserve">REPAIR OF WOUND OR LESION          </v>
          </cell>
        </row>
        <row r="409">
          <cell r="A409" t="str">
            <v>13132</v>
          </cell>
          <cell r="B409" t="str">
            <v xml:space="preserve">REPAIR OF WOUND OR LESION          </v>
          </cell>
        </row>
        <row r="410">
          <cell r="A410" t="str">
            <v>13150</v>
          </cell>
          <cell r="B410" t="str">
            <v xml:space="preserve">REPAIR OF WOUND OR LESION          </v>
          </cell>
        </row>
        <row r="411">
          <cell r="A411" t="str">
            <v>13151</v>
          </cell>
          <cell r="B411" t="str">
            <v xml:space="preserve">REPAIR OF WOUND OR LESION          </v>
          </cell>
        </row>
        <row r="412">
          <cell r="A412" t="str">
            <v>13152</v>
          </cell>
          <cell r="B412" t="str">
            <v xml:space="preserve">REPAIR OF WOUND OR LESION          </v>
          </cell>
        </row>
        <row r="413">
          <cell r="A413" t="str">
            <v>13160</v>
          </cell>
          <cell r="B413" t="str">
            <v xml:space="preserve">LATE CLOSURE OF WOUND              </v>
          </cell>
        </row>
        <row r="414">
          <cell r="A414" t="str">
            <v>13300</v>
          </cell>
          <cell r="B414" t="str">
            <v xml:space="preserve">REPAIR OF WOUND OR LESION          </v>
          </cell>
        </row>
        <row r="415">
          <cell r="A415" t="str">
            <v>14000</v>
          </cell>
          <cell r="B415" t="str">
            <v xml:space="preserve">SKIN TISSUE REARRANGEMENT          </v>
          </cell>
        </row>
        <row r="416">
          <cell r="A416" t="str">
            <v>14001</v>
          </cell>
          <cell r="B416" t="str">
            <v xml:space="preserve">SKIN TISSUE REARRANGEMENT          </v>
          </cell>
        </row>
        <row r="417">
          <cell r="A417" t="str">
            <v>14020</v>
          </cell>
          <cell r="B417" t="str">
            <v xml:space="preserve">SKIN TISSUE REARRANGEMENT          </v>
          </cell>
        </row>
        <row r="418">
          <cell r="A418" t="str">
            <v>14021</v>
          </cell>
          <cell r="B418" t="str">
            <v xml:space="preserve">SKIN TISSUE REARRANGEMENT          </v>
          </cell>
        </row>
        <row r="419">
          <cell r="A419" t="str">
            <v>14040</v>
          </cell>
          <cell r="B419" t="str">
            <v xml:space="preserve">SKIN TISSUE REARRANGEMENT          </v>
          </cell>
        </row>
        <row r="420">
          <cell r="A420" t="str">
            <v>14041</v>
          </cell>
          <cell r="B420" t="str">
            <v xml:space="preserve">SKIN TISSUE REARRANGEMENT          </v>
          </cell>
        </row>
        <row r="421">
          <cell r="A421" t="str">
            <v>14060</v>
          </cell>
          <cell r="B421" t="str">
            <v xml:space="preserve">SKIN TISSUE REARRANGEMENT          </v>
          </cell>
        </row>
        <row r="422">
          <cell r="A422" t="str">
            <v>14061</v>
          </cell>
          <cell r="B422" t="str">
            <v xml:space="preserve">SKIN TISSUE REARRANGEMENT          </v>
          </cell>
        </row>
        <row r="423">
          <cell r="A423" t="str">
            <v>14300</v>
          </cell>
          <cell r="B423" t="str">
            <v xml:space="preserve">SKIN TISSUE REARRANGEMENT          </v>
          </cell>
        </row>
        <row r="424">
          <cell r="A424" t="str">
            <v>14350</v>
          </cell>
          <cell r="B424" t="str">
            <v xml:space="preserve">SKIN TISSUE REARRANGEMENT          </v>
          </cell>
        </row>
        <row r="425">
          <cell r="A425" t="str">
            <v>15000</v>
          </cell>
          <cell r="B425" t="str">
            <v xml:space="preserve">SKIN GRAFT                         </v>
          </cell>
        </row>
        <row r="426">
          <cell r="A426" t="str">
            <v>15001</v>
          </cell>
          <cell r="B426" t="str">
            <v xml:space="preserve">SKIN GRAFT ADD-ON                  </v>
          </cell>
        </row>
        <row r="427">
          <cell r="A427" t="str">
            <v>15050</v>
          </cell>
          <cell r="B427" t="str">
            <v xml:space="preserve">SKIN PINCH GRAFT                   </v>
          </cell>
        </row>
        <row r="428">
          <cell r="A428" t="str">
            <v>15100</v>
          </cell>
          <cell r="B428" t="str">
            <v xml:space="preserve">SKIN SPLIT GRAFT                   </v>
          </cell>
        </row>
        <row r="429">
          <cell r="A429" t="str">
            <v>15101</v>
          </cell>
          <cell r="B429" t="str">
            <v xml:space="preserve">SKIN SPLIT GRAFT ADD-ON            </v>
          </cell>
        </row>
        <row r="430">
          <cell r="A430" t="str">
            <v>15120</v>
          </cell>
          <cell r="B430" t="str">
            <v xml:space="preserve">SKIN SPLIT GRAFT                   </v>
          </cell>
        </row>
        <row r="431">
          <cell r="A431" t="str">
            <v>15121</v>
          </cell>
          <cell r="B431" t="str">
            <v xml:space="preserve">SKIN SPLIT GRAFT ADD-ON            </v>
          </cell>
        </row>
        <row r="432">
          <cell r="A432" t="str">
            <v>15200</v>
          </cell>
          <cell r="B432" t="str">
            <v xml:space="preserve">SKIN FULL GRAFT                    </v>
          </cell>
        </row>
        <row r="433">
          <cell r="A433" t="str">
            <v>15201</v>
          </cell>
          <cell r="B433" t="str">
            <v xml:space="preserve">SKIN FULL GRAFT ADD-ON             </v>
          </cell>
        </row>
        <row r="434">
          <cell r="A434" t="str">
            <v>15220</v>
          </cell>
          <cell r="B434" t="str">
            <v xml:space="preserve">SKIN FULL GRAFT                    </v>
          </cell>
        </row>
        <row r="435">
          <cell r="A435" t="str">
            <v>15221</v>
          </cell>
          <cell r="B435" t="str">
            <v xml:space="preserve">SKIN FULL GRAFT ADD-ON             </v>
          </cell>
        </row>
        <row r="436">
          <cell r="A436" t="str">
            <v>15240</v>
          </cell>
          <cell r="B436" t="str">
            <v xml:space="preserve">SKIN FULL GRAFT                    </v>
          </cell>
        </row>
        <row r="437">
          <cell r="A437" t="str">
            <v>15241</v>
          </cell>
          <cell r="B437" t="str">
            <v xml:space="preserve">SKIN FULL GRAFT ADD-ON             </v>
          </cell>
        </row>
        <row r="438">
          <cell r="A438" t="str">
            <v>15260</v>
          </cell>
          <cell r="B438" t="str">
            <v xml:space="preserve">SKIN FULL GRAFT                    </v>
          </cell>
        </row>
        <row r="439">
          <cell r="A439" t="str">
            <v>15261</v>
          </cell>
          <cell r="B439" t="str">
            <v xml:space="preserve">SKIN FULL GRAFT ADD-ON             </v>
          </cell>
        </row>
        <row r="440">
          <cell r="A440" t="str">
            <v>15350</v>
          </cell>
          <cell r="B440" t="str">
            <v xml:space="preserve">SKIN HOMOGRAFT                     </v>
          </cell>
        </row>
        <row r="441">
          <cell r="A441" t="str">
            <v>15351</v>
          </cell>
          <cell r="B441" t="str">
            <v xml:space="preserve">SKIN HOMOGRAFT ADD-ON              </v>
          </cell>
        </row>
        <row r="442">
          <cell r="A442" t="str">
            <v>15400</v>
          </cell>
          <cell r="B442" t="str">
            <v xml:space="preserve">SKIN HETEROGRAFT                   </v>
          </cell>
        </row>
        <row r="443">
          <cell r="A443" t="str">
            <v>15401</v>
          </cell>
          <cell r="B443" t="str">
            <v xml:space="preserve">SKIN HETEROGRAFT ADD-ON            </v>
          </cell>
        </row>
        <row r="444">
          <cell r="A444" t="str">
            <v>15570</v>
          </cell>
          <cell r="B444" t="str">
            <v xml:space="preserve">FORM SKIN PEDICLE FLAP             </v>
          </cell>
        </row>
        <row r="445">
          <cell r="A445" t="str">
            <v>15572</v>
          </cell>
          <cell r="B445" t="str">
            <v xml:space="preserve">FORM SKIN PEDICLE FLAP             </v>
          </cell>
        </row>
        <row r="446">
          <cell r="A446" t="str">
            <v>15574</v>
          </cell>
          <cell r="B446" t="str">
            <v xml:space="preserve">FORM SKIN PEDICLE FLAP             </v>
          </cell>
        </row>
        <row r="447">
          <cell r="A447" t="str">
            <v>15576</v>
          </cell>
          <cell r="B447" t="str">
            <v xml:space="preserve">FORM SKIN PEDICLE FLAP             </v>
          </cell>
        </row>
        <row r="448">
          <cell r="A448" t="str">
            <v>15580</v>
          </cell>
          <cell r="B448" t="str">
            <v xml:space="preserve">ATTACH SKIN PEDICLE GRAFT          </v>
          </cell>
        </row>
        <row r="449">
          <cell r="A449" t="str">
            <v>15600</v>
          </cell>
          <cell r="B449" t="str">
            <v xml:space="preserve">SKIN GRAFT                         </v>
          </cell>
        </row>
        <row r="450">
          <cell r="A450" t="str">
            <v>15610</v>
          </cell>
          <cell r="B450" t="str">
            <v xml:space="preserve">SKIN GRAFT                         </v>
          </cell>
        </row>
        <row r="451">
          <cell r="A451" t="str">
            <v>15620</v>
          </cell>
          <cell r="B451" t="str">
            <v xml:space="preserve">SKIN GRAFT                         </v>
          </cell>
        </row>
        <row r="452">
          <cell r="A452" t="str">
            <v>15625</v>
          </cell>
          <cell r="B452" t="str">
            <v xml:space="preserve">SKIN GRAFT                         </v>
          </cell>
        </row>
        <row r="453">
          <cell r="A453" t="str">
            <v>15630</v>
          </cell>
          <cell r="B453" t="str">
            <v xml:space="preserve">SKIN GRAFT                         </v>
          </cell>
        </row>
        <row r="454">
          <cell r="A454" t="str">
            <v>15650</v>
          </cell>
          <cell r="B454" t="str">
            <v xml:space="preserve">TRANSFER SKIN PEDICLE FLAP         </v>
          </cell>
        </row>
        <row r="455">
          <cell r="A455" t="str">
            <v>15732</v>
          </cell>
          <cell r="B455" t="str">
            <v xml:space="preserve">MUSCLE-SKIN GRAFT, HEAD/NECK       </v>
          </cell>
        </row>
        <row r="456">
          <cell r="A456" t="str">
            <v>15734</v>
          </cell>
          <cell r="B456" t="str">
            <v xml:space="preserve">MUSCLE-SKIN GRAFT, TRUNK           </v>
          </cell>
        </row>
        <row r="457">
          <cell r="A457" t="str">
            <v>15736</v>
          </cell>
          <cell r="B457" t="str">
            <v xml:space="preserve">MUSCLE-SKIN GRAFT, ARM             </v>
          </cell>
        </row>
        <row r="458">
          <cell r="A458" t="str">
            <v>15738</v>
          </cell>
          <cell r="B458" t="str">
            <v xml:space="preserve">MUSCLE-SKIN GRAFT, LEG             </v>
          </cell>
        </row>
        <row r="459">
          <cell r="A459" t="str">
            <v>15740</v>
          </cell>
          <cell r="B459" t="str">
            <v xml:space="preserve">ISLAND PEDICLE FLAP GRAFT          </v>
          </cell>
        </row>
        <row r="460">
          <cell r="A460" t="str">
            <v>15750</v>
          </cell>
          <cell r="B460" t="str">
            <v xml:space="preserve">NEUROVASCULAR PEDICLE GRAFT        </v>
          </cell>
        </row>
        <row r="461">
          <cell r="A461" t="str">
            <v>15756</v>
          </cell>
          <cell r="B461" t="str">
            <v xml:space="preserve">FREE MUSCLE FLAP, MICROVASC        </v>
          </cell>
        </row>
        <row r="462">
          <cell r="A462" t="str">
            <v>15757</v>
          </cell>
          <cell r="B462" t="str">
            <v xml:space="preserve">FREE SKIN FLAP, MICROVASC          </v>
          </cell>
        </row>
        <row r="463">
          <cell r="A463" t="str">
            <v>15758</v>
          </cell>
          <cell r="B463" t="str">
            <v xml:space="preserve">FREE FASCIAL FLAP, MICROVASC       </v>
          </cell>
        </row>
        <row r="464">
          <cell r="A464" t="str">
            <v>15760</v>
          </cell>
          <cell r="B464" t="str">
            <v xml:space="preserve">COMPOSITE SKIN GRAFT               </v>
          </cell>
        </row>
        <row r="465">
          <cell r="A465" t="str">
            <v>15770</v>
          </cell>
          <cell r="B465" t="str">
            <v xml:space="preserve">DERMA-FAT-FASCIA GRAFT             </v>
          </cell>
        </row>
        <row r="466">
          <cell r="A466" t="str">
            <v>15775</v>
          </cell>
          <cell r="B466" t="str">
            <v xml:space="preserve">HAIR TRANSPLANT PUNCH GRAFTS       </v>
          </cell>
        </row>
        <row r="467">
          <cell r="A467" t="str">
            <v>15776</v>
          </cell>
          <cell r="B467" t="str">
            <v xml:space="preserve">HAIR TRANSPLANT PUNCH GRAFTS       </v>
          </cell>
        </row>
        <row r="468">
          <cell r="A468" t="str">
            <v>15780</v>
          </cell>
          <cell r="B468" t="str">
            <v xml:space="preserve">ABRASION TREATMENT OF SKIN         </v>
          </cell>
        </row>
        <row r="469">
          <cell r="A469" t="str">
            <v>15781</v>
          </cell>
          <cell r="B469" t="str">
            <v xml:space="preserve">ABRASION TREATMENT OF SKIN         </v>
          </cell>
        </row>
        <row r="470">
          <cell r="A470" t="str">
            <v>15782</v>
          </cell>
          <cell r="B470" t="str">
            <v xml:space="preserve">ABRASION TREATMENT OF SKIN         </v>
          </cell>
        </row>
        <row r="471">
          <cell r="A471" t="str">
            <v>15783</v>
          </cell>
          <cell r="B471" t="str">
            <v xml:space="preserve">ABRASION TREATMENT OF SKIN         </v>
          </cell>
        </row>
        <row r="472">
          <cell r="A472" t="str">
            <v>15786</v>
          </cell>
          <cell r="B472" t="str">
            <v xml:space="preserve">ABRASION, LESION, SINGLE           </v>
          </cell>
        </row>
        <row r="473">
          <cell r="A473" t="str">
            <v>15787</v>
          </cell>
          <cell r="B473" t="str">
            <v xml:space="preserve">ABRASION, LESIONS, ADD-ON          </v>
          </cell>
        </row>
        <row r="474">
          <cell r="A474" t="str">
            <v>15788</v>
          </cell>
          <cell r="B474" t="str">
            <v xml:space="preserve">CHEMICAL PEEL, FACE, EPIDERM       </v>
          </cell>
        </row>
        <row r="475">
          <cell r="A475" t="str">
            <v>15789</v>
          </cell>
          <cell r="B475" t="str">
            <v xml:space="preserve">CHEMICAL PEEL, FACE, DERMAL        </v>
          </cell>
        </row>
        <row r="476">
          <cell r="A476" t="str">
            <v>15792</v>
          </cell>
          <cell r="B476" t="str">
            <v xml:space="preserve">CHEMICAL PEEL, NONFACIAL           </v>
          </cell>
        </row>
        <row r="477">
          <cell r="A477" t="str">
            <v>15793</v>
          </cell>
          <cell r="B477" t="str">
            <v xml:space="preserve">CHEMICAL PEEL, NONFACIAL           </v>
          </cell>
        </row>
        <row r="478">
          <cell r="A478" t="str">
            <v>15810</v>
          </cell>
          <cell r="B478" t="str">
            <v xml:space="preserve">SALABRASION                        </v>
          </cell>
        </row>
        <row r="479">
          <cell r="A479" t="str">
            <v>15811</v>
          </cell>
          <cell r="B479" t="str">
            <v xml:space="preserve">SALABRASION                        </v>
          </cell>
        </row>
        <row r="480">
          <cell r="A480" t="str">
            <v>15819</v>
          </cell>
          <cell r="B480" t="str">
            <v xml:space="preserve">PLASTIC SURGERY, NECK              </v>
          </cell>
        </row>
        <row r="481">
          <cell r="A481" t="str">
            <v>15820</v>
          </cell>
          <cell r="B481" t="str">
            <v xml:space="preserve">REVISION OF LOWER EYELID           </v>
          </cell>
        </row>
        <row r="482">
          <cell r="A482" t="str">
            <v>15821</v>
          </cell>
          <cell r="B482" t="str">
            <v xml:space="preserve">REVISION OF LOWER EYELID           </v>
          </cell>
        </row>
        <row r="483">
          <cell r="A483" t="str">
            <v>15822</v>
          </cell>
          <cell r="B483" t="str">
            <v xml:space="preserve">REVISION OF UPPER EYELID           </v>
          </cell>
        </row>
        <row r="484">
          <cell r="A484" t="str">
            <v>15823</v>
          </cell>
          <cell r="B484" t="str">
            <v xml:space="preserve">REVISION OF UPPER EYELID           </v>
          </cell>
        </row>
        <row r="485">
          <cell r="A485" t="str">
            <v>15824</v>
          </cell>
          <cell r="B485" t="str">
            <v xml:space="preserve">REMOVAL OF FOREHEAD WRINKLES       </v>
          </cell>
        </row>
        <row r="486">
          <cell r="A486" t="str">
            <v>15825</v>
          </cell>
          <cell r="B486" t="str">
            <v xml:space="preserve">REMOVAL OF NECK WRINKLES           </v>
          </cell>
        </row>
        <row r="487">
          <cell r="A487" t="str">
            <v>15826</v>
          </cell>
          <cell r="B487" t="str">
            <v xml:space="preserve">REMOVAL OF BROW WRINKLES           </v>
          </cell>
        </row>
        <row r="488">
          <cell r="A488" t="str">
            <v>15828</v>
          </cell>
          <cell r="B488" t="str">
            <v xml:space="preserve">REMOVAL OF FACE WRINKLES           </v>
          </cell>
        </row>
        <row r="489">
          <cell r="A489" t="str">
            <v>15829</v>
          </cell>
          <cell r="B489" t="str">
            <v xml:space="preserve">REMOVAL OF SKIN WRINKLES           </v>
          </cell>
        </row>
        <row r="490">
          <cell r="A490" t="str">
            <v>15831</v>
          </cell>
          <cell r="B490" t="str">
            <v xml:space="preserve">EXCISE EXCESSIVE SKIN TISSUE       </v>
          </cell>
        </row>
        <row r="491">
          <cell r="A491" t="str">
            <v>15832</v>
          </cell>
          <cell r="B491" t="str">
            <v xml:space="preserve">EXCISE EXCESSIVE SKIN TISSUE       </v>
          </cell>
        </row>
        <row r="492">
          <cell r="A492" t="str">
            <v>15833</v>
          </cell>
          <cell r="B492" t="str">
            <v xml:space="preserve">EXCISE EXCESSIVE SKIN TISSUE       </v>
          </cell>
        </row>
        <row r="493">
          <cell r="A493" t="str">
            <v>15834</v>
          </cell>
          <cell r="B493" t="str">
            <v xml:space="preserve">EXCISE EXCESSIVE SKIN TISSUE       </v>
          </cell>
        </row>
        <row r="494">
          <cell r="A494" t="str">
            <v>15835</v>
          </cell>
          <cell r="B494" t="str">
            <v xml:space="preserve">EXCISE EXCESSIVE SKIN TISSUE       </v>
          </cell>
        </row>
        <row r="495">
          <cell r="A495" t="str">
            <v>15836</v>
          </cell>
          <cell r="B495" t="str">
            <v xml:space="preserve">EXCISE EXCESSIVE SKIN TISSUE       </v>
          </cell>
        </row>
        <row r="496">
          <cell r="A496" t="str">
            <v>15837</v>
          </cell>
          <cell r="B496" t="str">
            <v xml:space="preserve">EXCISE EXCESSIVE SKIN TISSUE       </v>
          </cell>
        </row>
        <row r="497">
          <cell r="A497" t="str">
            <v>15838</v>
          </cell>
          <cell r="B497" t="str">
            <v xml:space="preserve">EXCISE EXCESSIVE SKIN TISSUE       </v>
          </cell>
        </row>
        <row r="498">
          <cell r="A498" t="str">
            <v>15839</v>
          </cell>
          <cell r="B498" t="str">
            <v xml:space="preserve">EXCISE EXCESSIVE SKIN TISSUE       </v>
          </cell>
        </row>
        <row r="499">
          <cell r="A499" t="str">
            <v>15840</v>
          </cell>
          <cell r="B499" t="str">
            <v xml:space="preserve">GRAFT FOR FACE NERVE PALSY         </v>
          </cell>
        </row>
        <row r="500">
          <cell r="A500" t="str">
            <v>15841</v>
          </cell>
          <cell r="B500" t="str">
            <v xml:space="preserve">GRAFT FOR FACE NERVE PALSY         </v>
          </cell>
        </row>
        <row r="501">
          <cell r="A501" t="str">
            <v>15842</v>
          </cell>
          <cell r="B501" t="str">
            <v xml:space="preserve">GRAFT FOR FACE NERVE PALSY         </v>
          </cell>
        </row>
        <row r="502">
          <cell r="A502" t="str">
            <v>15845</v>
          </cell>
          <cell r="B502" t="str">
            <v xml:space="preserve">SKIN AND MUSCLE REPAIR, FACE       </v>
          </cell>
        </row>
        <row r="503">
          <cell r="A503" t="str">
            <v>15850</v>
          </cell>
          <cell r="B503" t="str">
            <v xml:space="preserve">REMOVAL OF SUTURES                 </v>
          </cell>
        </row>
        <row r="504">
          <cell r="A504" t="str">
            <v>15851</v>
          </cell>
          <cell r="B504" t="str">
            <v xml:space="preserve">REMOVAL OF SUTURES                 </v>
          </cell>
        </row>
        <row r="505">
          <cell r="A505" t="str">
            <v>15852</v>
          </cell>
          <cell r="B505" t="str">
            <v xml:space="preserve">DRESSING CHANGE,NOT FOR BURN       </v>
          </cell>
        </row>
        <row r="506">
          <cell r="A506" t="str">
            <v>15860</v>
          </cell>
          <cell r="B506" t="str">
            <v xml:space="preserve">TEST FOR BLOOD FLOW IN GRAFT       </v>
          </cell>
        </row>
        <row r="507">
          <cell r="A507" t="str">
            <v>15876</v>
          </cell>
          <cell r="B507" t="str">
            <v xml:space="preserve">SUCTION ASSISTED LIPECTOMY         </v>
          </cell>
        </row>
        <row r="508">
          <cell r="A508" t="str">
            <v>15877</v>
          </cell>
          <cell r="B508" t="str">
            <v xml:space="preserve">SUCTION ASSISTED LIPECTOMY         </v>
          </cell>
        </row>
        <row r="509">
          <cell r="A509" t="str">
            <v>15878</v>
          </cell>
          <cell r="B509" t="str">
            <v xml:space="preserve">SUCTION ASSISTED LIPECTOMY         </v>
          </cell>
        </row>
        <row r="510">
          <cell r="A510" t="str">
            <v>15879</v>
          </cell>
          <cell r="B510" t="str">
            <v xml:space="preserve">SUCTION ASSISTED LIPECTOMY         </v>
          </cell>
        </row>
        <row r="511">
          <cell r="A511" t="str">
            <v>15920</v>
          </cell>
          <cell r="B511" t="str">
            <v xml:space="preserve">REMOVAL OF TAIL BONE ULCER         </v>
          </cell>
        </row>
        <row r="512">
          <cell r="A512" t="str">
            <v>15922</v>
          </cell>
          <cell r="B512" t="str">
            <v xml:space="preserve">REMOVAL OF TAIL BONE ULCER         </v>
          </cell>
        </row>
        <row r="513">
          <cell r="A513" t="str">
            <v>15931</v>
          </cell>
          <cell r="B513" t="str">
            <v xml:space="preserve">REMOVE SACRUM PRESSURE SORE        </v>
          </cell>
        </row>
        <row r="514">
          <cell r="A514" t="str">
            <v>15933</v>
          </cell>
          <cell r="B514" t="str">
            <v xml:space="preserve">REMOVE SACRUM PRESSURE SORE        </v>
          </cell>
        </row>
        <row r="515">
          <cell r="A515" t="str">
            <v>15934</v>
          </cell>
          <cell r="B515" t="str">
            <v xml:space="preserve">REMOVE SACRUM PRESSURE SORE        </v>
          </cell>
        </row>
        <row r="516">
          <cell r="A516" t="str">
            <v>15935</v>
          </cell>
          <cell r="B516" t="str">
            <v xml:space="preserve">REMOVE SACRUM PRESSURE SORE        </v>
          </cell>
        </row>
        <row r="517">
          <cell r="A517" t="str">
            <v>15936</v>
          </cell>
          <cell r="B517" t="str">
            <v xml:space="preserve">REMOVE SACRUM PRESSURE SORE        </v>
          </cell>
        </row>
        <row r="518">
          <cell r="A518" t="str">
            <v>15937</v>
          </cell>
          <cell r="B518" t="str">
            <v xml:space="preserve">REMOVE SACRUM PRESSURE SORE        </v>
          </cell>
        </row>
        <row r="519">
          <cell r="A519" t="str">
            <v>15940</v>
          </cell>
          <cell r="B519" t="str">
            <v xml:space="preserve">REMOVAL OF PRESSURE SORE           </v>
          </cell>
        </row>
        <row r="520">
          <cell r="A520" t="str">
            <v>15941</v>
          </cell>
          <cell r="B520" t="str">
            <v xml:space="preserve">REMOVAL OF PRESSURE SORE           </v>
          </cell>
        </row>
        <row r="521">
          <cell r="A521" t="str">
            <v>15944</v>
          </cell>
          <cell r="B521" t="str">
            <v xml:space="preserve">REMOVAL OF PRESSURE SORE           </v>
          </cell>
        </row>
        <row r="522">
          <cell r="A522" t="str">
            <v>15945</v>
          </cell>
          <cell r="B522" t="str">
            <v xml:space="preserve">REMOVAL OF PRESSURE SORE           </v>
          </cell>
        </row>
        <row r="523">
          <cell r="A523" t="str">
            <v>15946</v>
          </cell>
          <cell r="B523" t="str">
            <v xml:space="preserve">REMOVAL OF PRESSURE SORE           </v>
          </cell>
        </row>
        <row r="524">
          <cell r="A524" t="str">
            <v>15950</v>
          </cell>
          <cell r="B524" t="str">
            <v xml:space="preserve">REMOVE THIGH PRESSURE SORE         </v>
          </cell>
        </row>
        <row r="525">
          <cell r="A525" t="str">
            <v>15951</v>
          </cell>
          <cell r="B525" t="str">
            <v xml:space="preserve">REMOVE THIGH PRESSURE SORE         </v>
          </cell>
        </row>
        <row r="526">
          <cell r="A526" t="str">
            <v>15952</v>
          </cell>
          <cell r="B526" t="str">
            <v xml:space="preserve">REMOVE THIGH PRESSURE SORE         </v>
          </cell>
        </row>
        <row r="527">
          <cell r="A527" t="str">
            <v>15953</v>
          </cell>
          <cell r="B527" t="str">
            <v xml:space="preserve">REMOVE THIGH PRESSURE SORE         </v>
          </cell>
        </row>
        <row r="528">
          <cell r="A528" t="str">
            <v>15956</v>
          </cell>
          <cell r="B528" t="str">
            <v xml:space="preserve">REMOVE THIGH PRESSURE SORE         </v>
          </cell>
        </row>
        <row r="529">
          <cell r="A529" t="str">
            <v>15958</v>
          </cell>
          <cell r="B529" t="str">
            <v xml:space="preserve">REMOVE THIGH PRESSURE SORE         </v>
          </cell>
        </row>
        <row r="530">
          <cell r="A530" t="str">
            <v>15999</v>
          </cell>
          <cell r="B530" t="str">
            <v xml:space="preserve">REMOVAL OF PRESSURE SORE           </v>
          </cell>
        </row>
        <row r="531">
          <cell r="A531" t="str">
            <v>16000</v>
          </cell>
          <cell r="B531" t="str">
            <v xml:space="preserve">INITIAL TREATMENT OF BURN(S)       </v>
          </cell>
        </row>
        <row r="532">
          <cell r="A532" t="str">
            <v>16010</v>
          </cell>
          <cell r="B532" t="str">
            <v xml:space="preserve">TREATMENT OF BURN(S)               </v>
          </cell>
        </row>
        <row r="533">
          <cell r="A533" t="str">
            <v>16015</v>
          </cell>
          <cell r="B533" t="str">
            <v xml:space="preserve">TREATMENT OF BURN(S)               </v>
          </cell>
        </row>
        <row r="534">
          <cell r="A534" t="str">
            <v>16020</v>
          </cell>
          <cell r="B534" t="str">
            <v xml:space="preserve">TREATMENT OF BURN(S)               </v>
          </cell>
        </row>
        <row r="535">
          <cell r="A535" t="str">
            <v>16025</v>
          </cell>
          <cell r="B535" t="str">
            <v xml:space="preserve">TREATMENT OF BURN(S)               </v>
          </cell>
        </row>
        <row r="536">
          <cell r="A536" t="str">
            <v>16030</v>
          </cell>
          <cell r="B536" t="str">
            <v xml:space="preserve">TREATMENT OF BURN(S)               </v>
          </cell>
        </row>
        <row r="537">
          <cell r="A537" t="str">
            <v>16035</v>
          </cell>
          <cell r="B537" t="str">
            <v xml:space="preserve">INCISION OF BURN SCAB              </v>
          </cell>
        </row>
        <row r="538">
          <cell r="A538" t="str">
            <v>17000</v>
          </cell>
          <cell r="B538" t="str">
            <v xml:space="preserve">DESTROY BENIGN/PREMAL LESION       </v>
          </cell>
        </row>
        <row r="539">
          <cell r="A539" t="str">
            <v>17003</v>
          </cell>
          <cell r="B539" t="str">
            <v xml:space="preserve">DESTROY 2-14 LESIONS               </v>
          </cell>
        </row>
        <row r="540">
          <cell r="A540" t="str">
            <v>17004</v>
          </cell>
          <cell r="B540" t="str">
            <v xml:space="preserve">DESTROY 15 &amp; MORE LESIONS          </v>
          </cell>
        </row>
        <row r="541">
          <cell r="A541" t="str">
            <v>17106</v>
          </cell>
          <cell r="B541" t="str">
            <v xml:space="preserve">DESTRUCTION OF SKIN LESIONS        </v>
          </cell>
        </row>
        <row r="542">
          <cell r="A542" t="str">
            <v>17107</v>
          </cell>
          <cell r="B542" t="str">
            <v xml:space="preserve">DESTRUCTION OF SKIN LESIONS        </v>
          </cell>
        </row>
        <row r="543">
          <cell r="A543" t="str">
            <v>17108</v>
          </cell>
          <cell r="B543" t="str">
            <v xml:space="preserve">DESTRUCTION OF SKIN LESIONS        </v>
          </cell>
        </row>
        <row r="544">
          <cell r="A544" t="str">
            <v>17110</v>
          </cell>
          <cell r="B544" t="str">
            <v xml:space="preserve">DESTRUCT LESION, 1-14              </v>
          </cell>
        </row>
        <row r="545">
          <cell r="A545" t="str">
            <v>17111</v>
          </cell>
          <cell r="B545" t="str">
            <v xml:space="preserve">DESTRUCT LESION, 15 OR MORE        </v>
          </cell>
        </row>
        <row r="546">
          <cell r="A546" t="str">
            <v>17250</v>
          </cell>
          <cell r="B546" t="str">
            <v xml:space="preserve">CHEMICAL CAUTERY, TISSUE           </v>
          </cell>
        </row>
        <row r="547">
          <cell r="A547" t="str">
            <v>17260</v>
          </cell>
          <cell r="B547" t="str">
            <v xml:space="preserve">DESTRUCTION OF SKIN LESIONS        </v>
          </cell>
        </row>
        <row r="548">
          <cell r="A548" t="str">
            <v>17261</v>
          </cell>
          <cell r="B548" t="str">
            <v xml:space="preserve">DESTRUCTION OF SKIN LESIONS        </v>
          </cell>
        </row>
        <row r="549">
          <cell r="A549" t="str">
            <v>17262</v>
          </cell>
          <cell r="B549" t="str">
            <v xml:space="preserve">DESTRUCTION OF SKIN LESIONS        </v>
          </cell>
        </row>
        <row r="550">
          <cell r="A550" t="str">
            <v>17263</v>
          </cell>
          <cell r="B550" t="str">
            <v xml:space="preserve">DESTRUCTION OF SKIN LESIONS        </v>
          </cell>
        </row>
        <row r="551">
          <cell r="A551" t="str">
            <v>17264</v>
          </cell>
          <cell r="B551" t="str">
            <v xml:space="preserve">DESTRUCTION OF SKIN LESIONS        </v>
          </cell>
        </row>
        <row r="552">
          <cell r="A552" t="str">
            <v>17266</v>
          </cell>
          <cell r="B552" t="str">
            <v xml:space="preserve">DESTRUCTION OF SKIN LESIONS        </v>
          </cell>
        </row>
        <row r="553">
          <cell r="A553" t="str">
            <v>17270</v>
          </cell>
          <cell r="B553" t="str">
            <v xml:space="preserve">DESTRUCTION OF SKIN LESIONS        </v>
          </cell>
        </row>
        <row r="554">
          <cell r="A554" t="str">
            <v>17271</v>
          </cell>
          <cell r="B554" t="str">
            <v xml:space="preserve">DESTRUCTION OF SKIN LESIONS        </v>
          </cell>
        </row>
        <row r="555">
          <cell r="A555" t="str">
            <v>17272</v>
          </cell>
          <cell r="B555" t="str">
            <v xml:space="preserve">DESTRUCTION OF SKIN LESIONS        </v>
          </cell>
        </row>
        <row r="556">
          <cell r="A556" t="str">
            <v>17273</v>
          </cell>
          <cell r="B556" t="str">
            <v xml:space="preserve">DESTRUCTION OF SKIN LESIONS        </v>
          </cell>
        </row>
        <row r="557">
          <cell r="A557" t="str">
            <v>17274</v>
          </cell>
          <cell r="B557" t="str">
            <v xml:space="preserve">DESTRUCTION OF SKIN LESIONS        </v>
          </cell>
        </row>
        <row r="558">
          <cell r="A558" t="str">
            <v>17276</v>
          </cell>
          <cell r="B558" t="str">
            <v xml:space="preserve">DESTRUCTION OF SKIN LESIONS        </v>
          </cell>
        </row>
        <row r="559">
          <cell r="A559" t="str">
            <v>17280</v>
          </cell>
          <cell r="B559" t="str">
            <v xml:space="preserve">DESTRUCTION OF SKIN LESIONS        </v>
          </cell>
        </row>
        <row r="560">
          <cell r="A560" t="str">
            <v>17281</v>
          </cell>
          <cell r="B560" t="str">
            <v xml:space="preserve">DESTRUCTION OF SKIN LESIONS        </v>
          </cell>
        </row>
        <row r="561">
          <cell r="A561" t="str">
            <v>17282</v>
          </cell>
          <cell r="B561" t="str">
            <v xml:space="preserve">DESTRUCTION OF SKIN LESIONS        </v>
          </cell>
        </row>
        <row r="562">
          <cell r="A562" t="str">
            <v>17283</v>
          </cell>
          <cell r="B562" t="str">
            <v xml:space="preserve">DESTRUCTION OF SKIN LESIONS        </v>
          </cell>
        </row>
        <row r="563">
          <cell r="A563" t="str">
            <v>17284</v>
          </cell>
          <cell r="B563" t="str">
            <v xml:space="preserve">DESTRUCTION OF SKIN LESIONS        </v>
          </cell>
        </row>
        <row r="564">
          <cell r="A564" t="str">
            <v>17286</v>
          </cell>
          <cell r="B564" t="str">
            <v xml:space="preserve">DESTRUCTION OF SKIN LESIONS        </v>
          </cell>
        </row>
        <row r="565">
          <cell r="A565" t="str">
            <v>17304</v>
          </cell>
          <cell r="B565" t="str">
            <v xml:space="preserve">CHEMOSURGERY OF SKIN LESION        </v>
          </cell>
        </row>
        <row r="566">
          <cell r="A566" t="str">
            <v>17305</v>
          </cell>
          <cell r="B566" t="str">
            <v xml:space="preserve">2ND STAGE CHEMOSURGERY             </v>
          </cell>
        </row>
        <row r="567">
          <cell r="A567" t="str">
            <v>17306</v>
          </cell>
          <cell r="B567" t="str">
            <v xml:space="preserve">3RD STAGE CHEMOSURGERY             </v>
          </cell>
        </row>
        <row r="568">
          <cell r="A568" t="str">
            <v>17307</v>
          </cell>
          <cell r="B568" t="str">
            <v xml:space="preserve">FOLLOWUP SKIN LESION THERAPY       </v>
          </cell>
        </row>
        <row r="569">
          <cell r="A569" t="str">
            <v>17310</v>
          </cell>
          <cell r="B569" t="str">
            <v xml:space="preserve">EXTENSIVE SKIN CHEMOSURGERY        </v>
          </cell>
        </row>
        <row r="570">
          <cell r="A570" t="str">
            <v>17340</v>
          </cell>
          <cell r="B570" t="str">
            <v xml:space="preserve">CRYOTHERAPY OF SKIN                </v>
          </cell>
        </row>
        <row r="571">
          <cell r="A571" t="str">
            <v>17360</v>
          </cell>
          <cell r="B571" t="str">
            <v xml:space="preserve">SKIN PEEL THERAPY                  </v>
          </cell>
        </row>
        <row r="572">
          <cell r="A572" t="str">
            <v>17380</v>
          </cell>
          <cell r="B572" t="str">
            <v xml:space="preserve">HAIR REMOVAL BY ELECTROLYSIS       </v>
          </cell>
        </row>
        <row r="573">
          <cell r="A573" t="str">
            <v>17999</v>
          </cell>
          <cell r="B573" t="str">
            <v xml:space="preserve">SKIN TISSUE PROCEDURE              </v>
          </cell>
        </row>
        <row r="574">
          <cell r="A574" t="str">
            <v>19000</v>
          </cell>
          <cell r="B574" t="str">
            <v xml:space="preserve">DRAINAGE OF BREAST LESION          </v>
          </cell>
        </row>
        <row r="575">
          <cell r="A575" t="str">
            <v>19001</v>
          </cell>
          <cell r="B575" t="str">
            <v xml:space="preserve">DRAIN BREAST LESION ADD-ON         </v>
          </cell>
        </row>
        <row r="576">
          <cell r="A576" t="str">
            <v>19020</v>
          </cell>
          <cell r="B576" t="str">
            <v xml:space="preserve">INCISION OF BREAST LESION          </v>
          </cell>
        </row>
        <row r="577">
          <cell r="A577" t="str">
            <v>19030</v>
          </cell>
          <cell r="B577" t="str">
            <v xml:space="preserve">INJECTION FOR BREAST X-RAY         </v>
          </cell>
        </row>
        <row r="578">
          <cell r="A578" t="str">
            <v>19100</v>
          </cell>
          <cell r="B578" t="str">
            <v xml:space="preserve">BIOPSY OF BREAST                   </v>
          </cell>
        </row>
        <row r="579">
          <cell r="A579" t="str">
            <v>19101</v>
          </cell>
          <cell r="B579" t="str">
            <v xml:space="preserve">BIOPSY OF BREAST                   </v>
          </cell>
        </row>
        <row r="580">
          <cell r="A580" t="str">
            <v>19110</v>
          </cell>
          <cell r="B580" t="str">
            <v xml:space="preserve">NIPPLE EXPLORATION                 </v>
          </cell>
        </row>
        <row r="581">
          <cell r="A581" t="str">
            <v>19112</v>
          </cell>
          <cell r="B581" t="str">
            <v xml:space="preserve">EXCISE BREAST DUCT FISTULA         </v>
          </cell>
        </row>
        <row r="582">
          <cell r="A582" t="str">
            <v>19120</v>
          </cell>
          <cell r="B582" t="str">
            <v xml:space="preserve">REMOVAL OF BREAST LESION           </v>
          </cell>
        </row>
        <row r="583">
          <cell r="A583" t="str">
            <v>19125</v>
          </cell>
          <cell r="B583" t="str">
            <v xml:space="preserve">EXCISION, BREAST LESION            </v>
          </cell>
        </row>
        <row r="584">
          <cell r="A584" t="str">
            <v>19126</v>
          </cell>
          <cell r="B584" t="str">
            <v xml:space="preserve">EXCISION, ADD'L BREAST LESION      </v>
          </cell>
        </row>
        <row r="585">
          <cell r="A585" t="str">
            <v>19140</v>
          </cell>
          <cell r="B585" t="str">
            <v xml:space="preserve">REMOVAL OF BREAST TISSUE           </v>
          </cell>
        </row>
        <row r="586">
          <cell r="A586" t="str">
            <v>19160</v>
          </cell>
          <cell r="B586" t="str">
            <v xml:space="preserve">REMOVAL OF BREAST TISSUE           </v>
          </cell>
        </row>
        <row r="587">
          <cell r="A587" t="str">
            <v>19162</v>
          </cell>
          <cell r="B587" t="str">
            <v xml:space="preserve">REMOVE BREAST TISSUE, NODES        </v>
          </cell>
        </row>
        <row r="588">
          <cell r="A588" t="str">
            <v>19180</v>
          </cell>
          <cell r="B588" t="str">
            <v xml:space="preserve">REMOVAL OF BREAST                  </v>
          </cell>
        </row>
        <row r="589">
          <cell r="A589" t="str">
            <v>19182</v>
          </cell>
          <cell r="B589" t="str">
            <v xml:space="preserve">REMOVAL OF BREAST                  </v>
          </cell>
        </row>
        <row r="590">
          <cell r="A590" t="str">
            <v>19200</v>
          </cell>
          <cell r="B590" t="str">
            <v xml:space="preserve">REMOVAL OF BREAST                  </v>
          </cell>
        </row>
        <row r="591">
          <cell r="A591" t="str">
            <v>19220</v>
          </cell>
          <cell r="B591" t="str">
            <v xml:space="preserve">REMOVAL OF BREAST                  </v>
          </cell>
        </row>
        <row r="592">
          <cell r="A592" t="str">
            <v>19240</v>
          </cell>
          <cell r="B592" t="str">
            <v xml:space="preserve">REMOVAL OF BREAST                  </v>
          </cell>
        </row>
        <row r="593">
          <cell r="A593" t="str">
            <v>19260</v>
          </cell>
          <cell r="B593" t="str">
            <v xml:space="preserve">REMOVAL OF CHEST WALL LESION       </v>
          </cell>
        </row>
        <row r="594">
          <cell r="A594" t="str">
            <v>19271</v>
          </cell>
          <cell r="B594" t="str">
            <v xml:space="preserve">REVISION OF CHEST WALL             </v>
          </cell>
        </row>
        <row r="595">
          <cell r="A595" t="str">
            <v>19272</v>
          </cell>
          <cell r="B595" t="str">
            <v xml:space="preserve">EXTENSIVE CHEST WALL SURGERY       </v>
          </cell>
        </row>
        <row r="596">
          <cell r="A596" t="str">
            <v>19290</v>
          </cell>
          <cell r="B596" t="str">
            <v xml:space="preserve">PLACE NEEDLE WIRE, BREAST          </v>
          </cell>
        </row>
        <row r="597">
          <cell r="A597" t="str">
            <v>19291</v>
          </cell>
          <cell r="B597" t="str">
            <v xml:space="preserve">PLACE NEEDLE WIRE, BREAST          </v>
          </cell>
        </row>
        <row r="598">
          <cell r="A598" t="str">
            <v>19316</v>
          </cell>
          <cell r="B598" t="str">
            <v xml:space="preserve">SUSPENSION OF BREAST               </v>
          </cell>
        </row>
        <row r="599">
          <cell r="A599" t="str">
            <v>19318</v>
          </cell>
          <cell r="B599" t="str">
            <v xml:space="preserve">REDUCTION OF LARGE BREAST          </v>
          </cell>
        </row>
        <row r="600">
          <cell r="A600" t="str">
            <v>19324</v>
          </cell>
          <cell r="B600" t="str">
            <v xml:space="preserve">ENLARGE BREAST                     </v>
          </cell>
        </row>
        <row r="601">
          <cell r="A601" t="str">
            <v>19325</v>
          </cell>
          <cell r="B601" t="str">
            <v xml:space="preserve">ENLARGE BREAST WITH IMPLANT        </v>
          </cell>
        </row>
        <row r="602">
          <cell r="A602" t="str">
            <v>19328</v>
          </cell>
          <cell r="B602" t="str">
            <v xml:space="preserve">REMOVAL OF BREAST IMPLANT          </v>
          </cell>
        </row>
        <row r="603">
          <cell r="A603" t="str">
            <v>19330</v>
          </cell>
          <cell r="B603" t="str">
            <v xml:space="preserve">REMOVAL OF IMPLANT MATERIAL        </v>
          </cell>
        </row>
        <row r="604">
          <cell r="A604" t="str">
            <v>19340</v>
          </cell>
          <cell r="B604" t="str">
            <v xml:space="preserve">IMMEDIATE BREAST PROSTHESIS        </v>
          </cell>
        </row>
        <row r="605">
          <cell r="A605" t="str">
            <v>19342</v>
          </cell>
          <cell r="B605" t="str">
            <v xml:space="preserve">DELAYED BREAST PROSTHESIS          </v>
          </cell>
        </row>
        <row r="606">
          <cell r="A606" t="str">
            <v>19350</v>
          </cell>
          <cell r="B606" t="str">
            <v xml:space="preserve">BREAST RECONSTRUCTION              </v>
          </cell>
        </row>
        <row r="607">
          <cell r="A607" t="str">
            <v>19355</v>
          </cell>
          <cell r="B607" t="str">
            <v xml:space="preserve">CORRECT INVERTED NIPPLE(S)         </v>
          </cell>
        </row>
        <row r="608">
          <cell r="A608" t="str">
            <v>19357</v>
          </cell>
          <cell r="B608" t="str">
            <v xml:space="preserve">BREAST RECONSTRUCTION              </v>
          </cell>
        </row>
        <row r="609">
          <cell r="A609" t="str">
            <v>19361</v>
          </cell>
          <cell r="B609" t="str">
            <v xml:space="preserve">BREAST RECONSTRUCTION              </v>
          </cell>
        </row>
        <row r="610">
          <cell r="A610" t="str">
            <v>19364</v>
          </cell>
          <cell r="B610" t="str">
            <v xml:space="preserve">BREAST RECONSTRUCTION              </v>
          </cell>
        </row>
        <row r="611">
          <cell r="A611" t="str">
            <v>19366</v>
          </cell>
          <cell r="B611" t="str">
            <v xml:space="preserve">BREAST RECONSTRUCTION              </v>
          </cell>
        </row>
        <row r="612">
          <cell r="A612" t="str">
            <v>19367</v>
          </cell>
          <cell r="B612" t="str">
            <v xml:space="preserve">BREAST RECONSTRUCTION              </v>
          </cell>
        </row>
        <row r="613">
          <cell r="A613" t="str">
            <v>19368</v>
          </cell>
          <cell r="B613" t="str">
            <v xml:space="preserve">BREAST RECONSTRUCTION              </v>
          </cell>
        </row>
        <row r="614">
          <cell r="A614" t="str">
            <v>19369</v>
          </cell>
          <cell r="B614" t="str">
            <v xml:space="preserve">BREAST RECONSTRUCTION              </v>
          </cell>
        </row>
        <row r="615">
          <cell r="A615" t="str">
            <v>19370</v>
          </cell>
          <cell r="B615" t="str">
            <v xml:space="preserve">SURGERY OF BREAST CAPSULE          </v>
          </cell>
        </row>
        <row r="616">
          <cell r="A616" t="str">
            <v>19371</v>
          </cell>
          <cell r="B616" t="str">
            <v xml:space="preserve">REMOVAL OF BREAST CAPSULE          </v>
          </cell>
        </row>
        <row r="617">
          <cell r="A617" t="str">
            <v>19380</v>
          </cell>
          <cell r="B617" t="str">
            <v xml:space="preserve">REVISE BREAST RECONSTRUCTION       </v>
          </cell>
        </row>
        <row r="618">
          <cell r="A618" t="str">
            <v>19396</v>
          </cell>
          <cell r="B618" t="str">
            <v xml:space="preserve">DESIGN CUSTOM BREAST IMPLANT       </v>
          </cell>
        </row>
        <row r="619">
          <cell r="A619" t="str">
            <v>19499</v>
          </cell>
          <cell r="B619" t="str">
            <v xml:space="preserve">BREAST SURGERY PROCEDURE           </v>
          </cell>
        </row>
        <row r="620">
          <cell r="A620" t="str">
            <v>20000</v>
          </cell>
          <cell r="B620" t="str">
            <v xml:space="preserve">INCISION OF ABSCESS                </v>
          </cell>
        </row>
        <row r="621">
          <cell r="A621" t="str">
            <v>20005</v>
          </cell>
          <cell r="B621" t="str">
            <v xml:space="preserve">INCISION OF DEEP ABSCESS           </v>
          </cell>
        </row>
        <row r="622">
          <cell r="A622" t="str">
            <v>20100</v>
          </cell>
          <cell r="B622" t="str">
            <v xml:space="preserve">EXPLORE WOUND, NECK                </v>
          </cell>
        </row>
        <row r="623">
          <cell r="A623" t="str">
            <v>20101</v>
          </cell>
          <cell r="B623" t="str">
            <v xml:space="preserve">EXPLORE WOUND, CHEST               </v>
          </cell>
        </row>
        <row r="624">
          <cell r="A624" t="str">
            <v>20102</v>
          </cell>
          <cell r="B624" t="str">
            <v xml:space="preserve">EXPLORE WOUND, ABDOMEN             </v>
          </cell>
        </row>
        <row r="625">
          <cell r="A625" t="str">
            <v>20103</v>
          </cell>
          <cell r="B625" t="str">
            <v xml:space="preserve">EXPLORE WOUND, EXTREMITY           </v>
          </cell>
        </row>
        <row r="626">
          <cell r="A626" t="str">
            <v>20150</v>
          </cell>
          <cell r="B626" t="str">
            <v xml:space="preserve">EXCISE EPIPHYSEAL BAR              </v>
          </cell>
        </row>
        <row r="627">
          <cell r="A627" t="str">
            <v>20200</v>
          </cell>
          <cell r="B627" t="str">
            <v xml:space="preserve">MUSCLE BIOPSY                      </v>
          </cell>
        </row>
        <row r="628">
          <cell r="A628" t="str">
            <v>20205</v>
          </cell>
          <cell r="B628" t="str">
            <v xml:space="preserve">DEEP MUSCLE BIOPSY                 </v>
          </cell>
        </row>
        <row r="629">
          <cell r="A629" t="str">
            <v>20206</v>
          </cell>
          <cell r="B629" t="str">
            <v xml:space="preserve">NEEDLE BIOPSY, MUSCLE              </v>
          </cell>
        </row>
        <row r="630">
          <cell r="A630" t="str">
            <v>20220</v>
          </cell>
          <cell r="B630" t="str">
            <v xml:space="preserve">BONE BIOPSY, TROCAR/NEEDLE         </v>
          </cell>
        </row>
        <row r="631">
          <cell r="A631" t="str">
            <v>20225</v>
          </cell>
          <cell r="B631" t="str">
            <v xml:space="preserve">BONE BIOPSY, TROCAR/NEEDLE         </v>
          </cell>
        </row>
        <row r="632">
          <cell r="A632" t="str">
            <v>20240</v>
          </cell>
          <cell r="B632" t="str">
            <v xml:space="preserve">BONE BIOPSY, EXCISIONAL            </v>
          </cell>
        </row>
        <row r="633">
          <cell r="A633" t="str">
            <v>20245</v>
          </cell>
          <cell r="B633" t="str">
            <v xml:space="preserve">BONE BIOPSY, EXCISIONAL            </v>
          </cell>
        </row>
        <row r="634">
          <cell r="A634" t="str">
            <v>20250</v>
          </cell>
          <cell r="B634" t="str">
            <v xml:space="preserve">OPEN BONE BIOPSY                   </v>
          </cell>
        </row>
        <row r="635">
          <cell r="A635" t="str">
            <v>20251</v>
          </cell>
          <cell r="B635" t="str">
            <v xml:space="preserve">OPEN BONE BIOPSY                   </v>
          </cell>
        </row>
        <row r="636">
          <cell r="A636" t="str">
            <v>20500</v>
          </cell>
          <cell r="B636" t="str">
            <v xml:space="preserve">INJECTION OF SINUS TRACT           </v>
          </cell>
        </row>
        <row r="637">
          <cell r="A637" t="str">
            <v>20501</v>
          </cell>
          <cell r="B637" t="str">
            <v xml:space="preserve">INJECT SINUS TRACT FOR X-RAY       </v>
          </cell>
        </row>
        <row r="638">
          <cell r="A638" t="str">
            <v>20520</v>
          </cell>
          <cell r="B638" t="str">
            <v xml:space="preserve">REMOVAL OF FOREIGN BODY            </v>
          </cell>
        </row>
        <row r="639">
          <cell r="A639" t="str">
            <v>20525</v>
          </cell>
          <cell r="B639" t="str">
            <v xml:space="preserve">REMOVAL OF FOREIGN BODY            </v>
          </cell>
        </row>
        <row r="640">
          <cell r="A640" t="str">
            <v>20550</v>
          </cell>
          <cell r="B640" t="str">
            <v xml:space="preserve">INJ TENDON/LIGAMENT/CYST           </v>
          </cell>
        </row>
        <row r="641">
          <cell r="A641" t="str">
            <v>20600</v>
          </cell>
          <cell r="B641" t="str">
            <v xml:space="preserve">DRAIN/INJECT JOINT/BURSA           </v>
          </cell>
        </row>
        <row r="642">
          <cell r="A642" t="str">
            <v>20605</v>
          </cell>
          <cell r="B642" t="str">
            <v xml:space="preserve">DRAIN/INJECT JOINT/BURSA           </v>
          </cell>
        </row>
        <row r="643">
          <cell r="A643" t="str">
            <v>20610</v>
          </cell>
          <cell r="B643" t="str">
            <v xml:space="preserve">DRAIN/INJECT JOINT/BURSA           </v>
          </cell>
        </row>
        <row r="644">
          <cell r="A644" t="str">
            <v>20615</v>
          </cell>
          <cell r="B644" t="str">
            <v xml:space="preserve">TREATMENT OF BONE CYST             </v>
          </cell>
        </row>
        <row r="645">
          <cell r="A645" t="str">
            <v>20650</v>
          </cell>
          <cell r="B645" t="str">
            <v xml:space="preserve">INSERT AND REMOVE BONE PIN         </v>
          </cell>
        </row>
        <row r="646">
          <cell r="A646" t="str">
            <v>20660</v>
          </cell>
          <cell r="B646" t="str">
            <v xml:space="preserve">APPLY,REMOVE FIXATION DEVICE       </v>
          </cell>
        </row>
        <row r="647">
          <cell r="A647" t="str">
            <v>20661</v>
          </cell>
          <cell r="B647" t="str">
            <v xml:space="preserve">APPLICATION OF HEAD BRACE          </v>
          </cell>
        </row>
        <row r="648">
          <cell r="A648" t="str">
            <v>20662</v>
          </cell>
          <cell r="B648" t="str">
            <v xml:space="preserve">APPLICATION OF PELVIS BRACE        </v>
          </cell>
        </row>
        <row r="649">
          <cell r="A649" t="str">
            <v>20663</v>
          </cell>
          <cell r="B649" t="str">
            <v xml:space="preserve">APPLICATION OF THIGH BRACE         </v>
          </cell>
        </row>
        <row r="650">
          <cell r="A650" t="str">
            <v>20664</v>
          </cell>
          <cell r="B650" t="str">
            <v xml:space="preserve">HALO BRACE APPLICATION             </v>
          </cell>
        </row>
        <row r="651">
          <cell r="A651" t="str">
            <v>20665</v>
          </cell>
          <cell r="B651" t="str">
            <v xml:space="preserve">REMOVAL OF FIXATION DEVICE         </v>
          </cell>
        </row>
        <row r="652">
          <cell r="A652" t="str">
            <v>20670</v>
          </cell>
          <cell r="B652" t="str">
            <v xml:space="preserve">REMOVAL OF SUPPORT IMPLANT         </v>
          </cell>
        </row>
        <row r="653">
          <cell r="A653" t="str">
            <v>20680</v>
          </cell>
          <cell r="B653" t="str">
            <v xml:space="preserve">REMOVAL OF SUPPORT IMPLANT         </v>
          </cell>
        </row>
        <row r="654">
          <cell r="A654" t="str">
            <v>20690</v>
          </cell>
          <cell r="B654" t="str">
            <v xml:space="preserve">APPLY BONE FIXATION DEVICE         </v>
          </cell>
        </row>
        <row r="655">
          <cell r="A655" t="str">
            <v>20692</v>
          </cell>
          <cell r="B655" t="str">
            <v xml:space="preserve">APPLY BONE FIXATION DEVICE         </v>
          </cell>
        </row>
        <row r="656">
          <cell r="A656" t="str">
            <v>20693</v>
          </cell>
          <cell r="B656" t="str">
            <v xml:space="preserve">ADJUST BONE FIXATION DEVICE        </v>
          </cell>
        </row>
        <row r="657">
          <cell r="A657" t="str">
            <v>20694</v>
          </cell>
          <cell r="B657" t="str">
            <v xml:space="preserve">REMOVE BONE FIXATION DEVICE        </v>
          </cell>
        </row>
        <row r="658">
          <cell r="A658" t="str">
            <v>20802</v>
          </cell>
          <cell r="B658" t="str">
            <v xml:space="preserve">REPLANTATION, ARM, COMPLETE        </v>
          </cell>
        </row>
        <row r="659">
          <cell r="A659" t="str">
            <v>20805</v>
          </cell>
          <cell r="B659" t="str">
            <v xml:space="preserve">REPLANT FOREARM, COMPLETE          </v>
          </cell>
        </row>
        <row r="660">
          <cell r="A660" t="str">
            <v>20808</v>
          </cell>
          <cell r="B660" t="str">
            <v xml:space="preserve">REPLANTATION, HAND, COMPLETE       </v>
          </cell>
        </row>
        <row r="661">
          <cell r="A661" t="str">
            <v>20816</v>
          </cell>
          <cell r="B661" t="str">
            <v xml:space="preserve">REPLANTATION DIGIT, COMPLETE       </v>
          </cell>
        </row>
        <row r="662">
          <cell r="A662" t="str">
            <v>20822</v>
          </cell>
          <cell r="B662" t="str">
            <v xml:space="preserve">REPLANTATION DIGIT, COMPLETE       </v>
          </cell>
        </row>
        <row r="663">
          <cell r="A663" t="str">
            <v>20824</v>
          </cell>
          <cell r="B663" t="str">
            <v xml:space="preserve">REPLANTATION THUMB, COMPLETE       </v>
          </cell>
        </row>
        <row r="664">
          <cell r="A664" t="str">
            <v>20827</v>
          </cell>
          <cell r="B664" t="str">
            <v xml:space="preserve">REPLANTATION THUMB, COMPLETE       </v>
          </cell>
        </row>
        <row r="665">
          <cell r="A665" t="str">
            <v>20838</v>
          </cell>
          <cell r="B665" t="str">
            <v xml:space="preserve">REPLANTATION, FOOT, COMPLETE       </v>
          </cell>
        </row>
        <row r="666">
          <cell r="A666" t="str">
            <v>20900</v>
          </cell>
          <cell r="B666" t="str">
            <v xml:space="preserve">REMOVAL OF BONE FOR GRAFT          </v>
          </cell>
        </row>
        <row r="667">
          <cell r="A667" t="str">
            <v>20902</v>
          </cell>
          <cell r="B667" t="str">
            <v xml:space="preserve">REMOVAL OF BONE FOR GRAFT          </v>
          </cell>
        </row>
        <row r="668">
          <cell r="A668" t="str">
            <v>20910</v>
          </cell>
          <cell r="B668" t="str">
            <v xml:space="preserve">REMOVE CARTILAGE FOR GRAFT         </v>
          </cell>
        </row>
        <row r="669">
          <cell r="A669" t="str">
            <v>20912</v>
          </cell>
          <cell r="B669" t="str">
            <v xml:space="preserve">REMOVE CARTILAGE FOR GRAFT         </v>
          </cell>
        </row>
        <row r="670">
          <cell r="A670" t="str">
            <v>20920</v>
          </cell>
          <cell r="B670" t="str">
            <v xml:space="preserve">REMOVAL OF FASCIA FOR GRAFT        </v>
          </cell>
        </row>
        <row r="671">
          <cell r="A671" t="str">
            <v>20922</v>
          </cell>
          <cell r="B671" t="str">
            <v xml:space="preserve">REMOVAL OF FASCIA FOR GRAFT        </v>
          </cell>
        </row>
        <row r="672">
          <cell r="A672" t="str">
            <v>20924</v>
          </cell>
          <cell r="B672" t="str">
            <v xml:space="preserve">REMOVAL OF TENDON FOR GRAFT        </v>
          </cell>
        </row>
        <row r="673">
          <cell r="A673" t="str">
            <v>20926</v>
          </cell>
          <cell r="B673" t="str">
            <v xml:space="preserve">REMOVAL OF TISSUE FOR GRAFT        </v>
          </cell>
        </row>
        <row r="674">
          <cell r="A674" t="str">
            <v>20930</v>
          </cell>
          <cell r="B674" t="str">
            <v xml:space="preserve">SPINAL BONE ALLOGRAFT              </v>
          </cell>
        </row>
        <row r="675">
          <cell r="A675" t="str">
            <v>20931</v>
          </cell>
          <cell r="B675" t="str">
            <v xml:space="preserve">SPINAL BONE ALLOGRAFT              </v>
          </cell>
        </row>
        <row r="676">
          <cell r="A676" t="str">
            <v>20936</v>
          </cell>
          <cell r="B676" t="str">
            <v xml:space="preserve">SPINAL BONE AUTOGRAFT              </v>
          </cell>
        </row>
        <row r="677">
          <cell r="A677" t="str">
            <v>20937</v>
          </cell>
          <cell r="B677" t="str">
            <v xml:space="preserve">SPINAL BONE AUTOGRAFT              </v>
          </cell>
        </row>
        <row r="678">
          <cell r="A678" t="str">
            <v>20938</v>
          </cell>
          <cell r="B678" t="str">
            <v xml:space="preserve">SPINAL BONE AUTOGRAFT              </v>
          </cell>
        </row>
        <row r="679">
          <cell r="A679" t="str">
            <v>20950</v>
          </cell>
          <cell r="B679" t="str">
            <v xml:space="preserve">RECORD FLUID PRESSURE,MUSCLE       </v>
          </cell>
        </row>
        <row r="680">
          <cell r="A680" t="str">
            <v>20955</v>
          </cell>
          <cell r="B680" t="str">
            <v xml:space="preserve">FIBULA BONE GRAFT, MICROVASC       </v>
          </cell>
        </row>
        <row r="681">
          <cell r="A681" t="str">
            <v>20956</v>
          </cell>
          <cell r="B681" t="str">
            <v xml:space="preserve">ILIAC BONE GRAFT, MICROVASC        </v>
          </cell>
        </row>
        <row r="682">
          <cell r="A682" t="str">
            <v>20957</v>
          </cell>
          <cell r="B682" t="str">
            <v xml:space="preserve">MT BONE GRAFT, MICROVASC           </v>
          </cell>
        </row>
        <row r="683">
          <cell r="A683" t="str">
            <v>20962</v>
          </cell>
          <cell r="B683" t="str">
            <v xml:space="preserve">OTHER BONE GRAFT, MICROVASC        </v>
          </cell>
        </row>
        <row r="684">
          <cell r="A684" t="str">
            <v>20969</v>
          </cell>
          <cell r="B684" t="str">
            <v xml:space="preserve">BONE/SKIN GRAFT, MICROVASC         </v>
          </cell>
        </row>
        <row r="685">
          <cell r="A685" t="str">
            <v>20970</v>
          </cell>
          <cell r="B685" t="str">
            <v xml:space="preserve">BONE/SKIN GRAFT, ILIAC CREST       </v>
          </cell>
        </row>
        <row r="686">
          <cell r="A686" t="str">
            <v>20972</v>
          </cell>
          <cell r="B686" t="str">
            <v xml:space="preserve">BONE-SKIN GRAFT, METATARSAL        </v>
          </cell>
        </row>
        <row r="687">
          <cell r="A687" t="str">
            <v>20973</v>
          </cell>
          <cell r="B687" t="str">
            <v xml:space="preserve">BONE-SKIN GRAFT, GREAT TOE         </v>
          </cell>
        </row>
        <row r="688">
          <cell r="A688" t="str">
            <v>20974</v>
          </cell>
          <cell r="B688" t="str">
            <v xml:space="preserve">ELECTRICAL BONE STIMULATION        </v>
          </cell>
        </row>
        <row r="689">
          <cell r="A689" t="str">
            <v>20975</v>
          </cell>
          <cell r="B689" t="str">
            <v xml:space="preserve">ELECTRICAL BONE STIMULATION        </v>
          </cell>
        </row>
        <row r="690">
          <cell r="A690" t="str">
            <v>20999</v>
          </cell>
          <cell r="B690" t="str">
            <v xml:space="preserve">MUSCULOSKELETAL SURGERY            </v>
          </cell>
        </row>
        <row r="691">
          <cell r="A691" t="str">
            <v>21010</v>
          </cell>
          <cell r="B691" t="str">
            <v xml:space="preserve">INCISION OF JAW JOINT              </v>
          </cell>
        </row>
        <row r="692">
          <cell r="A692" t="str">
            <v>21015</v>
          </cell>
          <cell r="B692" t="str">
            <v xml:space="preserve">RESECTION OF FACIAL TUMOR          </v>
          </cell>
        </row>
        <row r="693">
          <cell r="A693" t="str">
            <v>21025</v>
          </cell>
          <cell r="B693" t="str">
            <v xml:space="preserve">EXCISION OF BONE, LOWER JAW        </v>
          </cell>
        </row>
        <row r="694">
          <cell r="A694" t="str">
            <v>21026</v>
          </cell>
          <cell r="B694" t="str">
            <v xml:space="preserve">EXCISION OF FACIAL BONE(S)         </v>
          </cell>
        </row>
        <row r="695">
          <cell r="A695" t="str">
            <v>21029</v>
          </cell>
          <cell r="B695" t="str">
            <v xml:space="preserve">CONTOUR OF FACE BONE LESION        </v>
          </cell>
        </row>
        <row r="696">
          <cell r="A696" t="str">
            <v>21030</v>
          </cell>
          <cell r="B696" t="str">
            <v xml:space="preserve">REMOVAL OF FACE BONE LESION        </v>
          </cell>
        </row>
        <row r="697">
          <cell r="A697" t="str">
            <v>21031</v>
          </cell>
          <cell r="B697" t="str">
            <v xml:space="preserve">REMOVE EXOSTOSIS, MANDIBLE         </v>
          </cell>
        </row>
        <row r="698">
          <cell r="A698" t="str">
            <v>21032</v>
          </cell>
          <cell r="B698" t="str">
            <v xml:space="preserve">REMOVE EXOSTOSIS, MAXILLA          </v>
          </cell>
        </row>
        <row r="699">
          <cell r="A699" t="str">
            <v>21034</v>
          </cell>
          <cell r="B699" t="str">
            <v xml:space="preserve">REMOVAL OF FACE BONE LESION        </v>
          </cell>
        </row>
        <row r="700">
          <cell r="A700" t="str">
            <v>21040</v>
          </cell>
          <cell r="B700" t="str">
            <v xml:space="preserve">REMOVAL OF JAW BONE LESION         </v>
          </cell>
        </row>
        <row r="701">
          <cell r="A701" t="str">
            <v>21041</v>
          </cell>
          <cell r="B701" t="str">
            <v xml:space="preserve">REMOVAL OF JAW BONE LESION         </v>
          </cell>
        </row>
        <row r="702">
          <cell r="A702" t="str">
            <v>21044</v>
          </cell>
          <cell r="B702" t="str">
            <v xml:space="preserve">REMOVAL OF JAW BONE LESION         </v>
          </cell>
        </row>
        <row r="703">
          <cell r="A703" t="str">
            <v>21045</v>
          </cell>
          <cell r="B703" t="str">
            <v xml:space="preserve">EXTENSIVE JAW SURGERY              </v>
          </cell>
        </row>
        <row r="704">
          <cell r="A704" t="str">
            <v>21050</v>
          </cell>
          <cell r="B704" t="str">
            <v xml:space="preserve">REMOVAL OF JAW JOINT               </v>
          </cell>
        </row>
        <row r="705">
          <cell r="A705" t="str">
            <v>21060</v>
          </cell>
          <cell r="B705" t="str">
            <v xml:space="preserve">REMOVE JAW JOINT CARTILAGE         </v>
          </cell>
        </row>
        <row r="706">
          <cell r="A706" t="str">
            <v>21070</v>
          </cell>
          <cell r="B706" t="str">
            <v xml:space="preserve">REMOVE CORONOID PROCESS            </v>
          </cell>
        </row>
        <row r="707">
          <cell r="A707" t="str">
            <v>21076</v>
          </cell>
          <cell r="B707" t="str">
            <v xml:space="preserve">PREPARE FACE/ORAL PROSTHESIS       </v>
          </cell>
        </row>
        <row r="708">
          <cell r="A708" t="str">
            <v>21077</v>
          </cell>
          <cell r="B708" t="str">
            <v xml:space="preserve">PREPARE FACE/ORAL PROSTHESIS       </v>
          </cell>
        </row>
        <row r="709">
          <cell r="A709" t="str">
            <v>21079</v>
          </cell>
          <cell r="B709" t="str">
            <v xml:space="preserve">PREPARE FACE/ORAL PROSTHESIS       </v>
          </cell>
        </row>
        <row r="710">
          <cell r="A710" t="str">
            <v>21080</v>
          </cell>
          <cell r="B710" t="str">
            <v xml:space="preserve">PREPARE FACE/ORAL PROSTHESIS       </v>
          </cell>
        </row>
        <row r="711">
          <cell r="A711" t="str">
            <v>21081</v>
          </cell>
          <cell r="B711" t="str">
            <v xml:space="preserve">PREPARE FACE/ORAL PROSTHESIS       </v>
          </cell>
        </row>
        <row r="712">
          <cell r="A712" t="str">
            <v>21082</v>
          </cell>
          <cell r="B712" t="str">
            <v xml:space="preserve">PREPARE FACE/ORAL PROSTHESIS       </v>
          </cell>
        </row>
        <row r="713">
          <cell r="A713" t="str">
            <v>21083</v>
          </cell>
          <cell r="B713" t="str">
            <v xml:space="preserve">PREPARE FACE/ORAL PROSTHESIS       </v>
          </cell>
        </row>
        <row r="714">
          <cell r="A714" t="str">
            <v>21084</v>
          </cell>
          <cell r="B714" t="str">
            <v xml:space="preserve">PREPARE FACE/ORAL PROSTHESIS       </v>
          </cell>
        </row>
        <row r="715">
          <cell r="A715" t="str">
            <v>21085</v>
          </cell>
          <cell r="B715" t="str">
            <v xml:space="preserve">PREPARE FACE/ORAL PROSTHESIS       </v>
          </cell>
        </row>
        <row r="716">
          <cell r="A716" t="str">
            <v>21086</v>
          </cell>
          <cell r="B716" t="str">
            <v xml:space="preserve">PREPARE FACE/ORAL PROSTHESIS       </v>
          </cell>
        </row>
        <row r="717">
          <cell r="A717" t="str">
            <v>21087</v>
          </cell>
          <cell r="B717" t="str">
            <v xml:space="preserve">PREPARE FACE/ORAL PROSTHESIS       </v>
          </cell>
        </row>
        <row r="718">
          <cell r="A718" t="str">
            <v>21088</v>
          </cell>
          <cell r="B718" t="str">
            <v xml:space="preserve">PREPARE FACE/ORAL PROSTHESIS       </v>
          </cell>
        </row>
        <row r="719">
          <cell r="A719" t="str">
            <v>21089</v>
          </cell>
          <cell r="B719" t="str">
            <v xml:space="preserve">PREPARE FACE/ORAL PROSTHESIS       </v>
          </cell>
        </row>
        <row r="720">
          <cell r="A720" t="str">
            <v>21100</v>
          </cell>
          <cell r="B720" t="str">
            <v xml:space="preserve">MAXILLOFACIAL FIXATION             </v>
          </cell>
        </row>
        <row r="721">
          <cell r="A721" t="str">
            <v>21110</v>
          </cell>
          <cell r="B721" t="str">
            <v xml:space="preserve">INTERDENTAL FIXATION               </v>
          </cell>
        </row>
        <row r="722">
          <cell r="A722" t="str">
            <v>21116</v>
          </cell>
          <cell r="B722" t="str">
            <v xml:space="preserve">INJECTION, JAW JOINT X-RAY         </v>
          </cell>
        </row>
        <row r="723">
          <cell r="A723" t="str">
            <v>21120</v>
          </cell>
          <cell r="B723" t="str">
            <v xml:space="preserve">RECONSTRUCTION OF CHIN             </v>
          </cell>
        </row>
        <row r="724">
          <cell r="A724" t="str">
            <v>21121</v>
          </cell>
          <cell r="B724" t="str">
            <v xml:space="preserve">RECONSTRUCTION OF CHIN             </v>
          </cell>
        </row>
        <row r="725">
          <cell r="A725" t="str">
            <v>21122</v>
          </cell>
          <cell r="B725" t="str">
            <v xml:space="preserve">RECONSTRUCTION OF CHIN             </v>
          </cell>
        </row>
        <row r="726">
          <cell r="A726" t="str">
            <v>21123</v>
          </cell>
          <cell r="B726" t="str">
            <v xml:space="preserve">RECONSTRUCTION OF CHIN             </v>
          </cell>
        </row>
        <row r="727">
          <cell r="A727" t="str">
            <v>21125</v>
          </cell>
          <cell r="B727" t="str">
            <v xml:space="preserve">AUGMENTATION LOWER JAW BONE        </v>
          </cell>
        </row>
        <row r="728">
          <cell r="A728" t="str">
            <v>21127</v>
          </cell>
          <cell r="B728" t="str">
            <v xml:space="preserve">AUGMENTATION LOWER JAW BONE        </v>
          </cell>
        </row>
        <row r="729">
          <cell r="A729" t="str">
            <v>21137</v>
          </cell>
          <cell r="B729" t="str">
            <v xml:space="preserve">REDUCTION OF FOREHEAD              </v>
          </cell>
        </row>
        <row r="730">
          <cell r="A730" t="str">
            <v>21138</v>
          </cell>
          <cell r="B730" t="str">
            <v xml:space="preserve">REDUCTION OF FOREHEAD              </v>
          </cell>
        </row>
        <row r="731">
          <cell r="A731" t="str">
            <v>21139</v>
          </cell>
          <cell r="B731" t="str">
            <v xml:space="preserve">REDUCTION OF FOREHEAD              </v>
          </cell>
        </row>
        <row r="732">
          <cell r="A732" t="str">
            <v>21141</v>
          </cell>
          <cell r="B732" t="str">
            <v xml:space="preserve">RECONSTRUCT MIDFACE, LEFORT        </v>
          </cell>
        </row>
        <row r="733">
          <cell r="A733" t="str">
            <v>21142</v>
          </cell>
          <cell r="B733" t="str">
            <v xml:space="preserve">RECONSTRUCT MIDFACE, LEFORT        </v>
          </cell>
        </row>
        <row r="734">
          <cell r="A734" t="str">
            <v>21143</v>
          </cell>
          <cell r="B734" t="str">
            <v xml:space="preserve">RECONSTRUCT MIDFACE, LEFORT        </v>
          </cell>
        </row>
        <row r="735">
          <cell r="A735" t="str">
            <v>21145</v>
          </cell>
          <cell r="B735" t="str">
            <v xml:space="preserve">RECONSTRUCT MIDFACE, LEFORT        </v>
          </cell>
        </row>
        <row r="736">
          <cell r="A736" t="str">
            <v>21146</v>
          </cell>
          <cell r="B736" t="str">
            <v xml:space="preserve">RECONSTRUCT MIDFACE, LEFORT        </v>
          </cell>
        </row>
        <row r="737">
          <cell r="A737" t="str">
            <v>21147</v>
          </cell>
          <cell r="B737" t="str">
            <v xml:space="preserve">RECONSTRUCT MIDFACE, LEFORT        </v>
          </cell>
        </row>
        <row r="738">
          <cell r="A738" t="str">
            <v>21150</v>
          </cell>
          <cell r="B738" t="str">
            <v xml:space="preserve">RECONSTRUCT MIDFACE, LEFORT        </v>
          </cell>
        </row>
        <row r="739">
          <cell r="A739" t="str">
            <v>21151</v>
          </cell>
          <cell r="B739" t="str">
            <v xml:space="preserve">RECONSTRUCT MIDFACE, LEFORT        </v>
          </cell>
        </row>
        <row r="740">
          <cell r="A740" t="str">
            <v>21154</v>
          </cell>
          <cell r="B740" t="str">
            <v xml:space="preserve">RECONSTRUCT MIDFACE, LEFORT        </v>
          </cell>
        </row>
        <row r="741">
          <cell r="A741" t="str">
            <v>21155</v>
          </cell>
          <cell r="B741" t="str">
            <v xml:space="preserve">RECONSTRUCT MIDFACE, LEFORT        </v>
          </cell>
        </row>
        <row r="742">
          <cell r="A742" t="str">
            <v>21159</v>
          </cell>
          <cell r="B742" t="str">
            <v xml:space="preserve">RECONSTRUCT MIDFACE, LEFORT        </v>
          </cell>
        </row>
        <row r="743">
          <cell r="A743" t="str">
            <v>21160</v>
          </cell>
          <cell r="B743" t="str">
            <v xml:space="preserve">RECONSTRUCT MIDFACE, LEFORT        </v>
          </cell>
        </row>
        <row r="744">
          <cell r="A744" t="str">
            <v>21172</v>
          </cell>
          <cell r="B744" t="str">
            <v xml:space="preserve">RECONSTRUCT ORBIT/FOREHEAD         </v>
          </cell>
        </row>
        <row r="745">
          <cell r="A745" t="str">
            <v>21175</v>
          </cell>
          <cell r="B745" t="str">
            <v xml:space="preserve">RECONSTRUCT ORBIT/FOREHEAD         </v>
          </cell>
        </row>
        <row r="746">
          <cell r="A746" t="str">
            <v>21179</v>
          </cell>
          <cell r="B746" t="str">
            <v xml:space="preserve">RECONSTRUCT ENTIRE FOREHEAD        </v>
          </cell>
        </row>
        <row r="747">
          <cell r="A747" t="str">
            <v>21180</v>
          </cell>
          <cell r="B747" t="str">
            <v xml:space="preserve">RECONSTRUCT ENTIRE FOREHEAD        </v>
          </cell>
        </row>
        <row r="748">
          <cell r="A748" t="str">
            <v>21181</v>
          </cell>
          <cell r="B748" t="str">
            <v xml:space="preserve">CONTOUR CRANIAL BONE LESION        </v>
          </cell>
        </row>
        <row r="749">
          <cell r="A749" t="str">
            <v>21182</v>
          </cell>
          <cell r="B749" t="str">
            <v xml:space="preserve">RECONSTRUCT CRANIAL BONE           </v>
          </cell>
        </row>
        <row r="750">
          <cell r="A750" t="str">
            <v>21183</v>
          </cell>
          <cell r="B750" t="str">
            <v xml:space="preserve">RECONSTRUCT CRANIAL BONE           </v>
          </cell>
        </row>
        <row r="751">
          <cell r="A751" t="str">
            <v>21184</v>
          </cell>
          <cell r="B751" t="str">
            <v xml:space="preserve">RECONSTRUCT CRANIAL BONE           </v>
          </cell>
        </row>
        <row r="752">
          <cell r="A752" t="str">
            <v>21188</v>
          </cell>
          <cell r="B752" t="str">
            <v xml:space="preserve">RECONSTRUCTION OF MIDFACE          </v>
          </cell>
        </row>
        <row r="753">
          <cell r="A753" t="str">
            <v>21193</v>
          </cell>
          <cell r="B753" t="str">
            <v xml:space="preserve">RECONSTRUCT LOWER JAW BONE         </v>
          </cell>
        </row>
        <row r="754">
          <cell r="A754" t="str">
            <v>21194</v>
          </cell>
          <cell r="B754" t="str">
            <v xml:space="preserve">RECONSTRUCT LOWER JAW BONE         </v>
          </cell>
        </row>
        <row r="755">
          <cell r="A755" t="str">
            <v>21195</v>
          </cell>
          <cell r="B755" t="str">
            <v xml:space="preserve">RECONSTRUCT LOWER JAW BONE         </v>
          </cell>
        </row>
        <row r="756">
          <cell r="A756" t="str">
            <v>21196</v>
          </cell>
          <cell r="B756" t="str">
            <v xml:space="preserve">RECONSTRUCT LOWER JAW BONE         </v>
          </cell>
        </row>
        <row r="757">
          <cell r="A757" t="str">
            <v>21198</v>
          </cell>
          <cell r="B757" t="str">
            <v xml:space="preserve">RECONSTRUCT LOWER JAW BONE         </v>
          </cell>
        </row>
        <row r="758">
          <cell r="A758" t="str">
            <v>21206</v>
          </cell>
          <cell r="B758" t="str">
            <v xml:space="preserve">RECONSTRUCT UPPER JAW BONE         </v>
          </cell>
        </row>
        <row r="759">
          <cell r="A759" t="str">
            <v>21208</v>
          </cell>
          <cell r="B759" t="str">
            <v xml:space="preserve">AUGMENTATION OF FACIAL BONES       </v>
          </cell>
        </row>
        <row r="760">
          <cell r="A760" t="str">
            <v>21209</v>
          </cell>
          <cell r="B760" t="str">
            <v xml:space="preserve">REDUCTION OF FACIAL BONES          </v>
          </cell>
        </row>
        <row r="761">
          <cell r="A761" t="str">
            <v>21210</v>
          </cell>
          <cell r="B761" t="str">
            <v xml:space="preserve">FACE BONE GRAFT                    </v>
          </cell>
        </row>
        <row r="762">
          <cell r="A762" t="str">
            <v>21215</v>
          </cell>
          <cell r="B762" t="str">
            <v xml:space="preserve">LOWER JAW BONE GRAFT               </v>
          </cell>
        </row>
        <row r="763">
          <cell r="A763" t="str">
            <v>21230</v>
          </cell>
          <cell r="B763" t="str">
            <v xml:space="preserve">RIB CARTILAGE GRAFT                </v>
          </cell>
        </row>
        <row r="764">
          <cell r="A764" t="str">
            <v>21235</v>
          </cell>
          <cell r="B764" t="str">
            <v xml:space="preserve">EAR CARTILAGE GRAFT                </v>
          </cell>
        </row>
        <row r="765">
          <cell r="A765" t="str">
            <v>21240</v>
          </cell>
          <cell r="B765" t="str">
            <v xml:space="preserve">RECONSTRUCTION OF JAW JOINT        </v>
          </cell>
        </row>
        <row r="766">
          <cell r="A766" t="str">
            <v>21242</v>
          </cell>
          <cell r="B766" t="str">
            <v xml:space="preserve">RECONSTRUCTION OF JAW JOINT        </v>
          </cell>
        </row>
        <row r="767">
          <cell r="A767" t="str">
            <v>21243</v>
          </cell>
          <cell r="B767" t="str">
            <v xml:space="preserve">RECONSTRUCTION OF JAW JOINT        </v>
          </cell>
        </row>
        <row r="768">
          <cell r="A768" t="str">
            <v>21244</v>
          </cell>
          <cell r="B768" t="str">
            <v xml:space="preserve">RECONSTRUCTION OF LOWER JAW        </v>
          </cell>
        </row>
        <row r="769">
          <cell r="A769" t="str">
            <v>21245</v>
          </cell>
          <cell r="B769" t="str">
            <v xml:space="preserve">RECONSTRUCTION OF JAW              </v>
          </cell>
        </row>
        <row r="770">
          <cell r="A770" t="str">
            <v>21246</v>
          </cell>
          <cell r="B770" t="str">
            <v xml:space="preserve">RECONSTRUCTION OF JAW              </v>
          </cell>
        </row>
        <row r="771">
          <cell r="A771" t="str">
            <v>21247</v>
          </cell>
          <cell r="B771" t="str">
            <v xml:space="preserve">RECONSTRUCT LOWER JAW BONE         </v>
          </cell>
        </row>
        <row r="772">
          <cell r="A772" t="str">
            <v>21248</v>
          </cell>
          <cell r="B772" t="str">
            <v xml:space="preserve">RECONSTRUCTION OF JAW              </v>
          </cell>
        </row>
        <row r="773">
          <cell r="A773" t="str">
            <v>21249</v>
          </cell>
          <cell r="B773" t="str">
            <v xml:space="preserve">RECONSTRUCTION OF JAW              </v>
          </cell>
        </row>
        <row r="774">
          <cell r="A774" t="str">
            <v>21255</v>
          </cell>
          <cell r="B774" t="str">
            <v xml:space="preserve">RECONSTRUCT LOWER JAW BONE         </v>
          </cell>
        </row>
        <row r="775">
          <cell r="A775" t="str">
            <v>21256</v>
          </cell>
          <cell r="B775" t="str">
            <v xml:space="preserve">RECONSTRUCTION OF ORBIT            </v>
          </cell>
        </row>
        <row r="776">
          <cell r="A776" t="str">
            <v>21260</v>
          </cell>
          <cell r="B776" t="str">
            <v xml:space="preserve">REVISE EYE SOCKETS                 </v>
          </cell>
        </row>
        <row r="777">
          <cell r="A777" t="str">
            <v>21261</v>
          </cell>
          <cell r="B777" t="str">
            <v xml:space="preserve">REVISE EYE SOCKETS                 </v>
          </cell>
        </row>
        <row r="778">
          <cell r="A778" t="str">
            <v>21263</v>
          </cell>
          <cell r="B778" t="str">
            <v xml:space="preserve">REVISE EYE SOCKETS                 </v>
          </cell>
        </row>
        <row r="779">
          <cell r="A779" t="str">
            <v>21267</v>
          </cell>
          <cell r="B779" t="str">
            <v xml:space="preserve">REVISE EYE SOCKETS                 </v>
          </cell>
        </row>
        <row r="780">
          <cell r="A780" t="str">
            <v>21268</v>
          </cell>
          <cell r="B780" t="str">
            <v xml:space="preserve">REVISE EYE SOCKETS                 </v>
          </cell>
        </row>
        <row r="781">
          <cell r="A781" t="str">
            <v>21270</v>
          </cell>
          <cell r="B781" t="str">
            <v xml:space="preserve">AUGMENTATION CHEEK BONE            </v>
          </cell>
        </row>
        <row r="782">
          <cell r="A782" t="str">
            <v>21275</v>
          </cell>
          <cell r="B782" t="str">
            <v xml:space="preserve">REVISION ORBITOFACIAL BONES        </v>
          </cell>
        </row>
        <row r="783">
          <cell r="A783" t="str">
            <v>21280</v>
          </cell>
          <cell r="B783" t="str">
            <v xml:space="preserve">REVISION OF EYELID                 </v>
          </cell>
        </row>
        <row r="784">
          <cell r="A784" t="str">
            <v>21282</v>
          </cell>
          <cell r="B784" t="str">
            <v xml:space="preserve">REVISION OF EYELID                 </v>
          </cell>
        </row>
        <row r="785">
          <cell r="A785" t="str">
            <v>21295</v>
          </cell>
          <cell r="B785" t="str">
            <v xml:space="preserve">REVISION OF JAW MUSCLE/BONE        </v>
          </cell>
        </row>
        <row r="786">
          <cell r="A786" t="str">
            <v>21296</v>
          </cell>
          <cell r="B786" t="str">
            <v xml:space="preserve">REVISION OF JAW MUSCLE/BONE        </v>
          </cell>
        </row>
        <row r="787">
          <cell r="A787" t="str">
            <v>21299</v>
          </cell>
          <cell r="B787" t="str">
            <v xml:space="preserve">CRANIO/MAXILLOFACIAL SURGERY       </v>
          </cell>
        </row>
        <row r="788">
          <cell r="A788" t="str">
            <v>21300</v>
          </cell>
          <cell r="B788" t="str">
            <v xml:space="preserve">TREATMENT OF SKULL FRACTURE        </v>
          </cell>
        </row>
        <row r="789">
          <cell r="A789" t="str">
            <v>21310</v>
          </cell>
          <cell r="B789" t="str">
            <v xml:space="preserve">TREATMENT OF NOSE FRACTURE         </v>
          </cell>
        </row>
        <row r="790">
          <cell r="A790" t="str">
            <v>21315</v>
          </cell>
          <cell r="B790" t="str">
            <v xml:space="preserve">TREATMENT OF NOSE FRACTURE         </v>
          </cell>
        </row>
        <row r="791">
          <cell r="A791" t="str">
            <v>21320</v>
          </cell>
          <cell r="B791" t="str">
            <v xml:space="preserve">TREATMENT OF NOSE FRACTURE         </v>
          </cell>
        </row>
        <row r="792">
          <cell r="A792" t="str">
            <v>21325</v>
          </cell>
          <cell r="B792" t="str">
            <v xml:space="preserve">REPAIR OF NOSE FRACTURE            </v>
          </cell>
        </row>
        <row r="793">
          <cell r="A793" t="str">
            <v>21330</v>
          </cell>
          <cell r="B793" t="str">
            <v xml:space="preserve">REPAIR OF NOSE FRACTURE            </v>
          </cell>
        </row>
        <row r="794">
          <cell r="A794" t="str">
            <v>21335</v>
          </cell>
          <cell r="B794" t="str">
            <v xml:space="preserve">REPAIR OF NOSE FRACTURE            </v>
          </cell>
        </row>
        <row r="795">
          <cell r="A795" t="str">
            <v>21336</v>
          </cell>
          <cell r="B795" t="str">
            <v xml:space="preserve">REPAIR NASAL SEPTAL FRACTURE       </v>
          </cell>
        </row>
        <row r="796">
          <cell r="A796" t="str">
            <v>21337</v>
          </cell>
          <cell r="B796" t="str">
            <v xml:space="preserve">REPAIR NASAL SEPTAL FRACTURE       </v>
          </cell>
        </row>
        <row r="797">
          <cell r="A797" t="str">
            <v>21338</v>
          </cell>
          <cell r="B797" t="str">
            <v xml:space="preserve">REPAIR NASOETHMOID FRACTURE        </v>
          </cell>
        </row>
        <row r="798">
          <cell r="A798" t="str">
            <v>21339</v>
          </cell>
          <cell r="B798" t="str">
            <v xml:space="preserve">REPAIR NASOETHMOID FRACTURE        </v>
          </cell>
        </row>
        <row r="799">
          <cell r="A799" t="str">
            <v>21340</v>
          </cell>
          <cell r="B799" t="str">
            <v xml:space="preserve">REPAIR OF NOSE FRACTURE            </v>
          </cell>
        </row>
        <row r="800">
          <cell r="A800" t="str">
            <v>21343</v>
          </cell>
          <cell r="B800" t="str">
            <v xml:space="preserve">REPAIR OF SINUS FRACTURE           </v>
          </cell>
        </row>
        <row r="801">
          <cell r="A801" t="str">
            <v>21344</v>
          </cell>
          <cell r="B801" t="str">
            <v xml:space="preserve">REPAIR OF SINUS FRACTURE           </v>
          </cell>
        </row>
        <row r="802">
          <cell r="A802" t="str">
            <v>21345</v>
          </cell>
          <cell r="B802" t="str">
            <v xml:space="preserve">REPAIR OF NOSE/JAW FRACTURE        </v>
          </cell>
        </row>
        <row r="803">
          <cell r="A803" t="str">
            <v>21346</v>
          </cell>
          <cell r="B803" t="str">
            <v xml:space="preserve">REPAIR OF NOSE/JAW FRACTURE        </v>
          </cell>
        </row>
        <row r="804">
          <cell r="A804" t="str">
            <v>21347</v>
          </cell>
          <cell r="B804" t="str">
            <v xml:space="preserve">REPAIR OF NOSE/JAW FRACTURE        </v>
          </cell>
        </row>
        <row r="805">
          <cell r="A805" t="str">
            <v>21348</v>
          </cell>
          <cell r="B805" t="str">
            <v xml:space="preserve">REPAIR OF NOSE/JAW FRACTURE        </v>
          </cell>
        </row>
        <row r="806">
          <cell r="A806" t="str">
            <v>21355</v>
          </cell>
          <cell r="B806" t="str">
            <v xml:space="preserve">REPAIR CHEEK BONE FRACTURE         </v>
          </cell>
        </row>
        <row r="807">
          <cell r="A807" t="str">
            <v>21356</v>
          </cell>
          <cell r="B807" t="str">
            <v xml:space="preserve">REPAIR CHEEK BONE FRACTURE         </v>
          </cell>
        </row>
        <row r="808">
          <cell r="A808" t="str">
            <v>21360</v>
          </cell>
          <cell r="B808" t="str">
            <v xml:space="preserve">REPAIR CHEEK BONE FRACTURE         </v>
          </cell>
        </row>
        <row r="809">
          <cell r="A809" t="str">
            <v>21365</v>
          </cell>
          <cell r="B809" t="str">
            <v xml:space="preserve">REPAIR CHEEK BONE FRACTURE         </v>
          </cell>
        </row>
        <row r="810">
          <cell r="A810" t="str">
            <v>21366</v>
          </cell>
          <cell r="B810" t="str">
            <v xml:space="preserve">REPAIR CHEEK BONE FRACTURE         </v>
          </cell>
        </row>
        <row r="811">
          <cell r="A811" t="str">
            <v>21385</v>
          </cell>
          <cell r="B811" t="str">
            <v xml:space="preserve">REPAIR EYE SOCKET FRACTURE         </v>
          </cell>
        </row>
        <row r="812">
          <cell r="A812" t="str">
            <v>21386</v>
          </cell>
          <cell r="B812" t="str">
            <v xml:space="preserve">REPAIR EYE SOCKET FRACTURE         </v>
          </cell>
        </row>
        <row r="813">
          <cell r="A813" t="str">
            <v>21387</v>
          </cell>
          <cell r="B813" t="str">
            <v xml:space="preserve">REPAIR EYE SOCKET FRACTURE         </v>
          </cell>
        </row>
        <row r="814">
          <cell r="A814" t="str">
            <v>21390</v>
          </cell>
          <cell r="B814" t="str">
            <v xml:space="preserve">REPAIR EYE SOCKET FRACTURE         </v>
          </cell>
        </row>
        <row r="815">
          <cell r="A815" t="str">
            <v>21395</v>
          </cell>
          <cell r="B815" t="str">
            <v xml:space="preserve">REPAIR EYE SOCKET FRACTURE         </v>
          </cell>
        </row>
        <row r="816">
          <cell r="A816" t="str">
            <v>21400</v>
          </cell>
          <cell r="B816" t="str">
            <v xml:space="preserve">TREAT EYE SOCKET FRACTURE          </v>
          </cell>
        </row>
        <row r="817">
          <cell r="A817" t="str">
            <v>21401</v>
          </cell>
          <cell r="B817" t="str">
            <v xml:space="preserve">REPAIR EYE SOCKET FRACTURE         </v>
          </cell>
        </row>
        <row r="818">
          <cell r="A818" t="str">
            <v>21406</v>
          </cell>
          <cell r="B818" t="str">
            <v xml:space="preserve">REPAIR EYE SOCKET FRACTURE         </v>
          </cell>
        </row>
        <row r="819">
          <cell r="A819" t="str">
            <v>21407</v>
          </cell>
          <cell r="B819" t="str">
            <v xml:space="preserve">REPAIR EYE SOCKET FRACTURE         </v>
          </cell>
        </row>
        <row r="820">
          <cell r="A820" t="str">
            <v>21408</v>
          </cell>
          <cell r="B820" t="str">
            <v xml:space="preserve">REPAIR EYE SOCKET FRACTURE         </v>
          </cell>
        </row>
        <row r="821">
          <cell r="A821" t="str">
            <v>21421</v>
          </cell>
          <cell r="B821" t="str">
            <v xml:space="preserve">TREAT MOUTH ROOF FRACTURE          </v>
          </cell>
        </row>
        <row r="822">
          <cell r="A822" t="str">
            <v>21422</v>
          </cell>
          <cell r="B822" t="str">
            <v xml:space="preserve">REPAIR MOUTH ROOF FRACTURE         </v>
          </cell>
        </row>
        <row r="823">
          <cell r="A823" t="str">
            <v>21423</v>
          </cell>
          <cell r="B823" t="str">
            <v xml:space="preserve">REPAIR MOUTH ROOF FRACTURE         </v>
          </cell>
        </row>
        <row r="824">
          <cell r="A824" t="str">
            <v>21431</v>
          </cell>
          <cell r="B824" t="str">
            <v xml:space="preserve">TREAT CRANIOFACIAL FRACTURE        </v>
          </cell>
        </row>
        <row r="825">
          <cell r="A825" t="str">
            <v>21432</v>
          </cell>
          <cell r="B825" t="str">
            <v xml:space="preserve">REPAIR CRANIOFACIAL FRACTURE       </v>
          </cell>
        </row>
        <row r="826">
          <cell r="A826" t="str">
            <v>21433</v>
          </cell>
          <cell r="B826" t="str">
            <v xml:space="preserve">REPAIR CRANIOFACIAL FRACTURE       </v>
          </cell>
        </row>
        <row r="827">
          <cell r="A827" t="str">
            <v>21435</v>
          </cell>
          <cell r="B827" t="str">
            <v xml:space="preserve">REPAIR CRANIOFACIAL FRACTURE       </v>
          </cell>
        </row>
        <row r="828">
          <cell r="A828" t="str">
            <v>21436</v>
          </cell>
          <cell r="B828" t="str">
            <v xml:space="preserve">REPAIR CRANIOFACIAL FRACTURE       </v>
          </cell>
        </row>
        <row r="829">
          <cell r="A829" t="str">
            <v>21440</v>
          </cell>
          <cell r="B829" t="str">
            <v xml:space="preserve">REPAIR DENTAL RIDGE FRACTURE       </v>
          </cell>
        </row>
        <row r="830">
          <cell r="A830" t="str">
            <v>21445</v>
          </cell>
          <cell r="B830" t="str">
            <v xml:space="preserve">REPAIR DENTAL RIDGE FRACTURE       </v>
          </cell>
        </row>
        <row r="831">
          <cell r="A831" t="str">
            <v>21450</v>
          </cell>
          <cell r="B831" t="str">
            <v xml:space="preserve">TREAT LOWER JAW FRACTURE           </v>
          </cell>
        </row>
        <row r="832">
          <cell r="A832" t="str">
            <v>21451</v>
          </cell>
          <cell r="B832" t="str">
            <v xml:space="preserve">TREAT LOWER JAW FRACTURE           </v>
          </cell>
        </row>
        <row r="833">
          <cell r="A833" t="str">
            <v>21452</v>
          </cell>
          <cell r="B833" t="str">
            <v xml:space="preserve">TREAT LOWER JAW FRACTURE           </v>
          </cell>
        </row>
        <row r="834">
          <cell r="A834" t="str">
            <v>21453</v>
          </cell>
          <cell r="B834" t="str">
            <v xml:space="preserve">TREAT LOWER JAW FRACTURE           </v>
          </cell>
        </row>
        <row r="835">
          <cell r="A835" t="str">
            <v>21454</v>
          </cell>
          <cell r="B835" t="str">
            <v xml:space="preserve">TREAT LOWER JAW FRACTURE           </v>
          </cell>
        </row>
        <row r="836">
          <cell r="A836" t="str">
            <v>21461</v>
          </cell>
          <cell r="B836" t="str">
            <v xml:space="preserve">REPAIR LOWER JAW FRACTURE          </v>
          </cell>
        </row>
        <row r="837">
          <cell r="A837" t="str">
            <v>21462</v>
          </cell>
          <cell r="B837" t="str">
            <v xml:space="preserve">REPAIR LOWER JAW FRACTURE          </v>
          </cell>
        </row>
        <row r="838">
          <cell r="A838" t="str">
            <v>21465</v>
          </cell>
          <cell r="B838" t="str">
            <v xml:space="preserve">REPAIR LOWER JAW FRACTURE          </v>
          </cell>
        </row>
        <row r="839">
          <cell r="A839" t="str">
            <v>21470</v>
          </cell>
          <cell r="B839" t="str">
            <v xml:space="preserve">REPAIR LOWER JAW FRACTURE          </v>
          </cell>
        </row>
        <row r="840">
          <cell r="A840" t="str">
            <v>21480</v>
          </cell>
          <cell r="B840" t="str">
            <v xml:space="preserve">RESET DISLOCATED JAW               </v>
          </cell>
        </row>
        <row r="841">
          <cell r="A841" t="str">
            <v>21485</v>
          </cell>
          <cell r="B841" t="str">
            <v xml:space="preserve">RESET DISLOCATED JAW               </v>
          </cell>
        </row>
        <row r="842">
          <cell r="A842" t="str">
            <v>21490</v>
          </cell>
          <cell r="B842" t="str">
            <v xml:space="preserve">REPAIR DISLOCATED JAW              </v>
          </cell>
        </row>
        <row r="843">
          <cell r="A843" t="str">
            <v>21493</v>
          </cell>
          <cell r="B843" t="str">
            <v xml:space="preserve">TREAT HYOID BONE FRACTURE          </v>
          </cell>
        </row>
        <row r="844">
          <cell r="A844" t="str">
            <v>21494</v>
          </cell>
          <cell r="B844" t="str">
            <v xml:space="preserve">REPAIR HYOID BONE FRACTURE         </v>
          </cell>
        </row>
        <row r="845">
          <cell r="A845" t="str">
            <v>21495</v>
          </cell>
          <cell r="B845" t="str">
            <v xml:space="preserve">REPAIR HYOID BONE FRACTURE         </v>
          </cell>
        </row>
        <row r="846">
          <cell r="A846" t="str">
            <v>21497</v>
          </cell>
          <cell r="B846" t="str">
            <v xml:space="preserve">INTERDENTAL WIRING                 </v>
          </cell>
        </row>
        <row r="847">
          <cell r="A847" t="str">
            <v>21499</v>
          </cell>
          <cell r="B847" t="str">
            <v xml:space="preserve">HEAD SURGERY PROCEDURE             </v>
          </cell>
        </row>
        <row r="848">
          <cell r="A848" t="str">
            <v>21501</v>
          </cell>
          <cell r="B848" t="str">
            <v xml:space="preserve">DRAIN NECK/CHEST LESION            </v>
          </cell>
        </row>
        <row r="849">
          <cell r="A849" t="str">
            <v>21502</v>
          </cell>
          <cell r="B849" t="str">
            <v xml:space="preserve">DRAIN CHEST LESION                 </v>
          </cell>
        </row>
        <row r="850">
          <cell r="A850" t="str">
            <v>21510</v>
          </cell>
          <cell r="B850" t="str">
            <v xml:space="preserve">DRAINAGE OF BONE LESION            </v>
          </cell>
        </row>
        <row r="851">
          <cell r="A851" t="str">
            <v>21550</v>
          </cell>
          <cell r="B851" t="str">
            <v xml:space="preserve">BIOPSY OF NECK/CHEST               </v>
          </cell>
        </row>
        <row r="852">
          <cell r="A852" t="str">
            <v>21555</v>
          </cell>
          <cell r="B852" t="str">
            <v xml:space="preserve">REMOVE LESION NECK/CHEST           </v>
          </cell>
        </row>
        <row r="853">
          <cell r="A853" t="str">
            <v>21556</v>
          </cell>
          <cell r="B853" t="str">
            <v xml:space="preserve">REMOVE LESION NECK/CHEST           </v>
          </cell>
        </row>
        <row r="854">
          <cell r="A854" t="str">
            <v>21557</v>
          </cell>
          <cell r="B854" t="str">
            <v xml:space="preserve">REMOVE TUMOR, NECK OR CHEST        </v>
          </cell>
        </row>
        <row r="855">
          <cell r="A855" t="str">
            <v>21600</v>
          </cell>
          <cell r="B855" t="str">
            <v xml:space="preserve">PARTIAL REMOVAL OF RIB             </v>
          </cell>
        </row>
        <row r="856">
          <cell r="A856" t="str">
            <v>21610</v>
          </cell>
          <cell r="B856" t="str">
            <v xml:space="preserve">PARTIAL REMOVAL OF RIB             </v>
          </cell>
        </row>
        <row r="857">
          <cell r="A857" t="str">
            <v>21615</v>
          </cell>
          <cell r="B857" t="str">
            <v xml:space="preserve">REMOVAL OF RIB                     </v>
          </cell>
        </row>
        <row r="858">
          <cell r="A858" t="str">
            <v>21616</v>
          </cell>
          <cell r="B858" t="str">
            <v xml:space="preserve">REMOVAL OF RIB AND NERVES          </v>
          </cell>
        </row>
        <row r="859">
          <cell r="A859" t="str">
            <v>21620</v>
          </cell>
          <cell r="B859" t="str">
            <v xml:space="preserve">PARTIAL REMOVAL OF STERNUM         </v>
          </cell>
        </row>
        <row r="860">
          <cell r="A860" t="str">
            <v>21627</v>
          </cell>
          <cell r="B860" t="str">
            <v xml:space="preserve">STERNAL DEBRIDEMENT                </v>
          </cell>
        </row>
        <row r="861">
          <cell r="A861" t="str">
            <v>21630</v>
          </cell>
          <cell r="B861" t="str">
            <v xml:space="preserve">EXTENSIVE STERNUM SURGERY          </v>
          </cell>
        </row>
        <row r="862">
          <cell r="A862" t="str">
            <v>21632</v>
          </cell>
          <cell r="B862" t="str">
            <v xml:space="preserve">EXTENSIVE STERNUM SURGERY          </v>
          </cell>
        </row>
        <row r="863">
          <cell r="A863" t="str">
            <v>21700</v>
          </cell>
          <cell r="B863" t="str">
            <v xml:space="preserve">REVISION OF NECK MUSCLE            </v>
          </cell>
        </row>
        <row r="864">
          <cell r="A864" t="str">
            <v>21705</v>
          </cell>
          <cell r="B864" t="str">
            <v xml:space="preserve">REVISION OF NECK MUSCLE/RIB        </v>
          </cell>
        </row>
        <row r="865">
          <cell r="A865" t="str">
            <v>21720</v>
          </cell>
          <cell r="B865" t="str">
            <v xml:space="preserve">REVISION OF NECK MUSCLE            </v>
          </cell>
        </row>
        <row r="866">
          <cell r="A866" t="str">
            <v>21725</v>
          </cell>
          <cell r="B866" t="str">
            <v xml:space="preserve">REVISION OF NECK MUSCLE            </v>
          </cell>
        </row>
        <row r="867">
          <cell r="A867" t="str">
            <v>21740</v>
          </cell>
          <cell r="B867" t="str">
            <v xml:space="preserve">RECONSTRUCTION OF STERNUM          </v>
          </cell>
        </row>
        <row r="868">
          <cell r="A868" t="str">
            <v>21750</v>
          </cell>
          <cell r="B868" t="str">
            <v xml:space="preserve">REPAIR OF STERNUM SEPARATION       </v>
          </cell>
        </row>
        <row r="869">
          <cell r="A869" t="str">
            <v>21800</v>
          </cell>
          <cell r="B869" t="str">
            <v xml:space="preserve">TREATMENT OF RIB FRACTURE          </v>
          </cell>
        </row>
        <row r="870">
          <cell r="A870" t="str">
            <v>21805</v>
          </cell>
          <cell r="B870" t="str">
            <v xml:space="preserve">TREATMENT OF RIB FRACTURE          </v>
          </cell>
        </row>
        <row r="871">
          <cell r="A871" t="str">
            <v>21810</v>
          </cell>
          <cell r="B871" t="str">
            <v xml:space="preserve">TREATMENT OF RIB FRACTURE(S)       </v>
          </cell>
        </row>
        <row r="872">
          <cell r="A872" t="str">
            <v>21820</v>
          </cell>
          <cell r="B872" t="str">
            <v xml:space="preserve">TREAT STERNUM FRACTURE             </v>
          </cell>
        </row>
        <row r="873">
          <cell r="A873" t="str">
            <v>21825</v>
          </cell>
          <cell r="B873" t="str">
            <v xml:space="preserve">REPAIR STERNUM FRACTURE            </v>
          </cell>
        </row>
        <row r="874">
          <cell r="A874" t="str">
            <v>21899</v>
          </cell>
          <cell r="B874" t="str">
            <v xml:space="preserve">NECK/CHEST SURGERY PROCEDURE       </v>
          </cell>
        </row>
        <row r="875">
          <cell r="A875" t="str">
            <v>21920</v>
          </cell>
          <cell r="B875" t="str">
            <v xml:space="preserve">BIOPSY SOFT TISSUE OF BACK         </v>
          </cell>
        </row>
        <row r="876">
          <cell r="A876" t="str">
            <v>21925</v>
          </cell>
          <cell r="B876" t="str">
            <v xml:space="preserve">BIOPSY SOFT TISSUE OF BACK         </v>
          </cell>
        </row>
        <row r="877">
          <cell r="A877" t="str">
            <v>21930</v>
          </cell>
          <cell r="B877" t="str">
            <v xml:space="preserve">REMOVE LESION, BACK OR FLANK       </v>
          </cell>
        </row>
        <row r="878">
          <cell r="A878" t="str">
            <v>21935</v>
          </cell>
          <cell r="B878" t="str">
            <v xml:space="preserve">REMOVE TUMOR OF BACK               </v>
          </cell>
        </row>
        <row r="879">
          <cell r="A879" t="str">
            <v>22100</v>
          </cell>
          <cell r="B879" t="str">
            <v xml:space="preserve">REMOVE PART OF NECK VERTEBRA       </v>
          </cell>
        </row>
        <row r="880">
          <cell r="A880" t="str">
            <v>22101</v>
          </cell>
          <cell r="B880" t="str">
            <v xml:space="preserve">REMOVE PART, THORAX VERTEBRA       </v>
          </cell>
        </row>
        <row r="881">
          <cell r="A881" t="str">
            <v>22102</v>
          </cell>
          <cell r="B881" t="str">
            <v xml:space="preserve">REMOVE PART, LUMBAR VERTEBRA       </v>
          </cell>
        </row>
        <row r="882">
          <cell r="A882" t="str">
            <v>22103</v>
          </cell>
          <cell r="B882" t="str">
            <v xml:space="preserve">REMOVE EXTRA SPINE SEGMENT         </v>
          </cell>
        </row>
        <row r="883">
          <cell r="A883" t="str">
            <v>22110</v>
          </cell>
          <cell r="B883" t="str">
            <v xml:space="preserve">REMOVE PART OF NECK VERTEBRA       </v>
          </cell>
        </row>
        <row r="884">
          <cell r="A884" t="str">
            <v>22112</v>
          </cell>
          <cell r="B884" t="str">
            <v xml:space="preserve">REMOVE PART, THORAX VERTEBRA       </v>
          </cell>
        </row>
        <row r="885">
          <cell r="A885" t="str">
            <v>22114</v>
          </cell>
          <cell r="B885" t="str">
            <v xml:space="preserve">REMOVE PART, LUMBAR VERTEBRA       </v>
          </cell>
        </row>
        <row r="886">
          <cell r="A886" t="str">
            <v>22116</v>
          </cell>
          <cell r="B886" t="str">
            <v xml:space="preserve">REMOVE EXTRA SPINE SEGMENT         </v>
          </cell>
        </row>
        <row r="887">
          <cell r="A887" t="str">
            <v>22210</v>
          </cell>
          <cell r="B887" t="str">
            <v xml:space="preserve">REVISION OF NECK SPINE             </v>
          </cell>
        </row>
        <row r="888">
          <cell r="A888" t="str">
            <v>22212</v>
          </cell>
          <cell r="B888" t="str">
            <v xml:space="preserve">REVISION OF THORAX SPINE           </v>
          </cell>
        </row>
        <row r="889">
          <cell r="A889" t="str">
            <v>22214</v>
          </cell>
          <cell r="B889" t="str">
            <v xml:space="preserve">REVISION OF LUMBAR SPINE           </v>
          </cell>
        </row>
        <row r="890">
          <cell r="A890" t="str">
            <v>22216</v>
          </cell>
          <cell r="B890" t="str">
            <v xml:space="preserve">REVISE, EXTRA SPINE SEGMENT        </v>
          </cell>
        </row>
        <row r="891">
          <cell r="A891" t="str">
            <v>22220</v>
          </cell>
          <cell r="B891" t="str">
            <v xml:space="preserve">REVISION OF NECK SPINE             </v>
          </cell>
        </row>
        <row r="892">
          <cell r="A892" t="str">
            <v>22222</v>
          </cell>
          <cell r="B892" t="str">
            <v xml:space="preserve">REVISION OF THORAX SPINE           </v>
          </cell>
        </row>
        <row r="893">
          <cell r="A893" t="str">
            <v>22224</v>
          </cell>
          <cell r="B893" t="str">
            <v xml:space="preserve">REVISION OF LUMBAR SPINE           </v>
          </cell>
        </row>
        <row r="894">
          <cell r="A894" t="str">
            <v>22226</v>
          </cell>
          <cell r="B894" t="str">
            <v xml:space="preserve">REVISE, EXTRA SPINE SEGMENT        </v>
          </cell>
        </row>
        <row r="895">
          <cell r="A895" t="str">
            <v>22305</v>
          </cell>
          <cell r="B895" t="str">
            <v xml:space="preserve">TREAT SPINE PROCESS FRACTURE       </v>
          </cell>
        </row>
        <row r="896">
          <cell r="A896" t="str">
            <v>22310</v>
          </cell>
          <cell r="B896" t="str">
            <v xml:space="preserve">TREAT SPINE FRACTURE               </v>
          </cell>
        </row>
        <row r="897">
          <cell r="A897" t="str">
            <v>22315</v>
          </cell>
          <cell r="B897" t="str">
            <v xml:space="preserve">TREAT SPINE FRACTURE               </v>
          </cell>
        </row>
        <row r="898">
          <cell r="A898" t="str">
            <v>22325</v>
          </cell>
          <cell r="B898" t="str">
            <v xml:space="preserve">REPAIR OF SPINE FRACTURE           </v>
          </cell>
        </row>
        <row r="899">
          <cell r="A899" t="str">
            <v>22326</v>
          </cell>
          <cell r="B899" t="str">
            <v xml:space="preserve">REPAIR NECK SPINE FRACTURE         </v>
          </cell>
        </row>
        <row r="900">
          <cell r="A900" t="str">
            <v>22327</v>
          </cell>
          <cell r="B900" t="str">
            <v xml:space="preserve">REPAIR THORAX SPINE FRACTURE       </v>
          </cell>
        </row>
        <row r="901">
          <cell r="A901" t="str">
            <v>22328</v>
          </cell>
          <cell r="B901" t="str">
            <v xml:space="preserve">REPAIR EACH ADD SPINE FX           </v>
          </cell>
        </row>
        <row r="902">
          <cell r="A902" t="str">
            <v>22505</v>
          </cell>
          <cell r="B902" t="str">
            <v xml:space="preserve">MANIPULATION OF SPINE              </v>
          </cell>
        </row>
        <row r="903">
          <cell r="A903" t="str">
            <v>22548</v>
          </cell>
          <cell r="B903" t="str">
            <v xml:space="preserve">NECK SPINE FUSION                  </v>
          </cell>
        </row>
        <row r="904">
          <cell r="A904" t="str">
            <v>22554</v>
          </cell>
          <cell r="B904" t="str">
            <v xml:space="preserve">NECK SPINE FUSION                  </v>
          </cell>
        </row>
        <row r="905">
          <cell r="A905" t="str">
            <v>22556</v>
          </cell>
          <cell r="B905" t="str">
            <v xml:space="preserve">THORAX SPINE FUSION                </v>
          </cell>
        </row>
        <row r="906">
          <cell r="A906" t="str">
            <v>22558</v>
          </cell>
          <cell r="B906" t="str">
            <v xml:space="preserve">LUMBAR SPINE FUSION                </v>
          </cell>
        </row>
        <row r="907">
          <cell r="A907" t="str">
            <v>22585</v>
          </cell>
          <cell r="B907" t="str">
            <v xml:space="preserve">ADDITIONAL SPINAL FUSION           </v>
          </cell>
        </row>
        <row r="908">
          <cell r="A908" t="str">
            <v>22590</v>
          </cell>
          <cell r="B908" t="str">
            <v xml:space="preserve">SPINE &amp; SKULL SPINAL FUSION        </v>
          </cell>
        </row>
        <row r="909">
          <cell r="A909" t="str">
            <v>22595</v>
          </cell>
          <cell r="B909" t="str">
            <v xml:space="preserve">NECK SPINAL FUSION                 </v>
          </cell>
        </row>
        <row r="910">
          <cell r="A910" t="str">
            <v>22600</v>
          </cell>
          <cell r="B910" t="str">
            <v xml:space="preserve">NECK SPINE FUSION                  </v>
          </cell>
        </row>
        <row r="911">
          <cell r="A911" t="str">
            <v>22610</v>
          </cell>
          <cell r="B911" t="str">
            <v xml:space="preserve">THORAX SPINE FUSION                </v>
          </cell>
        </row>
        <row r="912">
          <cell r="A912" t="str">
            <v>22612</v>
          </cell>
          <cell r="B912" t="str">
            <v xml:space="preserve">LUMBAR SPINE FUSION                </v>
          </cell>
        </row>
        <row r="913">
          <cell r="A913" t="str">
            <v>22614</v>
          </cell>
          <cell r="B913" t="str">
            <v xml:space="preserve">SPINE FUSION, EXTRA SEGMENT        </v>
          </cell>
        </row>
        <row r="914">
          <cell r="A914" t="str">
            <v>22630</v>
          </cell>
          <cell r="B914" t="str">
            <v xml:space="preserve">LUMBAR SPINE FUSION                </v>
          </cell>
        </row>
        <row r="915">
          <cell r="A915" t="str">
            <v>22632</v>
          </cell>
          <cell r="B915" t="str">
            <v xml:space="preserve">SPINE FUSION, EXTRA SEGMENT        </v>
          </cell>
        </row>
        <row r="916">
          <cell r="A916" t="str">
            <v>22800</v>
          </cell>
          <cell r="B916" t="str">
            <v xml:space="preserve">FUSION OF SPINE                    </v>
          </cell>
        </row>
        <row r="917">
          <cell r="A917" t="str">
            <v>22802</v>
          </cell>
          <cell r="B917" t="str">
            <v xml:space="preserve">FUSION OF SPINE                    </v>
          </cell>
        </row>
        <row r="918">
          <cell r="A918" t="str">
            <v>22804</v>
          </cell>
          <cell r="B918" t="str">
            <v xml:space="preserve">FUSION OF SPINE                    </v>
          </cell>
        </row>
        <row r="919">
          <cell r="A919" t="str">
            <v>22808</v>
          </cell>
          <cell r="B919" t="str">
            <v xml:space="preserve">FUSION OF SPINE                    </v>
          </cell>
        </row>
        <row r="920">
          <cell r="A920" t="str">
            <v>22810</v>
          </cell>
          <cell r="B920" t="str">
            <v xml:space="preserve">FUSION OF SPINE                    </v>
          </cell>
        </row>
        <row r="921">
          <cell r="A921" t="str">
            <v>22812</v>
          </cell>
          <cell r="B921" t="str">
            <v xml:space="preserve">FUSION OF SPINE                    </v>
          </cell>
        </row>
        <row r="922">
          <cell r="A922" t="str">
            <v>22818</v>
          </cell>
          <cell r="B922" t="str">
            <v xml:space="preserve">KYPHECTOMY, 1-2 SEGMENTS           </v>
          </cell>
        </row>
        <row r="923">
          <cell r="A923" t="str">
            <v>22819</v>
          </cell>
          <cell r="B923" t="str">
            <v xml:space="preserve">KYPHECTOMY, 3 &amp; MORE SEGMENT       </v>
          </cell>
        </row>
        <row r="924">
          <cell r="A924" t="str">
            <v>22830</v>
          </cell>
          <cell r="B924" t="str">
            <v xml:space="preserve">EXPLORATION OF SPINAL FUSION       </v>
          </cell>
        </row>
        <row r="925">
          <cell r="A925" t="str">
            <v>22840</v>
          </cell>
          <cell r="B925" t="str">
            <v xml:space="preserve">INSERT SPINE FIXATION DEVICE       </v>
          </cell>
        </row>
        <row r="926">
          <cell r="A926" t="str">
            <v>22841</v>
          </cell>
          <cell r="B926" t="str">
            <v xml:space="preserve">INSERT SPINE FIXATION DEVICE       </v>
          </cell>
        </row>
        <row r="927">
          <cell r="A927" t="str">
            <v>22842</v>
          </cell>
          <cell r="B927" t="str">
            <v xml:space="preserve">INSERT SPINE FIXATION DEVICE       </v>
          </cell>
        </row>
        <row r="928">
          <cell r="A928" t="str">
            <v>22843</v>
          </cell>
          <cell r="B928" t="str">
            <v xml:space="preserve">INSERT SPINE FIXATION DEVICE       </v>
          </cell>
        </row>
        <row r="929">
          <cell r="A929" t="str">
            <v>22844</v>
          </cell>
          <cell r="B929" t="str">
            <v xml:space="preserve">INSERT SPINE FIXATION DEVICE       </v>
          </cell>
        </row>
        <row r="930">
          <cell r="A930" t="str">
            <v>22845</v>
          </cell>
          <cell r="B930" t="str">
            <v xml:space="preserve">INSERT SPINE FIXATION DEVICE       </v>
          </cell>
        </row>
        <row r="931">
          <cell r="A931" t="str">
            <v>22846</v>
          </cell>
          <cell r="B931" t="str">
            <v xml:space="preserve">INSERT SPINE FIXATION DEVICE       </v>
          </cell>
        </row>
        <row r="932">
          <cell r="A932" t="str">
            <v>22847</v>
          </cell>
          <cell r="B932" t="str">
            <v xml:space="preserve">INSERT SPINE FIXATION DEVICE       </v>
          </cell>
        </row>
        <row r="933">
          <cell r="A933" t="str">
            <v>22848</v>
          </cell>
          <cell r="B933" t="str">
            <v xml:space="preserve">INSERT PELVIC FIXATIONDEVICE       </v>
          </cell>
        </row>
        <row r="934">
          <cell r="A934" t="str">
            <v>22849</v>
          </cell>
          <cell r="B934" t="str">
            <v xml:space="preserve">REINSERT SPINAL FIXATION           </v>
          </cell>
        </row>
        <row r="935">
          <cell r="A935" t="str">
            <v>22850</v>
          </cell>
          <cell r="B935" t="str">
            <v xml:space="preserve">REMOVE SPINE FIXATION DEVICE       </v>
          </cell>
        </row>
        <row r="936">
          <cell r="A936" t="str">
            <v>22851</v>
          </cell>
          <cell r="B936" t="str">
            <v xml:space="preserve">APPLY SPINE PROSTH DEVICE          </v>
          </cell>
        </row>
        <row r="937">
          <cell r="A937" t="str">
            <v>22852</v>
          </cell>
          <cell r="B937" t="str">
            <v xml:space="preserve">REMOVE SPINE FIXATION DEVICE       </v>
          </cell>
        </row>
        <row r="938">
          <cell r="A938" t="str">
            <v>22855</v>
          </cell>
          <cell r="B938" t="str">
            <v xml:space="preserve">REMOVE SPINE FIXATION DEVICE       </v>
          </cell>
        </row>
        <row r="939">
          <cell r="A939" t="str">
            <v>22899</v>
          </cell>
          <cell r="B939" t="str">
            <v xml:space="preserve">SPINE SURGERY PROCEDURE            </v>
          </cell>
        </row>
        <row r="940">
          <cell r="A940" t="str">
            <v>22900</v>
          </cell>
          <cell r="B940" t="str">
            <v xml:space="preserve">REMOVE ABDOMINAL WALL LESION       </v>
          </cell>
        </row>
        <row r="941">
          <cell r="A941" t="str">
            <v>22999</v>
          </cell>
          <cell r="B941" t="str">
            <v xml:space="preserve">ABDOMEN SURGERY PROCEDURE          </v>
          </cell>
        </row>
        <row r="942">
          <cell r="A942" t="str">
            <v>23000</v>
          </cell>
          <cell r="B942" t="str">
            <v xml:space="preserve">REMOVAL OF CALCIUM DEPOSITS        </v>
          </cell>
        </row>
        <row r="943">
          <cell r="A943" t="str">
            <v>23020</v>
          </cell>
          <cell r="B943" t="str">
            <v xml:space="preserve">RELEASE SHOULDER JOINT             </v>
          </cell>
        </row>
        <row r="944">
          <cell r="A944" t="str">
            <v>23030</v>
          </cell>
          <cell r="B944" t="str">
            <v xml:space="preserve">DRAIN SHOULDER LESION              </v>
          </cell>
        </row>
        <row r="945">
          <cell r="A945" t="str">
            <v>23031</v>
          </cell>
          <cell r="B945" t="str">
            <v xml:space="preserve">DRAIN SHOULDER BURSA               </v>
          </cell>
        </row>
        <row r="946">
          <cell r="A946" t="str">
            <v>23035</v>
          </cell>
          <cell r="B946" t="str">
            <v xml:space="preserve">DRAIN SHOULDER BONE LESION         </v>
          </cell>
        </row>
        <row r="947">
          <cell r="A947" t="str">
            <v>23040</v>
          </cell>
          <cell r="B947" t="str">
            <v xml:space="preserve">EXPLORATORY SHOULDER SURGERY       </v>
          </cell>
        </row>
        <row r="948">
          <cell r="A948" t="str">
            <v>23044</v>
          </cell>
          <cell r="B948" t="str">
            <v xml:space="preserve">EXPLORATORY SHOULDER SURGERY       </v>
          </cell>
        </row>
        <row r="949">
          <cell r="A949" t="str">
            <v>23065</v>
          </cell>
          <cell r="B949" t="str">
            <v xml:space="preserve">BIOPSY SHOULDER TISSUES            </v>
          </cell>
        </row>
        <row r="950">
          <cell r="A950" t="str">
            <v>23066</v>
          </cell>
          <cell r="B950" t="str">
            <v xml:space="preserve">BIOPSY SHOULDER TISSUES            </v>
          </cell>
        </row>
        <row r="951">
          <cell r="A951" t="str">
            <v>23075</v>
          </cell>
          <cell r="B951" t="str">
            <v xml:space="preserve">REMOVAL OF SHOULDER LESION         </v>
          </cell>
        </row>
        <row r="952">
          <cell r="A952" t="str">
            <v>23076</v>
          </cell>
          <cell r="B952" t="str">
            <v xml:space="preserve">REMOVAL OF SHOULDER LESION         </v>
          </cell>
        </row>
        <row r="953">
          <cell r="A953" t="str">
            <v>23077</v>
          </cell>
          <cell r="B953" t="str">
            <v xml:space="preserve">REMOVE TUMOR OF SHOULDER           </v>
          </cell>
        </row>
        <row r="954">
          <cell r="A954" t="str">
            <v>23100</v>
          </cell>
          <cell r="B954" t="str">
            <v xml:space="preserve">BIOPSY OF SHOULDER JOINT           </v>
          </cell>
        </row>
        <row r="955">
          <cell r="A955" t="str">
            <v>23101</v>
          </cell>
          <cell r="B955" t="str">
            <v xml:space="preserve">SHOULDER JOINT SURGERY             </v>
          </cell>
        </row>
        <row r="956">
          <cell r="A956" t="str">
            <v>23105</v>
          </cell>
          <cell r="B956" t="str">
            <v xml:space="preserve">REMOVE SHOULDER JOINT LINING       </v>
          </cell>
        </row>
        <row r="957">
          <cell r="A957" t="str">
            <v>23106</v>
          </cell>
          <cell r="B957" t="str">
            <v xml:space="preserve">INCISION OF COLLARBONE JOINT       </v>
          </cell>
        </row>
        <row r="958">
          <cell r="A958" t="str">
            <v>23107</v>
          </cell>
          <cell r="B958" t="str">
            <v xml:space="preserve">EXPLORE, TREAT SHOULDER JOINT      </v>
          </cell>
        </row>
        <row r="959">
          <cell r="A959" t="str">
            <v>23120</v>
          </cell>
          <cell r="B959" t="str">
            <v xml:space="preserve">PARTIAL REMOVAL, COLLAR BONE       </v>
          </cell>
        </row>
        <row r="960">
          <cell r="A960" t="str">
            <v>23125</v>
          </cell>
          <cell r="B960" t="str">
            <v xml:space="preserve">REMOVAL OF COLLARBONE              </v>
          </cell>
        </row>
        <row r="961">
          <cell r="A961" t="str">
            <v>23130</v>
          </cell>
          <cell r="B961" t="str">
            <v xml:space="preserve">PARTIAL REMOVAL, SHOULDERBONE      </v>
          </cell>
        </row>
        <row r="962">
          <cell r="A962" t="str">
            <v>23140</v>
          </cell>
          <cell r="B962" t="str">
            <v xml:space="preserve">REMOVAL OF BONE LESION             </v>
          </cell>
        </row>
        <row r="963">
          <cell r="A963" t="str">
            <v>23145</v>
          </cell>
          <cell r="B963" t="str">
            <v xml:space="preserve">REMOVAL OF BONE LESION             </v>
          </cell>
        </row>
        <row r="964">
          <cell r="A964" t="str">
            <v>23146</v>
          </cell>
          <cell r="B964" t="str">
            <v xml:space="preserve">REMOVAL OF BONE LESION             </v>
          </cell>
        </row>
        <row r="965">
          <cell r="A965" t="str">
            <v>23150</v>
          </cell>
          <cell r="B965" t="str">
            <v xml:space="preserve">REMOVAL OF HUMERUS LESION          </v>
          </cell>
        </row>
        <row r="966">
          <cell r="A966" t="str">
            <v>23155</v>
          </cell>
          <cell r="B966" t="str">
            <v xml:space="preserve">REMOVAL OF HUMERUS LESION          </v>
          </cell>
        </row>
        <row r="967">
          <cell r="A967" t="str">
            <v>23156</v>
          </cell>
          <cell r="B967" t="str">
            <v xml:space="preserve">REMOVAL OF HUMERUS LESION          </v>
          </cell>
        </row>
        <row r="968">
          <cell r="A968" t="str">
            <v>23170</v>
          </cell>
          <cell r="B968" t="str">
            <v xml:space="preserve">REMOVE COLLARBONE LESION           </v>
          </cell>
        </row>
        <row r="969">
          <cell r="A969" t="str">
            <v>23172</v>
          </cell>
          <cell r="B969" t="str">
            <v xml:space="preserve">REMOVE SHOULDER BLADE LESION       </v>
          </cell>
        </row>
        <row r="970">
          <cell r="A970" t="str">
            <v>23174</v>
          </cell>
          <cell r="B970" t="str">
            <v xml:space="preserve">REMOVE HUMERUS LESION              </v>
          </cell>
        </row>
        <row r="971">
          <cell r="A971" t="str">
            <v>23180</v>
          </cell>
          <cell r="B971" t="str">
            <v xml:space="preserve">REMOVE COLLAR BONE LESION          </v>
          </cell>
        </row>
        <row r="972">
          <cell r="A972" t="str">
            <v>23182</v>
          </cell>
          <cell r="B972" t="str">
            <v xml:space="preserve">REMOVE SHOULDER BLADE LESION       </v>
          </cell>
        </row>
        <row r="973">
          <cell r="A973" t="str">
            <v>23184</v>
          </cell>
          <cell r="B973" t="str">
            <v xml:space="preserve">REMOVE HUMERUS LESION              </v>
          </cell>
        </row>
        <row r="974">
          <cell r="A974" t="str">
            <v>23190</v>
          </cell>
          <cell r="B974" t="str">
            <v xml:space="preserve">PARTIAL REMOVAL OF SCAPULA         </v>
          </cell>
        </row>
        <row r="975">
          <cell r="A975" t="str">
            <v>23195</v>
          </cell>
          <cell r="B975" t="str">
            <v xml:space="preserve">REMOVAL OF HEAD OF HUMERUS         </v>
          </cell>
        </row>
        <row r="976">
          <cell r="A976" t="str">
            <v>23200</v>
          </cell>
          <cell r="B976" t="str">
            <v xml:space="preserve">REMOVAL OF COLLAR BONE             </v>
          </cell>
        </row>
        <row r="977">
          <cell r="A977" t="str">
            <v>23210</v>
          </cell>
          <cell r="B977" t="str">
            <v xml:space="preserve">REMOVAL OF SHOULDERBLADE           </v>
          </cell>
        </row>
        <row r="978">
          <cell r="A978" t="str">
            <v>23220</v>
          </cell>
          <cell r="B978" t="str">
            <v xml:space="preserve">PARTIAL REMOVAL OF HUMERUS         </v>
          </cell>
        </row>
        <row r="979">
          <cell r="A979" t="str">
            <v>23221</v>
          </cell>
          <cell r="B979" t="str">
            <v xml:space="preserve">PARTIAL REMOVAL OF HUMERUS         </v>
          </cell>
        </row>
        <row r="980">
          <cell r="A980" t="str">
            <v>23222</v>
          </cell>
          <cell r="B980" t="str">
            <v xml:space="preserve">PARTIAL REMOVAL OF HUMERUS         </v>
          </cell>
        </row>
        <row r="981">
          <cell r="A981" t="str">
            <v>23330</v>
          </cell>
          <cell r="B981" t="str">
            <v xml:space="preserve">REMOVE SHOULDER FOREIGN BODY       </v>
          </cell>
        </row>
        <row r="982">
          <cell r="A982" t="str">
            <v>23331</v>
          </cell>
          <cell r="B982" t="str">
            <v xml:space="preserve">REMOVE SHOULDER FOREIGN BODY       </v>
          </cell>
        </row>
        <row r="983">
          <cell r="A983" t="str">
            <v>23332</v>
          </cell>
          <cell r="B983" t="str">
            <v xml:space="preserve">REMOVE SHOULDER FOREIGN BODY       </v>
          </cell>
        </row>
        <row r="984">
          <cell r="A984" t="str">
            <v>23350</v>
          </cell>
          <cell r="B984" t="str">
            <v xml:space="preserve">INJECTION FOR SHOULDER X-RAY       </v>
          </cell>
        </row>
        <row r="985">
          <cell r="A985" t="str">
            <v>23395</v>
          </cell>
          <cell r="B985" t="str">
            <v xml:space="preserve">MUSCLE TRANSFER,SHOULDER/ARM       </v>
          </cell>
        </row>
        <row r="986">
          <cell r="A986" t="str">
            <v>23397</v>
          </cell>
          <cell r="B986" t="str">
            <v xml:space="preserve">MUSCLE TRANSFERS                   </v>
          </cell>
        </row>
        <row r="987">
          <cell r="A987" t="str">
            <v>23400</v>
          </cell>
          <cell r="B987" t="str">
            <v xml:space="preserve">FIXATION OF SHOULDER BLADE         </v>
          </cell>
        </row>
        <row r="988">
          <cell r="A988" t="str">
            <v>23405</v>
          </cell>
          <cell r="B988" t="str">
            <v xml:space="preserve">INCISION OF TENDON &amp; MUSCLE        </v>
          </cell>
        </row>
        <row r="989">
          <cell r="A989" t="str">
            <v>23406</v>
          </cell>
          <cell r="B989" t="str">
            <v xml:space="preserve">INCISE TENDON(S) &amp; MUSCLE(S)       </v>
          </cell>
        </row>
        <row r="990">
          <cell r="A990" t="str">
            <v>23410</v>
          </cell>
          <cell r="B990" t="str">
            <v xml:space="preserve">REPAIR OF TENDON(S)                </v>
          </cell>
        </row>
        <row r="991">
          <cell r="A991" t="str">
            <v>23412</v>
          </cell>
          <cell r="B991" t="str">
            <v xml:space="preserve">REPAIR OF TENDON(S)                </v>
          </cell>
        </row>
        <row r="992">
          <cell r="A992" t="str">
            <v>23415</v>
          </cell>
          <cell r="B992" t="str">
            <v xml:space="preserve">RELEASE OF SHOULDER LIGAMENT       </v>
          </cell>
        </row>
        <row r="993">
          <cell r="A993" t="str">
            <v>23420</v>
          </cell>
          <cell r="B993" t="str">
            <v xml:space="preserve">REPAIR OF SHOULDER                 </v>
          </cell>
        </row>
        <row r="994">
          <cell r="A994" t="str">
            <v>23430</v>
          </cell>
          <cell r="B994" t="str">
            <v xml:space="preserve">REPAIR BICEPS TENDON               </v>
          </cell>
        </row>
        <row r="995">
          <cell r="A995" t="str">
            <v>23440</v>
          </cell>
          <cell r="B995" t="str">
            <v xml:space="preserve">REMOVAL/TRANSPLANT TENDON          </v>
          </cell>
        </row>
        <row r="996">
          <cell r="A996" t="str">
            <v>23450</v>
          </cell>
          <cell r="B996" t="str">
            <v xml:space="preserve">REPAIR SHOULDER CAPSULE            </v>
          </cell>
        </row>
        <row r="997">
          <cell r="A997" t="str">
            <v>23455</v>
          </cell>
          <cell r="B997" t="str">
            <v xml:space="preserve">REPAIR SHOULDER CAPSULE            </v>
          </cell>
        </row>
        <row r="998">
          <cell r="A998" t="str">
            <v>23460</v>
          </cell>
          <cell r="B998" t="str">
            <v xml:space="preserve">REPAIR SHOULDER CAPSULE            </v>
          </cell>
        </row>
        <row r="999">
          <cell r="A999" t="str">
            <v>23462</v>
          </cell>
          <cell r="B999" t="str">
            <v xml:space="preserve">REPAIR SHOULDER CAPSULE            </v>
          </cell>
        </row>
        <row r="1000">
          <cell r="A1000" t="str">
            <v>23465</v>
          </cell>
          <cell r="B1000" t="str">
            <v xml:space="preserve">REPAIR SHOULDER CAPSULE            </v>
          </cell>
        </row>
        <row r="1001">
          <cell r="A1001" t="str">
            <v>23466</v>
          </cell>
          <cell r="B1001" t="str">
            <v xml:space="preserve">REPAIR SHOULDER CAPSULE            </v>
          </cell>
        </row>
        <row r="1002">
          <cell r="A1002" t="str">
            <v>23470</v>
          </cell>
          <cell r="B1002" t="str">
            <v xml:space="preserve">RECONSTRUCT SHOULDER JOINT         </v>
          </cell>
        </row>
        <row r="1003">
          <cell r="A1003" t="str">
            <v>23472</v>
          </cell>
          <cell r="B1003" t="str">
            <v xml:space="preserve">RECONSTRUCT SHOULDER JOINT         </v>
          </cell>
        </row>
        <row r="1004">
          <cell r="A1004" t="str">
            <v>23480</v>
          </cell>
          <cell r="B1004" t="str">
            <v xml:space="preserve">REVISION OF COLLARBONE             </v>
          </cell>
        </row>
        <row r="1005">
          <cell r="A1005" t="str">
            <v>23485</v>
          </cell>
          <cell r="B1005" t="str">
            <v xml:space="preserve">REVISION OF COLLAR BONE            </v>
          </cell>
        </row>
        <row r="1006">
          <cell r="A1006" t="str">
            <v>23490</v>
          </cell>
          <cell r="B1006" t="str">
            <v xml:space="preserve">REINFORCE CLAVICLE                 </v>
          </cell>
        </row>
        <row r="1007">
          <cell r="A1007" t="str">
            <v>23491</v>
          </cell>
          <cell r="B1007" t="str">
            <v xml:space="preserve">REINFORCE SHOULDER BONES           </v>
          </cell>
        </row>
        <row r="1008">
          <cell r="A1008" t="str">
            <v>23500</v>
          </cell>
          <cell r="B1008" t="str">
            <v xml:space="preserve">TREAT CLAVICLE FRACTURE            </v>
          </cell>
        </row>
        <row r="1009">
          <cell r="A1009" t="str">
            <v>23505</v>
          </cell>
          <cell r="B1009" t="str">
            <v xml:space="preserve">TREAT CLAVICLE FRACTURE            </v>
          </cell>
        </row>
        <row r="1010">
          <cell r="A1010" t="str">
            <v>23515</v>
          </cell>
          <cell r="B1010" t="str">
            <v xml:space="preserve">REPAIR CLAVICLE FRACTURE           </v>
          </cell>
        </row>
        <row r="1011">
          <cell r="A1011" t="str">
            <v>23520</v>
          </cell>
          <cell r="B1011" t="str">
            <v xml:space="preserve">TREAT CLAVICLE DISLOCATION         </v>
          </cell>
        </row>
        <row r="1012">
          <cell r="A1012" t="str">
            <v>23525</v>
          </cell>
          <cell r="B1012" t="str">
            <v xml:space="preserve">TREAT CLAVICLE DISLOCATION         </v>
          </cell>
        </row>
        <row r="1013">
          <cell r="A1013" t="str">
            <v>23530</v>
          </cell>
          <cell r="B1013" t="str">
            <v xml:space="preserve">REPAIR CLAVICLE DISLOCATION        </v>
          </cell>
        </row>
        <row r="1014">
          <cell r="A1014" t="str">
            <v>23532</v>
          </cell>
          <cell r="B1014" t="str">
            <v xml:space="preserve">REPAIR CLAVICLE DISLOCATION        </v>
          </cell>
        </row>
        <row r="1015">
          <cell r="A1015" t="str">
            <v>23540</v>
          </cell>
          <cell r="B1015" t="str">
            <v xml:space="preserve">TREAT CLAVICLE DISLOCATION         </v>
          </cell>
        </row>
        <row r="1016">
          <cell r="A1016" t="str">
            <v>23545</v>
          </cell>
          <cell r="B1016" t="str">
            <v xml:space="preserve">TREAT CLAVICLE DISLOCATION         </v>
          </cell>
        </row>
        <row r="1017">
          <cell r="A1017" t="str">
            <v>23550</v>
          </cell>
          <cell r="B1017" t="str">
            <v xml:space="preserve">REPAIR CLAVICLE DISLOCATION        </v>
          </cell>
        </row>
        <row r="1018">
          <cell r="A1018" t="str">
            <v>23552</v>
          </cell>
          <cell r="B1018" t="str">
            <v xml:space="preserve">REPAIR CLAVICLE DISLOCATION        </v>
          </cell>
        </row>
        <row r="1019">
          <cell r="A1019" t="str">
            <v>23570</v>
          </cell>
          <cell r="B1019" t="str">
            <v xml:space="preserve">TREAT SHOULDERBLADE FRACTURE       </v>
          </cell>
        </row>
        <row r="1020">
          <cell r="A1020" t="str">
            <v>23575</v>
          </cell>
          <cell r="B1020" t="str">
            <v xml:space="preserve">TREAT SHOULDERBLADE FRACTURE       </v>
          </cell>
        </row>
        <row r="1021">
          <cell r="A1021" t="str">
            <v>23585</v>
          </cell>
          <cell r="B1021" t="str">
            <v xml:space="preserve">REPAIR SCAPULA FRACTURE            </v>
          </cell>
        </row>
        <row r="1022">
          <cell r="A1022" t="str">
            <v>23600</v>
          </cell>
          <cell r="B1022" t="str">
            <v xml:space="preserve">TREAT HUMERUS FRACTURE             </v>
          </cell>
        </row>
        <row r="1023">
          <cell r="A1023" t="str">
            <v>23605</v>
          </cell>
          <cell r="B1023" t="str">
            <v xml:space="preserve">TREAT HUMERUS FRACTURE             </v>
          </cell>
        </row>
        <row r="1024">
          <cell r="A1024" t="str">
            <v>23615</v>
          </cell>
          <cell r="B1024" t="str">
            <v xml:space="preserve">REPAIR HUMERUS FRACTURE            </v>
          </cell>
        </row>
        <row r="1025">
          <cell r="A1025" t="str">
            <v>23616</v>
          </cell>
          <cell r="B1025" t="str">
            <v xml:space="preserve">REPAIR HUMERUS FRACTURE            </v>
          </cell>
        </row>
        <row r="1026">
          <cell r="A1026" t="str">
            <v>23620</v>
          </cell>
          <cell r="B1026" t="str">
            <v xml:space="preserve">TREAT HUMERUS FRACTURE             </v>
          </cell>
        </row>
        <row r="1027">
          <cell r="A1027" t="str">
            <v>23625</v>
          </cell>
          <cell r="B1027" t="str">
            <v xml:space="preserve">TREAT HUMERUS FRACTURE             </v>
          </cell>
        </row>
        <row r="1028">
          <cell r="A1028" t="str">
            <v>23630</v>
          </cell>
          <cell r="B1028" t="str">
            <v xml:space="preserve">REPAIR HUMERUS FRACTURE            </v>
          </cell>
        </row>
        <row r="1029">
          <cell r="A1029" t="str">
            <v>23650</v>
          </cell>
          <cell r="B1029" t="str">
            <v xml:space="preserve">TREAT SHOULDER DISLOCATION         </v>
          </cell>
        </row>
        <row r="1030">
          <cell r="A1030" t="str">
            <v>23655</v>
          </cell>
          <cell r="B1030" t="str">
            <v xml:space="preserve">TREAT SHOULDER DISLOCATION         </v>
          </cell>
        </row>
        <row r="1031">
          <cell r="A1031" t="str">
            <v>23660</v>
          </cell>
          <cell r="B1031" t="str">
            <v xml:space="preserve">REPAIR SHOULDER DISLOCATION        </v>
          </cell>
        </row>
        <row r="1032">
          <cell r="A1032" t="str">
            <v>23665</v>
          </cell>
          <cell r="B1032" t="str">
            <v xml:space="preserve">TREAT DISLOCATION/FRACTURE         </v>
          </cell>
        </row>
        <row r="1033">
          <cell r="A1033" t="str">
            <v>23670</v>
          </cell>
          <cell r="B1033" t="str">
            <v xml:space="preserve">REPAIR DISLOCATION/FRACTURE        </v>
          </cell>
        </row>
        <row r="1034">
          <cell r="A1034" t="str">
            <v>23675</v>
          </cell>
          <cell r="B1034" t="str">
            <v xml:space="preserve">TREAT DISLOCATION/FRACTURE         </v>
          </cell>
        </row>
        <row r="1035">
          <cell r="A1035" t="str">
            <v>23680</v>
          </cell>
          <cell r="B1035" t="str">
            <v xml:space="preserve">REPAIR DISLOCATION/FRACTURE        </v>
          </cell>
        </row>
        <row r="1036">
          <cell r="A1036" t="str">
            <v>23700</v>
          </cell>
          <cell r="B1036" t="str">
            <v xml:space="preserve">FIXATION OF SHOULDER               </v>
          </cell>
        </row>
        <row r="1037">
          <cell r="A1037" t="str">
            <v>23800</v>
          </cell>
          <cell r="B1037" t="str">
            <v xml:space="preserve">FUSION OF SHOULDER JOINT           </v>
          </cell>
        </row>
        <row r="1038">
          <cell r="A1038" t="str">
            <v>23802</v>
          </cell>
          <cell r="B1038" t="str">
            <v xml:space="preserve">FUSION OF SHOULDER JOINT           </v>
          </cell>
        </row>
        <row r="1039">
          <cell r="A1039" t="str">
            <v>23900</v>
          </cell>
          <cell r="B1039" t="str">
            <v xml:space="preserve">AMPUTATION OF ARM &amp; GIRDLE         </v>
          </cell>
        </row>
        <row r="1040">
          <cell r="A1040" t="str">
            <v>23920</v>
          </cell>
          <cell r="B1040" t="str">
            <v xml:space="preserve">AMPUTATION AT SHOULDER JOINT       </v>
          </cell>
        </row>
        <row r="1041">
          <cell r="A1041" t="str">
            <v>23921</v>
          </cell>
          <cell r="B1041" t="str">
            <v xml:space="preserve">AMPUTATION FOLLOW-UP SURGERY       </v>
          </cell>
        </row>
        <row r="1042">
          <cell r="A1042" t="str">
            <v>23929</v>
          </cell>
          <cell r="B1042" t="str">
            <v xml:space="preserve">SHOULDER SURGERY PROCEDURE         </v>
          </cell>
        </row>
        <row r="1043">
          <cell r="A1043" t="str">
            <v>23930</v>
          </cell>
          <cell r="B1043" t="str">
            <v xml:space="preserve">DRAINAGE OF ARM LESION             </v>
          </cell>
        </row>
        <row r="1044">
          <cell r="A1044" t="str">
            <v>23931</v>
          </cell>
          <cell r="B1044" t="str">
            <v xml:space="preserve">DRAINAGE OF ARM BURSA              </v>
          </cell>
        </row>
        <row r="1045">
          <cell r="A1045" t="str">
            <v>23935</v>
          </cell>
          <cell r="B1045" t="str">
            <v xml:space="preserve">DRAIN ARM/ELBOW BONE LESION        </v>
          </cell>
        </row>
        <row r="1046">
          <cell r="A1046" t="str">
            <v>24000</v>
          </cell>
          <cell r="B1046" t="str">
            <v xml:space="preserve">EXPLORATORY ELBOW SURGERY          </v>
          </cell>
        </row>
        <row r="1047">
          <cell r="A1047" t="str">
            <v>24006</v>
          </cell>
          <cell r="B1047" t="str">
            <v xml:space="preserve">RELEASE ELBOW JOINT                </v>
          </cell>
        </row>
        <row r="1048">
          <cell r="A1048" t="str">
            <v>24065</v>
          </cell>
          <cell r="B1048" t="str">
            <v xml:space="preserve">BIOPSY ARM/ELBOW SOFT TISSUE       </v>
          </cell>
        </row>
        <row r="1049">
          <cell r="A1049" t="str">
            <v>24066</v>
          </cell>
          <cell r="B1049" t="str">
            <v xml:space="preserve">BIOPSY ARM/ELBOW SOFT TISSUE       </v>
          </cell>
        </row>
        <row r="1050">
          <cell r="A1050" t="str">
            <v>24075</v>
          </cell>
          <cell r="B1050" t="str">
            <v xml:space="preserve">REMOVE ARM/ELBOW LESION            </v>
          </cell>
        </row>
        <row r="1051">
          <cell r="A1051" t="str">
            <v>24076</v>
          </cell>
          <cell r="B1051" t="str">
            <v xml:space="preserve">REMOVE ARM/ELBOW LESION            </v>
          </cell>
        </row>
        <row r="1052">
          <cell r="A1052" t="str">
            <v>24077</v>
          </cell>
          <cell r="B1052" t="str">
            <v xml:space="preserve">REMOVE TUMOR OF ARM/ELBOW          </v>
          </cell>
        </row>
        <row r="1053">
          <cell r="A1053" t="str">
            <v>24100</v>
          </cell>
          <cell r="B1053" t="str">
            <v xml:space="preserve">BIOPSY ELBOW JOINT LINING          </v>
          </cell>
        </row>
        <row r="1054">
          <cell r="A1054" t="str">
            <v>24101</v>
          </cell>
          <cell r="B1054" t="str">
            <v xml:space="preserve">EXPLORE/TREAT ELBOW JOINT          </v>
          </cell>
        </row>
        <row r="1055">
          <cell r="A1055" t="str">
            <v>24102</v>
          </cell>
          <cell r="B1055" t="str">
            <v xml:space="preserve">REMOVE ELBOW JOINT LINING          </v>
          </cell>
        </row>
        <row r="1056">
          <cell r="A1056" t="str">
            <v>24105</v>
          </cell>
          <cell r="B1056" t="str">
            <v xml:space="preserve">REMOVAL OF ELBOW BURSA             </v>
          </cell>
        </row>
        <row r="1057">
          <cell r="A1057" t="str">
            <v>24110</v>
          </cell>
          <cell r="B1057" t="str">
            <v xml:space="preserve">REMOVE HUMERUS LESION              </v>
          </cell>
        </row>
        <row r="1058">
          <cell r="A1058" t="str">
            <v>24115</v>
          </cell>
          <cell r="B1058" t="str">
            <v xml:space="preserve">REMOVE/GRAFT BONE LESION           </v>
          </cell>
        </row>
        <row r="1059">
          <cell r="A1059" t="str">
            <v>24116</v>
          </cell>
          <cell r="B1059" t="str">
            <v xml:space="preserve">REMOVE/GRAFT BONE LESION           </v>
          </cell>
        </row>
        <row r="1060">
          <cell r="A1060" t="str">
            <v>24120</v>
          </cell>
          <cell r="B1060" t="str">
            <v xml:space="preserve">REMOVE ELBOW LESION                </v>
          </cell>
        </row>
        <row r="1061">
          <cell r="A1061" t="str">
            <v>24125</v>
          </cell>
          <cell r="B1061" t="str">
            <v xml:space="preserve">REMOVE/GRAFT BONE LESION           </v>
          </cell>
        </row>
        <row r="1062">
          <cell r="A1062" t="str">
            <v>24126</v>
          </cell>
          <cell r="B1062" t="str">
            <v xml:space="preserve">REMOVE/GRAFT BONE LESION           </v>
          </cell>
        </row>
        <row r="1063">
          <cell r="A1063" t="str">
            <v>24130</v>
          </cell>
          <cell r="B1063" t="str">
            <v xml:space="preserve">REMOVAL OF HEAD OF RADIUS          </v>
          </cell>
        </row>
        <row r="1064">
          <cell r="A1064" t="str">
            <v>24134</v>
          </cell>
          <cell r="B1064" t="str">
            <v xml:space="preserve">REMOVAL OF ARM BONE LESION         </v>
          </cell>
        </row>
        <row r="1065">
          <cell r="A1065" t="str">
            <v>24136</v>
          </cell>
          <cell r="B1065" t="str">
            <v xml:space="preserve">REMOVE RADIUS BONE LESION          </v>
          </cell>
        </row>
        <row r="1066">
          <cell r="A1066" t="str">
            <v>24138</v>
          </cell>
          <cell r="B1066" t="str">
            <v xml:space="preserve">REMOVE ELBOW BONE LESION           </v>
          </cell>
        </row>
        <row r="1067">
          <cell r="A1067" t="str">
            <v>24140</v>
          </cell>
          <cell r="B1067" t="str">
            <v xml:space="preserve">PARTIAL REMOVAL OF ARM BONE        </v>
          </cell>
        </row>
        <row r="1068">
          <cell r="A1068" t="str">
            <v>24145</v>
          </cell>
          <cell r="B1068" t="str">
            <v xml:space="preserve">PARTIAL REMOVAL OF RADIUS          </v>
          </cell>
        </row>
        <row r="1069">
          <cell r="A1069" t="str">
            <v>24147</v>
          </cell>
          <cell r="B1069" t="str">
            <v xml:space="preserve">PARTIAL REMOVAL OF ELBOW           </v>
          </cell>
        </row>
        <row r="1070">
          <cell r="A1070" t="str">
            <v>24149</v>
          </cell>
          <cell r="B1070" t="str">
            <v xml:space="preserve">RADICAL RESECTION OF ELBOW         </v>
          </cell>
        </row>
        <row r="1071">
          <cell r="A1071" t="str">
            <v>24150</v>
          </cell>
          <cell r="B1071" t="str">
            <v xml:space="preserve">EXTENSIVE HUMERUS SURGERY          </v>
          </cell>
        </row>
        <row r="1072">
          <cell r="A1072" t="str">
            <v>24151</v>
          </cell>
          <cell r="B1072" t="str">
            <v xml:space="preserve">EXTENSIVE HUMERUS SURGERY          </v>
          </cell>
        </row>
        <row r="1073">
          <cell r="A1073" t="str">
            <v>24152</v>
          </cell>
          <cell r="B1073" t="str">
            <v xml:space="preserve">EXTENSIVE RADIUS SURGERY           </v>
          </cell>
        </row>
        <row r="1074">
          <cell r="A1074" t="str">
            <v>24153</v>
          </cell>
          <cell r="B1074" t="str">
            <v xml:space="preserve">EXTENSIVE RADIUS SURGERY           </v>
          </cell>
        </row>
        <row r="1075">
          <cell r="A1075" t="str">
            <v>24155</v>
          </cell>
          <cell r="B1075" t="str">
            <v xml:space="preserve">REMOVAL OF ELBOW JOINT             </v>
          </cell>
        </row>
        <row r="1076">
          <cell r="A1076" t="str">
            <v>24160</v>
          </cell>
          <cell r="B1076" t="str">
            <v xml:space="preserve">REMOVE ELBOW JOINT IMPLANT         </v>
          </cell>
        </row>
        <row r="1077">
          <cell r="A1077" t="str">
            <v>24164</v>
          </cell>
          <cell r="B1077" t="str">
            <v xml:space="preserve">REMOVE RADIUS HEAD IMPLANT         </v>
          </cell>
        </row>
        <row r="1078">
          <cell r="A1078" t="str">
            <v>24200</v>
          </cell>
          <cell r="B1078" t="str">
            <v xml:space="preserve">REMOVAL OF ARM FOREIGN BODY        </v>
          </cell>
        </row>
        <row r="1079">
          <cell r="A1079" t="str">
            <v>24201</v>
          </cell>
          <cell r="B1079" t="str">
            <v xml:space="preserve">REMOVAL OF ARM FOREIGN BODY        </v>
          </cell>
        </row>
        <row r="1080">
          <cell r="A1080" t="str">
            <v>24220</v>
          </cell>
          <cell r="B1080" t="str">
            <v xml:space="preserve">INJECTION FOR ELBOW X-RAY          </v>
          </cell>
        </row>
        <row r="1081">
          <cell r="A1081" t="str">
            <v>24301</v>
          </cell>
          <cell r="B1081" t="str">
            <v xml:space="preserve">MUSCLE/TENDON TRANSFER             </v>
          </cell>
        </row>
        <row r="1082">
          <cell r="A1082" t="str">
            <v>24305</v>
          </cell>
          <cell r="B1082" t="str">
            <v xml:space="preserve">ARM TENDON LENGTHENING             </v>
          </cell>
        </row>
        <row r="1083">
          <cell r="A1083" t="str">
            <v>24310</v>
          </cell>
          <cell r="B1083" t="str">
            <v xml:space="preserve">REVISION OF ARM TENDON             </v>
          </cell>
        </row>
        <row r="1084">
          <cell r="A1084" t="str">
            <v>24320</v>
          </cell>
          <cell r="B1084" t="str">
            <v xml:space="preserve">REPAIR OF ARM TENDON               </v>
          </cell>
        </row>
        <row r="1085">
          <cell r="A1085" t="str">
            <v>24330</v>
          </cell>
          <cell r="B1085" t="str">
            <v xml:space="preserve">REVISION OF ARM MUSCLES            </v>
          </cell>
        </row>
        <row r="1086">
          <cell r="A1086" t="str">
            <v>24331</v>
          </cell>
          <cell r="B1086" t="str">
            <v xml:space="preserve">REVISION OF ARM MUSCLES            </v>
          </cell>
        </row>
        <row r="1087">
          <cell r="A1087" t="str">
            <v>24340</v>
          </cell>
          <cell r="B1087" t="str">
            <v xml:space="preserve">REPAIR OF BICEPS TENDON            </v>
          </cell>
        </row>
        <row r="1088">
          <cell r="A1088" t="str">
            <v>24341</v>
          </cell>
          <cell r="B1088" t="str">
            <v xml:space="preserve">REPAIR TENDON/MUSCLE ARM           </v>
          </cell>
        </row>
        <row r="1089">
          <cell r="A1089" t="str">
            <v>24342</v>
          </cell>
          <cell r="B1089" t="str">
            <v xml:space="preserve">REPAIR OF RUPTURED TENDON          </v>
          </cell>
        </row>
        <row r="1090">
          <cell r="A1090" t="str">
            <v>24350</v>
          </cell>
          <cell r="B1090" t="str">
            <v xml:space="preserve">REPAIR OF TENNIS ELBOW             </v>
          </cell>
        </row>
        <row r="1091">
          <cell r="A1091" t="str">
            <v>24351</v>
          </cell>
          <cell r="B1091" t="str">
            <v xml:space="preserve">REPAIR OF TENNIS ELBOW             </v>
          </cell>
        </row>
        <row r="1092">
          <cell r="A1092" t="str">
            <v>24352</v>
          </cell>
          <cell r="B1092" t="str">
            <v xml:space="preserve">REPAIR OF TENNIS ELBOW             </v>
          </cell>
        </row>
        <row r="1093">
          <cell r="A1093" t="str">
            <v>24354</v>
          </cell>
          <cell r="B1093" t="str">
            <v xml:space="preserve">REPAIR OF TENNIS ELBOW             </v>
          </cell>
        </row>
        <row r="1094">
          <cell r="A1094" t="str">
            <v>24356</v>
          </cell>
          <cell r="B1094" t="str">
            <v xml:space="preserve">REVISION OF TENNIS ELBOW           </v>
          </cell>
        </row>
        <row r="1095">
          <cell r="A1095" t="str">
            <v>24360</v>
          </cell>
          <cell r="B1095" t="str">
            <v xml:space="preserve">RECONSTRUCT ELBOW JOINT            </v>
          </cell>
        </row>
        <row r="1096">
          <cell r="A1096" t="str">
            <v>24361</v>
          </cell>
          <cell r="B1096" t="str">
            <v xml:space="preserve">RECONSTRUCT ELBOW JOINT            </v>
          </cell>
        </row>
        <row r="1097">
          <cell r="A1097" t="str">
            <v>24362</v>
          </cell>
          <cell r="B1097" t="str">
            <v xml:space="preserve">RECONSTRUCT ELBOW JOINT            </v>
          </cell>
        </row>
        <row r="1098">
          <cell r="A1098" t="str">
            <v>24363</v>
          </cell>
          <cell r="B1098" t="str">
            <v xml:space="preserve">REPLACE ELBOW JOINT                </v>
          </cell>
        </row>
        <row r="1099">
          <cell r="A1099" t="str">
            <v>24365</v>
          </cell>
          <cell r="B1099" t="str">
            <v xml:space="preserve">RECONSTRUCT HEAD OF RADIUS         </v>
          </cell>
        </row>
        <row r="1100">
          <cell r="A1100" t="str">
            <v>24366</v>
          </cell>
          <cell r="B1100" t="str">
            <v xml:space="preserve">RECONSTRUCT HEAD OF RADIUS         </v>
          </cell>
        </row>
        <row r="1101">
          <cell r="A1101" t="str">
            <v>24400</v>
          </cell>
          <cell r="B1101" t="str">
            <v xml:space="preserve">REVISION OF HUMERUS                </v>
          </cell>
        </row>
        <row r="1102">
          <cell r="A1102" t="str">
            <v>24410</v>
          </cell>
          <cell r="B1102" t="str">
            <v xml:space="preserve">REVISION OF HUMERUS                </v>
          </cell>
        </row>
        <row r="1103">
          <cell r="A1103" t="str">
            <v>24420</v>
          </cell>
          <cell r="B1103" t="str">
            <v xml:space="preserve">REVISION OF HUMERUS                </v>
          </cell>
        </row>
        <row r="1104">
          <cell r="A1104" t="str">
            <v>24430</v>
          </cell>
          <cell r="B1104" t="str">
            <v xml:space="preserve">REPAIR OF HUMERUS                  </v>
          </cell>
        </row>
        <row r="1105">
          <cell r="A1105" t="str">
            <v>24435</v>
          </cell>
          <cell r="B1105" t="str">
            <v xml:space="preserve">REPAIR HUMERUS WITH GRAFT          </v>
          </cell>
        </row>
        <row r="1106">
          <cell r="A1106" t="str">
            <v>24470</v>
          </cell>
          <cell r="B1106" t="str">
            <v xml:space="preserve">REVISION OF ELBOW JOINT            </v>
          </cell>
        </row>
        <row r="1107">
          <cell r="A1107" t="str">
            <v>24495</v>
          </cell>
          <cell r="B1107" t="str">
            <v xml:space="preserve">DECOMPRESSION OF FOREARM           </v>
          </cell>
        </row>
        <row r="1108">
          <cell r="A1108" t="str">
            <v>24498</v>
          </cell>
          <cell r="B1108" t="str">
            <v xml:space="preserve">REINFORCE HUMERUS                  </v>
          </cell>
        </row>
        <row r="1109">
          <cell r="A1109" t="str">
            <v>24500</v>
          </cell>
          <cell r="B1109" t="str">
            <v xml:space="preserve">TREAT HUMERUS FRACTURE             </v>
          </cell>
        </row>
        <row r="1110">
          <cell r="A1110" t="str">
            <v>24505</v>
          </cell>
          <cell r="B1110" t="str">
            <v xml:space="preserve">TREAT HUMERUS FRACTURE             </v>
          </cell>
        </row>
        <row r="1111">
          <cell r="A1111" t="str">
            <v>24515</v>
          </cell>
          <cell r="B1111" t="str">
            <v xml:space="preserve">REPAIR HUMERUS FRACTURE            </v>
          </cell>
        </row>
        <row r="1112">
          <cell r="A1112" t="str">
            <v>24516</v>
          </cell>
          <cell r="B1112" t="str">
            <v xml:space="preserve">REPAIR HUMERUS FRACTURE            </v>
          </cell>
        </row>
        <row r="1113">
          <cell r="A1113" t="str">
            <v>24530</v>
          </cell>
          <cell r="B1113" t="str">
            <v xml:space="preserve">TREAT HUMERUS FRACTURE             </v>
          </cell>
        </row>
        <row r="1114">
          <cell r="A1114" t="str">
            <v>24535</v>
          </cell>
          <cell r="B1114" t="str">
            <v xml:space="preserve">TREAT HUMERUS FRACTURE             </v>
          </cell>
        </row>
        <row r="1115">
          <cell r="A1115" t="str">
            <v>24538</v>
          </cell>
          <cell r="B1115" t="str">
            <v xml:space="preserve">TREAT HUMERUS FRACTURE             </v>
          </cell>
        </row>
        <row r="1116">
          <cell r="A1116" t="str">
            <v>24545</v>
          </cell>
          <cell r="B1116" t="str">
            <v xml:space="preserve">REPAIR HUMERUS FRACTURE            </v>
          </cell>
        </row>
        <row r="1117">
          <cell r="A1117" t="str">
            <v>24546</v>
          </cell>
          <cell r="B1117" t="str">
            <v xml:space="preserve">REPAIR HUMERUS FRACTURE            </v>
          </cell>
        </row>
        <row r="1118">
          <cell r="A1118" t="str">
            <v>24560</v>
          </cell>
          <cell r="B1118" t="str">
            <v xml:space="preserve">TREAT HUMERUS FRACTURE             </v>
          </cell>
        </row>
        <row r="1119">
          <cell r="A1119" t="str">
            <v>24565</v>
          </cell>
          <cell r="B1119" t="str">
            <v xml:space="preserve">TREAT HUMERUS FRACTURE             </v>
          </cell>
        </row>
        <row r="1120">
          <cell r="A1120" t="str">
            <v>24566</v>
          </cell>
          <cell r="B1120" t="str">
            <v xml:space="preserve">TREAT HUMERUS FRACTURE             </v>
          </cell>
        </row>
        <row r="1121">
          <cell r="A1121" t="str">
            <v>24575</v>
          </cell>
          <cell r="B1121" t="str">
            <v xml:space="preserve">REPAIR HUMERUS FRACTURE            </v>
          </cell>
        </row>
        <row r="1122">
          <cell r="A1122" t="str">
            <v>24576</v>
          </cell>
          <cell r="B1122" t="str">
            <v xml:space="preserve">TREAT HUMERUS FRACTURE             </v>
          </cell>
        </row>
        <row r="1123">
          <cell r="A1123" t="str">
            <v>24577</v>
          </cell>
          <cell r="B1123" t="str">
            <v xml:space="preserve">TREAT HUMERUS FRACTURE             </v>
          </cell>
        </row>
        <row r="1124">
          <cell r="A1124" t="str">
            <v>24579</v>
          </cell>
          <cell r="B1124" t="str">
            <v xml:space="preserve">REPAIR HUMERUS FRACTURE            </v>
          </cell>
        </row>
        <row r="1125">
          <cell r="A1125" t="str">
            <v>24582</v>
          </cell>
          <cell r="B1125" t="str">
            <v xml:space="preserve">TREAT HUMERUS FRACTURE             </v>
          </cell>
        </row>
        <row r="1126">
          <cell r="A1126" t="str">
            <v>24586</v>
          </cell>
          <cell r="B1126" t="str">
            <v xml:space="preserve">REPAIR ELBOW FRACTURE              </v>
          </cell>
        </row>
        <row r="1127">
          <cell r="A1127" t="str">
            <v>24587</v>
          </cell>
          <cell r="B1127" t="str">
            <v xml:space="preserve">REPAIR ELBOW FRACTURE              </v>
          </cell>
        </row>
        <row r="1128">
          <cell r="A1128" t="str">
            <v>24600</v>
          </cell>
          <cell r="B1128" t="str">
            <v xml:space="preserve">TREAT ELBOW DISLOCATION            </v>
          </cell>
        </row>
        <row r="1129">
          <cell r="A1129" t="str">
            <v>24605</v>
          </cell>
          <cell r="B1129" t="str">
            <v xml:space="preserve">TREAT ELBOW DISLOCATION            </v>
          </cell>
        </row>
        <row r="1130">
          <cell r="A1130" t="str">
            <v>24615</v>
          </cell>
          <cell r="B1130" t="str">
            <v xml:space="preserve">REPAIR ELBOW DISLOCATION           </v>
          </cell>
        </row>
        <row r="1131">
          <cell r="A1131" t="str">
            <v>24620</v>
          </cell>
          <cell r="B1131" t="str">
            <v xml:space="preserve">TREAT ELBOW FRACTURE               </v>
          </cell>
        </row>
        <row r="1132">
          <cell r="A1132" t="str">
            <v>24635</v>
          </cell>
          <cell r="B1132" t="str">
            <v xml:space="preserve">REPAIR ELBOW FRACTURE              </v>
          </cell>
        </row>
        <row r="1133">
          <cell r="A1133" t="str">
            <v>24640</v>
          </cell>
          <cell r="B1133" t="str">
            <v xml:space="preserve">TREAT ELBOW DISLOCATION            </v>
          </cell>
        </row>
        <row r="1134">
          <cell r="A1134" t="str">
            <v>24650</v>
          </cell>
          <cell r="B1134" t="str">
            <v xml:space="preserve">TREAT RADIUS FRACTURE              </v>
          </cell>
        </row>
        <row r="1135">
          <cell r="A1135" t="str">
            <v>24655</v>
          </cell>
          <cell r="B1135" t="str">
            <v xml:space="preserve">TREAT RADIUS FRACTURE              </v>
          </cell>
        </row>
        <row r="1136">
          <cell r="A1136" t="str">
            <v>24665</v>
          </cell>
          <cell r="B1136" t="str">
            <v xml:space="preserve">REPAIR RADIUS FRACTURE             </v>
          </cell>
        </row>
        <row r="1137">
          <cell r="A1137" t="str">
            <v>24666</v>
          </cell>
          <cell r="B1137" t="str">
            <v xml:space="preserve">REPAIR RADIUS FRACTURE             </v>
          </cell>
        </row>
        <row r="1138">
          <cell r="A1138" t="str">
            <v>24670</v>
          </cell>
          <cell r="B1138" t="str">
            <v xml:space="preserve">TREATMENT OF ULNA FRACTURE         </v>
          </cell>
        </row>
        <row r="1139">
          <cell r="A1139" t="str">
            <v>24675</v>
          </cell>
          <cell r="B1139" t="str">
            <v xml:space="preserve">TREATMENT OF ULNA FRACTURE         </v>
          </cell>
        </row>
        <row r="1140">
          <cell r="A1140" t="str">
            <v>24685</v>
          </cell>
          <cell r="B1140" t="str">
            <v xml:space="preserve">REPAIR ULNA FRACTURE               </v>
          </cell>
        </row>
        <row r="1141">
          <cell r="A1141" t="str">
            <v>24800</v>
          </cell>
          <cell r="B1141" t="str">
            <v xml:space="preserve">FUSION OF ELBOW JOINT              </v>
          </cell>
        </row>
        <row r="1142">
          <cell r="A1142" t="str">
            <v>24802</v>
          </cell>
          <cell r="B1142" t="str">
            <v xml:space="preserve">FUSION/GRAFT OF ELBOW JOINT        </v>
          </cell>
        </row>
        <row r="1143">
          <cell r="A1143" t="str">
            <v>24900</v>
          </cell>
          <cell r="B1143" t="str">
            <v xml:space="preserve">AMPUTATION OF UPPER ARM            </v>
          </cell>
        </row>
        <row r="1144">
          <cell r="A1144" t="str">
            <v>24920</v>
          </cell>
          <cell r="B1144" t="str">
            <v xml:space="preserve">AMPUTATION OF UPPER ARM            </v>
          </cell>
        </row>
        <row r="1145">
          <cell r="A1145" t="str">
            <v>24925</v>
          </cell>
          <cell r="B1145" t="str">
            <v xml:space="preserve">AMPUTATION FOLLOW-UP SURGERY       </v>
          </cell>
        </row>
        <row r="1146">
          <cell r="A1146" t="str">
            <v>24930</v>
          </cell>
          <cell r="B1146" t="str">
            <v xml:space="preserve">AMPUTATION FOLLOW-UP SURGERY       </v>
          </cell>
        </row>
        <row r="1147">
          <cell r="A1147" t="str">
            <v>24931</v>
          </cell>
          <cell r="B1147" t="str">
            <v xml:space="preserve">AMPUTATE UPPER ARM &amp; IMPLANT       </v>
          </cell>
        </row>
        <row r="1148">
          <cell r="A1148" t="str">
            <v>24935</v>
          </cell>
          <cell r="B1148" t="str">
            <v xml:space="preserve">REVISION OF AMPUTATION             </v>
          </cell>
        </row>
        <row r="1149">
          <cell r="A1149" t="str">
            <v>24940</v>
          </cell>
          <cell r="B1149" t="str">
            <v xml:space="preserve">REVISION OF UPPER ARM              </v>
          </cell>
        </row>
        <row r="1150">
          <cell r="A1150" t="str">
            <v>24999</v>
          </cell>
          <cell r="B1150" t="str">
            <v xml:space="preserve">UPPER ARM/ELBOW SURGERY            </v>
          </cell>
        </row>
        <row r="1151">
          <cell r="A1151" t="str">
            <v>25000</v>
          </cell>
          <cell r="B1151" t="str">
            <v xml:space="preserve">INCISION OF TENDON SHEATH          </v>
          </cell>
        </row>
        <row r="1152">
          <cell r="A1152" t="str">
            <v>25020</v>
          </cell>
          <cell r="B1152" t="str">
            <v xml:space="preserve">DECOMPRESSION OF FOREARM           </v>
          </cell>
        </row>
        <row r="1153">
          <cell r="A1153" t="str">
            <v>25023</v>
          </cell>
          <cell r="B1153" t="str">
            <v xml:space="preserve">DECOMPRESSION OF FOREARM           </v>
          </cell>
        </row>
        <row r="1154">
          <cell r="A1154" t="str">
            <v>25028</v>
          </cell>
          <cell r="B1154" t="str">
            <v xml:space="preserve">DRAINAGE OF FOREARM LESION         </v>
          </cell>
        </row>
        <row r="1155">
          <cell r="A1155" t="str">
            <v>25031</v>
          </cell>
          <cell r="B1155" t="str">
            <v xml:space="preserve">DRAINAGE OF FOREARM BURSA          </v>
          </cell>
        </row>
        <row r="1156">
          <cell r="A1156" t="str">
            <v>25035</v>
          </cell>
          <cell r="B1156" t="str">
            <v xml:space="preserve">TREAT FOREARM BONE LESION          </v>
          </cell>
        </row>
        <row r="1157">
          <cell r="A1157" t="str">
            <v>25040</v>
          </cell>
          <cell r="B1157" t="str">
            <v xml:space="preserve">EXPLORE/TREAT WRIST JOINT          </v>
          </cell>
        </row>
        <row r="1158">
          <cell r="A1158" t="str">
            <v>25065</v>
          </cell>
          <cell r="B1158" t="str">
            <v xml:space="preserve">BIOPSY FOREARM SOFT TISSUES        </v>
          </cell>
        </row>
        <row r="1159">
          <cell r="A1159" t="str">
            <v>25066</v>
          </cell>
          <cell r="B1159" t="str">
            <v xml:space="preserve">BIOPSY FOREARM SOFT TISSUES        </v>
          </cell>
        </row>
        <row r="1160">
          <cell r="A1160" t="str">
            <v>25075</v>
          </cell>
          <cell r="B1160" t="str">
            <v xml:space="preserve">REMOVAL OF FOREARM LESION          </v>
          </cell>
        </row>
        <row r="1161">
          <cell r="A1161" t="str">
            <v>25076</v>
          </cell>
          <cell r="B1161" t="str">
            <v xml:space="preserve">REMOVAL OF FOREARM LESION          </v>
          </cell>
        </row>
        <row r="1162">
          <cell r="A1162" t="str">
            <v>25077</v>
          </cell>
          <cell r="B1162" t="str">
            <v xml:space="preserve">REMOVE TUMOR, FOREARM/WRIST        </v>
          </cell>
        </row>
        <row r="1163">
          <cell r="A1163" t="str">
            <v>25085</v>
          </cell>
          <cell r="B1163" t="str">
            <v xml:space="preserve">INCISION OF WRIST CAPSULE          </v>
          </cell>
        </row>
        <row r="1164">
          <cell r="A1164" t="str">
            <v>25100</v>
          </cell>
          <cell r="B1164" t="str">
            <v xml:space="preserve">BIOPSY OF WRIST JOINT              </v>
          </cell>
        </row>
        <row r="1165">
          <cell r="A1165" t="str">
            <v>25101</v>
          </cell>
          <cell r="B1165" t="str">
            <v xml:space="preserve">EXPLORE/TREAT WRIST JOINT          </v>
          </cell>
        </row>
        <row r="1166">
          <cell r="A1166" t="str">
            <v>25105</v>
          </cell>
          <cell r="B1166" t="str">
            <v xml:space="preserve">REMOVE WRIST JOINT LINING          </v>
          </cell>
        </row>
        <row r="1167">
          <cell r="A1167" t="str">
            <v>25107</v>
          </cell>
          <cell r="B1167" t="str">
            <v xml:space="preserve">REMOVE WRIST JOINT CARTILAGE       </v>
          </cell>
        </row>
        <row r="1168">
          <cell r="A1168" t="str">
            <v>25110</v>
          </cell>
          <cell r="B1168" t="str">
            <v xml:space="preserve">REMOVE WRIST TENDON LESION         </v>
          </cell>
        </row>
        <row r="1169">
          <cell r="A1169" t="str">
            <v>25111</v>
          </cell>
          <cell r="B1169" t="str">
            <v xml:space="preserve">REMOVE WRIST TENDON LESION         </v>
          </cell>
        </row>
        <row r="1170">
          <cell r="A1170" t="str">
            <v>25112</v>
          </cell>
          <cell r="B1170" t="str">
            <v xml:space="preserve">REREMOVE WRIST TENDON LESION       </v>
          </cell>
        </row>
        <row r="1171">
          <cell r="A1171" t="str">
            <v>25115</v>
          </cell>
          <cell r="B1171" t="str">
            <v xml:space="preserve">REMOVE WRIST/FOREARM LESION        </v>
          </cell>
        </row>
        <row r="1172">
          <cell r="A1172" t="str">
            <v>25116</v>
          </cell>
          <cell r="B1172" t="str">
            <v xml:space="preserve">REMOVE WRIST/FOREARM LESION        </v>
          </cell>
        </row>
        <row r="1173">
          <cell r="A1173" t="str">
            <v>25118</v>
          </cell>
          <cell r="B1173" t="str">
            <v xml:space="preserve">EXCISE WRIST TENDON SHEATH         </v>
          </cell>
        </row>
        <row r="1174">
          <cell r="A1174" t="str">
            <v>25119</v>
          </cell>
          <cell r="B1174" t="str">
            <v xml:space="preserve">PARTIAL REMOVAL OF ULNA            </v>
          </cell>
        </row>
        <row r="1175">
          <cell r="A1175" t="str">
            <v>25120</v>
          </cell>
          <cell r="B1175" t="str">
            <v xml:space="preserve">REMOVAL OF FOREARM LESION          </v>
          </cell>
        </row>
        <row r="1176">
          <cell r="A1176" t="str">
            <v>25125</v>
          </cell>
          <cell r="B1176" t="str">
            <v xml:space="preserve">REMOVE/GRAFT FOREARM LESION        </v>
          </cell>
        </row>
        <row r="1177">
          <cell r="A1177" t="str">
            <v>25126</v>
          </cell>
          <cell r="B1177" t="str">
            <v xml:space="preserve">REMOVE/GRAFT FOREARM LESION        </v>
          </cell>
        </row>
        <row r="1178">
          <cell r="A1178" t="str">
            <v>25130</v>
          </cell>
          <cell r="B1178" t="str">
            <v xml:space="preserve">REMOVAL OF WRIST LESION            </v>
          </cell>
        </row>
        <row r="1179">
          <cell r="A1179" t="str">
            <v>25135</v>
          </cell>
          <cell r="B1179" t="str">
            <v xml:space="preserve">REMOVE &amp; GRAFT WRIST LESION        </v>
          </cell>
        </row>
        <row r="1180">
          <cell r="A1180" t="str">
            <v>25136</v>
          </cell>
          <cell r="B1180" t="str">
            <v xml:space="preserve">REMOVE &amp; GRAFT WRIST LESION        </v>
          </cell>
        </row>
        <row r="1181">
          <cell r="A1181" t="str">
            <v>25145</v>
          </cell>
          <cell r="B1181" t="str">
            <v xml:space="preserve">REMOVE FOREARM BONE LESION         </v>
          </cell>
        </row>
        <row r="1182">
          <cell r="A1182" t="str">
            <v>25150</v>
          </cell>
          <cell r="B1182" t="str">
            <v xml:space="preserve">PARTIAL REMOVAL OF ULNA            </v>
          </cell>
        </row>
        <row r="1183">
          <cell r="A1183" t="str">
            <v>25151</v>
          </cell>
          <cell r="B1183" t="str">
            <v xml:space="preserve">PARTIAL REMOVAL OF RADIUS          </v>
          </cell>
        </row>
        <row r="1184">
          <cell r="A1184" t="str">
            <v>25170</v>
          </cell>
          <cell r="B1184" t="str">
            <v xml:space="preserve">EXTENSIVE FOREARM SURGERY          </v>
          </cell>
        </row>
        <row r="1185">
          <cell r="A1185" t="str">
            <v>25210</v>
          </cell>
          <cell r="B1185" t="str">
            <v xml:space="preserve">REMOVAL OF WRIST BONE              </v>
          </cell>
        </row>
        <row r="1186">
          <cell r="A1186" t="str">
            <v>25215</v>
          </cell>
          <cell r="B1186" t="str">
            <v xml:space="preserve">REMOVAL OF WRIST BONES             </v>
          </cell>
        </row>
        <row r="1187">
          <cell r="A1187" t="str">
            <v>25230</v>
          </cell>
          <cell r="B1187" t="str">
            <v xml:space="preserve">PARTIAL REMOVAL OF RADIUS          </v>
          </cell>
        </row>
        <row r="1188">
          <cell r="A1188" t="str">
            <v>25240</v>
          </cell>
          <cell r="B1188" t="str">
            <v xml:space="preserve">PARTIAL REMOVAL OF ULNA            </v>
          </cell>
        </row>
        <row r="1189">
          <cell r="A1189" t="str">
            <v>25246</v>
          </cell>
          <cell r="B1189" t="str">
            <v xml:space="preserve">INJECTION FOR WRIST X-RAY          </v>
          </cell>
        </row>
        <row r="1190">
          <cell r="A1190" t="str">
            <v>25248</v>
          </cell>
          <cell r="B1190" t="str">
            <v xml:space="preserve">REMOVE FOREARM FOREIGN BODY        </v>
          </cell>
        </row>
        <row r="1191">
          <cell r="A1191" t="str">
            <v>25250</v>
          </cell>
          <cell r="B1191" t="str">
            <v xml:space="preserve">REMOVAL OF WRIST PROSTHESIS        </v>
          </cell>
        </row>
        <row r="1192">
          <cell r="A1192" t="str">
            <v>25251</v>
          </cell>
          <cell r="B1192" t="str">
            <v xml:space="preserve">REMOVAL OF WRIST PROSTHESIS        </v>
          </cell>
        </row>
        <row r="1193">
          <cell r="A1193" t="str">
            <v>25260</v>
          </cell>
          <cell r="B1193" t="str">
            <v xml:space="preserve">REPAIR FOREARM TENDON/MUSCLE       </v>
          </cell>
        </row>
        <row r="1194">
          <cell r="A1194" t="str">
            <v>25263</v>
          </cell>
          <cell r="B1194" t="str">
            <v xml:space="preserve">REPAIR FOREARM TENDON/MUSCLE       </v>
          </cell>
        </row>
        <row r="1195">
          <cell r="A1195" t="str">
            <v>25265</v>
          </cell>
          <cell r="B1195" t="str">
            <v xml:space="preserve">REPAIR FOREARM TENDON/MUSCLE       </v>
          </cell>
        </row>
        <row r="1196">
          <cell r="A1196" t="str">
            <v>25270</v>
          </cell>
          <cell r="B1196" t="str">
            <v xml:space="preserve">REPAIR FOREARM TENDON/MUSCLE       </v>
          </cell>
        </row>
        <row r="1197">
          <cell r="A1197" t="str">
            <v>25272</v>
          </cell>
          <cell r="B1197" t="str">
            <v xml:space="preserve">REPAIR FOREARM TENDON/MUSCLE       </v>
          </cell>
        </row>
        <row r="1198">
          <cell r="A1198" t="str">
            <v>25274</v>
          </cell>
          <cell r="B1198" t="str">
            <v xml:space="preserve">REPAIR FOREARM TENDON/MUSCLE       </v>
          </cell>
        </row>
        <row r="1199">
          <cell r="A1199" t="str">
            <v>25280</v>
          </cell>
          <cell r="B1199" t="str">
            <v xml:space="preserve">REVISE WRIST/FOREARM TENDON        </v>
          </cell>
        </row>
        <row r="1200">
          <cell r="A1200" t="str">
            <v>25290</v>
          </cell>
          <cell r="B1200" t="str">
            <v xml:space="preserve">INCISE WRIST/FOREARM TENDON        </v>
          </cell>
        </row>
        <row r="1201">
          <cell r="A1201" t="str">
            <v>25295</v>
          </cell>
          <cell r="B1201" t="str">
            <v xml:space="preserve">RELEASE WRIST/FOREARM TENDON       </v>
          </cell>
        </row>
        <row r="1202">
          <cell r="A1202" t="str">
            <v>25300</v>
          </cell>
          <cell r="B1202" t="str">
            <v xml:space="preserve">FUSION OF TENDONS AT WRIST         </v>
          </cell>
        </row>
        <row r="1203">
          <cell r="A1203" t="str">
            <v>25301</v>
          </cell>
          <cell r="B1203" t="str">
            <v xml:space="preserve">FUSION OF TENDONS AT WRIST         </v>
          </cell>
        </row>
        <row r="1204">
          <cell r="A1204" t="str">
            <v>25310</v>
          </cell>
          <cell r="B1204" t="str">
            <v xml:space="preserve">TRANSPLANT FOREARM TENDON          </v>
          </cell>
        </row>
        <row r="1205">
          <cell r="A1205" t="str">
            <v>25312</v>
          </cell>
          <cell r="B1205" t="str">
            <v xml:space="preserve">TRANSPLANT FOREARM TENDON          </v>
          </cell>
        </row>
        <row r="1206">
          <cell r="A1206" t="str">
            <v>25315</v>
          </cell>
          <cell r="B1206" t="str">
            <v xml:space="preserve">REVISE PALSY HAND TENDON(S)        </v>
          </cell>
        </row>
        <row r="1207">
          <cell r="A1207" t="str">
            <v>25316</v>
          </cell>
          <cell r="B1207" t="str">
            <v xml:space="preserve">REVISE PALSY HAND TENDON(S)        </v>
          </cell>
        </row>
        <row r="1208">
          <cell r="A1208" t="str">
            <v>25320</v>
          </cell>
          <cell r="B1208" t="str">
            <v xml:space="preserve">REPAIR/REVISE WRIST JOINT          </v>
          </cell>
        </row>
        <row r="1209">
          <cell r="A1209" t="str">
            <v>25332</v>
          </cell>
          <cell r="B1209" t="str">
            <v xml:space="preserve">REVISE WRIST JOINT                 </v>
          </cell>
        </row>
        <row r="1210">
          <cell r="A1210" t="str">
            <v>25335</v>
          </cell>
          <cell r="B1210" t="str">
            <v xml:space="preserve">REALIGNMENT OF HAND                </v>
          </cell>
        </row>
        <row r="1211">
          <cell r="A1211" t="str">
            <v>25337</v>
          </cell>
          <cell r="B1211" t="str">
            <v xml:space="preserve">RECONSTRUCT ULNA/RADIOULNAR        </v>
          </cell>
        </row>
        <row r="1212">
          <cell r="A1212" t="str">
            <v>25350</v>
          </cell>
          <cell r="B1212" t="str">
            <v xml:space="preserve">REVISION OF RADIUS                 </v>
          </cell>
        </row>
        <row r="1213">
          <cell r="A1213" t="str">
            <v>25355</v>
          </cell>
          <cell r="B1213" t="str">
            <v xml:space="preserve">REVISION OF RADIUS                 </v>
          </cell>
        </row>
        <row r="1214">
          <cell r="A1214" t="str">
            <v>25360</v>
          </cell>
          <cell r="B1214" t="str">
            <v xml:space="preserve">REVISION OF ULNA                   </v>
          </cell>
        </row>
        <row r="1215">
          <cell r="A1215" t="str">
            <v>25365</v>
          </cell>
          <cell r="B1215" t="str">
            <v xml:space="preserve">REVISE RADIUS &amp; ULNA               </v>
          </cell>
        </row>
        <row r="1216">
          <cell r="A1216" t="str">
            <v>25370</v>
          </cell>
          <cell r="B1216" t="str">
            <v xml:space="preserve">REVISE RADIUS OR ULNA              </v>
          </cell>
        </row>
        <row r="1217">
          <cell r="A1217" t="str">
            <v>25375</v>
          </cell>
          <cell r="B1217" t="str">
            <v xml:space="preserve">REVISE RADIUS &amp; ULNA               </v>
          </cell>
        </row>
        <row r="1218">
          <cell r="A1218" t="str">
            <v>25390</v>
          </cell>
          <cell r="B1218" t="str">
            <v xml:space="preserve">SHORTEN RADIUS/ULNA                </v>
          </cell>
        </row>
        <row r="1219">
          <cell r="A1219" t="str">
            <v>25391</v>
          </cell>
          <cell r="B1219" t="str">
            <v xml:space="preserve">LENGTHEN RADIUS/ULNA               </v>
          </cell>
        </row>
        <row r="1220">
          <cell r="A1220" t="str">
            <v>25392</v>
          </cell>
          <cell r="B1220" t="str">
            <v xml:space="preserve">SHORTEN RADIUS &amp; ULNA              </v>
          </cell>
        </row>
        <row r="1221">
          <cell r="A1221" t="str">
            <v>25393</v>
          </cell>
          <cell r="B1221" t="str">
            <v xml:space="preserve">LENGTHEN RADIUS &amp; ULNA             </v>
          </cell>
        </row>
        <row r="1222">
          <cell r="A1222" t="str">
            <v>25400</v>
          </cell>
          <cell r="B1222" t="str">
            <v xml:space="preserve">REPAIR RADIUS OR ULNA              </v>
          </cell>
        </row>
        <row r="1223">
          <cell r="A1223" t="str">
            <v>25405</v>
          </cell>
          <cell r="B1223" t="str">
            <v xml:space="preserve">REPAIR/GRAFT RADIUS OR ULNA        </v>
          </cell>
        </row>
        <row r="1224">
          <cell r="A1224" t="str">
            <v>25415</v>
          </cell>
          <cell r="B1224" t="str">
            <v xml:space="preserve">REPAIR RADIUS &amp; ULNA               </v>
          </cell>
        </row>
        <row r="1225">
          <cell r="A1225" t="str">
            <v>25420</v>
          </cell>
          <cell r="B1225" t="str">
            <v xml:space="preserve">REPAIR/GRAFT RADIUS &amp; ULNA         </v>
          </cell>
        </row>
        <row r="1226">
          <cell r="A1226" t="str">
            <v>25425</v>
          </cell>
          <cell r="B1226" t="str">
            <v xml:space="preserve">REPAIR/GRAFT RADIUS OR ULNA        </v>
          </cell>
        </row>
        <row r="1227">
          <cell r="A1227" t="str">
            <v>25426</v>
          </cell>
          <cell r="B1227" t="str">
            <v xml:space="preserve">REPAIR/GRAFT RADIUS &amp; ULNA         </v>
          </cell>
        </row>
        <row r="1228">
          <cell r="A1228" t="str">
            <v>25440</v>
          </cell>
          <cell r="B1228" t="str">
            <v xml:space="preserve">REPAIR/GRAFT WRIST BONE            </v>
          </cell>
        </row>
        <row r="1229">
          <cell r="A1229" t="str">
            <v>25441</v>
          </cell>
          <cell r="B1229" t="str">
            <v xml:space="preserve">RECONSTRUCT WRIST JOINT            </v>
          </cell>
        </row>
        <row r="1230">
          <cell r="A1230" t="str">
            <v>25442</v>
          </cell>
          <cell r="B1230" t="str">
            <v xml:space="preserve">RECONSTRUCT WRIST JOINT            </v>
          </cell>
        </row>
        <row r="1231">
          <cell r="A1231" t="str">
            <v>25443</v>
          </cell>
          <cell r="B1231" t="str">
            <v xml:space="preserve">RECONSTRUCT WRIST JOINT            </v>
          </cell>
        </row>
        <row r="1232">
          <cell r="A1232" t="str">
            <v>25444</v>
          </cell>
          <cell r="B1232" t="str">
            <v xml:space="preserve">RECONSTRUCT WRIST JOINT            </v>
          </cell>
        </row>
        <row r="1233">
          <cell r="A1233" t="str">
            <v>25445</v>
          </cell>
          <cell r="B1233" t="str">
            <v xml:space="preserve">RECONSTRUCT WRIST JOINT            </v>
          </cell>
        </row>
        <row r="1234">
          <cell r="A1234" t="str">
            <v>25446</v>
          </cell>
          <cell r="B1234" t="str">
            <v xml:space="preserve">WRIST REPLACEMENT                  </v>
          </cell>
        </row>
        <row r="1235">
          <cell r="A1235" t="str">
            <v>25447</v>
          </cell>
          <cell r="B1235" t="str">
            <v xml:space="preserve">REPAIR WRIST JOINT(S)              </v>
          </cell>
        </row>
        <row r="1236">
          <cell r="A1236" t="str">
            <v>25449</v>
          </cell>
          <cell r="B1236" t="str">
            <v xml:space="preserve">REMOVE WRIST JOINT IMPLANT         </v>
          </cell>
        </row>
        <row r="1237">
          <cell r="A1237" t="str">
            <v>25450</v>
          </cell>
          <cell r="B1237" t="str">
            <v xml:space="preserve">REVISION OF WRIST JOINT            </v>
          </cell>
        </row>
        <row r="1238">
          <cell r="A1238" t="str">
            <v>25455</v>
          </cell>
          <cell r="B1238" t="str">
            <v xml:space="preserve">REVISION OF WRIST JOINT            </v>
          </cell>
        </row>
        <row r="1239">
          <cell r="A1239" t="str">
            <v>25490</v>
          </cell>
          <cell r="B1239" t="str">
            <v xml:space="preserve">REINFORCE RADIUS                   </v>
          </cell>
        </row>
        <row r="1240">
          <cell r="A1240" t="str">
            <v>25491</v>
          </cell>
          <cell r="B1240" t="str">
            <v xml:space="preserve">REINFORCE ULNA                     </v>
          </cell>
        </row>
        <row r="1241">
          <cell r="A1241" t="str">
            <v>25492</v>
          </cell>
          <cell r="B1241" t="str">
            <v xml:space="preserve">REINFORCE RADIUS AND ULNA          </v>
          </cell>
        </row>
        <row r="1242">
          <cell r="A1242" t="str">
            <v>25500</v>
          </cell>
          <cell r="B1242" t="str">
            <v xml:space="preserve">TREAT FRACTURE OF RADIUS           </v>
          </cell>
        </row>
        <row r="1243">
          <cell r="A1243" t="str">
            <v>25505</v>
          </cell>
          <cell r="B1243" t="str">
            <v xml:space="preserve">TREAT FRACTURE OF RADIUS           </v>
          </cell>
        </row>
        <row r="1244">
          <cell r="A1244" t="str">
            <v>25515</v>
          </cell>
          <cell r="B1244" t="str">
            <v xml:space="preserve">REPAIR FRACTURE OF RADIUS          </v>
          </cell>
        </row>
        <row r="1245">
          <cell r="A1245" t="str">
            <v>25520</v>
          </cell>
          <cell r="B1245" t="str">
            <v xml:space="preserve">REPAIR FRACTURE OF RADIUS          </v>
          </cell>
        </row>
        <row r="1246">
          <cell r="A1246" t="str">
            <v>25525</v>
          </cell>
          <cell r="B1246" t="str">
            <v xml:space="preserve">REPAIR FRACTURE OF RADIUS          </v>
          </cell>
        </row>
        <row r="1247">
          <cell r="A1247" t="str">
            <v>25526</v>
          </cell>
          <cell r="B1247" t="str">
            <v xml:space="preserve">REPAIR FRACTURE OF RADIUS          </v>
          </cell>
        </row>
        <row r="1248">
          <cell r="A1248" t="str">
            <v>25530</v>
          </cell>
          <cell r="B1248" t="str">
            <v xml:space="preserve">TREAT FRACTURE OF ULNA             </v>
          </cell>
        </row>
        <row r="1249">
          <cell r="A1249" t="str">
            <v>25535</v>
          </cell>
          <cell r="B1249" t="str">
            <v xml:space="preserve">TREAT FRACTURE OF ULNA             </v>
          </cell>
        </row>
        <row r="1250">
          <cell r="A1250" t="str">
            <v>25545</v>
          </cell>
          <cell r="B1250" t="str">
            <v xml:space="preserve">REPAIR FRACTURE OF ULNA            </v>
          </cell>
        </row>
        <row r="1251">
          <cell r="A1251" t="str">
            <v>25560</v>
          </cell>
          <cell r="B1251" t="str">
            <v xml:space="preserve">TREAT FRACTURE RADIUS &amp; ULNA       </v>
          </cell>
        </row>
        <row r="1252">
          <cell r="A1252" t="str">
            <v>25565</v>
          </cell>
          <cell r="B1252" t="str">
            <v xml:space="preserve">TREAT FRACTURE RADIUS &amp; ULNA       </v>
          </cell>
        </row>
        <row r="1253">
          <cell r="A1253" t="str">
            <v>25574</v>
          </cell>
          <cell r="B1253" t="str">
            <v xml:space="preserve">TREAT FRACTURE RADIUS &amp; ULNA       </v>
          </cell>
        </row>
        <row r="1254">
          <cell r="A1254" t="str">
            <v>25575</v>
          </cell>
          <cell r="B1254" t="str">
            <v xml:space="preserve">REPAIR FRACTURE RADIUS/ULNA        </v>
          </cell>
        </row>
        <row r="1255">
          <cell r="A1255" t="str">
            <v>25600</v>
          </cell>
          <cell r="B1255" t="str">
            <v xml:space="preserve">TREAT FRACTURE RADIUS/ULNA         </v>
          </cell>
        </row>
        <row r="1256">
          <cell r="A1256" t="str">
            <v>25605</v>
          </cell>
          <cell r="B1256" t="str">
            <v xml:space="preserve">TREAT FRACTURE RADIUS/ULNA         </v>
          </cell>
        </row>
        <row r="1257">
          <cell r="A1257" t="str">
            <v>25611</v>
          </cell>
          <cell r="B1257" t="str">
            <v xml:space="preserve">REPAIR FRACTURE RADIUS/ULNA        </v>
          </cell>
        </row>
        <row r="1258">
          <cell r="A1258" t="str">
            <v>25620</v>
          </cell>
          <cell r="B1258" t="str">
            <v xml:space="preserve">REPAIR FRACTURE RADIUS/ULNA        </v>
          </cell>
        </row>
        <row r="1259">
          <cell r="A1259" t="str">
            <v>25622</v>
          </cell>
          <cell r="B1259" t="str">
            <v xml:space="preserve">TREAT WRIST BONE FRACTURE          </v>
          </cell>
        </row>
        <row r="1260">
          <cell r="A1260" t="str">
            <v>25624</v>
          </cell>
          <cell r="B1260" t="str">
            <v xml:space="preserve">TREAT WRIST BONE FRACTURE          </v>
          </cell>
        </row>
        <row r="1261">
          <cell r="A1261" t="str">
            <v>25628</v>
          </cell>
          <cell r="B1261" t="str">
            <v xml:space="preserve">REPAIR WRIST BONE FRACTURE         </v>
          </cell>
        </row>
        <row r="1262">
          <cell r="A1262" t="str">
            <v>25630</v>
          </cell>
          <cell r="B1262" t="str">
            <v xml:space="preserve">TREAT WRIST BONE FRACTURE          </v>
          </cell>
        </row>
        <row r="1263">
          <cell r="A1263" t="str">
            <v>25635</v>
          </cell>
          <cell r="B1263" t="str">
            <v xml:space="preserve">TREAT WRIST BONE FRACTURE          </v>
          </cell>
        </row>
        <row r="1264">
          <cell r="A1264" t="str">
            <v>25645</v>
          </cell>
          <cell r="B1264" t="str">
            <v xml:space="preserve">REPAIR WRIST BONE FRACTURE         </v>
          </cell>
        </row>
        <row r="1265">
          <cell r="A1265" t="str">
            <v>25650</v>
          </cell>
          <cell r="B1265" t="str">
            <v xml:space="preserve">REPAIR WRIST BONE FRACTURE         </v>
          </cell>
        </row>
        <row r="1266">
          <cell r="A1266" t="str">
            <v>25660</v>
          </cell>
          <cell r="B1266" t="str">
            <v xml:space="preserve">TREAT WRIST DISLOCATION            </v>
          </cell>
        </row>
        <row r="1267">
          <cell r="A1267" t="str">
            <v>25670</v>
          </cell>
          <cell r="B1267" t="str">
            <v xml:space="preserve">REPAIR WRIST DISLOCATION           </v>
          </cell>
        </row>
        <row r="1268">
          <cell r="A1268" t="str">
            <v>25675</v>
          </cell>
          <cell r="B1268" t="str">
            <v xml:space="preserve">TREAT WRIST DISLOCATION            </v>
          </cell>
        </row>
        <row r="1269">
          <cell r="A1269" t="str">
            <v>25676</v>
          </cell>
          <cell r="B1269" t="str">
            <v xml:space="preserve">REPAIR WRIST DISLOCATION           </v>
          </cell>
        </row>
        <row r="1270">
          <cell r="A1270" t="str">
            <v>25680</v>
          </cell>
          <cell r="B1270" t="str">
            <v xml:space="preserve">TREAT WRIST FRACTURE               </v>
          </cell>
        </row>
        <row r="1271">
          <cell r="A1271" t="str">
            <v>25685</v>
          </cell>
          <cell r="B1271" t="str">
            <v xml:space="preserve">REPAIR WRIST FRACTURE              </v>
          </cell>
        </row>
        <row r="1272">
          <cell r="A1272" t="str">
            <v>25690</v>
          </cell>
          <cell r="B1272" t="str">
            <v xml:space="preserve">TREAT WRIST DISLOCATION            </v>
          </cell>
        </row>
        <row r="1273">
          <cell r="A1273" t="str">
            <v>25695</v>
          </cell>
          <cell r="B1273" t="str">
            <v xml:space="preserve">REPAIR WRIST DISLOCATION           </v>
          </cell>
        </row>
        <row r="1274">
          <cell r="A1274" t="str">
            <v>25800</v>
          </cell>
          <cell r="B1274" t="str">
            <v xml:space="preserve">FUSION OF WRIST JOINT              </v>
          </cell>
        </row>
        <row r="1275">
          <cell r="A1275" t="str">
            <v>25805</v>
          </cell>
          <cell r="B1275" t="str">
            <v xml:space="preserve">FUSION/GRAFT OF WRIST JOINT        </v>
          </cell>
        </row>
        <row r="1276">
          <cell r="A1276" t="str">
            <v>25810</v>
          </cell>
          <cell r="B1276" t="str">
            <v xml:space="preserve">FUSION/GRAFT OF WRIST JOINT        </v>
          </cell>
        </row>
        <row r="1277">
          <cell r="A1277" t="str">
            <v>25820</v>
          </cell>
          <cell r="B1277" t="str">
            <v xml:space="preserve">FUSION OF HAND BONES               </v>
          </cell>
        </row>
        <row r="1278">
          <cell r="A1278" t="str">
            <v>25825</v>
          </cell>
          <cell r="B1278" t="str">
            <v xml:space="preserve">FUSION HAND BONES WITH GRAFT       </v>
          </cell>
        </row>
        <row r="1279">
          <cell r="A1279" t="str">
            <v>25830</v>
          </cell>
          <cell r="B1279" t="str">
            <v xml:space="preserve">FUSION RADIOULNAR  JNT/ULNA        </v>
          </cell>
        </row>
        <row r="1280">
          <cell r="A1280" t="str">
            <v>25900</v>
          </cell>
          <cell r="B1280" t="str">
            <v xml:space="preserve">AMPUTATION OF FOREARM              </v>
          </cell>
        </row>
        <row r="1281">
          <cell r="A1281" t="str">
            <v>25905</v>
          </cell>
          <cell r="B1281" t="str">
            <v xml:space="preserve">AMPUTATION OF FOREARM              </v>
          </cell>
        </row>
        <row r="1282">
          <cell r="A1282" t="str">
            <v>25907</v>
          </cell>
          <cell r="B1282" t="str">
            <v xml:space="preserve">AMPUTATION FOLLOW-UP SURGERY       </v>
          </cell>
        </row>
        <row r="1283">
          <cell r="A1283" t="str">
            <v>25909</v>
          </cell>
          <cell r="B1283" t="str">
            <v xml:space="preserve">AMPUTATION FOLLOW-UP SURGERY       </v>
          </cell>
        </row>
        <row r="1284">
          <cell r="A1284" t="str">
            <v>25915</v>
          </cell>
          <cell r="B1284" t="str">
            <v xml:space="preserve">AMPUTATION OF FOREARM              </v>
          </cell>
        </row>
        <row r="1285">
          <cell r="A1285" t="str">
            <v>25920</v>
          </cell>
          <cell r="B1285" t="str">
            <v xml:space="preserve">AMPUTATE HAND AT WRIST             </v>
          </cell>
        </row>
        <row r="1286">
          <cell r="A1286" t="str">
            <v>25922</v>
          </cell>
          <cell r="B1286" t="str">
            <v xml:space="preserve">AMPUTATE HAND AT WRIST             </v>
          </cell>
        </row>
        <row r="1287">
          <cell r="A1287" t="str">
            <v>25924</v>
          </cell>
          <cell r="B1287" t="str">
            <v xml:space="preserve">AMPUTATION FOLLOW-UP SURGERY       </v>
          </cell>
        </row>
        <row r="1288">
          <cell r="A1288" t="str">
            <v>25927</v>
          </cell>
          <cell r="B1288" t="str">
            <v xml:space="preserve">AMPUTATION OF HAND                 </v>
          </cell>
        </row>
        <row r="1289">
          <cell r="A1289" t="str">
            <v>25929</v>
          </cell>
          <cell r="B1289" t="str">
            <v xml:space="preserve">AMPUTATION FOLLOW-UP SURGERY       </v>
          </cell>
        </row>
        <row r="1290">
          <cell r="A1290" t="str">
            <v>25931</v>
          </cell>
          <cell r="B1290" t="str">
            <v xml:space="preserve">AMPUTATION FOLLOW-UP SURGERY       </v>
          </cell>
        </row>
        <row r="1291">
          <cell r="A1291" t="str">
            <v>25999</v>
          </cell>
          <cell r="B1291" t="str">
            <v xml:space="preserve">FOREARM OR WRIST SURGERY           </v>
          </cell>
        </row>
        <row r="1292">
          <cell r="A1292" t="str">
            <v>26010</v>
          </cell>
          <cell r="B1292" t="str">
            <v xml:space="preserve">DRAINAGE OF FINGER ABSCESS         </v>
          </cell>
        </row>
        <row r="1293">
          <cell r="A1293" t="str">
            <v>26011</v>
          </cell>
          <cell r="B1293" t="str">
            <v xml:space="preserve">DRAINAGE OF FINGER ABSCESS         </v>
          </cell>
        </row>
        <row r="1294">
          <cell r="A1294" t="str">
            <v>26020</v>
          </cell>
          <cell r="B1294" t="str">
            <v xml:space="preserve">DRAIN HAND TENDON SHEATH           </v>
          </cell>
        </row>
        <row r="1295">
          <cell r="A1295" t="str">
            <v>26025</v>
          </cell>
          <cell r="B1295" t="str">
            <v xml:space="preserve">DRAINAGE OF PALM BURSA             </v>
          </cell>
        </row>
        <row r="1296">
          <cell r="A1296" t="str">
            <v>26030</v>
          </cell>
          <cell r="B1296" t="str">
            <v xml:space="preserve">DRAINAGE OF PALM BURSA(S)          </v>
          </cell>
        </row>
        <row r="1297">
          <cell r="A1297" t="str">
            <v>26034</v>
          </cell>
          <cell r="B1297" t="str">
            <v xml:space="preserve">TREAT HAND BONE LESION             </v>
          </cell>
        </row>
        <row r="1298">
          <cell r="A1298" t="str">
            <v>26035</v>
          </cell>
          <cell r="B1298" t="str">
            <v xml:space="preserve">DECOMPRESS FINGERS/HAND            </v>
          </cell>
        </row>
        <row r="1299">
          <cell r="A1299" t="str">
            <v>26037</v>
          </cell>
          <cell r="B1299" t="str">
            <v xml:space="preserve">DECOMPRESS FINGERS/HAND            </v>
          </cell>
        </row>
        <row r="1300">
          <cell r="A1300" t="str">
            <v>26040</v>
          </cell>
          <cell r="B1300" t="str">
            <v xml:space="preserve">RELEASE PALM CONTRACTURE           </v>
          </cell>
        </row>
        <row r="1301">
          <cell r="A1301" t="str">
            <v>26045</v>
          </cell>
          <cell r="B1301" t="str">
            <v xml:space="preserve">RELEASE PALM CONTRACTURE           </v>
          </cell>
        </row>
        <row r="1302">
          <cell r="A1302" t="str">
            <v>26055</v>
          </cell>
          <cell r="B1302" t="str">
            <v xml:space="preserve">INCISE FINGER TENDON SHEATH        </v>
          </cell>
        </row>
        <row r="1303">
          <cell r="A1303" t="str">
            <v>26060</v>
          </cell>
          <cell r="B1303" t="str">
            <v xml:space="preserve">INCISION OF FINGER TENDON          </v>
          </cell>
        </row>
        <row r="1304">
          <cell r="A1304" t="str">
            <v>26070</v>
          </cell>
          <cell r="B1304" t="str">
            <v xml:space="preserve">EXPLORE/TREAT HAND JOINT           </v>
          </cell>
        </row>
        <row r="1305">
          <cell r="A1305" t="str">
            <v>26075</v>
          </cell>
          <cell r="B1305" t="str">
            <v xml:space="preserve">EXPLORE/TREAT FINGER JOINT         </v>
          </cell>
        </row>
        <row r="1306">
          <cell r="A1306" t="str">
            <v>26080</v>
          </cell>
          <cell r="B1306" t="str">
            <v xml:space="preserve">EXPLORE/TREAT FINGER JOINT         </v>
          </cell>
        </row>
        <row r="1307">
          <cell r="A1307" t="str">
            <v>26100</v>
          </cell>
          <cell r="B1307" t="str">
            <v xml:space="preserve">BIOPSY HAND JOINT LINING           </v>
          </cell>
        </row>
        <row r="1308">
          <cell r="A1308" t="str">
            <v>26105</v>
          </cell>
          <cell r="B1308" t="str">
            <v xml:space="preserve">BIOPSY FINGER JOINT LINING         </v>
          </cell>
        </row>
        <row r="1309">
          <cell r="A1309" t="str">
            <v>26110</v>
          </cell>
          <cell r="B1309" t="str">
            <v xml:space="preserve">BIOPSY FINGER JOINT LINING         </v>
          </cell>
        </row>
        <row r="1310">
          <cell r="A1310" t="str">
            <v>26115</v>
          </cell>
          <cell r="B1310" t="str">
            <v xml:space="preserve">REMOVAL OF HAND LESION             </v>
          </cell>
        </row>
        <row r="1311">
          <cell r="A1311" t="str">
            <v>26116</v>
          </cell>
          <cell r="B1311" t="str">
            <v xml:space="preserve">REMOVAL OF HAND LESION             </v>
          </cell>
        </row>
        <row r="1312">
          <cell r="A1312" t="str">
            <v>26117</v>
          </cell>
          <cell r="B1312" t="str">
            <v xml:space="preserve">REMOVE TUMOR, HAND/FINGER          </v>
          </cell>
        </row>
        <row r="1313">
          <cell r="A1313" t="str">
            <v>26121</v>
          </cell>
          <cell r="B1313" t="str">
            <v xml:space="preserve">RELEASE PALM CONTRACTURE           </v>
          </cell>
        </row>
        <row r="1314">
          <cell r="A1314" t="str">
            <v>26123</v>
          </cell>
          <cell r="B1314" t="str">
            <v xml:space="preserve">RELEASE PALM CONTRACTURE           </v>
          </cell>
        </row>
        <row r="1315">
          <cell r="A1315" t="str">
            <v>26125</v>
          </cell>
          <cell r="B1315" t="str">
            <v xml:space="preserve">RELEASE PALM CONTRACTURE           </v>
          </cell>
        </row>
        <row r="1316">
          <cell r="A1316" t="str">
            <v>26130</v>
          </cell>
          <cell r="B1316" t="str">
            <v xml:space="preserve">REMOVE WRIST JOINT LINING          </v>
          </cell>
        </row>
        <row r="1317">
          <cell r="A1317" t="str">
            <v>26135</v>
          </cell>
          <cell r="B1317" t="str">
            <v xml:space="preserve">REVISE FINGER JOINT, EACH          </v>
          </cell>
        </row>
        <row r="1318">
          <cell r="A1318" t="str">
            <v>26140</v>
          </cell>
          <cell r="B1318" t="str">
            <v xml:space="preserve">REVISE FINGER JOINT, EACH          </v>
          </cell>
        </row>
        <row r="1319">
          <cell r="A1319" t="str">
            <v>26145</v>
          </cell>
          <cell r="B1319" t="str">
            <v xml:space="preserve">TENDON EXCISION, PALM/FINGER       </v>
          </cell>
        </row>
        <row r="1320">
          <cell r="A1320" t="str">
            <v>26160</v>
          </cell>
          <cell r="B1320" t="str">
            <v xml:space="preserve">REMOVE TENDON SHEATH LESION        </v>
          </cell>
        </row>
        <row r="1321">
          <cell r="A1321" t="str">
            <v>26170</v>
          </cell>
          <cell r="B1321" t="str">
            <v xml:space="preserve">REMOVAL OF PALM TENDON, EACH       </v>
          </cell>
        </row>
        <row r="1322">
          <cell r="A1322" t="str">
            <v>26180</v>
          </cell>
          <cell r="B1322" t="str">
            <v xml:space="preserve">REMOVAL OF FINGER TENDON           </v>
          </cell>
        </row>
        <row r="1323">
          <cell r="A1323" t="str">
            <v>26185</v>
          </cell>
          <cell r="B1323" t="str">
            <v xml:space="preserve">REMOVE FINGER BONE                 </v>
          </cell>
        </row>
        <row r="1324">
          <cell r="A1324" t="str">
            <v>26200</v>
          </cell>
          <cell r="B1324" t="str">
            <v xml:space="preserve">REMOVE HAND BONE LESION            </v>
          </cell>
        </row>
        <row r="1325">
          <cell r="A1325" t="str">
            <v>26205</v>
          </cell>
          <cell r="B1325" t="str">
            <v xml:space="preserve">REMOVE/GRAFT BONE LESION           </v>
          </cell>
        </row>
        <row r="1326">
          <cell r="A1326" t="str">
            <v>26210</v>
          </cell>
          <cell r="B1326" t="str">
            <v xml:space="preserve">REMOVAL OF FINGER LESION           </v>
          </cell>
        </row>
        <row r="1327">
          <cell r="A1327" t="str">
            <v>26215</v>
          </cell>
          <cell r="B1327" t="str">
            <v xml:space="preserve">REMOVE/GRAFT FINGER LESION         </v>
          </cell>
        </row>
        <row r="1328">
          <cell r="A1328" t="str">
            <v>26230</v>
          </cell>
          <cell r="B1328" t="str">
            <v xml:space="preserve">PARTIAL REMOVAL OF HAND BONE       </v>
          </cell>
        </row>
        <row r="1329">
          <cell r="A1329" t="str">
            <v>26235</v>
          </cell>
          <cell r="B1329" t="str">
            <v xml:space="preserve">PARTIAL REMOVAL, FINGER BONE       </v>
          </cell>
        </row>
        <row r="1330">
          <cell r="A1330" t="str">
            <v>26236</v>
          </cell>
          <cell r="B1330" t="str">
            <v xml:space="preserve">PARTIAL REMOVAL, FINGER BONE       </v>
          </cell>
        </row>
        <row r="1331">
          <cell r="A1331" t="str">
            <v>26250</v>
          </cell>
          <cell r="B1331" t="str">
            <v xml:space="preserve">EXTENSIVE HAND SURGERY             </v>
          </cell>
        </row>
        <row r="1332">
          <cell r="A1332" t="str">
            <v>26255</v>
          </cell>
          <cell r="B1332" t="str">
            <v xml:space="preserve">EXTENSIVE HAND SURGERY             </v>
          </cell>
        </row>
        <row r="1333">
          <cell r="A1333" t="str">
            <v>26260</v>
          </cell>
          <cell r="B1333" t="str">
            <v xml:space="preserve">EXTENSIVE FINGER SURGERY           </v>
          </cell>
        </row>
        <row r="1334">
          <cell r="A1334" t="str">
            <v>26261</v>
          </cell>
          <cell r="B1334" t="str">
            <v xml:space="preserve">EXTENSIVE FINGER SURGERY           </v>
          </cell>
        </row>
        <row r="1335">
          <cell r="A1335" t="str">
            <v>26262</v>
          </cell>
          <cell r="B1335" t="str">
            <v xml:space="preserve">PARTIAL REMOVAL OF FINGER          </v>
          </cell>
        </row>
        <row r="1336">
          <cell r="A1336" t="str">
            <v>26320</v>
          </cell>
          <cell r="B1336" t="str">
            <v xml:space="preserve">REMOVAL OF IMPLANT FROM HAND       </v>
          </cell>
        </row>
        <row r="1337">
          <cell r="A1337" t="str">
            <v>26350</v>
          </cell>
          <cell r="B1337" t="str">
            <v xml:space="preserve">REPAIR FINGER/HAND TENDON          </v>
          </cell>
        </row>
        <row r="1338">
          <cell r="A1338" t="str">
            <v>26352</v>
          </cell>
          <cell r="B1338" t="str">
            <v xml:space="preserve">REPAIR/GRAFT HAND TENDON           </v>
          </cell>
        </row>
        <row r="1339">
          <cell r="A1339" t="str">
            <v>26356</v>
          </cell>
          <cell r="B1339" t="str">
            <v xml:space="preserve">REPAIR FINGER/HAND TENDON          </v>
          </cell>
        </row>
        <row r="1340">
          <cell r="A1340" t="str">
            <v>26357</v>
          </cell>
          <cell r="B1340" t="str">
            <v xml:space="preserve">REPAIR FINGER/HAND TENDON          </v>
          </cell>
        </row>
        <row r="1341">
          <cell r="A1341" t="str">
            <v>26358</v>
          </cell>
          <cell r="B1341" t="str">
            <v xml:space="preserve">REPAIR/GRAFT HAND TENDON           </v>
          </cell>
        </row>
        <row r="1342">
          <cell r="A1342" t="str">
            <v>26370</v>
          </cell>
          <cell r="B1342" t="str">
            <v xml:space="preserve">REPAIR FINGER/HAND TENDON          </v>
          </cell>
        </row>
        <row r="1343">
          <cell r="A1343" t="str">
            <v>26372</v>
          </cell>
          <cell r="B1343" t="str">
            <v xml:space="preserve">REPAIR/GRAFT HAND TENDON           </v>
          </cell>
        </row>
        <row r="1344">
          <cell r="A1344" t="str">
            <v>26373</v>
          </cell>
          <cell r="B1344" t="str">
            <v xml:space="preserve">REPAIR FINGER/HAND TENDON          </v>
          </cell>
        </row>
        <row r="1345">
          <cell r="A1345" t="str">
            <v>26390</v>
          </cell>
          <cell r="B1345" t="str">
            <v xml:space="preserve">REVISE HAND/FINGER TENDON          </v>
          </cell>
        </row>
        <row r="1346">
          <cell r="A1346" t="str">
            <v>26392</v>
          </cell>
          <cell r="B1346" t="str">
            <v xml:space="preserve">REPAIR/GRAFT HAND TENDON           </v>
          </cell>
        </row>
        <row r="1347">
          <cell r="A1347" t="str">
            <v>26410</v>
          </cell>
          <cell r="B1347" t="str">
            <v xml:space="preserve">REPAIR HAND TENDON                 </v>
          </cell>
        </row>
        <row r="1348">
          <cell r="A1348" t="str">
            <v>26412</v>
          </cell>
          <cell r="B1348" t="str">
            <v xml:space="preserve">REPAIR/GRAFT HAND TENDON           </v>
          </cell>
        </row>
        <row r="1349">
          <cell r="A1349" t="str">
            <v>26415</v>
          </cell>
          <cell r="B1349" t="str">
            <v xml:space="preserve">EXCISION, HAND/FINGER TENDON       </v>
          </cell>
        </row>
        <row r="1350">
          <cell r="A1350" t="str">
            <v>26416</v>
          </cell>
          <cell r="B1350" t="str">
            <v xml:space="preserve">GRAFT HAND OR FINGER TENDON        </v>
          </cell>
        </row>
        <row r="1351">
          <cell r="A1351" t="str">
            <v>26418</v>
          </cell>
          <cell r="B1351" t="str">
            <v xml:space="preserve">REPAIR FINGER TENDON               </v>
          </cell>
        </row>
        <row r="1352">
          <cell r="A1352" t="str">
            <v>26420</v>
          </cell>
          <cell r="B1352" t="str">
            <v xml:space="preserve">REPAIR/GRAFT FINGER TENDON         </v>
          </cell>
        </row>
        <row r="1353">
          <cell r="A1353" t="str">
            <v>26426</v>
          </cell>
          <cell r="B1353" t="str">
            <v xml:space="preserve">REPAIR FINGER/HAND TENDON          </v>
          </cell>
        </row>
        <row r="1354">
          <cell r="A1354" t="str">
            <v>26428</v>
          </cell>
          <cell r="B1354" t="str">
            <v xml:space="preserve">REPAIR/GRAFT FINGER TENDON         </v>
          </cell>
        </row>
        <row r="1355">
          <cell r="A1355" t="str">
            <v>26432</v>
          </cell>
          <cell r="B1355" t="str">
            <v xml:space="preserve">REPAIR FINGER TENDON               </v>
          </cell>
        </row>
        <row r="1356">
          <cell r="A1356" t="str">
            <v>26433</v>
          </cell>
          <cell r="B1356" t="str">
            <v xml:space="preserve">REPAIR FINGER TENDON               </v>
          </cell>
        </row>
        <row r="1357">
          <cell r="A1357" t="str">
            <v>26434</v>
          </cell>
          <cell r="B1357" t="str">
            <v xml:space="preserve">REPAIR/GRAFT FINGER TENDON         </v>
          </cell>
        </row>
        <row r="1358">
          <cell r="A1358" t="str">
            <v>26437</v>
          </cell>
          <cell r="B1358" t="str">
            <v xml:space="preserve">REALIGNMENT OF TENDONS             </v>
          </cell>
        </row>
        <row r="1359">
          <cell r="A1359" t="str">
            <v>26440</v>
          </cell>
          <cell r="B1359" t="str">
            <v xml:space="preserve">RELEASE PALM/FINGER TENDON         </v>
          </cell>
        </row>
        <row r="1360">
          <cell r="A1360" t="str">
            <v>26442</v>
          </cell>
          <cell r="B1360" t="str">
            <v xml:space="preserve">RELEASE PALM &amp; FINGER TENDON       </v>
          </cell>
        </row>
        <row r="1361">
          <cell r="A1361" t="str">
            <v>26445</v>
          </cell>
          <cell r="B1361" t="str">
            <v xml:space="preserve">RELEASE HAND/FINGER TENDON         </v>
          </cell>
        </row>
        <row r="1362">
          <cell r="A1362" t="str">
            <v>26449</v>
          </cell>
          <cell r="B1362" t="str">
            <v xml:space="preserve">RELEASE FOREARM/HAND TENDON        </v>
          </cell>
        </row>
        <row r="1363">
          <cell r="A1363" t="str">
            <v>26450</v>
          </cell>
          <cell r="B1363" t="str">
            <v xml:space="preserve">INCISION OF PALM TENDON            </v>
          </cell>
        </row>
        <row r="1364">
          <cell r="A1364" t="str">
            <v>26455</v>
          </cell>
          <cell r="B1364" t="str">
            <v xml:space="preserve">INCISION OF FINGER TENDON          </v>
          </cell>
        </row>
        <row r="1365">
          <cell r="A1365" t="str">
            <v>26460</v>
          </cell>
          <cell r="B1365" t="str">
            <v xml:space="preserve">INCISE HAND/FINGER TENDON          </v>
          </cell>
        </row>
        <row r="1366">
          <cell r="A1366" t="str">
            <v>26471</v>
          </cell>
          <cell r="B1366" t="str">
            <v xml:space="preserve">FUSION OF FINGER TENDONS           </v>
          </cell>
        </row>
        <row r="1367">
          <cell r="A1367" t="str">
            <v>26474</v>
          </cell>
          <cell r="B1367" t="str">
            <v xml:space="preserve">FUSION OF FINGER TENDONS           </v>
          </cell>
        </row>
        <row r="1368">
          <cell r="A1368" t="str">
            <v>26476</v>
          </cell>
          <cell r="B1368" t="str">
            <v xml:space="preserve">TENDON LENGTHENING                 </v>
          </cell>
        </row>
        <row r="1369">
          <cell r="A1369" t="str">
            <v>26477</v>
          </cell>
          <cell r="B1369" t="str">
            <v xml:space="preserve">TENDON SHORTENING                  </v>
          </cell>
        </row>
        <row r="1370">
          <cell r="A1370" t="str">
            <v>26478</v>
          </cell>
          <cell r="B1370" t="str">
            <v xml:space="preserve">LENGTHENING OF HAND TENDON         </v>
          </cell>
        </row>
        <row r="1371">
          <cell r="A1371" t="str">
            <v>26479</v>
          </cell>
          <cell r="B1371" t="str">
            <v xml:space="preserve">SHORTENING OF HAND TENDON          </v>
          </cell>
        </row>
        <row r="1372">
          <cell r="A1372" t="str">
            <v>26480</v>
          </cell>
          <cell r="B1372" t="str">
            <v xml:space="preserve">TRANSPLANT HAND TENDON             </v>
          </cell>
        </row>
        <row r="1373">
          <cell r="A1373" t="str">
            <v>26483</v>
          </cell>
          <cell r="B1373" t="str">
            <v xml:space="preserve">TRANSPLANT/GRAFT HAND TENDON       </v>
          </cell>
        </row>
        <row r="1374">
          <cell r="A1374" t="str">
            <v>26485</v>
          </cell>
          <cell r="B1374" t="str">
            <v xml:space="preserve">TRANSPLANT PALM TENDON             </v>
          </cell>
        </row>
        <row r="1375">
          <cell r="A1375" t="str">
            <v>26489</v>
          </cell>
          <cell r="B1375" t="str">
            <v xml:space="preserve">TRANSPLANT/GRAFT PALM TENDON       </v>
          </cell>
        </row>
        <row r="1376">
          <cell r="A1376" t="str">
            <v>26490</v>
          </cell>
          <cell r="B1376" t="str">
            <v xml:space="preserve">REVISE THUMB TENDON                </v>
          </cell>
        </row>
        <row r="1377">
          <cell r="A1377" t="str">
            <v>26492</v>
          </cell>
          <cell r="B1377" t="str">
            <v xml:space="preserve">TENDON TRANSFER WITH GRAFT         </v>
          </cell>
        </row>
        <row r="1378">
          <cell r="A1378" t="str">
            <v>26494</v>
          </cell>
          <cell r="B1378" t="str">
            <v xml:space="preserve">HAND TENDON/MUSCLE TRANSFER        </v>
          </cell>
        </row>
        <row r="1379">
          <cell r="A1379" t="str">
            <v>26496</v>
          </cell>
          <cell r="B1379" t="str">
            <v xml:space="preserve">REVISE THUMB TENDON                </v>
          </cell>
        </row>
        <row r="1380">
          <cell r="A1380" t="str">
            <v>26497</v>
          </cell>
          <cell r="B1380" t="str">
            <v xml:space="preserve">FINGER TENDON TRANSFER             </v>
          </cell>
        </row>
        <row r="1381">
          <cell r="A1381" t="str">
            <v>26498</v>
          </cell>
          <cell r="B1381" t="str">
            <v xml:space="preserve">FINGER TENDON TRANSFER             </v>
          </cell>
        </row>
        <row r="1382">
          <cell r="A1382" t="str">
            <v>26499</v>
          </cell>
          <cell r="B1382" t="str">
            <v xml:space="preserve">REVISION OF FINGER                 </v>
          </cell>
        </row>
        <row r="1383">
          <cell r="A1383" t="str">
            <v>26500</v>
          </cell>
          <cell r="B1383" t="str">
            <v xml:space="preserve">HAND TENDON RECONSTRUCTION         </v>
          </cell>
        </row>
        <row r="1384">
          <cell r="A1384" t="str">
            <v>26502</v>
          </cell>
          <cell r="B1384" t="str">
            <v xml:space="preserve">HAND TENDON RECONSTRUCTION         </v>
          </cell>
        </row>
        <row r="1385">
          <cell r="A1385" t="str">
            <v>26504</v>
          </cell>
          <cell r="B1385" t="str">
            <v xml:space="preserve">HAND TENDON RECONSTRUCTION         </v>
          </cell>
        </row>
        <row r="1386">
          <cell r="A1386" t="str">
            <v>26508</v>
          </cell>
          <cell r="B1386" t="str">
            <v xml:space="preserve">RELEASE THUMB CONTRACTURE          </v>
          </cell>
        </row>
        <row r="1387">
          <cell r="A1387" t="str">
            <v>26510</v>
          </cell>
          <cell r="B1387" t="str">
            <v xml:space="preserve">THUMB TENDON TRANSFER              </v>
          </cell>
        </row>
        <row r="1388">
          <cell r="A1388" t="str">
            <v>26516</v>
          </cell>
          <cell r="B1388" t="str">
            <v xml:space="preserve">FUSION OF KNUCKLE JOINT            </v>
          </cell>
        </row>
        <row r="1389">
          <cell r="A1389" t="str">
            <v>26517</v>
          </cell>
          <cell r="B1389" t="str">
            <v xml:space="preserve">FUSION OF KNUCKLE JOINTS           </v>
          </cell>
        </row>
        <row r="1390">
          <cell r="A1390" t="str">
            <v>26518</v>
          </cell>
          <cell r="B1390" t="str">
            <v xml:space="preserve">FUSION OF KNUCKLE JOINTS           </v>
          </cell>
        </row>
        <row r="1391">
          <cell r="A1391" t="str">
            <v>26520</v>
          </cell>
          <cell r="B1391" t="str">
            <v xml:space="preserve">RELEASE KNUCKLE CONTRACTURE        </v>
          </cell>
        </row>
        <row r="1392">
          <cell r="A1392" t="str">
            <v>26525</v>
          </cell>
          <cell r="B1392" t="str">
            <v xml:space="preserve">RELEASE FINGER CONTRACTURE         </v>
          </cell>
        </row>
        <row r="1393">
          <cell r="A1393" t="str">
            <v>26530</v>
          </cell>
          <cell r="B1393" t="str">
            <v xml:space="preserve">REVISE KNUCKLE JOINT               </v>
          </cell>
        </row>
        <row r="1394">
          <cell r="A1394" t="str">
            <v>26531</v>
          </cell>
          <cell r="B1394" t="str">
            <v xml:space="preserve">REVISE KNUCKLE WITH IMPLANT        </v>
          </cell>
        </row>
        <row r="1395">
          <cell r="A1395" t="str">
            <v>26535</v>
          </cell>
          <cell r="B1395" t="str">
            <v xml:space="preserve">REVISE FINGER JOINT                </v>
          </cell>
        </row>
        <row r="1396">
          <cell r="A1396" t="str">
            <v>26536</v>
          </cell>
          <cell r="B1396" t="str">
            <v xml:space="preserve">REVISE/IMPLANT FINGER JOINT        </v>
          </cell>
        </row>
        <row r="1397">
          <cell r="A1397" t="str">
            <v>26540</v>
          </cell>
          <cell r="B1397" t="str">
            <v xml:space="preserve">REPAIR HAND JOINT                  </v>
          </cell>
        </row>
        <row r="1398">
          <cell r="A1398" t="str">
            <v>26541</v>
          </cell>
          <cell r="B1398" t="str">
            <v xml:space="preserve">REPAIR HAND JOINT WITH GRAFT       </v>
          </cell>
        </row>
        <row r="1399">
          <cell r="A1399" t="str">
            <v>26542</v>
          </cell>
          <cell r="B1399" t="str">
            <v xml:space="preserve">REPAIR HAND JOINT WITH GRAFT       </v>
          </cell>
        </row>
        <row r="1400">
          <cell r="A1400" t="str">
            <v>26545</v>
          </cell>
          <cell r="B1400" t="str">
            <v xml:space="preserve">RECONSTRUCT FINGER JOINT           </v>
          </cell>
        </row>
        <row r="1401">
          <cell r="A1401" t="str">
            <v>26546</v>
          </cell>
          <cell r="B1401" t="str">
            <v xml:space="preserve">REPAIR NON-UNION HAND              </v>
          </cell>
        </row>
        <row r="1402">
          <cell r="A1402" t="str">
            <v>26548</v>
          </cell>
          <cell r="B1402" t="str">
            <v xml:space="preserve">RECONSTRUCT FINGER JOINT           </v>
          </cell>
        </row>
        <row r="1403">
          <cell r="A1403" t="str">
            <v>26550</v>
          </cell>
          <cell r="B1403" t="str">
            <v xml:space="preserve">CONSTRUCT THUMB REPLACEMENT        </v>
          </cell>
        </row>
        <row r="1404">
          <cell r="A1404" t="str">
            <v>26551</v>
          </cell>
          <cell r="B1404" t="str">
            <v xml:space="preserve">GREAT TOE-HAND TRANSFER            </v>
          </cell>
        </row>
        <row r="1405">
          <cell r="A1405" t="str">
            <v>26553</v>
          </cell>
          <cell r="B1405" t="str">
            <v xml:space="preserve">SINGLE TOE-HAND TRANSFER           </v>
          </cell>
        </row>
        <row r="1406">
          <cell r="A1406" t="str">
            <v>26554</v>
          </cell>
          <cell r="B1406" t="str">
            <v xml:space="preserve">DOUBLE TOE-HAND TRANSFER           </v>
          </cell>
        </row>
        <row r="1407">
          <cell r="A1407" t="str">
            <v>26555</v>
          </cell>
          <cell r="B1407" t="str">
            <v xml:space="preserve">POSITIONAL CHANGE OF FINGER        </v>
          </cell>
        </row>
        <row r="1408">
          <cell r="A1408" t="str">
            <v>26556</v>
          </cell>
          <cell r="B1408" t="str">
            <v xml:space="preserve">TOE JOINT TRANSFER                 </v>
          </cell>
        </row>
        <row r="1409">
          <cell r="A1409" t="str">
            <v>26560</v>
          </cell>
          <cell r="B1409" t="str">
            <v xml:space="preserve">REPAIR OF WEB FINGER               </v>
          </cell>
        </row>
        <row r="1410">
          <cell r="A1410" t="str">
            <v>26561</v>
          </cell>
          <cell r="B1410" t="str">
            <v xml:space="preserve">REPAIR OF WEB FINGER               </v>
          </cell>
        </row>
        <row r="1411">
          <cell r="A1411" t="str">
            <v>26562</v>
          </cell>
          <cell r="B1411" t="str">
            <v xml:space="preserve">REPAIR OF WEB FINGER               </v>
          </cell>
        </row>
        <row r="1412">
          <cell r="A1412" t="str">
            <v>26565</v>
          </cell>
          <cell r="B1412" t="str">
            <v xml:space="preserve">CORRECT METACARPAL FLAW            </v>
          </cell>
        </row>
        <row r="1413">
          <cell r="A1413" t="str">
            <v>26567</v>
          </cell>
          <cell r="B1413" t="str">
            <v xml:space="preserve">CORRECT FINGER DEFORMITY           </v>
          </cell>
        </row>
        <row r="1414">
          <cell r="A1414" t="str">
            <v>26568</v>
          </cell>
          <cell r="B1414" t="str">
            <v xml:space="preserve">LENGTHEN METACARPAL/FINGER         </v>
          </cell>
        </row>
        <row r="1415">
          <cell r="A1415" t="str">
            <v>26580</v>
          </cell>
          <cell r="B1415" t="str">
            <v xml:space="preserve">REPAIR HAND DEFORMITY              </v>
          </cell>
        </row>
        <row r="1416">
          <cell r="A1416" t="str">
            <v>26585</v>
          </cell>
          <cell r="B1416" t="str">
            <v xml:space="preserve">REPAIR FINGER DEFORMITY            </v>
          </cell>
        </row>
        <row r="1417">
          <cell r="A1417" t="str">
            <v>26587</v>
          </cell>
          <cell r="B1417" t="str">
            <v xml:space="preserve">RECONSTRUCT EXTRA FINGER           </v>
          </cell>
        </row>
        <row r="1418">
          <cell r="A1418" t="str">
            <v>26590</v>
          </cell>
          <cell r="B1418" t="str">
            <v xml:space="preserve">REPAIR FINGER DEFORMITY            </v>
          </cell>
        </row>
        <row r="1419">
          <cell r="A1419" t="str">
            <v>26591</v>
          </cell>
          <cell r="B1419" t="str">
            <v xml:space="preserve">REPAIR MUSCLES OF HAND             </v>
          </cell>
        </row>
        <row r="1420">
          <cell r="A1420" t="str">
            <v>26593</v>
          </cell>
          <cell r="B1420" t="str">
            <v xml:space="preserve">RELEASE MUSCLES OF HAND            </v>
          </cell>
        </row>
        <row r="1421">
          <cell r="A1421" t="str">
            <v>26596</v>
          </cell>
          <cell r="B1421" t="str">
            <v xml:space="preserve">EXCISION CONSTRICTING TISSUE       </v>
          </cell>
        </row>
        <row r="1422">
          <cell r="A1422" t="str">
            <v>26597</v>
          </cell>
          <cell r="B1422" t="str">
            <v xml:space="preserve">RELEASE OF SCAR CONTRACTURE        </v>
          </cell>
        </row>
        <row r="1423">
          <cell r="A1423" t="str">
            <v>26600</v>
          </cell>
          <cell r="B1423" t="str">
            <v xml:space="preserve">TREAT METACARPAL FRACTURE          </v>
          </cell>
        </row>
        <row r="1424">
          <cell r="A1424" t="str">
            <v>26605</v>
          </cell>
          <cell r="B1424" t="str">
            <v xml:space="preserve">TREAT METACARPAL FRACTURE          </v>
          </cell>
        </row>
        <row r="1425">
          <cell r="A1425" t="str">
            <v>26607</v>
          </cell>
          <cell r="B1425" t="str">
            <v xml:space="preserve">TREAT METACARPAL FRACTURE          </v>
          </cell>
        </row>
        <row r="1426">
          <cell r="A1426" t="str">
            <v>26608</v>
          </cell>
          <cell r="B1426" t="str">
            <v xml:space="preserve">TREAT METACARPAL FRACTURE          </v>
          </cell>
        </row>
        <row r="1427">
          <cell r="A1427" t="str">
            <v>26615</v>
          </cell>
          <cell r="B1427" t="str">
            <v xml:space="preserve">REPAIR METACARPAL FRACTURE         </v>
          </cell>
        </row>
        <row r="1428">
          <cell r="A1428" t="str">
            <v>26641</v>
          </cell>
          <cell r="B1428" t="str">
            <v xml:space="preserve">TREAT THUMB DISLOCATION            </v>
          </cell>
        </row>
        <row r="1429">
          <cell r="A1429" t="str">
            <v>26645</v>
          </cell>
          <cell r="B1429" t="str">
            <v xml:space="preserve">TREAT THUMB FRACTURE               </v>
          </cell>
        </row>
        <row r="1430">
          <cell r="A1430" t="str">
            <v>26650</v>
          </cell>
          <cell r="B1430" t="str">
            <v xml:space="preserve">REPAIR THUMB FRACTURE              </v>
          </cell>
        </row>
        <row r="1431">
          <cell r="A1431" t="str">
            <v>26665</v>
          </cell>
          <cell r="B1431" t="str">
            <v xml:space="preserve">REPAIR THUMB FRACTURE              </v>
          </cell>
        </row>
        <row r="1432">
          <cell r="A1432" t="str">
            <v>26670</v>
          </cell>
          <cell r="B1432" t="str">
            <v xml:space="preserve">TREAT HAND DISLOCATION             </v>
          </cell>
        </row>
        <row r="1433">
          <cell r="A1433" t="str">
            <v>26675</v>
          </cell>
          <cell r="B1433" t="str">
            <v xml:space="preserve">TREAT HAND DISLOCATION             </v>
          </cell>
        </row>
        <row r="1434">
          <cell r="A1434" t="str">
            <v>26676</v>
          </cell>
          <cell r="B1434" t="str">
            <v xml:space="preserve">PIN HAND DISLOCATION               </v>
          </cell>
        </row>
        <row r="1435">
          <cell r="A1435" t="str">
            <v>26685</v>
          </cell>
          <cell r="B1435" t="str">
            <v xml:space="preserve">REPAIR HAND DISLOCATION            </v>
          </cell>
        </row>
        <row r="1436">
          <cell r="A1436" t="str">
            <v>26686</v>
          </cell>
          <cell r="B1436" t="str">
            <v xml:space="preserve">REPAIR HAND DISLOCATION            </v>
          </cell>
        </row>
        <row r="1437">
          <cell r="A1437" t="str">
            <v>26700</v>
          </cell>
          <cell r="B1437" t="str">
            <v xml:space="preserve">TREAT KNUCKLE DISLOCATION          </v>
          </cell>
        </row>
        <row r="1438">
          <cell r="A1438" t="str">
            <v>26705</v>
          </cell>
          <cell r="B1438" t="str">
            <v xml:space="preserve">TREAT KNUCKLE DISLOCATION          </v>
          </cell>
        </row>
        <row r="1439">
          <cell r="A1439" t="str">
            <v>26706</v>
          </cell>
          <cell r="B1439" t="str">
            <v xml:space="preserve">PIN KNUCKLE DISLOCATION            </v>
          </cell>
        </row>
        <row r="1440">
          <cell r="A1440" t="str">
            <v>26715</v>
          </cell>
          <cell r="B1440" t="str">
            <v xml:space="preserve">REPAIR KNUCKLE DISLOCATION         </v>
          </cell>
        </row>
        <row r="1441">
          <cell r="A1441" t="str">
            <v>26720</v>
          </cell>
          <cell r="B1441" t="str">
            <v xml:space="preserve">TREAT FINGER FRACTURE, EACH        </v>
          </cell>
        </row>
        <row r="1442">
          <cell r="A1442" t="str">
            <v>26725</v>
          </cell>
          <cell r="B1442" t="str">
            <v xml:space="preserve">TREAT FINGER FRACTURE, EACH        </v>
          </cell>
        </row>
        <row r="1443">
          <cell r="A1443" t="str">
            <v>26727</v>
          </cell>
          <cell r="B1443" t="str">
            <v xml:space="preserve">TREAT FINGER FRACTURE, EACH        </v>
          </cell>
        </row>
        <row r="1444">
          <cell r="A1444" t="str">
            <v>26735</v>
          </cell>
          <cell r="B1444" t="str">
            <v xml:space="preserve">REPAIR FINGER FRACTURE, EACH       </v>
          </cell>
        </row>
        <row r="1445">
          <cell r="A1445" t="str">
            <v>26740</v>
          </cell>
          <cell r="B1445" t="str">
            <v xml:space="preserve">TREAT FINGER FRACTURE, EACH        </v>
          </cell>
        </row>
        <row r="1446">
          <cell r="A1446" t="str">
            <v>26742</v>
          </cell>
          <cell r="B1446" t="str">
            <v xml:space="preserve">TREAT FINGER FRACTURE, EACH        </v>
          </cell>
        </row>
        <row r="1447">
          <cell r="A1447" t="str">
            <v>26746</v>
          </cell>
          <cell r="B1447" t="str">
            <v xml:space="preserve">REPAIR FINGER FRACTURE, EACH       </v>
          </cell>
        </row>
        <row r="1448">
          <cell r="A1448" t="str">
            <v>26750</v>
          </cell>
          <cell r="B1448" t="str">
            <v xml:space="preserve">TREAT FINGER FRACTURE, EACH        </v>
          </cell>
        </row>
        <row r="1449">
          <cell r="A1449" t="str">
            <v>26755</v>
          </cell>
          <cell r="B1449" t="str">
            <v xml:space="preserve">TREAT FINGER FRACTURE, EACH        </v>
          </cell>
        </row>
        <row r="1450">
          <cell r="A1450" t="str">
            <v>26756</v>
          </cell>
          <cell r="B1450" t="str">
            <v xml:space="preserve">PIN FINGER FRACTURE, EACH          </v>
          </cell>
        </row>
        <row r="1451">
          <cell r="A1451" t="str">
            <v>26765</v>
          </cell>
          <cell r="B1451" t="str">
            <v xml:space="preserve">REPAIR FINGER FRACTURE, EACH       </v>
          </cell>
        </row>
        <row r="1452">
          <cell r="A1452" t="str">
            <v>26770</v>
          </cell>
          <cell r="B1452" t="str">
            <v xml:space="preserve">TREAT FINGER DISLOCATION           </v>
          </cell>
        </row>
        <row r="1453">
          <cell r="A1453" t="str">
            <v>26775</v>
          </cell>
          <cell r="B1453" t="str">
            <v xml:space="preserve">TREAT FINGER DISLOCATION           </v>
          </cell>
        </row>
        <row r="1454">
          <cell r="A1454" t="str">
            <v>26776</v>
          </cell>
          <cell r="B1454" t="str">
            <v xml:space="preserve">PIN FINGER DISLOCATION             </v>
          </cell>
        </row>
        <row r="1455">
          <cell r="A1455" t="str">
            <v>26785</v>
          </cell>
          <cell r="B1455" t="str">
            <v xml:space="preserve">REPAIR FINGER DISLOCATION          </v>
          </cell>
        </row>
        <row r="1456">
          <cell r="A1456" t="str">
            <v>26820</v>
          </cell>
          <cell r="B1456" t="str">
            <v xml:space="preserve">THUMB FUSION WITH GRAFT            </v>
          </cell>
        </row>
        <row r="1457">
          <cell r="A1457" t="str">
            <v>26841</v>
          </cell>
          <cell r="B1457" t="str">
            <v xml:space="preserve">FUSION OF THUMB                    </v>
          </cell>
        </row>
        <row r="1458">
          <cell r="A1458" t="str">
            <v>26842</v>
          </cell>
          <cell r="B1458" t="str">
            <v xml:space="preserve">THUMB FUSION WITH GRAFT            </v>
          </cell>
        </row>
        <row r="1459">
          <cell r="A1459" t="str">
            <v>26843</v>
          </cell>
          <cell r="B1459" t="str">
            <v xml:space="preserve">FUSION OF HAND JOINT               </v>
          </cell>
        </row>
        <row r="1460">
          <cell r="A1460" t="str">
            <v>26844</v>
          </cell>
          <cell r="B1460" t="str">
            <v xml:space="preserve">FUSION/GRAFT OF HAND JOINT         </v>
          </cell>
        </row>
        <row r="1461">
          <cell r="A1461" t="str">
            <v>26850</v>
          </cell>
          <cell r="B1461" t="str">
            <v xml:space="preserve">FUSION OF KNUCKLE                  </v>
          </cell>
        </row>
        <row r="1462">
          <cell r="A1462" t="str">
            <v>26852</v>
          </cell>
          <cell r="B1462" t="str">
            <v xml:space="preserve">FUSION OF KNUCKLE WITH GRAFT       </v>
          </cell>
        </row>
        <row r="1463">
          <cell r="A1463" t="str">
            <v>26860</v>
          </cell>
          <cell r="B1463" t="str">
            <v xml:space="preserve">FUSION OF FINGER JOINT             </v>
          </cell>
        </row>
        <row r="1464">
          <cell r="A1464" t="str">
            <v>26861</v>
          </cell>
          <cell r="B1464" t="str">
            <v xml:space="preserve">FUSION OF FINGER JOINT,ADDED       </v>
          </cell>
        </row>
        <row r="1465">
          <cell r="A1465" t="str">
            <v>26862</v>
          </cell>
          <cell r="B1465" t="str">
            <v xml:space="preserve">FUSION/GRAFT OF FINGER JOINT       </v>
          </cell>
        </row>
        <row r="1466">
          <cell r="A1466" t="str">
            <v>26863</v>
          </cell>
          <cell r="B1466" t="str">
            <v xml:space="preserve">FUSE/GRAFT ADDED JOINT             </v>
          </cell>
        </row>
        <row r="1467">
          <cell r="A1467" t="str">
            <v>26910</v>
          </cell>
          <cell r="B1467" t="str">
            <v xml:space="preserve">AMPUTATE METACARPAL BONE           </v>
          </cell>
        </row>
        <row r="1468">
          <cell r="A1468" t="str">
            <v>26951</v>
          </cell>
          <cell r="B1468" t="str">
            <v xml:space="preserve">AMPUTATION OF FINGER/THUMB         </v>
          </cell>
        </row>
        <row r="1469">
          <cell r="A1469" t="str">
            <v>26952</v>
          </cell>
          <cell r="B1469" t="str">
            <v xml:space="preserve">AMPUTATION OF FINGER/THUMB         </v>
          </cell>
        </row>
        <row r="1470">
          <cell r="A1470" t="str">
            <v>26989</v>
          </cell>
          <cell r="B1470" t="str">
            <v xml:space="preserve">HAND/FINGER SURGERY                </v>
          </cell>
        </row>
        <row r="1471">
          <cell r="A1471" t="str">
            <v>26990</v>
          </cell>
          <cell r="B1471" t="str">
            <v xml:space="preserve">DRAINAGE OF PELVIS LESION          </v>
          </cell>
        </row>
        <row r="1472">
          <cell r="A1472" t="str">
            <v>26991</v>
          </cell>
          <cell r="B1472" t="str">
            <v xml:space="preserve">DRAINAGE OF PELVIS BURSA           </v>
          </cell>
        </row>
        <row r="1473">
          <cell r="A1473" t="str">
            <v>26992</v>
          </cell>
          <cell r="B1473" t="str">
            <v xml:space="preserve">DRAINAGE OF BONE LESION            </v>
          </cell>
        </row>
        <row r="1474">
          <cell r="A1474" t="str">
            <v>27000</v>
          </cell>
          <cell r="B1474" t="str">
            <v xml:space="preserve">INCISION OF HIP TENDON             </v>
          </cell>
        </row>
        <row r="1475">
          <cell r="A1475" t="str">
            <v>27001</v>
          </cell>
          <cell r="B1475" t="str">
            <v xml:space="preserve">INCISION OF HIP TENDON             </v>
          </cell>
        </row>
        <row r="1476">
          <cell r="A1476" t="str">
            <v>27003</v>
          </cell>
          <cell r="B1476" t="str">
            <v xml:space="preserve">INCISION OF HIP TENDON             </v>
          </cell>
        </row>
        <row r="1477">
          <cell r="A1477" t="str">
            <v>27005</v>
          </cell>
          <cell r="B1477" t="str">
            <v xml:space="preserve">INCISION OF HIP TENDON             </v>
          </cell>
        </row>
        <row r="1478">
          <cell r="A1478" t="str">
            <v>27006</v>
          </cell>
          <cell r="B1478" t="str">
            <v xml:space="preserve">INCISION OF HIP TENDONS            </v>
          </cell>
        </row>
        <row r="1479">
          <cell r="A1479" t="str">
            <v>27025</v>
          </cell>
          <cell r="B1479" t="str">
            <v xml:space="preserve">INCISION OF HIP/THIGH FASCIA       </v>
          </cell>
        </row>
        <row r="1480">
          <cell r="A1480" t="str">
            <v>27030</v>
          </cell>
          <cell r="B1480" t="str">
            <v xml:space="preserve">DRAINAGE OF HIP JOINT              </v>
          </cell>
        </row>
        <row r="1481">
          <cell r="A1481" t="str">
            <v>27033</v>
          </cell>
          <cell r="B1481" t="str">
            <v xml:space="preserve">EXPLORATION OF HIP JOINT           </v>
          </cell>
        </row>
        <row r="1482">
          <cell r="A1482" t="str">
            <v>27035</v>
          </cell>
          <cell r="B1482" t="str">
            <v xml:space="preserve">DENERVATION OF HIP JOINT           </v>
          </cell>
        </row>
        <row r="1483">
          <cell r="A1483" t="str">
            <v>27036</v>
          </cell>
          <cell r="B1483" t="str">
            <v xml:space="preserve">EXCISION OF HIP JOINT/MUSCLE       </v>
          </cell>
        </row>
        <row r="1484">
          <cell r="A1484" t="str">
            <v>27040</v>
          </cell>
          <cell r="B1484" t="str">
            <v xml:space="preserve">BIOPSY OF SOFT TISSUES             </v>
          </cell>
        </row>
        <row r="1485">
          <cell r="A1485" t="str">
            <v>27041</v>
          </cell>
          <cell r="B1485" t="str">
            <v xml:space="preserve">BIOPSY OF SOFT TISSUES             </v>
          </cell>
        </row>
        <row r="1486">
          <cell r="A1486" t="str">
            <v>27047</v>
          </cell>
          <cell r="B1486" t="str">
            <v xml:space="preserve">REMOVE HIP/PELVIS LESION           </v>
          </cell>
        </row>
        <row r="1487">
          <cell r="A1487" t="str">
            <v>27048</v>
          </cell>
          <cell r="B1487" t="str">
            <v xml:space="preserve">REMOVE HIP/PELVIS LESION           </v>
          </cell>
        </row>
        <row r="1488">
          <cell r="A1488" t="str">
            <v>27049</v>
          </cell>
          <cell r="B1488" t="str">
            <v xml:space="preserve">REMOVE TUMOR, HIP/PELVIS           </v>
          </cell>
        </row>
        <row r="1489">
          <cell r="A1489" t="str">
            <v>27050</v>
          </cell>
          <cell r="B1489" t="str">
            <v xml:space="preserve">BIOPSY OF SACROILIAC JOINT         </v>
          </cell>
        </row>
        <row r="1490">
          <cell r="A1490" t="str">
            <v>27052</v>
          </cell>
          <cell r="B1490" t="str">
            <v xml:space="preserve">BIOPSY OF HIP JOINT                </v>
          </cell>
        </row>
        <row r="1491">
          <cell r="A1491" t="str">
            <v>27054</v>
          </cell>
          <cell r="B1491" t="str">
            <v xml:space="preserve">REMOVAL OF HIP JOINT LINING        </v>
          </cell>
        </row>
        <row r="1492">
          <cell r="A1492" t="str">
            <v>27060</v>
          </cell>
          <cell r="B1492" t="str">
            <v xml:space="preserve">REMOVAL OF ISCHIAL BURSA           </v>
          </cell>
        </row>
        <row r="1493">
          <cell r="A1493" t="str">
            <v>27062</v>
          </cell>
          <cell r="B1493" t="str">
            <v xml:space="preserve">REMOVE FEMUR LESION/BURSA          </v>
          </cell>
        </row>
        <row r="1494">
          <cell r="A1494" t="str">
            <v>27065</v>
          </cell>
          <cell r="B1494" t="str">
            <v xml:space="preserve">REMOVAL OF HIP BONE LESION         </v>
          </cell>
        </row>
        <row r="1495">
          <cell r="A1495" t="str">
            <v>27066</v>
          </cell>
          <cell r="B1495" t="str">
            <v xml:space="preserve">REMOVAL OF HIP BONE LESION         </v>
          </cell>
        </row>
        <row r="1496">
          <cell r="A1496" t="str">
            <v>27067</v>
          </cell>
          <cell r="B1496" t="str">
            <v xml:space="preserve">REMOVE/GRAFT HIP BONE LESION       </v>
          </cell>
        </row>
        <row r="1497">
          <cell r="A1497" t="str">
            <v>27070</v>
          </cell>
          <cell r="B1497" t="str">
            <v xml:space="preserve">PARTIAL REMOVAL OF HIP BONE        </v>
          </cell>
        </row>
        <row r="1498">
          <cell r="A1498" t="str">
            <v>27071</v>
          </cell>
          <cell r="B1498" t="str">
            <v xml:space="preserve">PARTIAL REMOVAL OF HIP BONE        </v>
          </cell>
        </row>
        <row r="1499">
          <cell r="A1499" t="str">
            <v>27075</v>
          </cell>
          <cell r="B1499" t="str">
            <v xml:space="preserve">EXTENSIVE HIP SURGERY              </v>
          </cell>
        </row>
        <row r="1500">
          <cell r="A1500" t="str">
            <v>27076</v>
          </cell>
          <cell r="B1500" t="str">
            <v xml:space="preserve">EXTENSIVE HIP SURGERY              </v>
          </cell>
        </row>
        <row r="1501">
          <cell r="A1501" t="str">
            <v>27077</v>
          </cell>
          <cell r="B1501" t="str">
            <v xml:space="preserve">EXTENSIVE HIP SURGERY              </v>
          </cell>
        </row>
        <row r="1502">
          <cell r="A1502" t="str">
            <v>27078</v>
          </cell>
          <cell r="B1502" t="str">
            <v xml:space="preserve">EXTENSIVE HIP SURGERY              </v>
          </cell>
        </row>
        <row r="1503">
          <cell r="A1503" t="str">
            <v>27079</v>
          </cell>
          <cell r="B1503" t="str">
            <v xml:space="preserve">EXTENSIVE HIP SURGERY              </v>
          </cell>
        </row>
        <row r="1504">
          <cell r="A1504" t="str">
            <v>27080</v>
          </cell>
          <cell r="B1504" t="str">
            <v xml:space="preserve">REMOVAL OF TAIL BONE               </v>
          </cell>
        </row>
        <row r="1505">
          <cell r="A1505" t="str">
            <v>27086</v>
          </cell>
          <cell r="B1505" t="str">
            <v xml:space="preserve">REMOVE HIP FOREIGN BODY            </v>
          </cell>
        </row>
        <row r="1506">
          <cell r="A1506" t="str">
            <v>27087</v>
          </cell>
          <cell r="B1506" t="str">
            <v xml:space="preserve">REMOVE HIP FOREIGN BODY            </v>
          </cell>
        </row>
        <row r="1507">
          <cell r="A1507" t="str">
            <v>27090</v>
          </cell>
          <cell r="B1507" t="str">
            <v xml:space="preserve">REMOVAL OF HIP PROSTHESIS          </v>
          </cell>
        </row>
        <row r="1508">
          <cell r="A1508" t="str">
            <v>27091</v>
          </cell>
          <cell r="B1508" t="str">
            <v xml:space="preserve">REMOVAL OF HIP PROSTHESIS          </v>
          </cell>
        </row>
        <row r="1509">
          <cell r="A1509" t="str">
            <v>27093</v>
          </cell>
          <cell r="B1509" t="str">
            <v xml:space="preserve">INJECTION FOR HIP X-RAY            </v>
          </cell>
        </row>
        <row r="1510">
          <cell r="A1510" t="str">
            <v>27095</v>
          </cell>
          <cell r="B1510" t="str">
            <v xml:space="preserve">INJECTION FOR HIP X-RAY            </v>
          </cell>
        </row>
        <row r="1511">
          <cell r="A1511" t="str">
            <v>27097</v>
          </cell>
          <cell r="B1511" t="str">
            <v xml:space="preserve">REVISION OF HIP TENDON             </v>
          </cell>
        </row>
        <row r="1512">
          <cell r="A1512" t="str">
            <v>27098</v>
          </cell>
          <cell r="B1512" t="str">
            <v xml:space="preserve">TRANSFER TENDON TO PELVIS          </v>
          </cell>
        </row>
        <row r="1513">
          <cell r="A1513" t="str">
            <v>27100</v>
          </cell>
          <cell r="B1513" t="str">
            <v xml:space="preserve">TRANSFER OF ABDOMINAL MUSCLE       </v>
          </cell>
        </row>
        <row r="1514">
          <cell r="A1514" t="str">
            <v>27105</v>
          </cell>
          <cell r="B1514" t="str">
            <v xml:space="preserve">TRANSFER OF SPINAL MUSCLE          </v>
          </cell>
        </row>
        <row r="1515">
          <cell r="A1515" t="str">
            <v>27110</v>
          </cell>
          <cell r="B1515" t="str">
            <v xml:space="preserve">TRANSFER OF ILIOPSOAS MUSCLE       </v>
          </cell>
        </row>
        <row r="1516">
          <cell r="A1516" t="str">
            <v>27111</v>
          </cell>
          <cell r="B1516" t="str">
            <v xml:space="preserve">TRANSFER OF ILIOPSOAS MUSCLE       </v>
          </cell>
        </row>
        <row r="1517">
          <cell r="A1517" t="str">
            <v>27120</v>
          </cell>
          <cell r="B1517" t="str">
            <v xml:space="preserve">RECONSTRUCTION OF HIP SOCKET       </v>
          </cell>
        </row>
        <row r="1518">
          <cell r="A1518" t="str">
            <v>27122</v>
          </cell>
          <cell r="B1518" t="str">
            <v xml:space="preserve">RECONSTRUCTION OF HIP SOCKET       </v>
          </cell>
        </row>
        <row r="1519">
          <cell r="A1519" t="str">
            <v>27125</v>
          </cell>
          <cell r="B1519" t="str">
            <v xml:space="preserve">PARTIAL HIP REPLACEMENT            </v>
          </cell>
        </row>
        <row r="1520">
          <cell r="A1520" t="str">
            <v>27130</v>
          </cell>
          <cell r="B1520" t="str">
            <v xml:space="preserve">TOTAL HIP REPLACEMENT              </v>
          </cell>
        </row>
        <row r="1521">
          <cell r="A1521" t="str">
            <v>27132</v>
          </cell>
          <cell r="B1521" t="str">
            <v xml:space="preserve">TOTAL HIP REPLACEMENT              </v>
          </cell>
        </row>
        <row r="1522">
          <cell r="A1522" t="str">
            <v>27134</v>
          </cell>
          <cell r="B1522" t="str">
            <v xml:space="preserve">REVISE HIP JOINT REPLACEMENT       </v>
          </cell>
        </row>
        <row r="1523">
          <cell r="A1523" t="str">
            <v>27137</v>
          </cell>
          <cell r="B1523" t="str">
            <v xml:space="preserve">REVISE HIP JOINT REPLACEMENT       </v>
          </cell>
        </row>
        <row r="1524">
          <cell r="A1524" t="str">
            <v>27138</v>
          </cell>
          <cell r="B1524" t="str">
            <v xml:space="preserve">REVISE HIP JOINT REPLACEMENT       </v>
          </cell>
        </row>
        <row r="1525">
          <cell r="A1525" t="str">
            <v>27140</v>
          </cell>
          <cell r="B1525" t="str">
            <v xml:space="preserve">TRANSPLANT OF FEMUR RIDGE          </v>
          </cell>
        </row>
        <row r="1526">
          <cell r="A1526" t="str">
            <v>27146</v>
          </cell>
          <cell r="B1526" t="str">
            <v xml:space="preserve">INCISION OF HIP BONE               </v>
          </cell>
        </row>
        <row r="1527">
          <cell r="A1527" t="str">
            <v>27147</v>
          </cell>
          <cell r="B1527" t="str">
            <v xml:space="preserve">REVISION OF HIP BONE               </v>
          </cell>
        </row>
        <row r="1528">
          <cell r="A1528" t="str">
            <v>27151</v>
          </cell>
          <cell r="B1528" t="str">
            <v xml:space="preserve">INCISION OF HIP BONES              </v>
          </cell>
        </row>
        <row r="1529">
          <cell r="A1529" t="str">
            <v>27156</v>
          </cell>
          <cell r="B1529" t="str">
            <v xml:space="preserve">REVISION OF HIP BONES              </v>
          </cell>
        </row>
        <row r="1530">
          <cell r="A1530" t="str">
            <v>27158</v>
          </cell>
          <cell r="B1530" t="str">
            <v xml:space="preserve">REVISION OF PELVIS                 </v>
          </cell>
        </row>
        <row r="1531">
          <cell r="A1531" t="str">
            <v>27161</v>
          </cell>
          <cell r="B1531" t="str">
            <v xml:space="preserve">INCISION OF NECK OF FEMUR          </v>
          </cell>
        </row>
        <row r="1532">
          <cell r="A1532" t="str">
            <v>27165</v>
          </cell>
          <cell r="B1532" t="str">
            <v xml:space="preserve">INCISION/FIXATION OF FEMUR         </v>
          </cell>
        </row>
        <row r="1533">
          <cell r="A1533" t="str">
            <v>27170</v>
          </cell>
          <cell r="B1533" t="str">
            <v xml:space="preserve">REPAIR/GRAFT FEMUR HEAD/NECK       </v>
          </cell>
        </row>
        <row r="1534">
          <cell r="A1534" t="str">
            <v>27175</v>
          </cell>
          <cell r="B1534" t="str">
            <v xml:space="preserve">TREAT SLIPPED EPIPHYSIS            </v>
          </cell>
        </row>
        <row r="1535">
          <cell r="A1535" t="str">
            <v>27176</v>
          </cell>
          <cell r="B1535" t="str">
            <v xml:space="preserve">TREAT SLIPPED EPIPHYSIS            </v>
          </cell>
        </row>
        <row r="1536">
          <cell r="A1536" t="str">
            <v>27177</v>
          </cell>
          <cell r="B1536" t="str">
            <v xml:space="preserve">REPAIR SLIPPED EPIPHYSIS           </v>
          </cell>
        </row>
        <row r="1537">
          <cell r="A1537" t="str">
            <v>27178</v>
          </cell>
          <cell r="B1537" t="str">
            <v xml:space="preserve">REPAIR SLIPPED EPIPHYSIS           </v>
          </cell>
        </row>
        <row r="1538">
          <cell r="A1538" t="str">
            <v>27179</v>
          </cell>
          <cell r="B1538" t="str">
            <v xml:space="preserve">REVISE HEAD/NECK OF FEMUR          </v>
          </cell>
        </row>
        <row r="1539">
          <cell r="A1539" t="str">
            <v>27181</v>
          </cell>
          <cell r="B1539" t="str">
            <v xml:space="preserve">REPAIR SLIPPED EPIPHYSIS           </v>
          </cell>
        </row>
        <row r="1540">
          <cell r="A1540" t="str">
            <v>27185</v>
          </cell>
          <cell r="B1540" t="str">
            <v xml:space="preserve">REVISION OF FEMUR EPIPHYSIS        </v>
          </cell>
        </row>
        <row r="1541">
          <cell r="A1541" t="str">
            <v>27187</v>
          </cell>
          <cell r="B1541" t="str">
            <v xml:space="preserve">REINFORCE HIP BONES                </v>
          </cell>
        </row>
        <row r="1542">
          <cell r="A1542" t="str">
            <v>27193</v>
          </cell>
          <cell r="B1542" t="str">
            <v xml:space="preserve">TREAT PELVIC RING FRACTURE         </v>
          </cell>
        </row>
        <row r="1543">
          <cell r="A1543" t="str">
            <v>27194</v>
          </cell>
          <cell r="B1543" t="str">
            <v xml:space="preserve">TREAT PELVIC RING FRACTURE         </v>
          </cell>
        </row>
        <row r="1544">
          <cell r="A1544" t="str">
            <v>27200</v>
          </cell>
          <cell r="B1544" t="str">
            <v xml:space="preserve">TREAT TAIL BONE FRACTURE           </v>
          </cell>
        </row>
        <row r="1545">
          <cell r="A1545" t="str">
            <v>27202</v>
          </cell>
          <cell r="B1545" t="str">
            <v xml:space="preserve">REPAIR TAIL BONE FRACTURE          </v>
          </cell>
        </row>
        <row r="1546">
          <cell r="A1546" t="str">
            <v>27215</v>
          </cell>
          <cell r="B1546" t="str">
            <v xml:space="preserve">PELVIC FRACTURE(S) TREATMENT       </v>
          </cell>
        </row>
        <row r="1547">
          <cell r="A1547" t="str">
            <v>27216</v>
          </cell>
          <cell r="B1547" t="str">
            <v xml:space="preserve">TREAT PELVIC RING FRACTURE         </v>
          </cell>
        </row>
        <row r="1548">
          <cell r="A1548" t="str">
            <v>27217</v>
          </cell>
          <cell r="B1548" t="str">
            <v xml:space="preserve">TREAT PELVIC RING FRACTURE         </v>
          </cell>
        </row>
        <row r="1549">
          <cell r="A1549" t="str">
            <v>27218</v>
          </cell>
          <cell r="B1549" t="str">
            <v xml:space="preserve">TREAT PELVIC RING FRACTURE         </v>
          </cell>
        </row>
        <row r="1550">
          <cell r="A1550" t="str">
            <v>27220</v>
          </cell>
          <cell r="B1550" t="str">
            <v xml:space="preserve">TREAT HIP SOCKET FRACTURE          </v>
          </cell>
        </row>
        <row r="1551">
          <cell r="A1551" t="str">
            <v>27222</v>
          </cell>
          <cell r="B1551" t="str">
            <v xml:space="preserve">TREAT HIP SOCKET FRACTURE          </v>
          </cell>
        </row>
        <row r="1552">
          <cell r="A1552" t="str">
            <v>27226</v>
          </cell>
          <cell r="B1552" t="str">
            <v xml:space="preserve">TREAT HIP WALL FRACTURE            </v>
          </cell>
        </row>
        <row r="1553">
          <cell r="A1553" t="str">
            <v>27227</v>
          </cell>
          <cell r="B1553" t="str">
            <v xml:space="preserve">TREAT HIP FRACTURE(S)              </v>
          </cell>
        </row>
        <row r="1554">
          <cell r="A1554" t="str">
            <v>27228</v>
          </cell>
          <cell r="B1554" t="str">
            <v xml:space="preserve">TREAT HIP FRACTURE(S)              </v>
          </cell>
        </row>
        <row r="1555">
          <cell r="A1555" t="str">
            <v>27230</v>
          </cell>
          <cell r="B1555" t="str">
            <v xml:space="preserve">TREAT FRACTURE OF THIGH            </v>
          </cell>
        </row>
        <row r="1556">
          <cell r="A1556" t="str">
            <v>27232</v>
          </cell>
          <cell r="B1556" t="str">
            <v xml:space="preserve">TREAT FRACTURE OF THIGH            </v>
          </cell>
        </row>
        <row r="1557">
          <cell r="A1557" t="str">
            <v>27235</v>
          </cell>
          <cell r="B1557" t="str">
            <v xml:space="preserve">REPAIR OF THIGH FRACTURE           </v>
          </cell>
        </row>
        <row r="1558">
          <cell r="A1558" t="str">
            <v>27236</v>
          </cell>
          <cell r="B1558" t="str">
            <v xml:space="preserve">REPAIR OF THIGH FRACTURE           </v>
          </cell>
        </row>
        <row r="1559">
          <cell r="A1559" t="str">
            <v>27238</v>
          </cell>
          <cell r="B1559" t="str">
            <v xml:space="preserve">TREATMENT OF THIGH FRACTURE        </v>
          </cell>
        </row>
        <row r="1560">
          <cell r="A1560" t="str">
            <v>27240</v>
          </cell>
          <cell r="B1560" t="str">
            <v xml:space="preserve">TREATMENT OF THIGH FRACTURE        </v>
          </cell>
        </row>
        <row r="1561">
          <cell r="A1561" t="str">
            <v>27244</v>
          </cell>
          <cell r="B1561" t="str">
            <v xml:space="preserve">REPAIR OF THIGH FRACTURE           </v>
          </cell>
        </row>
        <row r="1562">
          <cell r="A1562" t="str">
            <v>27245</v>
          </cell>
          <cell r="B1562" t="str">
            <v xml:space="preserve">REPAIR OF THIGH FRACTURE           </v>
          </cell>
        </row>
        <row r="1563">
          <cell r="A1563" t="str">
            <v>27246</v>
          </cell>
          <cell r="B1563" t="str">
            <v xml:space="preserve">TREATMENT OF THIGH FRACTURE        </v>
          </cell>
        </row>
        <row r="1564">
          <cell r="A1564" t="str">
            <v>27248</v>
          </cell>
          <cell r="B1564" t="str">
            <v xml:space="preserve">REPAIR OF THIGH FRACTURE           </v>
          </cell>
        </row>
        <row r="1565">
          <cell r="A1565" t="str">
            <v>27250</v>
          </cell>
          <cell r="B1565" t="str">
            <v xml:space="preserve">TREAT HIP DISLOCATION              </v>
          </cell>
        </row>
        <row r="1566">
          <cell r="A1566" t="str">
            <v>27252</v>
          </cell>
          <cell r="B1566" t="str">
            <v xml:space="preserve">TREAT HIP DISLOCATION              </v>
          </cell>
        </row>
        <row r="1567">
          <cell r="A1567" t="str">
            <v>27253</v>
          </cell>
          <cell r="B1567" t="str">
            <v xml:space="preserve">REPAIR OF HIP DISLOCATION          </v>
          </cell>
        </row>
        <row r="1568">
          <cell r="A1568" t="str">
            <v>27254</v>
          </cell>
          <cell r="B1568" t="str">
            <v xml:space="preserve">REPAIR OF HIP DISLOCATION          </v>
          </cell>
        </row>
        <row r="1569">
          <cell r="A1569" t="str">
            <v>27256</v>
          </cell>
          <cell r="B1569" t="str">
            <v xml:space="preserve">TREATMENT OF HIP DISLOCATION       </v>
          </cell>
        </row>
        <row r="1570">
          <cell r="A1570" t="str">
            <v>27257</v>
          </cell>
          <cell r="B1570" t="str">
            <v xml:space="preserve">TREATMENT OF HIP DISLOCATION       </v>
          </cell>
        </row>
        <row r="1571">
          <cell r="A1571" t="str">
            <v>27258</v>
          </cell>
          <cell r="B1571" t="str">
            <v xml:space="preserve">REPAIR OF HIP DISLOCATION          </v>
          </cell>
        </row>
        <row r="1572">
          <cell r="A1572" t="str">
            <v>27259</v>
          </cell>
          <cell r="B1572" t="str">
            <v xml:space="preserve">REPAIR OF HIP DISLOCATION          </v>
          </cell>
        </row>
        <row r="1573">
          <cell r="A1573" t="str">
            <v>27265</v>
          </cell>
          <cell r="B1573" t="str">
            <v xml:space="preserve">TREATMENT OF HIP DISLOCATION       </v>
          </cell>
        </row>
        <row r="1574">
          <cell r="A1574" t="str">
            <v>27266</v>
          </cell>
          <cell r="B1574" t="str">
            <v xml:space="preserve">TREATMENT OF HIP DISLOCATION       </v>
          </cell>
        </row>
        <row r="1575">
          <cell r="A1575" t="str">
            <v>27275</v>
          </cell>
          <cell r="B1575" t="str">
            <v xml:space="preserve">MANIPULATION OF HIP JOINT          </v>
          </cell>
        </row>
        <row r="1576">
          <cell r="A1576" t="str">
            <v>27280</v>
          </cell>
          <cell r="B1576" t="str">
            <v xml:space="preserve">FUSION OF SACROILIAC JOINT         </v>
          </cell>
        </row>
        <row r="1577">
          <cell r="A1577" t="str">
            <v>27282</v>
          </cell>
          <cell r="B1577" t="str">
            <v xml:space="preserve">FUSION OF PUBIC BONES              </v>
          </cell>
        </row>
        <row r="1578">
          <cell r="A1578" t="str">
            <v>27284</v>
          </cell>
          <cell r="B1578" t="str">
            <v xml:space="preserve">FUSION OF HIP JOINT                </v>
          </cell>
        </row>
        <row r="1579">
          <cell r="A1579" t="str">
            <v>27286</v>
          </cell>
          <cell r="B1579" t="str">
            <v xml:space="preserve">FUSION OF HIP JOINT                </v>
          </cell>
        </row>
        <row r="1580">
          <cell r="A1580" t="str">
            <v>27290</v>
          </cell>
          <cell r="B1580" t="str">
            <v xml:space="preserve">AMPUTATION OF LEG AT HIP           </v>
          </cell>
        </row>
        <row r="1581">
          <cell r="A1581" t="str">
            <v>27295</v>
          </cell>
          <cell r="B1581" t="str">
            <v xml:space="preserve">AMPUTATION OF LEG AT HIP           </v>
          </cell>
        </row>
        <row r="1582">
          <cell r="A1582" t="str">
            <v>27299</v>
          </cell>
          <cell r="B1582" t="str">
            <v xml:space="preserve">PELVIS/HIP JOINT SURGERY           </v>
          </cell>
        </row>
        <row r="1583">
          <cell r="A1583" t="str">
            <v>27301</v>
          </cell>
          <cell r="B1583" t="str">
            <v xml:space="preserve">DRAIN THIGH/KNEE LESION            </v>
          </cell>
        </row>
        <row r="1584">
          <cell r="A1584" t="str">
            <v>27303</v>
          </cell>
          <cell r="B1584" t="str">
            <v xml:space="preserve">DRAINAGE OF BONE LESION            </v>
          </cell>
        </row>
        <row r="1585">
          <cell r="A1585" t="str">
            <v>27305</v>
          </cell>
          <cell r="B1585" t="str">
            <v xml:space="preserve">INCISE THIGH TENDON &amp; FASCIA       </v>
          </cell>
        </row>
        <row r="1586">
          <cell r="A1586" t="str">
            <v>27306</v>
          </cell>
          <cell r="B1586" t="str">
            <v xml:space="preserve">INCISION OF THIGH TENDON           </v>
          </cell>
        </row>
        <row r="1587">
          <cell r="A1587" t="str">
            <v>27307</v>
          </cell>
          <cell r="B1587" t="str">
            <v xml:space="preserve">INCISION OF THIGH TENDONS          </v>
          </cell>
        </row>
        <row r="1588">
          <cell r="A1588" t="str">
            <v>27310</v>
          </cell>
          <cell r="B1588" t="str">
            <v xml:space="preserve">EXPLORATION OF KNEE JOINT          </v>
          </cell>
        </row>
        <row r="1589">
          <cell r="A1589" t="str">
            <v>27315</v>
          </cell>
          <cell r="B1589" t="str">
            <v xml:space="preserve">PARTIAL REMOVAL, THIGH NERVE       </v>
          </cell>
        </row>
        <row r="1590">
          <cell r="A1590" t="str">
            <v>27320</v>
          </cell>
          <cell r="B1590" t="str">
            <v xml:space="preserve">PARTIAL REMOVAL, THIGH NERVE       </v>
          </cell>
        </row>
        <row r="1591">
          <cell r="A1591" t="str">
            <v>27323</v>
          </cell>
          <cell r="B1591" t="str">
            <v xml:space="preserve">BIOPSY THIGH SOFT TISSUES          </v>
          </cell>
        </row>
        <row r="1592">
          <cell r="A1592" t="str">
            <v>27324</v>
          </cell>
          <cell r="B1592" t="str">
            <v xml:space="preserve">BIOPSY THIGH SOFT TISSUES          </v>
          </cell>
        </row>
        <row r="1593">
          <cell r="A1593" t="str">
            <v>27327</v>
          </cell>
          <cell r="B1593" t="str">
            <v xml:space="preserve">REMOVAL OF THIGH LESION            </v>
          </cell>
        </row>
        <row r="1594">
          <cell r="A1594" t="str">
            <v>27328</v>
          </cell>
          <cell r="B1594" t="str">
            <v xml:space="preserve">REMOVAL OF THIGH LESION            </v>
          </cell>
        </row>
        <row r="1595">
          <cell r="A1595" t="str">
            <v>27329</v>
          </cell>
          <cell r="B1595" t="str">
            <v xml:space="preserve">REMOVE TUMOR, THIGH/KNEE           </v>
          </cell>
        </row>
        <row r="1596">
          <cell r="A1596" t="str">
            <v>27330</v>
          </cell>
          <cell r="B1596" t="str">
            <v xml:space="preserve">BIOPSY KNEE JOINT LINING           </v>
          </cell>
        </row>
        <row r="1597">
          <cell r="A1597" t="str">
            <v>27331</v>
          </cell>
          <cell r="B1597" t="str">
            <v xml:space="preserve">EXPLORE/TREAT KNEE JOINT           </v>
          </cell>
        </row>
        <row r="1598">
          <cell r="A1598" t="str">
            <v>27332</v>
          </cell>
          <cell r="B1598" t="str">
            <v xml:space="preserve">REMOVAL OF KNEE CARTILAGE          </v>
          </cell>
        </row>
        <row r="1599">
          <cell r="A1599" t="str">
            <v>27333</v>
          </cell>
          <cell r="B1599" t="str">
            <v xml:space="preserve">REMOVAL OF KNEE CARTILAGE          </v>
          </cell>
        </row>
        <row r="1600">
          <cell r="A1600" t="str">
            <v>27334</v>
          </cell>
          <cell r="B1600" t="str">
            <v xml:space="preserve">REMOVE KNEE JOINT LINING           </v>
          </cell>
        </row>
        <row r="1601">
          <cell r="A1601" t="str">
            <v>27335</v>
          </cell>
          <cell r="B1601" t="str">
            <v xml:space="preserve">REMOVE KNEE JOINT LINING           </v>
          </cell>
        </row>
        <row r="1602">
          <cell r="A1602" t="str">
            <v>27340</v>
          </cell>
          <cell r="B1602" t="str">
            <v xml:space="preserve">REMOVAL OF KNEECAP BURSA           </v>
          </cell>
        </row>
        <row r="1603">
          <cell r="A1603" t="str">
            <v>27345</v>
          </cell>
          <cell r="B1603" t="str">
            <v xml:space="preserve">REMOVAL OF KNEE CYST               </v>
          </cell>
        </row>
        <row r="1604">
          <cell r="A1604" t="str">
            <v>27347</v>
          </cell>
          <cell r="B1604" t="str">
            <v xml:space="preserve">REMOVE KNEE CYST                   </v>
          </cell>
        </row>
        <row r="1605">
          <cell r="A1605" t="str">
            <v>27350</v>
          </cell>
          <cell r="B1605" t="str">
            <v xml:space="preserve">REMOVAL OF KNEECAP                 </v>
          </cell>
        </row>
        <row r="1606">
          <cell r="A1606" t="str">
            <v>27355</v>
          </cell>
          <cell r="B1606" t="str">
            <v xml:space="preserve">REMOVE FEMUR LESION                </v>
          </cell>
        </row>
        <row r="1607">
          <cell r="A1607" t="str">
            <v>27356</v>
          </cell>
          <cell r="B1607" t="str">
            <v xml:space="preserve">REMOVE FEMUR LESION/GRAFT          </v>
          </cell>
        </row>
        <row r="1608">
          <cell r="A1608" t="str">
            <v>27357</v>
          </cell>
          <cell r="B1608" t="str">
            <v xml:space="preserve">REMOVE FEMUR LESION/GRAFT          </v>
          </cell>
        </row>
        <row r="1609">
          <cell r="A1609" t="str">
            <v>27358</v>
          </cell>
          <cell r="B1609" t="str">
            <v xml:space="preserve">REMOVE FEMUR LESION/FIXATION       </v>
          </cell>
        </row>
        <row r="1610">
          <cell r="A1610" t="str">
            <v>27360</v>
          </cell>
          <cell r="B1610" t="str">
            <v xml:space="preserve">PARTIAL REMOVAL LEG BONE(S)        </v>
          </cell>
        </row>
        <row r="1611">
          <cell r="A1611" t="str">
            <v>27365</v>
          </cell>
          <cell r="B1611" t="str">
            <v xml:space="preserve">EXTENSIVE LEG SURGERY              </v>
          </cell>
        </row>
        <row r="1612">
          <cell r="A1612" t="str">
            <v>27370</v>
          </cell>
          <cell r="B1612" t="str">
            <v xml:space="preserve">INJECTION FOR KNEE X-RAY           </v>
          </cell>
        </row>
        <row r="1613">
          <cell r="A1613" t="str">
            <v>27372</v>
          </cell>
          <cell r="B1613" t="str">
            <v xml:space="preserve">REMOVAL OF FOREIGN BODY            </v>
          </cell>
        </row>
        <row r="1614">
          <cell r="A1614" t="str">
            <v>27380</v>
          </cell>
          <cell r="B1614" t="str">
            <v xml:space="preserve">REPAIR OF KNEECAP TENDON           </v>
          </cell>
        </row>
        <row r="1615">
          <cell r="A1615" t="str">
            <v>27381</v>
          </cell>
          <cell r="B1615" t="str">
            <v xml:space="preserve">REPAIR/GRAFT KNEECAP TENDON        </v>
          </cell>
        </row>
        <row r="1616">
          <cell r="A1616" t="str">
            <v>27385</v>
          </cell>
          <cell r="B1616" t="str">
            <v xml:space="preserve">REPAIR OF THIGH MUSCLE             </v>
          </cell>
        </row>
        <row r="1617">
          <cell r="A1617" t="str">
            <v>27386</v>
          </cell>
          <cell r="B1617" t="str">
            <v xml:space="preserve">REPAIR/GRAFT OF THIGH MUSCLE       </v>
          </cell>
        </row>
        <row r="1618">
          <cell r="A1618" t="str">
            <v>27390</v>
          </cell>
          <cell r="B1618" t="str">
            <v xml:space="preserve">INCISION OF THIGH TENDON           </v>
          </cell>
        </row>
        <row r="1619">
          <cell r="A1619" t="str">
            <v>27391</v>
          </cell>
          <cell r="B1619" t="str">
            <v xml:space="preserve">INCISION OF THIGH TENDONS          </v>
          </cell>
        </row>
        <row r="1620">
          <cell r="A1620" t="str">
            <v>27392</v>
          </cell>
          <cell r="B1620" t="str">
            <v xml:space="preserve">INCISION OF THIGH TENDONS          </v>
          </cell>
        </row>
        <row r="1621">
          <cell r="A1621" t="str">
            <v>27393</v>
          </cell>
          <cell r="B1621" t="str">
            <v xml:space="preserve">LENGTHENING OF THIGH TENDON        </v>
          </cell>
        </row>
        <row r="1622">
          <cell r="A1622" t="str">
            <v>27394</v>
          </cell>
          <cell r="B1622" t="str">
            <v xml:space="preserve">LENGTHENING OF THIGH TENDONS       </v>
          </cell>
        </row>
        <row r="1623">
          <cell r="A1623" t="str">
            <v>27395</v>
          </cell>
          <cell r="B1623" t="str">
            <v xml:space="preserve">LENGTHENING OF THIGH TENDONS       </v>
          </cell>
        </row>
        <row r="1624">
          <cell r="A1624" t="str">
            <v>27396</v>
          </cell>
          <cell r="B1624" t="str">
            <v xml:space="preserve">TRANSPLANT OF THIGH TENDON         </v>
          </cell>
        </row>
        <row r="1625">
          <cell r="A1625" t="str">
            <v>27397</v>
          </cell>
          <cell r="B1625" t="str">
            <v xml:space="preserve">TRANSPLANTS OF THIGH TENDONS       </v>
          </cell>
        </row>
        <row r="1626">
          <cell r="A1626" t="str">
            <v>27400</v>
          </cell>
          <cell r="B1626" t="str">
            <v xml:space="preserve">REVISE THIGH MUSCLES/TENDONS       </v>
          </cell>
        </row>
        <row r="1627">
          <cell r="A1627" t="str">
            <v>27403</v>
          </cell>
          <cell r="B1627" t="str">
            <v xml:space="preserve">REPAIR OF KNEE CARTILAGE           </v>
          </cell>
        </row>
        <row r="1628">
          <cell r="A1628" t="str">
            <v>27405</v>
          </cell>
          <cell r="B1628" t="str">
            <v xml:space="preserve">REPAIR OF KNEE LIGAMENT            </v>
          </cell>
        </row>
        <row r="1629">
          <cell r="A1629" t="str">
            <v>27407</v>
          </cell>
          <cell r="B1629" t="str">
            <v xml:space="preserve">REPAIR OF KNEE LIGAMENT            </v>
          </cell>
        </row>
        <row r="1630">
          <cell r="A1630" t="str">
            <v>27409</v>
          </cell>
          <cell r="B1630" t="str">
            <v xml:space="preserve">REPAIR OF KNEE LIGAMENTS           </v>
          </cell>
        </row>
        <row r="1631">
          <cell r="A1631" t="str">
            <v>27418</v>
          </cell>
          <cell r="B1631" t="str">
            <v xml:space="preserve">REPAIR DEGENERATED KNEECAP         </v>
          </cell>
        </row>
        <row r="1632">
          <cell r="A1632" t="str">
            <v>27420</v>
          </cell>
          <cell r="B1632" t="str">
            <v xml:space="preserve">REVISION OF UNSTABLE KNEECAP       </v>
          </cell>
        </row>
        <row r="1633">
          <cell r="A1633" t="str">
            <v>27422</v>
          </cell>
          <cell r="B1633" t="str">
            <v xml:space="preserve">REVISION OF UNSTABLE KNEECAP       </v>
          </cell>
        </row>
        <row r="1634">
          <cell r="A1634" t="str">
            <v>27424</v>
          </cell>
          <cell r="B1634" t="str">
            <v xml:space="preserve">REVISION/REMOVAL OF KNEECAP        </v>
          </cell>
        </row>
        <row r="1635">
          <cell r="A1635" t="str">
            <v>27425</v>
          </cell>
          <cell r="B1635" t="str">
            <v xml:space="preserve">LATERAL RETINACULAR RELEASE        </v>
          </cell>
        </row>
        <row r="1636">
          <cell r="A1636" t="str">
            <v>27427</v>
          </cell>
          <cell r="B1636" t="str">
            <v xml:space="preserve">RECONSTRUCTION, KNEE               </v>
          </cell>
        </row>
        <row r="1637">
          <cell r="A1637" t="str">
            <v>27428</v>
          </cell>
          <cell r="B1637" t="str">
            <v xml:space="preserve">RECONSTRUCTION, KNEE               </v>
          </cell>
        </row>
        <row r="1638">
          <cell r="A1638" t="str">
            <v>27429</v>
          </cell>
          <cell r="B1638" t="str">
            <v xml:space="preserve">RECONSTRUCTION, KNEE               </v>
          </cell>
        </row>
        <row r="1639">
          <cell r="A1639" t="str">
            <v>27430</v>
          </cell>
          <cell r="B1639" t="str">
            <v xml:space="preserve">REVISION OF THIGH MUSCLES          </v>
          </cell>
        </row>
        <row r="1640">
          <cell r="A1640" t="str">
            <v>27435</v>
          </cell>
          <cell r="B1640" t="str">
            <v xml:space="preserve">INCISION OF KNEE JOINT             </v>
          </cell>
        </row>
        <row r="1641">
          <cell r="A1641" t="str">
            <v>27437</v>
          </cell>
          <cell r="B1641" t="str">
            <v xml:space="preserve">REVISE KNEECAP                     </v>
          </cell>
        </row>
        <row r="1642">
          <cell r="A1642" t="str">
            <v>27438</v>
          </cell>
          <cell r="B1642" t="str">
            <v xml:space="preserve">REVISE KNEECAP WITH IMPLANT        </v>
          </cell>
        </row>
        <row r="1643">
          <cell r="A1643" t="str">
            <v>27440</v>
          </cell>
          <cell r="B1643" t="str">
            <v xml:space="preserve">REVISION OF KNEE JOINT             </v>
          </cell>
        </row>
        <row r="1644">
          <cell r="A1644" t="str">
            <v>27441</v>
          </cell>
          <cell r="B1644" t="str">
            <v xml:space="preserve">REVISION OF KNEE JOINT             </v>
          </cell>
        </row>
        <row r="1645">
          <cell r="A1645" t="str">
            <v>27442</v>
          </cell>
          <cell r="B1645" t="str">
            <v xml:space="preserve">REVISION OF KNEE JOINT             </v>
          </cell>
        </row>
        <row r="1646">
          <cell r="A1646" t="str">
            <v>27443</v>
          </cell>
          <cell r="B1646" t="str">
            <v xml:space="preserve">REVISION OF KNEE JOINT             </v>
          </cell>
        </row>
        <row r="1647">
          <cell r="A1647" t="str">
            <v>27445</v>
          </cell>
          <cell r="B1647" t="str">
            <v xml:space="preserve">REVISION OF KNEE JOINT             </v>
          </cell>
        </row>
        <row r="1648">
          <cell r="A1648" t="str">
            <v>27446</v>
          </cell>
          <cell r="B1648" t="str">
            <v xml:space="preserve">REVISION OF KNEE JOINT             </v>
          </cell>
        </row>
        <row r="1649">
          <cell r="A1649" t="str">
            <v>27447</v>
          </cell>
          <cell r="B1649" t="str">
            <v xml:space="preserve">TOTAL KNEE REPLACEMENT             </v>
          </cell>
        </row>
        <row r="1650">
          <cell r="A1650" t="str">
            <v>27448</v>
          </cell>
          <cell r="B1650" t="str">
            <v xml:space="preserve">INCISION OF THIGH                  </v>
          </cell>
        </row>
        <row r="1651">
          <cell r="A1651" t="str">
            <v>27450</v>
          </cell>
          <cell r="B1651" t="str">
            <v xml:space="preserve">INCISION OF THIGH                  </v>
          </cell>
        </row>
        <row r="1652">
          <cell r="A1652" t="str">
            <v>27454</v>
          </cell>
          <cell r="B1652" t="str">
            <v xml:space="preserve">REALIGNMENT OF THIGH BONE          </v>
          </cell>
        </row>
        <row r="1653">
          <cell r="A1653" t="str">
            <v>27455</v>
          </cell>
          <cell r="B1653" t="str">
            <v xml:space="preserve">REALIGNMENT OF KNEE                </v>
          </cell>
        </row>
        <row r="1654">
          <cell r="A1654" t="str">
            <v>27457</v>
          </cell>
          <cell r="B1654" t="str">
            <v xml:space="preserve">REALIGNMENT OF KNEE                </v>
          </cell>
        </row>
        <row r="1655">
          <cell r="A1655" t="str">
            <v>27465</v>
          </cell>
          <cell r="B1655" t="str">
            <v xml:space="preserve">SHORTENING OF THIGH BONE           </v>
          </cell>
        </row>
        <row r="1656">
          <cell r="A1656" t="str">
            <v>27466</v>
          </cell>
          <cell r="B1656" t="str">
            <v xml:space="preserve">LENGTHENING OF THIGH BONE          </v>
          </cell>
        </row>
        <row r="1657">
          <cell r="A1657" t="str">
            <v>27468</v>
          </cell>
          <cell r="B1657" t="str">
            <v xml:space="preserve">SHORTEN/LENGTHEN THIGHS            </v>
          </cell>
        </row>
        <row r="1658">
          <cell r="A1658" t="str">
            <v>27470</v>
          </cell>
          <cell r="B1658" t="str">
            <v xml:space="preserve">REPAIR OF THIGH                    </v>
          </cell>
        </row>
        <row r="1659">
          <cell r="A1659" t="str">
            <v>27472</v>
          </cell>
          <cell r="B1659" t="str">
            <v xml:space="preserve">REPAIR/GRAFT OF THIGH              </v>
          </cell>
        </row>
        <row r="1660">
          <cell r="A1660" t="str">
            <v>27475</v>
          </cell>
          <cell r="B1660" t="str">
            <v xml:space="preserve">SURGERY TO STOP LEG GROWTH         </v>
          </cell>
        </row>
        <row r="1661">
          <cell r="A1661" t="str">
            <v>27477</v>
          </cell>
          <cell r="B1661" t="str">
            <v xml:space="preserve">SURGERY TO STOP LEG GROWTH         </v>
          </cell>
        </row>
        <row r="1662">
          <cell r="A1662" t="str">
            <v>27479</v>
          </cell>
          <cell r="B1662" t="str">
            <v xml:space="preserve">SURGERY TO STOP LEG GROWTH         </v>
          </cell>
        </row>
        <row r="1663">
          <cell r="A1663" t="str">
            <v>27485</v>
          </cell>
          <cell r="B1663" t="str">
            <v xml:space="preserve">SURGERY TO STOP LEG GROWTH         </v>
          </cell>
        </row>
        <row r="1664">
          <cell r="A1664" t="str">
            <v>27486</v>
          </cell>
          <cell r="B1664" t="str">
            <v xml:space="preserve">REVISE KNEE JOINT REPLACE          </v>
          </cell>
        </row>
        <row r="1665">
          <cell r="A1665" t="str">
            <v>27487</v>
          </cell>
          <cell r="B1665" t="str">
            <v xml:space="preserve">REVISE KNEE JOINT REPLACE          </v>
          </cell>
        </row>
        <row r="1666">
          <cell r="A1666" t="str">
            <v>27488</v>
          </cell>
          <cell r="B1666" t="str">
            <v xml:space="preserve">REMOVAL OF KNEE PROSTHESIS         </v>
          </cell>
        </row>
        <row r="1667">
          <cell r="A1667" t="str">
            <v>27495</v>
          </cell>
          <cell r="B1667" t="str">
            <v xml:space="preserve">REINFORCE THIGH                    </v>
          </cell>
        </row>
        <row r="1668">
          <cell r="A1668" t="str">
            <v>27496</v>
          </cell>
          <cell r="B1668" t="str">
            <v xml:space="preserve">DECOMPRESSION OF THIGH/KNEE        </v>
          </cell>
        </row>
        <row r="1669">
          <cell r="A1669" t="str">
            <v>27497</v>
          </cell>
          <cell r="B1669" t="str">
            <v xml:space="preserve">DECOMPRESSION OF THIGH/KNEE        </v>
          </cell>
        </row>
        <row r="1670">
          <cell r="A1670" t="str">
            <v>27498</v>
          </cell>
          <cell r="B1670" t="str">
            <v xml:space="preserve">DECOMPRESSION OF THIGH/KNEE        </v>
          </cell>
        </row>
        <row r="1671">
          <cell r="A1671" t="str">
            <v>27499</v>
          </cell>
          <cell r="B1671" t="str">
            <v xml:space="preserve">DECOMPRESSION OF THIGH/KNEE        </v>
          </cell>
        </row>
        <row r="1672">
          <cell r="A1672" t="str">
            <v>27500</v>
          </cell>
          <cell r="B1672" t="str">
            <v xml:space="preserve">TREATMENT OF THIGH FRACTURE        </v>
          </cell>
        </row>
        <row r="1673">
          <cell r="A1673" t="str">
            <v>27501</v>
          </cell>
          <cell r="B1673" t="str">
            <v xml:space="preserve">TREATMENT OF THIGH FRACTURE        </v>
          </cell>
        </row>
        <row r="1674">
          <cell r="A1674" t="str">
            <v>27502</v>
          </cell>
          <cell r="B1674" t="str">
            <v xml:space="preserve">TREATMENT OF THIGH FRACTURE        </v>
          </cell>
        </row>
        <row r="1675">
          <cell r="A1675" t="str">
            <v>27503</v>
          </cell>
          <cell r="B1675" t="str">
            <v xml:space="preserve">TREATMENT OF THIGH FRACTURE        </v>
          </cell>
        </row>
        <row r="1676">
          <cell r="A1676" t="str">
            <v>27506</v>
          </cell>
          <cell r="B1676" t="str">
            <v xml:space="preserve">REPAIR OF THIGH FRACTURE           </v>
          </cell>
        </row>
        <row r="1677">
          <cell r="A1677" t="str">
            <v>27507</v>
          </cell>
          <cell r="B1677" t="str">
            <v xml:space="preserve">TREATMENT OF THIGH FRACTURE        </v>
          </cell>
        </row>
        <row r="1678">
          <cell r="A1678" t="str">
            <v>27508</v>
          </cell>
          <cell r="B1678" t="str">
            <v xml:space="preserve">TREATMENT OF THIGH FRACTURE        </v>
          </cell>
        </row>
        <row r="1679">
          <cell r="A1679" t="str">
            <v>27509</v>
          </cell>
          <cell r="B1679" t="str">
            <v xml:space="preserve">TREATMENT OF THIGH FRACTURE        </v>
          </cell>
        </row>
        <row r="1680">
          <cell r="A1680" t="str">
            <v>27510</v>
          </cell>
          <cell r="B1680" t="str">
            <v xml:space="preserve">TREATMENT OF THIGH FRACTURE        </v>
          </cell>
        </row>
        <row r="1681">
          <cell r="A1681" t="str">
            <v>27511</v>
          </cell>
          <cell r="B1681" t="str">
            <v xml:space="preserve">TREATMENT OF THIGH FRACTURE        </v>
          </cell>
        </row>
        <row r="1682">
          <cell r="A1682" t="str">
            <v>27513</v>
          </cell>
          <cell r="B1682" t="str">
            <v xml:space="preserve">TREATMENT OF THIGH FRACTURE        </v>
          </cell>
        </row>
        <row r="1683">
          <cell r="A1683" t="str">
            <v>27514</v>
          </cell>
          <cell r="B1683" t="str">
            <v xml:space="preserve">REPAIR OF THIGH FRACTURE           </v>
          </cell>
        </row>
        <row r="1684">
          <cell r="A1684" t="str">
            <v>27516</v>
          </cell>
          <cell r="B1684" t="str">
            <v xml:space="preserve">REPAIR OF THIGH GROWTH PLATE       </v>
          </cell>
        </row>
        <row r="1685">
          <cell r="A1685" t="str">
            <v>27517</v>
          </cell>
          <cell r="B1685" t="str">
            <v xml:space="preserve">REPAIR OF THIGH GROWTH PLATE       </v>
          </cell>
        </row>
        <row r="1686">
          <cell r="A1686" t="str">
            <v>27519</v>
          </cell>
          <cell r="B1686" t="str">
            <v xml:space="preserve">REPAIR OF THIGH GROWTH PLATE       </v>
          </cell>
        </row>
        <row r="1687">
          <cell r="A1687" t="str">
            <v>27520</v>
          </cell>
          <cell r="B1687" t="str">
            <v xml:space="preserve">TREAT KNEECAP FRACTURE             </v>
          </cell>
        </row>
        <row r="1688">
          <cell r="A1688" t="str">
            <v>27524</v>
          </cell>
          <cell r="B1688" t="str">
            <v xml:space="preserve">REPAIR OF KNEECAP FRACTURE         </v>
          </cell>
        </row>
        <row r="1689">
          <cell r="A1689" t="str">
            <v>27530</v>
          </cell>
          <cell r="B1689" t="str">
            <v xml:space="preserve">TREATMENT OF KNEE FRACTURE         </v>
          </cell>
        </row>
        <row r="1690">
          <cell r="A1690" t="str">
            <v>27532</v>
          </cell>
          <cell r="B1690" t="str">
            <v xml:space="preserve">TREATMENT OF KNEE FRACTURE         </v>
          </cell>
        </row>
        <row r="1691">
          <cell r="A1691" t="str">
            <v>27535</v>
          </cell>
          <cell r="B1691" t="str">
            <v xml:space="preserve">TREATMENT OF KNEE FRACTURE         </v>
          </cell>
        </row>
        <row r="1692">
          <cell r="A1692" t="str">
            <v>27536</v>
          </cell>
          <cell r="B1692" t="str">
            <v xml:space="preserve">REPAIR OF KNEE FRACTURE            </v>
          </cell>
        </row>
        <row r="1693">
          <cell r="A1693" t="str">
            <v>27538</v>
          </cell>
          <cell r="B1693" t="str">
            <v xml:space="preserve">TREAT KNEE FRACTURE(S)             </v>
          </cell>
        </row>
        <row r="1694">
          <cell r="A1694" t="str">
            <v>27540</v>
          </cell>
          <cell r="B1694" t="str">
            <v xml:space="preserve">REPAIR OF KNEE FRACTURE            </v>
          </cell>
        </row>
        <row r="1695">
          <cell r="A1695" t="str">
            <v>27550</v>
          </cell>
          <cell r="B1695" t="str">
            <v xml:space="preserve">TREAT KNEE DISLOCATION             </v>
          </cell>
        </row>
        <row r="1696">
          <cell r="A1696" t="str">
            <v>27552</v>
          </cell>
          <cell r="B1696" t="str">
            <v xml:space="preserve">TREAT KNEE DISLOCATION             </v>
          </cell>
        </row>
        <row r="1697">
          <cell r="A1697" t="str">
            <v>27556</v>
          </cell>
          <cell r="B1697" t="str">
            <v xml:space="preserve">REPAIR OF KNEE DISLOCATION         </v>
          </cell>
        </row>
        <row r="1698">
          <cell r="A1698" t="str">
            <v>27557</v>
          </cell>
          <cell r="B1698" t="str">
            <v xml:space="preserve">REPAIR OF KNEE DISLOCATION         </v>
          </cell>
        </row>
        <row r="1699">
          <cell r="A1699" t="str">
            <v>27558</v>
          </cell>
          <cell r="B1699" t="str">
            <v xml:space="preserve">REPAIR OF KNEE DISLOCATION         </v>
          </cell>
        </row>
        <row r="1700">
          <cell r="A1700" t="str">
            <v>27560</v>
          </cell>
          <cell r="B1700" t="str">
            <v xml:space="preserve">TREAT KNEECAP DISLOCATION          </v>
          </cell>
        </row>
        <row r="1701">
          <cell r="A1701" t="str">
            <v>27562</v>
          </cell>
          <cell r="B1701" t="str">
            <v xml:space="preserve">TREAT KNEECAP DISLOCATION          </v>
          </cell>
        </row>
        <row r="1702">
          <cell r="A1702" t="str">
            <v>27566</v>
          </cell>
          <cell r="B1702" t="str">
            <v xml:space="preserve">REPAIR KNEECAP DISLOCATION         </v>
          </cell>
        </row>
        <row r="1703">
          <cell r="A1703" t="str">
            <v>27570</v>
          </cell>
          <cell r="B1703" t="str">
            <v xml:space="preserve">FIXATION OF KNEE JOINT             </v>
          </cell>
        </row>
        <row r="1704">
          <cell r="A1704" t="str">
            <v>27580</v>
          </cell>
          <cell r="B1704" t="str">
            <v xml:space="preserve">FUSION OF KNEE                     </v>
          </cell>
        </row>
        <row r="1705">
          <cell r="A1705" t="str">
            <v>27590</v>
          </cell>
          <cell r="B1705" t="str">
            <v xml:space="preserve">AMPUTATE LEG AT THIGH              </v>
          </cell>
        </row>
        <row r="1706">
          <cell r="A1706" t="str">
            <v>27591</v>
          </cell>
          <cell r="B1706" t="str">
            <v xml:space="preserve">AMPUTATE LEG AT THIGH              </v>
          </cell>
        </row>
        <row r="1707">
          <cell r="A1707" t="str">
            <v>27592</v>
          </cell>
          <cell r="B1707" t="str">
            <v xml:space="preserve">AMPUTATE LEG AT THIGH              </v>
          </cell>
        </row>
        <row r="1708">
          <cell r="A1708" t="str">
            <v>27594</v>
          </cell>
          <cell r="B1708" t="str">
            <v xml:space="preserve">AMPUTATION FOLLOW-UP SURGERY       </v>
          </cell>
        </row>
        <row r="1709">
          <cell r="A1709" t="str">
            <v>27596</v>
          </cell>
          <cell r="B1709" t="str">
            <v xml:space="preserve">AMPUTATION FOLLOW-UP SURGERY       </v>
          </cell>
        </row>
        <row r="1710">
          <cell r="A1710" t="str">
            <v>27598</v>
          </cell>
          <cell r="B1710" t="str">
            <v xml:space="preserve">AMPUTATE LOWER LEG AT KNEE         </v>
          </cell>
        </row>
        <row r="1711">
          <cell r="A1711" t="str">
            <v>27599</v>
          </cell>
          <cell r="B1711" t="str">
            <v xml:space="preserve">LEG SURGERY PROCEDURE              </v>
          </cell>
        </row>
        <row r="1712">
          <cell r="A1712" t="str">
            <v>27600</v>
          </cell>
          <cell r="B1712" t="str">
            <v xml:space="preserve">DECOMPRESSION OF LOWER LEG         </v>
          </cell>
        </row>
        <row r="1713">
          <cell r="A1713" t="str">
            <v>27601</v>
          </cell>
          <cell r="B1713" t="str">
            <v xml:space="preserve">DECOMPRESSION OF LOWER LEG         </v>
          </cell>
        </row>
        <row r="1714">
          <cell r="A1714" t="str">
            <v>27602</v>
          </cell>
          <cell r="B1714" t="str">
            <v xml:space="preserve">DECOMPRESSION OF LOWER LEG         </v>
          </cell>
        </row>
        <row r="1715">
          <cell r="A1715" t="str">
            <v>27603</v>
          </cell>
          <cell r="B1715" t="str">
            <v xml:space="preserve">DRAIN LOWER LEG LESION             </v>
          </cell>
        </row>
        <row r="1716">
          <cell r="A1716" t="str">
            <v>27604</v>
          </cell>
          <cell r="B1716" t="str">
            <v xml:space="preserve">DRAIN LOWER LEG BURSA              </v>
          </cell>
        </row>
        <row r="1717">
          <cell r="A1717" t="str">
            <v>27605</v>
          </cell>
          <cell r="B1717" t="str">
            <v xml:space="preserve">INCISION OF ACHILLES TENDON        </v>
          </cell>
        </row>
        <row r="1718">
          <cell r="A1718" t="str">
            <v>27606</v>
          </cell>
          <cell r="B1718" t="str">
            <v xml:space="preserve">INCISION OF ACHILLES TENDON        </v>
          </cell>
        </row>
        <row r="1719">
          <cell r="A1719" t="str">
            <v>27607</v>
          </cell>
          <cell r="B1719" t="str">
            <v xml:space="preserve">TREAT LOWER LEG BONE LESION        </v>
          </cell>
        </row>
        <row r="1720">
          <cell r="A1720" t="str">
            <v>27610</v>
          </cell>
          <cell r="B1720" t="str">
            <v xml:space="preserve">EXPLORE/TREAT ANKLE JOINT          </v>
          </cell>
        </row>
        <row r="1721">
          <cell r="A1721" t="str">
            <v>27612</v>
          </cell>
          <cell r="B1721" t="str">
            <v xml:space="preserve">EXPLORATION OF ANKLE JOINT         </v>
          </cell>
        </row>
        <row r="1722">
          <cell r="A1722" t="str">
            <v>27613</v>
          </cell>
          <cell r="B1722" t="str">
            <v xml:space="preserve">BIOPSY LOWER LEG SOFT TISSUE       </v>
          </cell>
        </row>
        <row r="1723">
          <cell r="A1723" t="str">
            <v>27614</v>
          </cell>
          <cell r="B1723" t="str">
            <v xml:space="preserve">BIOPSY LOWER LEG SOFT TISSUE       </v>
          </cell>
        </row>
        <row r="1724">
          <cell r="A1724" t="str">
            <v>27615</v>
          </cell>
          <cell r="B1724" t="str">
            <v xml:space="preserve">REMOVE TUMOR, LOWER LEG            </v>
          </cell>
        </row>
        <row r="1725">
          <cell r="A1725" t="str">
            <v>27618</v>
          </cell>
          <cell r="B1725" t="str">
            <v xml:space="preserve">REMOVE LOWER LEG LESION            </v>
          </cell>
        </row>
        <row r="1726">
          <cell r="A1726" t="str">
            <v>27619</v>
          </cell>
          <cell r="B1726" t="str">
            <v xml:space="preserve">REMOVE LOWER LEG LESION            </v>
          </cell>
        </row>
        <row r="1727">
          <cell r="A1727" t="str">
            <v>27620</v>
          </cell>
          <cell r="B1727" t="str">
            <v xml:space="preserve">EXPLORE, TREAT ANKLE JOINT         </v>
          </cell>
        </row>
        <row r="1728">
          <cell r="A1728" t="str">
            <v>27625</v>
          </cell>
          <cell r="B1728" t="str">
            <v xml:space="preserve">REMOVE ANKLE JOINT LINING          </v>
          </cell>
        </row>
        <row r="1729">
          <cell r="A1729" t="str">
            <v>27626</v>
          </cell>
          <cell r="B1729" t="str">
            <v xml:space="preserve">REMOVE ANKLE JOINT LINING          </v>
          </cell>
        </row>
        <row r="1730">
          <cell r="A1730" t="str">
            <v>27630</v>
          </cell>
          <cell r="B1730" t="str">
            <v xml:space="preserve">REMOVAL OF TENDON LESION           </v>
          </cell>
        </row>
        <row r="1731">
          <cell r="A1731" t="str">
            <v>27635</v>
          </cell>
          <cell r="B1731" t="str">
            <v xml:space="preserve">REMOVE LOWER LEG BONE LESION       </v>
          </cell>
        </row>
        <row r="1732">
          <cell r="A1732" t="str">
            <v>27637</v>
          </cell>
          <cell r="B1732" t="str">
            <v xml:space="preserve">REMOVE/GRAFT LEG BONE LESION       </v>
          </cell>
        </row>
        <row r="1733">
          <cell r="A1733" t="str">
            <v>27638</v>
          </cell>
          <cell r="B1733" t="str">
            <v xml:space="preserve">REMOVE/GRAFT LEG BONE LESION       </v>
          </cell>
        </row>
        <row r="1734">
          <cell r="A1734" t="str">
            <v>27640</v>
          </cell>
          <cell r="B1734" t="str">
            <v xml:space="preserve">PARTIAL REMOVAL OF TIBIA           </v>
          </cell>
        </row>
        <row r="1735">
          <cell r="A1735" t="str">
            <v>27641</v>
          </cell>
          <cell r="B1735" t="str">
            <v xml:space="preserve">PARTIAL REMOVAL OF FIBULA          </v>
          </cell>
        </row>
        <row r="1736">
          <cell r="A1736" t="str">
            <v>27645</v>
          </cell>
          <cell r="B1736" t="str">
            <v xml:space="preserve">EXTENSIVE LOWER LEG SURGERY        </v>
          </cell>
        </row>
        <row r="1737">
          <cell r="A1737" t="str">
            <v>27646</v>
          </cell>
          <cell r="B1737" t="str">
            <v xml:space="preserve">EXTENSIVE LOWER LEG SURGERY        </v>
          </cell>
        </row>
        <row r="1738">
          <cell r="A1738" t="str">
            <v>27647</v>
          </cell>
          <cell r="B1738" t="str">
            <v xml:space="preserve">EXTENSIVE ANKLE/HEEL SURGERY       </v>
          </cell>
        </row>
        <row r="1739">
          <cell r="A1739" t="str">
            <v>27648</v>
          </cell>
          <cell r="B1739" t="str">
            <v xml:space="preserve">INJECTION FOR ANKLE X-RAY          </v>
          </cell>
        </row>
        <row r="1740">
          <cell r="A1740" t="str">
            <v>27650</v>
          </cell>
          <cell r="B1740" t="str">
            <v xml:space="preserve">REPAIR ACHILLES TENDON             </v>
          </cell>
        </row>
        <row r="1741">
          <cell r="A1741" t="str">
            <v>27652</v>
          </cell>
          <cell r="B1741" t="str">
            <v xml:space="preserve">REPAIR/GRAFT ACHILLES TENDON       </v>
          </cell>
        </row>
        <row r="1742">
          <cell r="A1742" t="str">
            <v>27654</v>
          </cell>
          <cell r="B1742" t="str">
            <v xml:space="preserve">REPAIR OF ACHILLES TENDON          </v>
          </cell>
        </row>
        <row r="1743">
          <cell r="A1743" t="str">
            <v>27656</v>
          </cell>
          <cell r="B1743" t="str">
            <v xml:space="preserve">REPAIR LEG FASCIA DEFECT           </v>
          </cell>
        </row>
        <row r="1744">
          <cell r="A1744" t="str">
            <v>27658</v>
          </cell>
          <cell r="B1744" t="str">
            <v xml:space="preserve">REPAIR OF LEG TENDON, EACH         </v>
          </cell>
        </row>
        <row r="1745">
          <cell r="A1745" t="str">
            <v>27659</v>
          </cell>
          <cell r="B1745" t="str">
            <v xml:space="preserve">REPAIR OF LEG TENDON, EACH         </v>
          </cell>
        </row>
        <row r="1746">
          <cell r="A1746" t="str">
            <v>27664</v>
          </cell>
          <cell r="B1746" t="str">
            <v xml:space="preserve">REPAIR OF LEG TENDON, EACH         </v>
          </cell>
        </row>
        <row r="1747">
          <cell r="A1747" t="str">
            <v>27665</v>
          </cell>
          <cell r="B1747" t="str">
            <v xml:space="preserve">REPAIR OF LEG TENDON, EACH         </v>
          </cell>
        </row>
        <row r="1748">
          <cell r="A1748" t="str">
            <v>27675</v>
          </cell>
          <cell r="B1748" t="str">
            <v xml:space="preserve">REPAIR LOWER LEG TENDONS           </v>
          </cell>
        </row>
        <row r="1749">
          <cell r="A1749" t="str">
            <v>27676</v>
          </cell>
          <cell r="B1749" t="str">
            <v xml:space="preserve">REPAIR LOWER LEG TENDONS           </v>
          </cell>
        </row>
        <row r="1750">
          <cell r="A1750" t="str">
            <v>27680</v>
          </cell>
          <cell r="B1750" t="str">
            <v xml:space="preserve">RELEASE OF LOWER LEG TENDON        </v>
          </cell>
        </row>
        <row r="1751">
          <cell r="A1751" t="str">
            <v>27681</v>
          </cell>
          <cell r="B1751" t="str">
            <v xml:space="preserve">RELEASE OF LOWER LEG TENDONS       </v>
          </cell>
        </row>
        <row r="1752">
          <cell r="A1752" t="str">
            <v>27685</v>
          </cell>
          <cell r="B1752" t="str">
            <v xml:space="preserve">REVISION OF LOWER LEG TENDON       </v>
          </cell>
        </row>
        <row r="1753">
          <cell r="A1753" t="str">
            <v>27686</v>
          </cell>
          <cell r="B1753" t="str">
            <v xml:space="preserve">REVISE LOWER LEG TENDONS           </v>
          </cell>
        </row>
        <row r="1754">
          <cell r="A1754" t="str">
            <v>27687</v>
          </cell>
          <cell r="B1754" t="str">
            <v xml:space="preserve">REVISION OF CALF TENDON            </v>
          </cell>
        </row>
        <row r="1755">
          <cell r="A1755" t="str">
            <v>27690</v>
          </cell>
          <cell r="B1755" t="str">
            <v xml:space="preserve">REVISE LOWER LEG TENDON            </v>
          </cell>
        </row>
        <row r="1756">
          <cell r="A1756" t="str">
            <v>27691</v>
          </cell>
          <cell r="B1756" t="str">
            <v xml:space="preserve">REVISE LOWER LEG TENDON            </v>
          </cell>
        </row>
        <row r="1757">
          <cell r="A1757" t="str">
            <v>27692</v>
          </cell>
          <cell r="B1757" t="str">
            <v xml:space="preserve">REVISE ADDITIONAL LEG TENDON       </v>
          </cell>
        </row>
        <row r="1758">
          <cell r="A1758" t="str">
            <v>27695</v>
          </cell>
          <cell r="B1758" t="str">
            <v xml:space="preserve">REPAIR OF ANKLE LIGAMENT           </v>
          </cell>
        </row>
        <row r="1759">
          <cell r="A1759" t="str">
            <v>27696</v>
          </cell>
          <cell r="B1759" t="str">
            <v xml:space="preserve">REPAIR OF ANKLE LIGAMENTS          </v>
          </cell>
        </row>
        <row r="1760">
          <cell r="A1760" t="str">
            <v>27698</v>
          </cell>
          <cell r="B1760" t="str">
            <v xml:space="preserve">REPAIR OF ANKLE LIGAMENT           </v>
          </cell>
        </row>
        <row r="1761">
          <cell r="A1761" t="str">
            <v>27700</v>
          </cell>
          <cell r="B1761" t="str">
            <v xml:space="preserve">REVISION OF ANKLE JOINT            </v>
          </cell>
        </row>
        <row r="1762">
          <cell r="A1762" t="str">
            <v>27702</v>
          </cell>
          <cell r="B1762" t="str">
            <v xml:space="preserve">RECONSTRUCT ANKLE JOINT            </v>
          </cell>
        </row>
        <row r="1763">
          <cell r="A1763" t="str">
            <v>27703</v>
          </cell>
          <cell r="B1763" t="str">
            <v xml:space="preserve">RECONSTRUCTION, ANKLE JOINT        </v>
          </cell>
        </row>
        <row r="1764">
          <cell r="A1764" t="str">
            <v>27704</v>
          </cell>
          <cell r="B1764" t="str">
            <v xml:space="preserve">REMOVAL OF ANKLE IMPLANT           </v>
          </cell>
        </row>
        <row r="1765">
          <cell r="A1765" t="str">
            <v>27705</v>
          </cell>
          <cell r="B1765" t="str">
            <v xml:space="preserve">INCISION OF TIBIA                  </v>
          </cell>
        </row>
        <row r="1766">
          <cell r="A1766" t="str">
            <v>27707</v>
          </cell>
          <cell r="B1766" t="str">
            <v xml:space="preserve">INCISION OF FIBULA                 </v>
          </cell>
        </row>
        <row r="1767">
          <cell r="A1767" t="str">
            <v>27709</v>
          </cell>
          <cell r="B1767" t="str">
            <v xml:space="preserve">INCISION OF TIBIA &amp; FIBULA         </v>
          </cell>
        </row>
        <row r="1768">
          <cell r="A1768" t="str">
            <v>27712</v>
          </cell>
          <cell r="B1768" t="str">
            <v xml:space="preserve">REALIGNMENT OF LOWER LEG           </v>
          </cell>
        </row>
        <row r="1769">
          <cell r="A1769" t="str">
            <v>27715</v>
          </cell>
          <cell r="B1769" t="str">
            <v xml:space="preserve">REVISION OF LOWER LEG              </v>
          </cell>
        </row>
        <row r="1770">
          <cell r="A1770" t="str">
            <v>27720</v>
          </cell>
          <cell r="B1770" t="str">
            <v xml:space="preserve">REPAIR OF TIBIA                    </v>
          </cell>
        </row>
        <row r="1771">
          <cell r="A1771" t="str">
            <v>27722</v>
          </cell>
          <cell r="B1771" t="str">
            <v xml:space="preserve">REPAIR/GRAFT OF TIBIA              </v>
          </cell>
        </row>
        <row r="1772">
          <cell r="A1772" t="str">
            <v>27724</v>
          </cell>
          <cell r="B1772" t="str">
            <v xml:space="preserve">REPAIR/GRAFT OF TIBIA              </v>
          </cell>
        </row>
        <row r="1773">
          <cell r="A1773" t="str">
            <v>27725</v>
          </cell>
          <cell r="B1773" t="str">
            <v xml:space="preserve">REPAIR OF LOWER LEG                </v>
          </cell>
        </row>
        <row r="1774">
          <cell r="A1774" t="str">
            <v>27727</v>
          </cell>
          <cell r="B1774" t="str">
            <v xml:space="preserve">REPAIR OF LOWER LEG                </v>
          </cell>
        </row>
        <row r="1775">
          <cell r="A1775" t="str">
            <v>27730</v>
          </cell>
          <cell r="B1775" t="str">
            <v xml:space="preserve">REPAIR OF TIBIA EPIPHYSIS          </v>
          </cell>
        </row>
        <row r="1776">
          <cell r="A1776" t="str">
            <v>27732</v>
          </cell>
          <cell r="B1776" t="str">
            <v xml:space="preserve">REPAIR OF FIBULA EPIPHYSIS         </v>
          </cell>
        </row>
        <row r="1777">
          <cell r="A1777" t="str">
            <v>27734</v>
          </cell>
          <cell r="B1777" t="str">
            <v xml:space="preserve">REPAIR LOWER LEG EPIPHYSES         </v>
          </cell>
        </row>
        <row r="1778">
          <cell r="A1778" t="str">
            <v>27740</v>
          </cell>
          <cell r="B1778" t="str">
            <v xml:space="preserve">REPAIR OF LEG EPIPHYSES            </v>
          </cell>
        </row>
        <row r="1779">
          <cell r="A1779" t="str">
            <v>27742</v>
          </cell>
          <cell r="B1779" t="str">
            <v xml:space="preserve">REPAIR OF LEG EPIPHYSES            </v>
          </cell>
        </row>
        <row r="1780">
          <cell r="A1780" t="str">
            <v>27745</v>
          </cell>
          <cell r="B1780" t="str">
            <v xml:space="preserve">REINFORCE TIBIA                    </v>
          </cell>
        </row>
        <row r="1781">
          <cell r="A1781" t="str">
            <v>27750</v>
          </cell>
          <cell r="B1781" t="str">
            <v xml:space="preserve">TREATMENT OF TIBIA FRACTURE        </v>
          </cell>
        </row>
        <row r="1782">
          <cell r="A1782" t="str">
            <v>27752</v>
          </cell>
          <cell r="B1782" t="str">
            <v xml:space="preserve">TREATMENT OF TIBIA FRACTURE        </v>
          </cell>
        </row>
        <row r="1783">
          <cell r="A1783" t="str">
            <v>27756</v>
          </cell>
          <cell r="B1783" t="str">
            <v xml:space="preserve">REPAIR OF TIBIA FRACTURE           </v>
          </cell>
        </row>
        <row r="1784">
          <cell r="A1784" t="str">
            <v>27758</v>
          </cell>
          <cell r="B1784" t="str">
            <v xml:space="preserve">REPAIR OF TIBIA FRACTURE           </v>
          </cell>
        </row>
        <row r="1785">
          <cell r="A1785" t="str">
            <v>27759</v>
          </cell>
          <cell r="B1785" t="str">
            <v xml:space="preserve">REPAIR OF TIBIA FRACTURE           </v>
          </cell>
        </row>
        <row r="1786">
          <cell r="A1786" t="str">
            <v>27760</v>
          </cell>
          <cell r="B1786" t="str">
            <v xml:space="preserve">TREATMENT OF ANKLE FRACTURE        </v>
          </cell>
        </row>
        <row r="1787">
          <cell r="A1787" t="str">
            <v>27762</v>
          </cell>
          <cell r="B1787" t="str">
            <v xml:space="preserve">TREATMENT OF ANKLE FRACTURE        </v>
          </cell>
        </row>
        <row r="1788">
          <cell r="A1788" t="str">
            <v>27766</v>
          </cell>
          <cell r="B1788" t="str">
            <v xml:space="preserve">REPAIR OF ANKLE FRACTURE           </v>
          </cell>
        </row>
        <row r="1789">
          <cell r="A1789" t="str">
            <v>27780</v>
          </cell>
          <cell r="B1789" t="str">
            <v xml:space="preserve">TREATMENT OF FIBULA FRACTURE       </v>
          </cell>
        </row>
        <row r="1790">
          <cell r="A1790" t="str">
            <v>27781</v>
          </cell>
          <cell r="B1790" t="str">
            <v xml:space="preserve">TREATMENT OF FIBULA FRACTURE       </v>
          </cell>
        </row>
        <row r="1791">
          <cell r="A1791" t="str">
            <v>27784</v>
          </cell>
          <cell r="B1791" t="str">
            <v xml:space="preserve">REPAIR OF FIBULA FRACTURE          </v>
          </cell>
        </row>
        <row r="1792">
          <cell r="A1792" t="str">
            <v>27786</v>
          </cell>
          <cell r="B1792" t="str">
            <v xml:space="preserve">TREATMENT OF ANKLE FRACTURE        </v>
          </cell>
        </row>
        <row r="1793">
          <cell r="A1793" t="str">
            <v>27788</v>
          </cell>
          <cell r="B1793" t="str">
            <v xml:space="preserve">TREATMENT OF ANKLE FRACTURE        </v>
          </cell>
        </row>
        <row r="1794">
          <cell r="A1794" t="str">
            <v>27792</v>
          </cell>
          <cell r="B1794" t="str">
            <v xml:space="preserve">REPAIR OF ANKLE FRACTURE           </v>
          </cell>
        </row>
        <row r="1795">
          <cell r="A1795" t="str">
            <v>27808</v>
          </cell>
          <cell r="B1795" t="str">
            <v xml:space="preserve">TREATMENT OF ANKLE FRACTURE        </v>
          </cell>
        </row>
        <row r="1796">
          <cell r="A1796" t="str">
            <v>27810</v>
          </cell>
          <cell r="B1796" t="str">
            <v xml:space="preserve">TREATMENT OF ANKLE FRACTURE        </v>
          </cell>
        </row>
        <row r="1797">
          <cell r="A1797" t="str">
            <v>27814</v>
          </cell>
          <cell r="B1797" t="str">
            <v xml:space="preserve">REPAIR OF ANKLE FRACTURE           </v>
          </cell>
        </row>
        <row r="1798">
          <cell r="A1798" t="str">
            <v>27816</v>
          </cell>
          <cell r="B1798" t="str">
            <v xml:space="preserve">TREATMENT OF ANKLE FRACTURE        </v>
          </cell>
        </row>
        <row r="1799">
          <cell r="A1799" t="str">
            <v>27818</v>
          </cell>
          <cell r="B1799" t="str">
            <v xml:space="preserve">TREATMENT OF ANKLE FRACTURE        </v>
          </cell>
        </row>
        <row r="1800">
          <cell r="A1800" t="str">
            <v>27822</v>
          </cell>
          <cell r="B1800" t="str">
            <v xml:space="preserve">REPAIR OF ANKLE FRACTURE           </v>
          </cell>
        </row>
        <row r="1801">
          <cell r="A1801" t="str">
            <v>27823</v>
          </cell>
          <cell r="B1801" t="str">
            <v xml:space="preserve">REPAIR OF ANKLE FRACTURE           </v>
          </cell>
        </row>
        <row r="1802">
          <cell r="A1802" t="str">
            <v>27824</v>
          </cell>
          <cell r="B1802" t="str">
            <v xml:space="preserve">TREAT LOWER LEG FRACTURE           </v>
          </cell>
        </row>
        <row r="1803">
          <cell r="A1803" t="str">
            <v>27825</v>
          </cell>
          <cell r="B1803" t="str">
            <v xml:space="preserve">TREAT LOWER LEG FRACTURE           </v>
          </cell>
        </row>
        <row r="1804">
          <cell r="A1804" t="str">
            <v>27826</v>
          </cell>
          <cell r="B1804" t="str">
            <v xml:space="preserve">TREAT LOWER LEG FRACTURE           </v>
          </cell>
        </row>
        <row r="1805">
          <cell r="A1805" t="str">
            <v>27827</v>
          </cell>
          <cell r="B1805" t="str">
            <v xml:space="preserve">TREAT LOWER LEG FRACTURE           </v>
          </cell>
        </row>
        <row r="1806">
          <cell r="A1806" t="str">
            <v>27828</v>
          </cell>
          <cell r="B1806" t="str">
            <v xml:space="preserve">TREAT LOWER LEG FRACTURE           </v>
          </cell>
        </row>
        <row r="1807">
          <cell r="A1807" t="str">
            <v>27829</v>
          </cell>
          <cell r="B1807" t="str">
            <v xml:space="preserve">TREAT LOWER LEG JOINT              </v>
          </cell>
        </row>
        <row r="1808">
          <cell r="A1808" t="str">
            <v>27830</v>
          </cell>
          <cell r="B1808" t="str">
            <v xml:space="preserve">TREAT LOWER LEG DISLOCATION        </v>
          </cell>
        </row>
        <row r="1809">
          <cell r="A1809" t="str">
            <v>27831</v>
          </cell>
          <cell r="B1809" t="str">
            <v xml:space="preserve">TREAT LOWER LEG DISLOCATION        </v>
          </cell>
        </row>
        <row r="1810">
          <cell r="A1810" t="str">
            <v>27832</v>
          </cell>
          <cell r="B1810" t="str">
            <v xml:space="preserve">REPAIR LOWER LEG DISLOCATION       </v>
          </cell>
        </row>
        <row r="1811">
          <cell r="A1811" t="str">
            <v>27840</v>
          </cell>
          <cell r="B1811" t="str">
            <v xml:space="preserve">TREAT ANKLE DISLOCATION            </v>
          </cell>
        </row>
        <row r="1812">
          <cell r="A1812" t="str">
            <v>27842</v>
          </cell>
          <cell r="B1812" t="str">
            <v xml:space="preserve">TREAT ANKLE DISLOCATION            </v>
          </cell>
        </row>
        <row r="1813">
          <cell r="A1813" t="str">
            <v>27846</v>
          </cell>
          <cell r="B1813" t="str">
            <v xml:space="preserve">REPAIR ANKLE DISLOCATION           </v>
          </cell>
        </row>
        <row r="1814">
          <cell r="A1814" t="str">
            <v>27848</v>
          </cell>
          <cell r="B1814" t="str">
            <v xml:space="preserve">REPAIR ANKLE DISLOCATION           </v>
          </cell>
        </row>
        <row r="1815">
          <cell r="A1815" t="str">
            <v>27860</v>
          </cell>
          <cell r="B1815" t="str">
            <v xml:space="preserve">FIXATION OF ANKLE JOINT            </v>
          </cell>
        </row>
        <row r="1816">
          <cell r="A1816" t="str">
            <v>27870</v>
          </cell>
          <cell r="B1816" t="str">
            <v xml:space="preserve">FUSION OF ANKLE JOINT              </v>
          </cell>
        </row>
        <row r="1817">
          <cell r="A1817" t="str">
            <v>27871</v>
          </cell>
          <cell r="B1817" t="str">
            <v xml:space="preserve">FUSION OF TIBIOFIBULAR JOINT       </v>
          </cell>
        </row>
        <row r="1818">
          <cell r="A1818" t="str">
            <v>27880</v>
          </cell>
          <cell r="B1818" t="str">
            <v xml:space="preserve">AMPUTATION OF LOWER LEG            </v>
          </cell>
        </row>
        <row r="1819">
          <cell r="A1819" t="str">
            <v>27881</v>
          </cell>
          <cell r="B1819" t="str">
            <v xml:space="preserve">AMPUTATION OF LOWER LEG            </v>
          </cell>
        </row>
        <row r="1820">
          <cell r="A1820" t="str">
            <v>27882</v>
          </cell>
          <cell r="B1820" t="str">
            <v xml:space="preserve">AMPUTATION OF LOWER LEG            </v>
          </cell>
        </row>
        <row r="1821">
          <cell r="A1821" t="str">
            <v>27884</v>
          </cell>
          <cell r="B1821" t="str">
            <v xml:space="preserve">AMPUTATION FOLLOW-UP SURGERY       </v>
          </cell>
        </row>
        <row r="1822">
          <cell r="A1822" t="str">
            <v>27886</v>
          </cell>
          <cell r="B1822" t="str">
            <v xml:space="preserve">AMPUTATION FOLLOW-UP SURGERY       </v>
          </cell>
        </row>
        <row r="1823">
          <cell r="A1823" t="str">
            <v>27888</v>
          </cell>
          <cell r="B1823" t="str">
            <v xml:space="preserve">AMPUTATION OF FOOT AT ANKLE        </v>
          </cell>
        </row>
        <row r="1824">
          <cell r="A1824" t="str">
            <v>27889</v>
          </cell>
          <cell r="B1824" t="str">
            <v xml:space="preserve">AMPUTATION OF FOOT AT ANKLE        </v>
          </cell>
        </row>
        <row r="1825">
          <cell r="A1825" t="str">
            <v>27892</v>
          </cell>
          <cell r="B1825" t="str">
            <v xml:space="preserve">DECOMPRESSION OF LEG               </v>
          </cell>
        </row>
        <row r="1826">
          <cell r="A1826" t="str">
            <v>27893</v>
          </cell>
          <cell r="B1826" t="str">
            <v xml:space="preserve">DECOMPRESSION OF LEG               </v>
          </cell>
        </row>
        <row r="1827">
          <cell r="A1827" t="str">
            <v>27894</v>
          </cell>
          <cell r="B1827" t="str">
            <v xml:space="preserve">DECOMPRESSION OF LEG               </v>
          </cell>
        </row>
        <row r="1828">
          <cell r="A1828" t="str">
            <v>27899</v>
          </cell>
          <cell r="B1828" t="str">
            <v xml:space="preserve">LEG/ANKLE SURGERY PROCEDURE        </v>
          </cell>
        </row>
        <row r="1829">
          <cell r="A1829" t="str">
            <v>28001</v>
          </cell>
          <cell r="B1829" t="str">
            <v xml:space="preserve">DRAINAGE OF BURSA OF FOOT          </v>
          </cell>
        </row>
        <row r="1830">
          <cell r="A1830" t="str">
            <v>28002</v>
          </cell>
          <cell r="B1830" t="str">
            <v xml:space="preserve">TREATMENT OF FOOT INFECTION        </v>
          </cell>
        </row>
        <row r="1831">
          <cell r="A1831" t="str">
            <v>28003</v>
          </cell>
          <cell r="B1831" t="str">
            <v xml:space="preserve">TREATMENT OF FOOT INFECTION        </v>
          </cell>
        </row>
        <row r="1832">
          <cell r="A1832" t="str">
            <v>28005</v>
          </cell>
          <cell r="B1832" t="str">
            <v xml:space="preserve">TREAT FOOT BONE LESION             </v>
          </cell>
        </row>
        <row r="1833">
          <cell r="A1833" t="str">
            <v>28008</v>
          </cell>
          <cell r="B1833" t="str">
            <v xml:space="preserve">INCISION OF FOOT FASCIA            </v>
          </cell>
        </row>
        <row r="1834">
          <cell r="A1834" t="str">
            <v>28010</v>
          </cell>
          <cell r="B1834" t="str">
            <v xml:space="preserve">INCISION OF TOE TENDON             </v>
          </cell>
        </row>
        <row r="1835">
          <cell r="A1835" t="str">
            <v>28011</v>
          </cell>
          <cell r="B1835" t="str">
            <v xml:space="preserve">INCISION OF TOE TENDONS            </v>
          </cell>
        </row>
        <row r="1836">
          <cell r="A1836" t="str">
            <v>28020</v>
          </cell>
          <cell r="B1836" t="str">
            <v xml:space="preserve">EXPLORATION OF A FOOT JOINT        </v>
          </cell>
        </row>
        <row r="1837">
          <cell r="A1837" t="str">
            <v>28022</v>
          </cell>
          <cell r="B1837" t="str">
            <v xml:space="preserve">EXPLORATION OF A FOOT JOINT        </v>
          </cell>
        </row>
        <row r="1838">
          <cell r="A1838" t="str">
            <v>28024</v>
          </cell>
          <cell r="B1838" t="str">
            <v xml:space="preserve">EXPLORATION OF A TOE JOINT         </v>
          </cell>
        </row>
        <row r="1839">
          <cell r="A1839" t="str">
            <v>28030</v>
          </cell>
          <cell r="B1839" t="str">
            <v xml:space="preserve">REMOVAL OF FOOT NERVE              </v>
          </cell>
        </row>
        <row r="1840">
          <cell r="A1840" t="str">
            <v>28035</v>
          </cell>
          <cell r="B1840" t="str">
            <v xml:space="preserve">DECOMPRESSION OF TIBIA NERVE       </v>
          </cell>
        </row>
        <row r="1841">
          <cell r="A1841" t="str">
            <v>28043</v>
          </cell>
          <cell r="B1841" t="str">
            <v xml:space="preserve">EXCISION OF FOOT LESION            </v>
          </cell>
        </row>
        <row r="1842">
          <cell r="A1842" t="str">
            <v>28045</v>
          </cell>
          <cell r="B1842" t="str">
            <v xml:space="preserve">EXCISION OF FOOT LESION            </v>
          </cell>
        </row>
        <row r="1843">
          <cell r="A1843" t="str">
            <v>28046</v>
          </cell>
          <cell r="B1843" t="str">
            <v xml:space="preserve">RESECTION OF TUMOR, FOOT           </v>
          </cell>
        </row>
        <row r="1844">
          <cell r="A1844" t="str">
            <v>28050</v>
          </cell>
          <cell r="B1844" t="str">
            <v xml:space="preserve">BIOPSY OF FOOT JOINT LINING        </v>
          </cell>
        </row>
        <row r="1845">
          <cell r="A1845" t="str">
            <v>28052</v>
          </cell>
          <cell r="B1845" t="str">
            <v xml:space="preserve">BIOPSY OF FOOT JOINT LINING        </v>
          </cell>
        </row>
        <row r="1846">
          <cell r="A1846" t="str">
            <v>28054</v>
          </cell>
          <cell r="B1846" t="str">
            <v xml:space="preserve">BIOPSY OF TOE JOINT LINING         </v>
          </cell>
        </row>
        <row r="1847">
          <cell r="A1847" t="str">
            <v>28060</v>
          </cell>
          <cell r="B1847" t="str">
            <v xml:space="preserve">PARTIAL REMOVAL FOOT FASCIA        </v>
          </cell>
        </row>
        <row r="1848">
          <cell r="A1848" t="str">
            <v>28062</v>
          </cell>
          <cell r="B1848" t="str">
            <v xml:space="preserve">REMOVAL OF FOOT FASCIA             </v>
          </cell>
        </row>
        <row r="1849">
          <cell r="A1849" t="str">
            <v>28070</v>
          </cell>
          <cell r="B1849" t="str">
            <v xml:space="preserve">REMOVAL OF FOOT JOINT LINING       </v>
          </cell>
        </row>
        <row r="1850">
          <cell r="A1850" t="str">
            <v>28072</v>
          </cell>
          <cell r="B1850" t="str">
            <v xml:space="preserve">REMOVAL OF FOOT JOINT LINING       </v>
          </cell>
        </row>
        <row r="1851">
          <cell r="A1851" t="str">
            <v>28080</v>
          </cell>
          <cell r="B1851" t="str">
            <v xml:space="preserve">REMOVAL OF FOOT LESION             </v>
          </cell>
        </row>
        <row r="1852">
          <cell r="A1852" t="str">
            <v>28086</v>
          </cell>
          <cell r="B1852" t="str">
            <v xml:space="preserve">EXCISE FOOT TENDON SHEATH          </v>
          </cell>
        </row>
        <row r="1853">
          <cell r="A1853" t="str">
            <v>28088</v>
          </cell>
          <cell r="B1853" t="str">
            <v xml:space="preserve">EXCISE FOOT TENDON SHEATH          </v>
          </cell>
        </row>
        <row r="1854">
          <cell r="A1854" t="str">
            <v>28090</v>
          </cell>
          <cell r="B1854" t="str">
            <v xml:space="preserve">REMOVAL OF FOOT LESION             </v>
          </cell>
        </row>
        <row r="1855">
          <cell r="A1855" t="str">
            <v>28092</v>
          </cell>
          <cell r="B1855" t="str">
            <v xml:space="preserve">REMOVAL OF TOE LESIONS             </v>
          </cell>
        </row>
        <row r="1856">
          <cell r="A1856" t="str">
            <v>28100</v>
          </cell>
          <cell r="B1856" t="str">
            <v xml:space="preserve">REMOVAL OF ANKLE/HEEL LESION       </v>
          </cell>
        </row>
        <row r="1857">
          <cell r="A1857" t="str">
            <v>28102</v>
          </cell>
          <cell r="B1857" t="str">
            <v xml:space="preserve">REMOVE/GRAFT FOOT LESION           </v>
          </cell>
        </row>
        <row r="1858">
          <cell r="A1858" t="str">
            <v>28103</v>
          </cell>
          <cell r="B1858" t="str">
            <v xml:space="preserve">REMOVE/GRAFT FOOT LESION           </v>
          </cell>
        </row>
        <row r="1859">
          <cell r="A1859" t="str">
            <v>28104</v>
          </cell>
          <cell r="B1859" t="str">
            <v xml:space="preserve">REMOVAL OF FOOT LESION             </v>
          </cell>
        </row>
        <row r="1860">
          <cell r="A1860" t="str">
            <v>28106</v>
          </cell>
          <cell r="B1860" t="str">
            <v xml:space="preserve">REMOVE/GRAFT FOOT LESION           </v>
          </cell>
        </row>
        <row r="1861">
          <cell r="A1861" t="str">
            <v>28107</v>
          </cell>
          <cell r="B1861" t="str">
            <v xml:space="preserve">REMOVE/GRAFT FOOT LESION           </v>
          </cell>
        </row>
        <row r="1862">
          <cell r="A1862" t="str">
            <v>28108</v>
          </cell>
          <cell r="B1862" t="str">
            <v xml:space="preserve">REMOVAL OF TOE LESIONS             </v>
          </cell>
        </row>
        <row r="1863">
          <cell r="A1863" t="str">
            <v>28110</v>
          </cell>
          <cell r="B1863" t="str">
            <v xml:space="preserve">PART REMOVAL OF METATARSAL         </v>
          </cell>
        </row>
        <row r="1864">
          <cell r="A1864" t="str">
            <v>28111</v>
          </cell>
          <cell r="B1864" t="str">
            <v xml:space="preserve">PART REMOVAL OF METATARSAL         </v>
          </cell>
        </row>
        <row r="1865">
          <cell r="A1865" t="str">
            <v>28112</v>
          </cell>
          <cell r="B1865" t="str">
            <v xml:space="preserve">PART REMOVAL OF METATARSAL         </v>
          </cell>
        </row>
        <row r="1866">
          <cell r="A1866" t="str">
            <v>28113</v>
          </cell>
          <cell r="B1866" t="str">
            <v xml:space="preserve">PART REMOVAL OF METATARSAL         </v>
          </cell>
        </row>
        <row r="1867">
          <cell r="A1867" t="str">
            <v>28114</v>
          </cell>
          <cell r="B1867" t="str">
            <v xml:space="preserve">REMOVAL OF METATARSAL HEADS        </v>
          </cell>
        </row>
        <row r="1868">
          <cell r="A1868" t="str">
            <v>28116</v>
          </cell>
          <cell r="B1868" t="str">
            <v xml:space="preserve">REVISION OF FOOT                   </v>
          </cell>
        </row>
        <row r="1869">
          <cell r="A1869" t="str">
            <v>28118</v>
          </cell>
          <cell r="B1869" t="str">
            <v xml:space="preserve">REMOVAL OF HEEL BONE               </v>
          </cell>
        </row>
        <row r="1870">
          <cell r="A1870" t="str">
            <v>28119</v>
          </cell>
          <cell r="B1870" t="str">
            <v xml:space="preserve">REMOVAL OF HEEL SPUR               </v>
          </cell>
        </row>
        <row r="1871">
          <cell r="A1871" t="str">
            <v>28120</v>
          </cell>
          <cell r="B1871" t="str">
            <v xml:space="preserve">PART REMOVAL OF ANKLE/HEEL         </v>
          </cell>
        </row>
        <row r="1872">
          <cell r="A1872" t="str">
            <v>28122</v>
          </cell>
          <cell r="B1872" t="str">
            <v xml:space="preserve">PARTIAL REMOVAL OF FOOT BONE       </v>
          </cell>
        </row>
        <row r="1873">
          <cell r="A1873" t="str">
            <v>28124</v>
          </cell>
          <cell r="B1873" t="str">
            <v xml:space="preserve">PARTIAL REMOVAL OF TOE             </v>
          </cell>
        </row>
        <row r="1874">
          <cell r="A1874" t="str">
            <v>28126</v>
          </cell>
          <cell r="B1874" t="str">
            <v xml:space="preserve">PARTIAL REMOVAL OF TOE             </v>
          </cell>
        </row>
        <row r="1875">
          <cell r="A1875" t="str">
            <v>28130</v>
          </cell>
          <cell r="B1875" t="str">
            <v xml:space="preserve">REMOVAL OF ANKLE BONE              </v>
          </cell>
        </row>
        <row r="1876">
          <cell r="A1876" t="str">
            <v>28140</v>
          </cell>
          <cell r="B1876" t="str">
            <v xml:space="preserve">REMOVAL OF METATARSAL              </v>
          </cell>
        </row>
        <row r="1877">
          <cell r="A1877" t="str">
            <v>28150</v>
          </cell>
          <cell r="B1877" t="str">
            <v xml:space="preserve">REMOVAL OF TOE                     </v>
          </cell>
        </row>
        <row r="1878">
          <cell r="A1878" t="str">
            <v>28153</v>
          </cell>
          <cell r="B1878" t="str">
            <v xml:space="preserve">PARTIAL REMOVAL OF TOE             </v>
          </cell>
        </row>
        <row r="1879">
          <cell r="A1879" t="str">
            <v>28160</v>
          </cell>
          <cell r="B1879" t="str">
            <v xml:space="preserve">PARTIAL REMOVAL OF TOE             </v>
          </cell>
        </row>
        <row r="1880">
          <cell r="A1880" t="str">
            <v>28171</v>
          </cell>
          <cell r="B1880" t="str">
            <v xml:space="preserve">EXTENSIVE FOOT SURGERY             </v>
          </cell>
        </row>
        <row r="1881">
          <cell r="A1881" t="str">
            <v>28173</v>
          </cell>
          <cell r="B1881" t="str">
            <v xml:space="preserve">EXTENSIVE FOOT SURGERY             </v>
          </cell>
        </row>
        <row r="1882">
          <cell r="A1882" t="str">
            <v>28175</v>
          </cell>
          <cell r="B1882" t="str">
            <v xml:space="preserve">EXTENSIVE FOOT SURGERY             </v>
          </cell>
        </row>
        <row r="1883">
          <cell r="A1883" t="str">
            <v>28190</v>
          </cell>
          <cell r="B1883" t="str">
            <v xml:space="preserve">REMOVAL OF FOOT FOREIGN BODY       </v>
          </cell>
        </row>
        <row r="1884">
          <cell r="A1884" t="str">
            <v>28192</v>
          </cell>
          <cell r="B1884" t="str">
            <v xml:space="preserve">REMOVAL OF FOOT FOREIGN BODY       </v>
          </cell>
        </row>
        <row r="1885">
          <cell r="A1885" t="str">
            <v>28193</v>
          </cell>
          <cell r="B1885" t="str">
            <v xml:space="preserve">REMOVAL OF FOOT FOREIGN BODY       </v>
          </cell>
        </row>
        <row r="1886">
          <cell r="A1886" t="str">
            <v>28200</v>
          </cell>
          <cell r="B1886" t="str">
            <v xml:space="preserve">REPAIR OF FOOT TENDON              </v>
          </cell>
        </row>
        <row r="1887">
          <cell r="A1887" t="str">
            <v>28202</v>
          </cell>
          <cell r="B1887" t="str">
            <v xml:space="preserve">REPAIR/GRAFT OF FOOT TENDON        </v>
          </cell>
        </row>
        <row r="1888">
          <cell r="A1888" t="str">
            <v>28208</v>
          </cell>
          <cell r="B1888" t="str">
            <v xml:space="preserve">REPAIR OF FOOT TENDON              </v>
          </cell>
        </row>
        <row r="1889">
          <cell r="A1889" t="str">
            <v>28210</v>
          </cell>
          <cell r="B1889" t="str">
            <v xml:space="preserve">REPAIR/GRAFT OF FOOT TENDON        </v>
          </cell>
        </row>
        <row r="1890">
          <cell r="A1890" t="str">
            <v>28220</v>
          </cell>
          <cell r="B1890" t="str">
            <v xml:space="preserve">RELEASE OF FOOT TENDON             </v>
          </cell>
        </row>
        <row r="1891">
          <cell r="A1891" t="str">
            <v>28222</v>
          </cell>
          <cell r="B1891" t="str">
            <v xml:space="preserve">RELEASE OF FOOT TENDONS            </v>
          </cell>
        </row>
        <row r="1892">
          <cell r="A1892" t="str">
            <v>28225</v>
          </cell>
          <cell r="B1892" t="str">
            <v xml:space="preserve">RELEASE OF FOOT TENDON             </v>
          </cell>
        </row>
        <row r="1893">
          <cell r="A1893" t="str">
            <v>28226</v>
          </cell>
          <cell r="B1893" t="str">
            <v xml:space="preserve">RELEASE OF FOOT TENDONS            </v>
          </cell>
        </row>
        <row r="1894">
          <cell r="A1894" t="str">
            <v>28230</v>
          </cell>
          <cell r="B1894" t="str">
            <v xml:space="preserve">INCISION OF FOOT TENDON(S)         </v>
          </cell>
        </row>
        <row r="1895">
          <cell r="A1895" t="str">
            <v>28232</v>
          </cell>
          <cell r="B1895" t="str">
            <v xml:space="preserve">INCISION OF TOE TENDON             </v>
          </cell>
        </row>
        <row r="1896">
          <cell r="A1896" t="str">
            <v>28234</v>
          </cell>
          <cell r="B1896" t="str">
            <v xml:space="preserve">INCISION OF FOOT TENDON            </v>
          </cell>
        </row>
        <row r="1897">
          <cell r="A1897" t="str">
            <v>28238</v>
          </cell>
          <cell r="B1897" t="str">
            <v xml:space="preserve">REVISION OF FOOT TENDON            </v>
          </cell>
        </row>
        <row r="1898">
          <cell r="A1898" t="str">
            <v>28240</v>
          </cell>
          <cell r="B1898" t="str">
            <v xml:space="preserve">RELEASE OF BIG TOE                 </v>
          </cell>
        </row>
        <row r="1899">
          <cell r="A1899" t="str">
            <v>28250</v>
          </cell>
          <cell r="B1899" t="str">
            <v xml:space="preserve">REVISION OF FOOT FASCIA            </v>
          </cell>
        </row>
        <row r="1900">
          <cell r="A1900" t="str">
            <v>28260</v>
          </cell>
          <cell r="B1900" t="str">
            <v xml:space="preserve">RELEASE OF MIDFOOT JOINT           </v>
          </cell>
        </row>
        <row r="1901">
          <cell r="A1901" t="str">
            <v>28261</v>
          </cell>
          <cell r="B1901" t="str">
            <v xml:space="preserve">REVISION OF FOOT TENDON            </v>
          </cell>
        </row>
        <row r="1902">
          <cell r="A1902" t="str">
            <v>28262</v>
          </cell>
          <cell r="B1902" t="str">
            <v xml:space="preserve">REVISION OF FOOT AND ANKLE         </v>
          </cell>
        </row>
        <row r="1903">
          <cell r="A1903" t="str">
            <v>28264</v>
          </cell>
          <cell r="B1903" t="str">
            <v xml:space="preserve">RELEASE OF MIDFOOT JOINT           </v>
          </cell>
        </row>
        <row r="1904">
          <cell r="A1904" t="str">
            <v>28270</v>
          </cell>
          <cell r="B1904" t="str">
            <v xml:space="preserve">RELEASE OF FOOT CONTRACTURE        </v>
          </cell>
        </row>
        <row r="1905">
          <cell r="A1905" t="str">
            <v>28272</v>
          </cell>
          <cell r="B1905" t="str">
            <v xml:space="preserve">RELEASE OF TOE JOINT, EACH         </v>
          </cell>
        </row>
        <row r="1906">
          <cell r="A1906" t="str">
            <v>28280</v>
          </cell>
          <cell r="B1906" t="str">
            <v xml:space="preserve">FUSION OF TOES                     </v>
          </cell>
        </row>
        <row r="1907">
          <cell r="A1907" t="str">
            <v>28285</v>
          </cell>
          <cell r="B1907" t="str">
            <v xml:space="preserve">REPAIR OF HAMMERTOE                </v>
          </cell>
        </row>
        <row r="1908">
          <cell r="A1908" t="str">
            <v>28286</v>
          </cell>
          <cell r="B1908" t="str">
            <v xml:space="preserve">REPAIR OF HAMMERTOE                </v>
          </cell>
        </row>
        <row r="1909">
          <cell r="A1909" t="str">
            <v>28288</v>
          </cell>
          <cell r="B1909" t="str">
            <v xml:space="preserve">PARTIAL REMOVAL OF FOOT BONE       </v>
          </cell>
        </row>
        <row r="1910">
          <cell r="A1910" t="str">
            <v>28289</v>
          </cell>
          <cell r="B1910" t="str">
            <v xml:space="preserve">REPAIR HALLUX RIGIDUS              </v>
          </cell>
        </row>
        <row r="1911">
          <cell r="A1911" t="str">
            <v>28290</v>
          </cell>
          <cell r="B1911" t="str">
            <v xml:space="preserve">CORRECTION OF BUNION               </v>
          </cell>
        </row>
        <row r="1912">
          <cell r="A1912" t="str">
            <v>28292</v>
          </cell>
          <cell r="B1912" t="str">
            <v xml:space="preserve">CORRECTION OF BUNION               </v>
          </cell>
        </row>
        <row r="1913">
          <cell r="A1913" t="str">
            <v>28293</v>
          </cell>
          <cell r="B1913" t="str">
            <v xml:space="preserve">CORRECTION OF BUNION               </v>
          </cell>
        </row>
        <row r="1914">
          <cell r="A1914" t="str">
            <v>28294</v>
          </cell>
          <cell r="B1914" t="str">
            <v xml:space="preserve">CORRECTION OF BUNION               </v>
          </cell>
        </row>
        <row r="1915">
          <cell r="A1915" t="str">
            <v>28296</v>
          </cell>
          <cell r="B1915" t="str">
            <v xml:space="preserve">CORRECTION OF BUNION               </v>
          </cell>
        </row>
        <row r="1916">
          <cell r="A1916" t="str">
            <v>28297</v>
          </cell>
          <cell r="B1916" t="str">
            <v xml:space="preserve">CORRECTION OF BUNION               </v>
          </cell>
        </row>
        <row r="1917">
          <cell r="A1917" t="str">
            <v>28298</v>
          </cell>
          <cell r="B1917" t="str">
            <v xml:space="preserve">CORRECTION OF BUNION               </v>
          </cell>
        </row>
        <row r="1918">
          <cell r="A1918" t="str">
            <v>28299</v>
          </cell>
          <cell r="B1918" t="str">
            <v xml:space="preserve">CORRECTION OF BUNION               </v>
          </cell>
        </row>
        <row r="1919">
          <cell r="A1919" t="str">
            <v>28300</v>
          </cell>
          <cell r="B1919" t="str">
            <v xml:space="preserve">INCISION OF HEEL BONE              </v>
          </cell>
        </row>
        <row r="1920">
          <cell r="A1920" t="str">
            <v>28302</v>
          </cell>
          <cell r="B1920" t="str">
            <v xml:space="preserve">INCISION OF ANKLE BONE             </v>
          </cell>
        </row>
        <row r="1921">
          <cell r="A1921" t="str">
            <v>28304</v>
          </cell>
          <cell r="B1921" t="str">
            <v xml:space="preserve">INCISION OF MIDFOOT BONES          </v>
          </cell>
        </row>
        <row r="1922">
          <cell r="A1922" t="str">
            <v>28305</v>
          </cell>
          <cell r="B1922" t="str">
            <v xml:space="preserve">INCISE/GRAFT MIDFOOT BONES         </v>
          </cell>
        </row>
        <row r="1923">
          <cell r="A1923" t="str">
            <v>28306</v>
          </cell>
          <cell r="B1923" t="str">
            <v xml:space="preserve">INCISION OF METATARSAL             </v>
          </cell>
        </row>
        <row r="1924">
          <cell r="A1924" t="str">
            <v>28307</v>
          </cell>
          <cell r="B1924" t="str">
            <v xml:space="preserve">INCISION OF METATARSAL             </v>
          </cell>
        </row>
        <row r="1925">
          <cell r="A1925" t="str">
            <v>28308</v>
          </cell>
          <cell r="B1925" t="str">
            <v xml:space="preserve">INCISION OF METATARSAL             </v>
          </cell>
        </row>
        <row r="1926">
          <cell r="A1926" t="str">
            <v>28309</v>
          </cell>
          <cell r="B1926" t="str">
            <v xml:space="preserve">INCISION OF METATARSALS            </v>
          </cell>
        </row>
        <row r="1927">
          <cell r="A1927" t="str">
            <v>28310</v>
          </cell>
          <cell r="B1927" t="str">
            <v xml:space="preserve">REVISION OF BIG TOE                </v>
          </cell>
        </row>
        <row r="1928">
          <cell r="A1928" t="str">
            <v>28312</v>
          </cell>
          <cell r="B1928" t="str">
            <v xml:space="preserve">REVISION OF TOE                    </v>
          </cell>
        </row>
        <row r="1929">
          <cell r="A1929" t="str">
            <v>28313</v>
          </cell>
          <cell r="B1929" t="str">
            <v xml:space="preserve">REPAIR DEFORMITY OF TOE            </v>
          </cell>
        </row>
        <row r="1930">
          <cell r="A1930" t="str">
            <v>28315</v>
          </cell>
          <cell r="B1930" t="str">
            <v xml:space="preserve">REMOVAL OF SESAMOID BONE           </v>
          </cell>
        </row>
        <row r="1931">
          <cell r="A1931" t="str">
            <v>28320</v>
          </cell>
          <cell r="B1931" t="str">
            <v xml:space="preserve">REPAIR OF FOOT BONES               </v>
          </cell>
        </row>
        <row r="1932">
          <cell r="A1932" t="str">
            <v>28322</v>
          </cell>
          <cell r="B1932" t="str">
            <v xml:space="preserve">REPAIR OF METATARSALS              </v>
          </cell>
        </row>
        <row r="1933">
          <cell r="A1933" t="str">
            <v>28340</v>
          </cell>
          <cell r="B1933" t="str">
            <v xml:space="preserve">RESECT ENLARGED TOE TISSUE         </v>
          </cell>
        </row>
        <row r="1934">
          <cell r="A1934" t="str">
            <v>28341</v>
          </cell>
          <cell r="B1934" t="str">
            <v xml:space="preserve">RESECT ENLARGED TOE                </v>
          </cell>
        </row>
        <row r="1935">
          <cell r="A1935" t="str">
            <v>28344</v>
          </cell>
          <cell r="B1935" t="str">
            <v xml:space="preserve">REPAIR EXTRA TOE(S)                </v>
          </cell>
        </row>
        <row r="1936">
          <cell r="A1936" t="str">
            <v>28345</v>
          </cell>
          <cell r="B1936" t="str">
            <v xml:space="preserve">REPAIR WEBBED TOE(S)               </v>
          </cell>
        </row>
        <row r="1937">
          <cell r="A1937" t="str">
            <v>28360</v>
          </cell>
          <cell r="B1937" t="str">
            <v xml:space="preserve">RECONSTRUCT CLEFT FOOT             </v>
          </cell>
        </row>
        <row r="1938">
          <cell r="A1938" t="str">
            <v>28400</v>
          </cell>
          <cell r="B1938" t="str">
            <v xml:space="preserve">TREATMENT OF HEEL FRACTURE         </v>
          </cell>
        </row>
        <row r="1939">
          <cell r="A1939" t="str">
            <v>28405</v>
          </cell>
          <cell r="B1939" t="str">
            <v xml:space="preserve">TREATMENT OF HEEL FRACTURE         </v>
          </cell>
        </row>
        <row r="1940">
          <cell r="A1940" t="str">
            <v>28406</v>
          </cell>
          <cell r="B1940" t="str">
            <v xml:space="preserve">TREATMENT OF HEEL FRACTURE         </v>
          </cell>
        </row>
        <row r="1941">
          <cell r="A1941" t="str">
            <v>28415</v>
          </cell>
          <cell r="B1941" t="str">
            <v xml:space="preserve">REPAIR OF HEEL FRACTURE            </v>
          </cell>
        </row>
        <row r="1942">
          <cell r="A1942" t="str">
            <v>28420</v>
          </cell>
          <cell r="B1942" t="str">
            <v xml:space="preserve">REPAIR/GRAFT HEEL FRACTURE         </v>
          </cell>
        </row>
        <row r="1943">
          <cell r="A1943" t="str">
            <v>28430</v>
          </cell>
          <cell r="B1943" t="str">
            <v xml:space="preserve">TREATMENT OF ANKLE FRACTURE        </v>
          </cell>
        </row>
        <row r="1944">
          <cell r="A1944" t="str">
            <v>28435</v>
          </cell>
          <cell r="B1944" t="str">
            <v xml:space="preserve">TREATMENT OF ANKLE FRACTURE        </v>
          </cell>
        </row>
        <row r="1945">
          <cell r="A1945" t="str">
            <v>28436</v>
          </cell>
          <cell r="B1945" t="str">
            <v xml:space="preserve">TREATMENT OF ANKLE FRACTURE        </v>
          </cell>
        </row>
        <row r="1946">
          <cell r="A1946" t="str">
            <v>28445</v>
          </cell>
          <cell r="B1946" t="str">
            <v xml:space="preserve">REPAIR OF ANKLE FRACTURE           </v>
          </cell>
        </row>
        <row r="1947">
          <cell r="A1947" t="str">
            <v>28450</v>
          </cell>
          <cell r="B1947" t="str">
            <v xml:space="preserve">TREAT MIDFOOT FRACTURE, EACH       </v>
          </cell>
        </row>
        <row r="1948">
          <cell r="A1948" t="str">
            <v>28455</v>
          </cell>
          <cell r="B1948" t="str">
            <v xml:space="preserve">TREAT MIDFOOT FRACTURE, EACH       </v>
          </cell>
        </row>
        <row r="1949">
          <cell r="A1949" t="str">
            <v>28456</v>
          </cell>
          <cell r="B1949" t="str">
            <v xml:space="preserve">REPAIR MIDFOOT FRACTURE            </v>
          </cell>
        </row>
        <row r="1950">
          <cell r="A1950" t="str">
            <v>28465</v>
          </cell>
          <cell r="B1950" t="str">
            <v xml:space="preserve">REPAIR MIDFOOT FRACTURE,EACH       </v>
          </cell>
        </row>
        <row r="1951">
          <cell r="A1951" t="str">
            <v>28470</v>
          </cell>
          <cell r="B1951" t="str">
            <v xml:space="preserve">TREAT METATARSAL FRACTURE          </v>
          </cell>
        </row>
        <row r="1952">
          <cell r="A1952" t="str">
            <v>28475</v>
          </cell>
          <cell r="B1952" t="str">
            <v xml:space="preserve">TREAT METATARSAL FRACTURE          </v>
          </cell>
        </row>
        <row r="1953">
          <cell r="A1953" t="str">
            <v>28476</v>
          </cell>
          <cell r="B1953" t="str">
            <v xml:space="preserve">REPAIR METATARSAL FRACTURE         </v>
          </cell>
        </row>
        <row r="1954">
          <cell r="A1954" t="str">
            <v>28485</v>
          </cell>
          <cell r="B1954" t="str">
            <v xml:space="preserve">REPAIR METATARSAL FRACTURE         </v>
          </cell>
        </row>
        <row r="1955">
          <cell r="A1955" t="str">
            <v>28490</v>
          </cell>
          <cell r="B1955" t="str">
            <v xml:space="preserve">TREAT BIG TOE FRACTURE             </v>
          </cell>
        </row>
        <row r="1956">
          <cell r="A1956" t="str">
            <v>28495</v>
          </cell>
          <cell r="B1956" t="str">
            <v xml:space="preserve">TREAT BIG TOE FRACTURE             </v>
          </cell>
        </row>
        <row r="1957">
          <cell r="A1957" t="str">
            <v>28496</v>
          </cell>
          <cell r="B1957" t="str">
            <v xml:space="preserve">REPAIR BIG TOE FRACTURE            </v>
          </cell>
        </row>
        <row r="1958">
          <cell r="A1958" t="str">
            <v>28505</v>
          </cell>
          <cell r="B1958" t="str">
            <v xml:space="preserve">REPAIR BIG TOE FRACTURE            </v>
          </cell>
        </row>
        <row r="1959">
          <cell r="A1959" t="str">
            <v>28510</v>
          </cell>
          <cell r="B1959" t="str">
            <v xml:space="preserve">TREATMENT OF TOE FRACTURE          </v>
          </cell>
        </row>
        <row r="1960">
          <cell r="A1960" t="str">
            <v>28515</v>
          </cell>
          <cell r="B1960" t="str">
            <v xml:space="preserve">TREATMENT OF TOE FRACTURE          </v>
          </cell>
        </row>
        <row r="1961">
          <cell r="A1961" t="str">
            <v>28525</v>
          </cell>
          <cell r="B1961" t="str">
            <v xml:space="preserve">REPAIR OF TOE FRACTURE             </v>
          </cell>
        </row>
        <row r="1962">
          <cell r="A1962" t="str">
            <v>28530</v>
          </cell>
          <cell r="B1962" t="str">
            <v xml:space="preserve">TREAT SESAMOID BONE FRACTURE       </v>
          </cell>
        </row>
        <row r="1963">
          <cell r="A1963" t="str">
            <v>28531</v>
          </cell>
          <cell r="B1963" t="str">
            <v xml:space="preserve">TREAT SESAMOID BONE FRACTURE       </v>
          </cell>
        </row>
        <row r="1964">
          <cell r="A1964" t="str">
            <v>28540</v>
          </cell>
          <cell r="B1964" t="str">
            <v xml:space="preserve">TREAT FOOT DISLOCATION             </v>
          </cell>
        </row>
        <row r="1965">
          <cell r="A1965" t="str">
            <v>28545</v>
          </cell>
          <cell r="B1965" t="str">
            <v xml:space="preserve">TREAT FOOT DISLOCATION             </v>
          </cell>
        </row>
        <row r="1966">
          <cell r="A1966" t="str">
            <v>28546</v>
          </cell>
          <cell r="B1966" t="str">
            <v xml:space="preserve">TREAT FOOT DISLOCATION             </v>
          </cell>
        </row>
        <row r="1967">
          <cell r="A1967" t="str">
            <v>28555</v>
          </cell>
          <cell r="B1967" t="str">
            <v xml:space="preserve">REPAIR FOOT DISLOCATION            </v>
          </cell>
        </row>
        <row r="1968">
          <cell r="A1968" t="str">
            <v>28570</v>
          </cell>
          <cell r="B1968" t="str">
            <v xml:space="preserve">TREAT FOOT DISLOCATION             </v>
          </cell>
        </row>
        <row r="1969">
          <cell r="A1969" t="str">
            <v>28575</v>
          </cell>
          <cell r="B1969" t="str">
            <v xml:space="preserve">TREAT FOOT DISLOCATION             </v>
          </cell>
        </row>
        <row r="1970">
          <cell r="A1970" t="str">
            <v>28576</v>
          </cell>
          <cell r="B1970" t="str">
            <v xml:space="preserve">TREAT FOOT DISLOCATION             </v>
          </cell>
        </row>
        <row r="1971">
          <cell r="A1971" t="str">
            <v>28585</v>
          </cell>
          <cell r="B1971" t="str">
            <v xml:space="preserve">REPAIR FOOT DISLOCATION            </v>
          </cell>
        </row>
        <row r="1972">
          <cell r="A1972" t="str">
            <v>28600</v>
          </cell>
          <cell r="B1972" t="str">
            <v xml:space="preserve">TREAT FOOT DISLOCATION             </v>
          </cell>
        </row>
        <row r="1973">
          <cell r="A1973" t="str">
            <v>28605</v>
          </cell>
          <cell r="B1973" t="str">
            <v xml:space="preserve">TREAT FOOT DISLOCATION             </v>
          </cell>
        </row>
        <row r="1974">
          <cell r="A1974" t="str">
            <v>28606</v>
          </cell>
          <cell r="B1974" t="str">
            <v xml:space="preserve">TREAT FOOT DISLOCATION             </v>
          </cell>
        </row>
        <row r="1975">
          <cell r="A1975" t="str">
            <v>28615</v>
          </cell>
          <cell r="B1975" t="str">
            <v xml:space="preserve">REPAIR FOOT DISLOCATION            </v>
          </cell>
        </row>
        <row r="1976">
          <cell r="A1976" t="str">
            <v>28630</v>
          </cell>
          <cell r="B1976" t="str">
            <v xml:space="preserve">TREAT TOE DISLOCATION              </v>
          </cell>
        </row>
        <row r="1977">
          <cell r="A1977" t="str">
            <v>28635</v>
          </cell>
          <cell r="B1977" t="str">
            <v xml:space="preserve">TREAT TOE DISLOCATION              </v>
          </cell>
        </row>
        <row r="1978">
          <cell r="A1978" t="str">
            <v>28636</v>
          </cell>
          <cell r="B1978" t="str">
            <v xml:space="preserve">TREAT TOE DISLOCATION              </v>
          </cell>
        </row>
        <row r="1979">
          <cell r="A1979" t="str">
            <v>28645</v>
          </cell>
          <cell r="B1979" t="str">
            <v xml:space="preserve">REPAIR TOE DISLOCATION             </v>
          </cell>
        </row>
        <row r="1980">
          <cell r="A1980" t="str">
            <v>28660</v>
          </cell>
          <cell r="B1980" t="str">
            <v xml:space="preserve">TREAT TOE DISLOCATION              </v>
          </cell>
        </row>
        <row r="1981">
          <cell r="A1981" t="str">
            <v>28665</v>
          </cell>
          <cell r="B1981" t="str">
            <v xml:space="preserve">TREAT TOE DISLOCATION              </v>
          </cell>
        </row>
        <row r="1982">
          <cell r="A1982" t="str">
            <v>28666</v>
          </cell>
          <cell r="B1982" t="str">
            <v xml:space="preserve">TREAT TOE DISLOCATION              </v>
          </cell>
        </row>
        <row r="1983">
          <cell r="A1983" t="str">
            <v>28675</v>
          </cell>
          <cell r="B1983" t="str">
            <v xml:space="preserve">REPAIR OF TOE DISLOCATION          </v>
          </cell>
        </row>
        <row r="1984">
          <cell r="A1984" t="str">
            <v>28705</v>
          </cell>
          <cell r="B1984" t="str">
            <v xml:space="preserve">FUSION OF FOOT BONES               </v>
          </cell>
        </row>
        <row r="1985">
          <cell r="A1985" t="str">
            <v>28715</v>
          </cell>
          <cell r="B1985" t="str">
            <v xml:space="preserve">FUSION OF FOOT BONES               </v>
          </cell>
        </row>
        <row r="1986">
          <cell r="A1986" t="str">
            <v>28725</v>
          </cell>
          <cell r="B1986" t="str">
            <v xml:space="preserve">FUSION OF FOOT BONES               </v>
          </cell>
        </row>
        <row r="1987">
          <cell r="A1987" t="str">
            <v>28730</v>
          </cell>
          <cell r="B1987" t="str">
            <v xml:space="preserve">FUSION OF FOOT BONES               </v>
          </cell>
        </row>
        <row r="1988">
          <cell r="A1988" t="str">
            <v>28735</v>
          </cell>
          <cell r="B1988" t="str">
            <v xml:space="preserve">FUSION OF FOOT BONES               </v>
          </cell>
        </row>
        <row r="1989">
          <cell r="A1989" t="str">
            <v>28737</v>
          </cell>
          <cell r="B1989" t="str">
            <v xml:space="preserve">REVISION OF FOOT BONES             </v>
          </cell>
        </row>
        <row r="1990">
          <cell r="A1990" t="str">
            <v>28740</v>
          </cell>
          <cell r="B1990" t="str">
            <v xml:space="preserve">FUSION OF FOOT BONES               </v>
          </cell>
        </row>
        <row r="1991">
          <cell r="A1991" t="str">
            <v>28750</v>
          </cell>
          <cell r="B1991" t="str">
            <v xml:space="preserve">FUSION OF BIG TOE JOINT            </v>
          </cell>
        </row>
        <row r="1992">
          <cell r="A1992" t="str">
            <v>28755</v>
          </cell>
          <cell r="B1992" t="str">
            <v xml:space="preserve">FUSION OF BIG TOE JOINT            </v>
          </cell>
        </row>
        <row r="1993">
          <cell r="A1993" t="str">
            <v>28760</v>
          </cell>
          <cell r="B1993" t="str">
            <v xml:space="preserve">FUSION OF BIG TOE JOINT            </v>
          </cell>
        </row>
        <row r="1994">
          <cell r="A1994" t="str">
            <v>28800</v>
          </cell>
          <cell r="B1994" t="str">
            <v xml:space="preserve">AMPUTATION OF MIDFOOT              </v>
          </cell>
        </row>
        <row r="1995">
          <cell r="A1995" t="str">
            <v>28805</v>
          </cell>
          <cell r="B1995" t="str">
            <v xml:space="preserve">AMPUTATION THRU METATARSAL         </v>
          </cell>
        </row>
        <row r="1996">
          <cell r="A1996" t="str">
            <v>28810</v>
          </cell>
          <cell r="B1996" t="str">
            <v xml:space="preserve">AMPUTATION TOE &amp; METATARSAL        </v>
          </cell>
        </row>
        <row r="1997">
          <cell r="A1997" t="str">
            <v>28820</v>
          </cell>
          <cell r="B1997" t="str">
            <v xml:space="preserve">AMPUTATION OF TOE                  </v>
          </cell>
        </row>
        <row r="1998">
          <cell r="A1998" t="str">
            <v>28825</v>
          </cell>
          <cell r="B1998" t="str">
            <v xml:space="preserve">PARTIAL AMPUTATION OF TOE          </v>
          </cell>
        </row>
        <row r="1999">
          <cell r="A1999" t="str">
            <v>28899</v>
          </cell>
          <cell r="B1999" t="str">
            <v xml:space="preserve">FOOT/TOES SURGERY PROCEDURE        </v>
          </cell>
        </row>
        <row r="2000">
          <cell r="A2000" t="str">
            <v>29000</v>
          </cell>
          <cell r="B2000" t="str">
            <v xml:space="preserve">APPLICATION OF BODY CAST           </v>
          </cell>
        </row>
        <row r="2001">
          <cell r="A2001" t="str">
            <v>29010</v>
          </cell>
          <cell r="B2001" t="str">
            <v xml:space="preserve">APPLICATION OF BODY CAST           </v>
          </cell>
        </row>
        <row r="2002">
          <cell r="A2002" t="str">
            <v>29015</v>
          </cell>
          <cell r="B2002" t="str">
            <v xml:space="preserve">APPLICATION OF BODY CAST           </v>
          </cell>
        </row>
        <row r="2003">
          <cell r="A2003" t="str">
            <v>29020</v>
          </cell>
          <cell r="B2003" t="str">
            <v xml:space="preserve">APPLICATION OF BODY CAST           </v>
          </cell>
        </row>
        <row r="2004">
          <cell r="A2004" t="str">
            <v>29025</v>
          </cell>
          <cell r="B2004" t="str">
            <v xml:space="preserve">APPLICATION OF BODY CAST           </v>
          </cell>
        </row>
        <row r="2005">
          <cell r="A2005" t="str">
            <v>29035</v>
          </cell>
          <cell r="B2005" t="str">
            <v xml:space="preserve">APPLICATION OF BODY CAST           </v>
          </cell>
        </row>
        <row r="2006">
          <cell r="A2006" t="str">
            <v>29040</v>
          </cell>
          <cell r="B2006" t="str">
            <v xml:space="preserve">APPLICATION OF BODY CAST           </v>
          </cell>
        </row>
        <row r="2007">
          <cell r="A2007" t="str">
            <v>29044</v>
          </cell>
          <cell r="B2007" t="str">
            <v xml:space="preserve">APPLICATION OF BODY CAST           </v>
          </cell>
        </row>
        <row r="2008">
          <cell r="A2008" t="str">
            <v>29046</v>
          </cell>
          <cell r="B2008" t="str">
            <v xml:space="preserve">APPLICATION OF BODY CAST           </v>
          </cell>
        </row>
        <row r="2009">
          <cell r="A2009" t="str">
            <v>29049</v>
          </cell>
          <cell r="B2009" t="str">
            <v xml:space="preserve">APPLICATION OF FIGURE EIGHT        </v>
          </cell>
        </row>
        <row r="2010">
          <cell r="A2010" t="str">
            <v>29055</v>
          </cell>
          <cell r="B2010" t="str">
            <v xml:space="preserve">APPLICATION OF SHOULDER CAST       </v>
          </cell>
        </row>
        <row r="2011">
          <cell r="A2011" t="str">
            <v>29058</v>
          </cell>
          <cell r="B2011" t="str">
            <v xml:space="preserve">APPLICATION OF SHOULDER CAST       </v>
          </cell>
        </row>
        <row r="2012">
          <cell r="A2012" t="str">
            <v>29065</v>
          </cell>
          <cell r="B2012" t="str">
            <v xml:space="preserve">APPLICATION OF LONG ARM CAST       </v>
          </cell>
        </row>
        <row r="2013">
          <cell r="A2013" t="str">
            <v>29075</v>
          </cell>
          <cell r="B2013" t="str">
            <v xml:space="preserve">APPLICATION OF FOREARM CAST        </v>
          </cell>
        </row>
        <row r="2014">
          <cell r="A2014" t="str">
            <v>29085</v>
          </cell>
          <cell r="B2014" t="str">
            <v xml:space="preserve">APPLY HAND/WRIST CAST              </v>
          </cell>
        </row>
        <row r="2015">
          <cell r="A2015" t="str">
            <v>29105</v>
          </cell>
          <cell r="B2015" t="str">
            <v xml:space="preserve">APPLY LONG ARM SPLINT              </v>
          </cell>
        </row>
        <row r="2016">
          <cell r="A2016" t="str">
            <v>29125</v>
          </cell>
          <cell r="B2016" t="str">
            <v xml:space="preserve">APPLY FOREARM SPLINT               </v>
          </cell>
        </row>
        <row r="2017">
          <cell r="A2017" t="str">
            <v>29126</v>
          </cell>
          <cell r="B2017" t="str">
            <v xml:space="preserve">APPLY FOREARM SPLINT               </v>
          </cell>
        </row>
        <row r="2018">
          <cell r="A2018" t="str">
            <v>29130</v>
          </cell>
          <cell r="B2018" t="str">
            <v xml:space="preserve">APPLICATION OF FINGER SPLINT       </v>
          </cell>
        </row>
        <row r="2019">
          <cell r="A2019" t="str">
            <v>29131</v>
          </cell>
          <cell r="B2019" t="str">
            <v xml:space="preserve">APPLICATION OF FINGER SPLINT       </v>
          </cell>
        </row>
        <row r="2020">
          <cell r="A2020" t="str">
            <v>29200</v>
          </cell>
          <cell r="B2020" t="str">
            <v xml:space="preserve">STRAPPING OF CHEST                 </v>
          </cell>
        </row>
        <row r="2021">
          <cell r="A2021" t="str">
            <v>29220</v>
          </cell>
          <cell r="B2021" t="str">
            <v xml:space="preserve">STRAPPING OF LOW BACK              </v>
          </cell>
        </row>
        <row r="2022">
          <cell r="A2022" t="str">
            <v>29240</v>
          </cell>
          <cell r="B2022" t="str">
            <v xml:space="preserve">STRAPPING OF SHOULDER              </v>
          </cell>
        </row>
        <row r="2023">
          <cell r="A2023" t="str">
            <v>29260</v>
          </cell>
          <cell r="B2023" t="str">
            <v xml:space="preserve">STRAPPING OF ELBOW OR WRIST        </v>
          </cell>
        </row>
        <row r="2024">
          <cell r="A2024" t="str">
            <v>29280</v>
          </cell>
          <cell r="B2024" t="str">
            <v xml:space="preserve">STRAPPING OF HAND OR FINGER        </v>
          </cell>
        </row>
        <row r="2025">
          <cell r="A2025" t="str">
            <v>29305</v>
          </cell>
          <cell r="B2025" t="str">
            <v xml:space="preserve">APPLICATION OF HIP CAST            </v>
          </cell>
        </row>
        <row r="2026">
          <cell r="A2026" t="str">
            <v>29325</v>
          </cell>
          <cell r="B2026" t="str">
            <v xml:space="preserve">APPLICATION OF HIP CASTS           </v>
          </cell>
        </row>
        <row r="2027">
          <cell r="A2027" t="str">
            <v>29345</v>
          </cell>
          <cell r="B2027" t="str">
            <v xml:space="preserve">APPLICATION OF LONG LEG CAST       </v>
          </cell>
        </row>
        <row r="2028">
          <cell r="A2028" t="str">
            <v>29355</v>
          </cell>
          <cell r="B2028" t="str">
            <v xml:space="preserve">APPLICATION OF LONG LEG CAST       </v>
          </cell>
        </row>
        <row r="2029">
          <cell r="A2029" t="str">
            <v>29358</v>
          </cell>
          <cell r="B2029" t="str">
            <v xml:space="preserve">APPLY LONG LEG CAST BRACE          </v>
          </cell>
        </row>
        <row r="2030">
          <cell r="A2030" t="str">
            <v>29365</v>
          </cell>
          <cell r="B2030" t="str">
            <v xml:space="preserve">APPLICATION OF LONG LEG CAST       </v>
          </cell>
        </row>
        <row r="2031">
          <cell r="A2031" t="str">
            <v>29405</v>
          </cell>
          <cell r="B2031" t="str">
            <v xml:space="preserve">APPLY SHORT LEG CAST               </v>
          </cell>
        </row>
        <row r="2032">
          <cell r="A2032" t="str">
            <v>29425</v>
          </cell>
          <cell r="B2032" t="str">
            <v xml:space="preserve">APPLY SHORT LEG CAST               </v>
          </cell>
        </row>
        <row r="2033">
          <cell r="A2033" t="str">
            <v>29435</v>
          </cell>
          <cell r="B2033" t="str">
            <v xml:space="preserve">APPLY SHORT LEG CAST               </v>
          </cell>
        </row>
        <row r="2034">
          <cell r="A2034" t="str">
            <v>29440</v>
          </cell>
          <cell r="B2034" t="str">
            <v xml:space="preserve">ADDITION OF WALKER TO CAST         </v>
          </cell>
        </row>
        <row r="2035">
          <cell r="A2035" t="str">
            <v>29445</v>
          </cell>
          <cell r="B2035" t="str">
            <v xml:space="preserve">APPLY RIGID LEG CAST               </v>
          </cell>
        </row>
        <row r="2036">
          <cell r="A2036" t="str">
            <v>29450</v>
          </cell>
          <cell r="B2036" t="str">
            <v xml:space="preserve">APPLICATION OF LEG CAST            </v>
          </cell>
        </row>
        <row r="2037">
          <cell r="A2037" t="str">
            <v>29505</v>
          </cell>
          <cell r="B2037" t="str">
            <v xml:space="preserve">APPLICATION LONG LEG SPLINT        </v>
          </cell>
        </row>
        <row r="2038">
          <cell r="A2038" t="str">
            <v>29515</v>
          </cell>
          <cell r="B2038" t="str">
            <v xml:space="preserve">APPLICATION LOWER LEG SPLINT       </v>
          </cell>
        </row>
        <row r="2039">
          <cell r="A2039" t="str">
            <v>29520</v>
          </cell>
          <cell r="B2039" t="str">
            <v xml:space="preserve">STRAPPING OF HIP                   </v>
          </cell>
        </row>
        <row r="2040">
          <cell r="A2040" t="str">
            <v>29530</v>
          </cell>
          <cell r="B2040" t="str">
            <v xml:space="preserve">STRAPPING OF KNEE                  </v>
          </cell>
        </row>
        <row r="2041">
          <cell r="A2041" t="str">
            <v>29540</v>
          </cell>
          <cell r="B2041" t="str">
            <v xml:space="preserve">STRAPPING OF ANKLE                 </v>
          </cell>
        </row>
        <row r="2042">
          <cell r="A2042" t="str">
            <v>29550</v>
          </cell>
          <cell r="B2042" t="str">
            <v xml:space="preserve">STRAPPING OF TOES                  </v>
          </cell>
        </row>
        <row r="2043">
          <cell r="A2043" t="str">
            <v>29580</v>
          </cell>
          <cell r="B2043" t="str">
            <v xml:space="preserve">APPLICATION OF PASTE BOOT          </v>
          </cell>
        </row>
        <row r="2044">
          <cell r="A2044" t="str">
            <v>29590</v>
          </cell>
          <cell r="B2044" t="str">
            <v xml:space="preserve">APPLICATION OF FOOT SPLINT         </v>
          </cell>
        </row>
        <row r="2045">
          <cell r="A2045" t="str">
            <v>29700</v>
          </cell>
          <cell r="B2045" t="str">
            <v xml:space="preserve">REMOVAL/REVISION OF CAST           </v>
          </cell>
        </row>
        <row r="2046">
          <cell r="A2046" t="str">
            <v>29705</v>
          </cell>
          <cell r="B2046" t="str">
            <v xml:space="preserve">REMOVAL/REVISION OF CAST           </v>
          </cell>
        </row>
        <row r="2047">
          <cell r="A2047" t="str">
            <v>29710</v>
          </cell>
          <cell r="B2047" t="str">
            <v xml:space="preserve">REMOVAL/REVISION OF CAST           </v>
          </cell>
        </row>
        <row r="2048">
          <cell r="A2048" t="str">
            <v>29715</v>
          </cell>
          <cell r="B2048" t="str">
            <v xml:space="preserve">REMOVAL/REVISION OF CAST           </v>
          </cell>
        </row>
        <row r="2049">
          <cell r="A2049" t="str">
            <v>29720</v>
          </cell>
          <cell r="B2049" t="str">
            <v xml:space="preserve">REPAIR OF BODY CAST                </v>
          </cell>
        </row>
        <row r="2050">
          <cell r="A2050" t="str">
            <v>29730</v>
          </cell>
          <cell r="B2050" t="str">
            <v xml:space="preserve">WINDOWING OF CAST                  </v>
          </cell>
        </row>
        <row r="2051">
          <cell r="A2051" t="str">
            <v>29740</v>
          </cell>
          <cell r="B2051" t="str">
            <v xml:space="preserve">WEDGING OF CAST                    </v>
          </cell>
        </row>
        <row r="2052">
          <cell r="A2052" t="str">
            <v>29750</v>
          </cell>
          <cell r="B2052" t="str">
            <v xml:space="preserve">WEDGING OF CLUBFOOT CAST           </v>
          </cell>
        </row>
        <row r="2053">
          <cell r="A2053" t="str">
            <v>29799</v>
          </cell>
          <cell r="B2053" t="str">
            <v xml:space="preserve">CASTING/STRAPPING PROCEDURE        </v>
          </cell>
        </row>
        <row r="2054">
          <cell r="A2054" t="str">
            <v>29800</v>
          </cell>
          <cell r="B2054" t="str">
            <v xml:space="preserve">JAW ARTHROSCOPY/SURGERY            </v>
          </cell>
        </row>
        <row r="2055">
          <cell r="A2055" t="str">
            <v>29804</v>
          </cell>
          <cell r="B2055" t="str">
            <v xml:space="preserve">JAW ARTHROSCOPY/SURGERY            </v>
          </cell>
        </row>
        <row r="2056">
          <cell r="A2056" t="str">
            <v>29815</v>
          </cell>
          <cell r="B2056" t="str">
            <v xml:space="preserve">SHOULDER ARTHROSCOPY               </v>
          </cell>
        </row>
        <row r="2057">
          <cell r="A2057" t="str">
            <v>29819</v>
          </cell>
          <cell r="B2057" t="str">
            <v xml:space="preserve">SHOULDER ARTHROSCOPY/SURGERY       </v>
          </cell>
        </row>
        <row r="2058">
          <cell r="A2058" t="str">
            <v>29820</v>
          </cell>
          <cell r="B2058" t="str">
            <v xml:space="preserve">SHOULDER ARTHROSCOPY/SURGERY       </v>
          </cell>
        </row>
        <row r="2059">
          <cell r="A2059" t="str">
            <v>29821</v>
          </cell>
          <cell r="B2059" t="str">
            <v xml:space="preserve">SHOULDER ARTHROSCOPY/SURGERY       </v>
          </cell>
        </row>
        <row r="2060">
          <cell r="A2060" t="str">
            <v>29822</v>
          </cell>
          <cell r="B2060" t="str">
            <v xml:space="preserve">SHOULDER ARTHROSCOPY/SURGERY       </v>
          </cell>
        </row>
        <row r="2061">
          <cell r="A2061" t="str">
            <v>29823</v>
          </cell>
          <cell r="B2061" t="str">
            <v xml:space="preserve">SHOULDER ARTHROSCOPY/SURGERY       </v>
          </cell>
        </row>
        <row r="2062">
          <cell r="A2062" t="str">
            <v>29825</v>
          </cell>
          <cell r="B2062" t="str">
            <v xml:space="preserve">SHOULDER ARTHROSCOPY/SURGERY       </v>
          </cell>
        </row>
        <row r="2063">
          <cell r="A2063" t="str">
            <v>29826</v>
          </cell>
          <cell r="B2063" t="str">
            <v xml:space="preserve">SHOULDER ARTHROSCOPY/SURGERY       </v>
          </cell>
        </row>
        <row r="2064">
          <cell r="A2064" t="str">
            <v>29830</v>
          </cell>
          <cell r="B2064" t="str">
            <v xml:space="preserve">ELBOW ARTHROSCOPY                  </v>
          </cell>
        </row>
        <row r="2065">
          <cell r="A2065" t="str">
            <v>29834</v>
          </cell>
          <cell r="B2065" t="str">
            <v xml:space="preserve">ELBOW ARTHROSCOPY/SURGERY          </v>
          </cell>
        </row>
        <row r="2066">
          <cell r="A2066" t="str">
            <v>29835</v>
          </cell>
          <cell r="B2066" t="str">
            <v xml:space="preserve">ELBOW ARTHROSCOPY/SURGERY          </v>
          </cell>
        </row>
        <row r="2067">
          <cell r="A2067" t="str">
            <v>29836</v>
          </cell>
          <cell r="B2067" t="str">
            <v xml:space="preserve">ELBOW ARTHROSCOPY/SURGERY          </v>
          </cell>
        </row>
        <row r="2068">
          <cell r="A2068" t="str">
            <v>29837</v>
          </cell>
          <cell r="B2068" t="str">
            <v xml:space="preserve">ELBOW ARTHROSCOPY/SURGERY          </v>
          </cell>
        </row>
        <row r="2069">
          <cell r="A2069" t="str">
            <v>29838</v>
          </cell>
          <cell r="B2069" t="str">
            <v xml:space="preserve">ELBOW ARTHROSCOPY/SURGERY          </v>
          </cell>
        </row>
        <row r="2070">
          <cell r="A2070" t="str">
            <v>29840</v>
          </cell>
          <cell r="B2070" t="str">
            <v xml:space="preserve">WRIST ARTHROSCOPY                  </v>
          </cell>
        </row>
        <row r="2071">
          <cell r="A2071" t="str">
            <v>29843</v>
          </cell>
          <cell r="B2071" t="str">
            <v xml:space="preserve">WRIST ARTHROSCOPY/SURGERY          </v>
          </cell>
        </row>
        <row r="2072">
          <cell r="A2072" t="str">
            <v>29844</v>
          </cell>
          <cell r="B2072" t="str">
            <v xml:space="preserve">WRIST ARTHROSCOPY/SURGERY          </v>
          </cell>
        </row>
        <row r="2073">
          <cell r="A2073" t="str">
            <v>29845</v>
          </cell>
          <cell r="B2073" t="str">
            <v xml:space="preserve">WRIST ARTHROSCOPY/SURGERY          </v>
          </cell>
        </row>
        <row r="2074">
          <cell r="A2074" t="str">
            <v>29846</v>
          </cell>
          <cell r="B2074" t="str">
            <v xml:space="preserve">WRIST ARTHROSCOPY/SURGERY          </v>
          </cell>
        </row>
        <row r="2075">
          <cell r="A2075" t="str">
            <v>29847</v>
          </cell>
          <cell r="B2075" t="str">
            <v xml:space="preserve">WRIST ARTHROSCOPY/SURGERY          </v>
          </cell>
        </row>
        <row r="2076">
          <cell r="A2076" t="str">
            <v>29848</v>
          </cell>
          <cell r="B2076" t="str">
            <v xml:space="preserve">WRIST ENDOSCOPY/SURGERY            </v>
          </cell>
        </row>
        <row r="2077">
          <cell r="A2077" t="str">
            <v>29850</v>
          </cell>
          <cell r="B2077" t="str">
            <v xml:space="preserve">KNEE ARTHROSCOPY/SURGERY           </v>
          </cell>
        </row>
        <row r="2078">
          <cell r="A2078" t="str">
            <v>29851</v>
          </cell>
          <cell r="B2078" t="str">
            <v xml:space="preserve">KNEE ARTHROSCOPY/SURGERY           </v>
          </cell>
        </row>
        <row r="2079">
          <cell r="A2079" t="str">
            <v>29855</v>
          </cell>
          <cell r="B2079" t="str">
            <v xml:space="preserve">TIBIAL ARTHROSCOPY/SURGERY         </v>
          </cell>
        </row>
        <row r="2080">
          <cell r="A2080" t="str">
            <v>29856</v>
          </cell>
          <cell r="B2080" t="str">
            <v xml:space="preserve">TIBIAL ARTHROSCOPY/SURGERY         </v>
          </cell>
        </row>
        <row r="2081">
          <cell r="A2081" t="str">
            <v>29860</v>
          </cell>
          <cell r="B2081" t="str">
            <v xml:space="preserve">HIP ARTHROSCOPY, DX                </v>
          </cell>
        </row>
        <row r="2082">
          <cell r="A2082" t="str">
            <v>29861</v>
          </cell>
          <cell r="B2082" t="str">
            <v xml:space="preserve">HIP ARTHROSCOPY/SURGERY            </v>
          </cell>
        </row>
        <row r="2083">
          <cell r="A2083" t="str">
            <v>29862</v>
          </cell>
          <cell r="B2083" t="str">
            <v xml:space="preserve">HIP ARTHROSCOPY/SURGERY            </v>
          </cell>
        </row>
        <row r="2084">
          <cell r="A2084" t="str">
            <v>29863</v>
          </cell>
          <cell r="B2084" t="str">
            <v xml:space="preserve">HIP ARTHROSCOPY/SURGERY            </v>
          </cell>
        </row>
        <row r="2085">
          <cell r="A2085" t="str">
            <v>29870</v>
          </cell>
          <cell r="B2085" t="str">
            <v xml:space="preserve">KNEE ARTHROSCOPY, DIAGNOSTIC       </v>
          </cell>
        </row>
        <row r="2086">
          <cell r="A2086" t="str">
            <v>29871</v>
          </cell>
          <cell r="B2086" t="str">
            <v xml:space="preserve">KNEE ARTHROSCOPY/DRAINAGE          </v>
          </cell>
        </row>
        <row r="2087">
          <cell r="A2087" t="str">
            <v>29874</v>
          </cell>
          <cell r="B2087" t="str">
            <v xml:space="preserve">KNEE ARTHROSCOPY/SURGERY           </v>
          </cell>
        </row>
        <row r="2088">
          <cell r="A2088" t="str">
            <v>29875</v>
          </cell>
          <cell r="B2088" t="str">
            <v xml:space="preserve">KNEE ARTHROSCOPY/SURGERY           </v>
          </cell>
        </row>
        <row r="2089">
          <cell r="A2089" t="str">
            <v>29876</v>
          </cell>
          <cell r="B2089" t="str">
            <v xml:space="preserve">KNEE ARTHROSCOPY/SURGERY           </v>
          </cell>
        </row>
        <row r="2090">
          <cell r="A2090" t="str">
            <v>29877</v>
          </cell>
          <cell r="B2090" t="str">
            <v xml:space="preserve">KNEE ARTHROSCOPY/SURGERY           </v>
          </cell>
        </row>
        <row r="2091">
          <cell r="A2091" t="str">
            <v>29879</v>
          </cell>
          <cell r="B2091" t="str">
            <v xml:space="preserve">KNEE ARTHROSCOPY/SURGERY           </v>
          </cell>
        </row>
        <row r="2092">
          <cell r="A2092" t="str">
            <v>29880</v>
          </cell>
          <cell r="B2092" t="str">
            <v xml:space="preserve">KNEE ARTHROSCOPY/SURGERY           </v>
          </cell>
        </row>
        <row r="2093">
          <cell r="A2093" t="str">
            <v>29881</v>
          </cell>
          <cell r="B2093" t="str">
            <v xml:space="preserve">KNEE ARTHROSCOPY/SURGERY           </v>
          </cell>
        </row>
        <row r="2094">
          <cell r="A2094" t="str">
            <v>29882</v>
          </cell>
          <cell r="B2094" t="str">
            <v xml:space="preserve">KNEE ARTHROSCOPY/SURGERY           </v>
          </cell>
        </row>
        <row r="2095">
          <cell r="A2095" t="str">
            <v>29883</v>
          </cell>
          <cell r="B2095" t="str">
            <v xml:space="preserve">KNEE ARTHROSCOPY/SURGERY           </v>
          </cell>
        </row>
        <row r="2096">
          <cell r="A2096" t="str">
            <v>29884</v>
          </cell>
          <cell r="B2096" t="str">
            <v xml:space="preserve">KNEE ARTHROSCOPY/SURGERY           </v>
          </cell>
        </row>
        <row r="2097">
          <cell r="A2097" t="str">
            <v>29885</v>
          </cell>
          <cell r="B2097" t="str">
            <v xml:space="preserve">KNEE ARTHROSCOPY/SURGERY           </v>
          </cell>
        </row>
        <row r="2098">
          <cell r="A2098" t="str">
            <v>29886</v>
          </cell>
          <cell r="B2098" t="str">
            <v xml:space="preserve">KNEE ARTHROSCOPY/SURGERY           </v>
          </cell>
        </row>
        <row r="2099">
          <cell r="A2099" t="str">
            <v>29887</v>
          </cell>
          <cell r="B2099" t="str">
            <v xml:space="preserve">KNEE ARTHROSCOPY/SURGERY           </v>
          </cell>
        </row>
        <row r="2100">
          <cell r="A2100" t="str">
            <v>29888</v>
          </cell>
          <cell r="B2100" t="str">
            <v xml:space="preserve">KNEE ARTHROSCOPY/SURGERY           </v>
          </cell>
        </row>
        <row r="2101">
          <cell r="A2101" t="str">
            <v>29889</v>
          </cell>
          <cell r="B2101" t="str">
            <v xml:space="preserve">KNEE ARTHROSCOPY/SURGERY           </v>
          </cell>
        </row>
        <row r="2102">
          <cell r="A2102" t="str">
            <v>29891</v>
          </cell>
          <cell r="B2102" t="str">
            <v xml:space="preserve">ANKLE ARTHROSCOPY/SURGERY          </v>
          </cell>
        </row>
        <row r="2103">
          <cell r="A2103" t="str">
            <v>29892</v>
          </cell>
          <cell r="B2103" t="str">
            <v xml:space="preserve">ANKLE ARTHROSCOPY/SURGERY          </v>
          </cell>
        </row>
        <row r="2104">
          <cell r="A2104" t="str">
            <v>29893</v>
          </cell>
          <cell r="B2104" t="str">
            <v xml:space="preserve">SCOPE, PLANTAR FASCIOTOMY          </v>
          </cell>
        </row>
        <row r="2105">
          <cell r="A2105" t="str">
            <v>29894</v>
          </cell>
          <cell r="B2105" t="str">
            <v xml:space="preserve">ANKLE ARTHROSCOPY/SURGERY          </v>
          </cell>
        </row>
        <row r="2106">
          <cell r="A2106" t="str">
            <v>29895</v>
          </cell>
          <cell r="B2106" t="str">
            <v xml:space="preserve">ANKLE ARTHROSCOPY/SURGERY          </v>
          </cell>
        </row>
        <row r="2107">
          <cell r="A2107" t="str">
            <v>29897</v>
          </cell>
          <cell r="B2107" t="str">
            <v xml:space="preserve">ANKLE ARTHROSCOPY/SURGERY          </v>
          </cell>
        </row>
        <row r="2108">
          <cell r="A2108" t="str">
            <v>29898</v>
          </cell>
          <cell r="B2108" t="str">
            <v xml:space="preserve">ANKLE ARTHROSCOPY/SURGERY          </v>
          </cell>
        </row>
        <row r="2109">
          <cell r="A2109" t="str">
            <v>29909</v>
          </cell>
          <cell r="B2109" t="str">
            <v xml:space="preserve">ARTHROSCOPY OF JOINT               </v>
          </cell>
        </row>
        <row r="2110">
          <cell r="A2110" t="str">
            <v>30000</v>
          </cell>
          <cell r="B2110" t="str">
            <v xml:space="preserve">DRAINAGE OF NOSE LESION            </v>
          </cell>
        </row>
        <row r="2111">
          <cell r="A2111" t="str">
            <v>30020</v>
          </cell>
          <cell r="B2111" t="str">
            <v xml:space="preserve">DRAINAGE OF NOSE LESION            </v>
          </cell>
        </row>
        <row r="2112">
          <cell r="A2112" t="str">
            <v>30100</v>
          </cell>
          <cell r="B2112" t="str">
            <v xml:space="preserve">INTRANASAL BIOPSY                  </v>
          </cell>
        </row>
        <row r="2113">
          <cell r="A2113" t="str">
            <v>30110</v>
          </cell>
          <cell r="B2113" t="str">
            <v xml:space="preserve">REMOVAL OF NOSE POLYP(S)           </v>
          </cell>
        </row>
        <row r="2114">
          <cell r="A2114" t="str">
            <v>30115</v>
          </cell>
          <cell r="B2114" t="str">
            <v xml:space="preserve">REMOVAL OF NOSE POLYP(S)           </v>
          </cell>
        </row>
        <row r="2115">
          <cell r="A2115" t="str">
            <v>30117</v>
          </cell>
          <cell r="B2115" t="str">
            <v xml:space="preserve">REMOVAL OF INTRANASAL LESION       </v>
          </cell>
        </row>
        <row r="2116">
          <cell r="A2116" t="str">
            <v>30118</v>
          </cell>
          <cell r="B2116" t="str">
            <v xml:space="preserve">REMOVAL OF INTRANASAL LESION       </v>
          </cell>
        </row>
        <row r="2117">
          <cell r="A2117" t="str">
            <v>30120</v>
          </cell>
          <cell r="B2117" t="str">
            <v xml:space="preserve">REVISION OF NOSE                   </v>
          </cell>
        </row>
        <row r="2118">
          <cell r="A2118" t="str">
            <v>30124</v>
          </cell>
          <cell r="B2118" t="str">
            <v xml:space="preserve">REMOVAL OF NOSE LESION             </v>
          </cell>
        </row>
        <row r="2119">
          <cell r="A2119" t="str">
            <v>30125</v>
          </cell>
          <cell r="B2119" t="str">
            <v xml:space="preserve">REMOVAL OF NOSE LESION             </v>
          </cell>
        </row>
        <row r="2120">
          <cell r="A2120" t="str">
            <v>30130</v>
          </cell>
          <cell r="B2120" t="str">
            <v xml:space="preserve">REMOVAL OF TURBINATE BONES         </v>
          </cell>
        </row>
        <row r="2121">
          <cell r="A2121" t="str">
            <v>30140</v>
          </cell>
          <cell r="B2121" t="str">
            <v xml:space="preserve">REMOVAL OF TURBINATE BONES         </v>
          </cell>
        </row>
        <row r="2122">
          <cell r="A2122" t="str">
            <v>30150</v>
          </cell>
          <cell r="B2122" t="str">
            <v xml:space="preserve">PARTIAL REMOVAL OF NOSE            </v>
          </cell>
        </row>
        <row r="2123">
          <cell r="A2123" t="str">
            <v>30160</v>
          </cell>
          <cell r="B2123" t="str">
            <v xml:space="preserve">REMOVAL OF NOSE                    </v>
          </cell>
        </row>
        <row r="2124">
          <cell r="A2124" t="str">
            <v>30200</v>
          </cell>
          <cell r="B2124" t="str">
            <v xml:space="preserve">INJECTION TREATMENT OF NOSE        </v>
          </cell>
        </row>
        <row r="2125">
          <cell r="A2125" t="str">
            <v>30210</v>
          </cell>
          <cell r="B2125" t="str">
            <v xml:space="preserve">NASAL SINUS THERAPY                </v>
          </cell>
        </row>
        <row r="2126">
          <cell r="A2126" t="str">
            <v>30220</v>
          </cell>
          <cell r="B2126" t="str">
            <v xml:space="preserve">INSERT NASAL SEPTAL BUTTON         </v>
          </cell>
        </row>
        <row r="2127">
          <cell r="A2127" t="str">
            <v>30300</v>
          </cell>
          <cell r="B2127" t="str">
            <v xml:space="preserve">REMOVE NASAL FOREIGN BODY          </v>
          </cell>
        </row>
        <row r="2128">
          <cell r="A2128" t="str">
            <v>30310</v>
          </cell>
          <cell r="B2128" t="str">
            <v xml:space="preserve">REMOVE NASAL FOREIGN BODY          </v>
          </cell>
        </row>
        <row r="2129">
          <cell r="A2129" t="str">
            <v>30320</v>
          </cell>
          <cell r="B2129" t="str">
            <v xml:space="preserve">REMOVE NASAL FOREIGN BODY          </v>
          </cell>
        </row>
        <row r="2130">
          <cell r="A2130" t="str">
            <v>30400</v>
          </cell>
          <cell r="B2130" t="str">
            <v xml:space="preserve">RECONSTRUCTION OF NOSE             </v>
          </cell>
        </row>
        <row r="2131">
          <cell r="A2131" t="str">
            <v>30410</v>
          </cell>
          <cell r="B2131" t="str">
            <v xml:space="preserve">RECONSTRUCTION OF NOSE             </v>
          </cell>
        </row>
        <row r="2132">
          <cell r="A2132" t="str">
            <v>30420</v>
          </cell>
          <cell r="B2132" t="str">
            <v xml:space="preserve">RECONSTRUCTION OF NOSE             </v>
          </cell>
        </row>
        <row r="2133">
          <cell r="A2133" t="str">
            <v>30430</v>
          </cell>
          <cell r="B2133" t="str">
            <v xml:space="preserve">REVISION OF NOSE                   </v>
          </cell>
        </row>
        <row r="2134">
          <cell r="A2134" t="str">
            <v>30435</v>
          </cell>
          <cell r="B2134" t="str">
            <v xml:space="preserve">REVISION OF NOSE                   </v>
          </cell>
        </row>
        <row r="2135">
          <cell r="A2135" t="str">
            <v>30450</v>
          </cell>
          <cell r="B2135" t="str">
            <v xml:space="preserve">REVISION OF NOSE                   </v>
          </cell>
        </row>
        <row r="2136">
          <cell r="A2136" t="str">
            <v>30460</v>
          </cell>
          <cell r="B2136" t="str">
            <v xml:space="preserve">REVISION OF NOSE                   </v>
          </cell>
        </row>
        <row r="2137">
          <cell r="A2137" t="str">
            <v>30462</v>
          </cell>
          <cell r="B2137" t="str">
            <v xml:space="preserve">REVISION OF NOSE                   </v>
          </cell>
        </row>
        <row r="2138">
          <cell r="A2138" t="str">
            <v>30520</v>
          </cell>
          <cell r="B2138" t="str">
            <v xml:space="preserve">REPAIR OF NASAL SEPTUM             </v>
          </cell>
        </row>
        <row r="2139">
          <cell r="A2139" t="str">
            <v>30540</v>
          </cell>
          <cell r="B2139" t="str">
            <v xml:space="preserve">REPAIR NASAL DEFECT                </v>
          </cell>
        </row>
        <row r="2140">
          <cell r="A2140" t="str">
            <v>30545</v>
          </cell>
          <cell r="B2140" t="str">
            <v xml:space="preserve">REPAIR NASAL DEFECT                </v>
          </cell>
        </row>
        <row r="2141">
          <cell r="A2141" t="str">
            <v>30560</v>
          </cell>
          <cell r="B2141" t="str">
            <v xml:space="preserve">RELEASE OF NASAL ADHESIONS         </v>
          </cell>
        </row>
        <row r="2142">
          <cell r="A2142" t="str">
            <v>30580</v>
          </cell>
          <cell r="B2142" t="str">
            <v xml:space="preserve">REPAIR UPPER JAW FISTULA           </v>
          </cell>
        </row>
        <row r="2143">
          <cell r="A2143" t="str">
            <v>30600</v>
          </cell>
          <cell r="B2143" t="str">
            <v xml:space="preserve">REPAIR MOUTH/NOSE FISTULA          </v>
          </cell>
        </row>
        <row r="2144">
          <cell r="A2144" t="str">
            <v>30620</v>
          </cell>
          <cell r="B2144" t="str">
            <v xml:space="preserve">INTRANASAL RECONSTRUCTION          </v>
          </cell>
        </row>
        <row r="2145">
          <cell r="A2145" t="str">
            <v>30630</v>
          </cell>
          <cell r="B2145" t="str">
            <v xml:space="preserve">REPAIR NASAL SEPTUM DEFECT         </v>
          </cell>
        </row>
        <row r="2146">
          <cell r="A2146" t="str">
            <v>30801</v>
          </cell>
          <cell r="B2146" t="str">
            <v xml:space="preserve">CAUTERIZATION INNER NOSE           </v>
          </cell>
        </row>
        <row r="2147">
          <cell r="A2147" t="str">
            <v>30802</v>
          </cell>
          <cell r="B2147" t="str">
            <v xml:space="preserve">CAUTERIZATION INNER NOSE           </v>
          </cell>
        </row>
        <row r="2148">
          <cell r="A2148" t="str">
            <v>30901</v>
          </cell>
          <cell r="B2148" t="str">
            <v xml:space="preserve">CONTROL OF NOSEBLEED               </v>
          </cell>
        </row>
        <row r="2149">
          <cell r="A2149" t="str">
            <v>30903</v>
          </cell>
          <cell r="B2149" t="str">
            <v xml:space="preserve">CONTROL OF NOSEBLEED               </v>
          </cell>
        </row>
        <row r="2150">
          <cell r="A2150" t="str">
            <v>30905</v>
          </cell>
          <cell r="B2150" t="str">
            <v xml:space="preserve">CONTROL OF NOSEBLEED               </v>
          </cell>
        </row>
        <row r="2151">
          <cell r="A2151" t="str">
            <v>30906</v>
          </cell>
          <cell r="B2151" t="str">
            <v xml:space="preserve">REPEAT CONTROL OF NOSEBLEED        </v>
          </cell>
        </row>
        <row r="2152">
          <cell r="A2152" t="str">
            <v>30915</v>
          </cell>
          <cell r="B2152" t="str">
            <v xml:space="preserve">LIGATION NASAL SINUS ARTERY        </v>
          </cell>
        </row>
        <row r="2153">
          <cell r="A2153" t="str">
            <v>30920</v>
          </cell>
          <cell r="B2153" t="str">
            <v xml:space="preserve">LIGATION UPPER JAW ARTERY          </v>
          </cell>
        </row>
        <row r="2154">
          <cell r="A2154" t="str">
            <v>30930</v>
          </cell>
          <cell r="B2154" t="str">
            <v xml:space="preserve">THERAPY FRACTURE OF NOSE           </v>
          </cell>
        </row>
        <row r="2155">
          <cell r="A2155" t="str">
            <v>30999</v>
          </cell>
          <cell r="B2155" t="str">
            <v xml:space="preserve">NASAL SURGERY PROCEDURE            </v>
          </cell>
        </row>
        <row r="2156">
          <cell r="A2156" t="str">
            <v>31000</v>
          </cell>
          <cell r="B2156" t="str">
            <v xml:space="preserve">IRRIGATION MAXILLARY SINUS         </v>
          </cell>
        </row>
        <row r="2157">
          <cell r="A2157" t="str">
            <v>31002</v>
          </cell>
          <cell r="B2157" t="str">
            <v xml:space="preserve">IRRIGATION SPHENOID SINUS          </v>
          </cell>
        </row>
        <row r="2158">
          <cell r="A2158" t="str">
            <v>31020</v>
          </cell>
          <cell r="B2158" t="str">
            <v xml:space="preserve">EXPLORATION MAXILLARY SINUS        </v>
          </cell>
        </row>
        <row r="2159">
          <cell r="A2159" t="str">
            <v>31030</v>
          </cell>
          <cell r="B2159" t="str">
            <v xml:space="preserve">EXPLORATION MAXILLARY SINUS        </v>
          </cell>
        </row>
        <row r="2160">
          <cell r="A2160" t="str">
            <v>31032</v>
          </cell>
          <cell r="B2160" t="str">
            <v xml:space="preserve">EXPLORE SINUS,REMOVE POLYPS        </v>
          </cell>
        </row>
        <row r="2161">
          <cell r="A2161" t="str">
            <v>31040</v>
          </cell>
          <cell r="B2161" t="str">
            <v xml:space="preserve">EXPLORATION BEHIND UPPER JAW       </v>
          </cell>
        </row>
        <row r="2162">
          <cell r="A2162" t="str">
            <v>31050</v>
          </cell>
          <cell r="B2162" t="str">
            <v xml:space="preserve">EXPLORATION SPHENOID SINUS         </v>
          </cell>
        </row>
        <row r="2163">
          <cell r="A2163" t="str">
            <v>31051</v>
          </cell>
          <cell r="B2163" t="str">
            <v xml:space="preserve">SPHENOID SINUS SURGERY             </v>
          </cell>
        </row>
        <row r="2164">
          <cell r="A2164" t="str">
            <v>31070</v>
          </cell>
          <cell r="B2164" t="str">
            <v xml:space="preserve">EXPLORATION OF FRONTAL SINUS       </v>
          </cell>
        </row>
        <row r="2165">
          <cell r="A2165" t="str">
            <v>31075</v>
          </cell>
          <cell r="B2165" t="str">
            <v xml:space="preserve">EXPLORATION OF FRONTAL SINUS       </v>
          </cell>
        </row>
        <row r="2166">
          <cell r="A2166" t="str">
            <v>31080</v>
          </cell>
          <cell r="B2166" t="str">
            <v xml:space="preserve">REMOVAL OF FRONTAL SINUS           </v>
          </cell>
        </row>
        <row r="2167">
          <cell r="A2167" t="str">
            <v>31081</v>
          </cell>
          <cell r="B2167" t="str">
            <v xml:space="preserve">REMOVAL OF FRONTAL SINUS           </v>
          </cell>
        </row>
        <row r="2168">
          <cell r="A2168" t="str">
            <v>31084</v>
          </cell>
          <cell r="B2168" t="str">
            <v xml:space="preserve">REMOVAL OF FRONTAL SINUS           </v>
          </cell>
        </row>
        <row r="2169">
          <cell r="A2169" t="str">
            <v>31085</v>
          </cell>
          <cell r="B2169" t="str">
            <v xml:space="preserve">REMOVAL OF FRONTAL SINUS           </v>
          </cell>
        </row>
        <row r="2170">
          <cell r="A2170" t="str">
            <v>31086</v>
          </cell>
          <cell r="B2170" t="str">
            <v xml:space="preserve">REMOVAL OF FRONTAL SINUS           </v>
          </cell>
        </row>
        <row r="2171">
          <cell r="A2171" t="str">
            <v>31087</v>
          </cell>
          <cell r="B2171" t="str">
            <v xml:space="preserve">REMOVAL OF FRONTAL SINUS           </v>
          </cell>
        </row>
        <row r="2172">
          <cell r="A2172" t="str">
            <v>31090</v>
          </cell>
          <cell r="B2172" t="str">
            <v xml:space="preserve">EXPLORATION OF SINUSES             </v>
          </cell>
        </row>
        <row r="2173">
          <cell r="A2173" t="str">
            <v>31200</v>
          </cell>
          <cell r="B2173" t="str">
            <v xml:space="preserve">REMOVAL OF ETHMOID SINUS           </v>
          </cell>
        </row>
        <row r="2174">
          <cell r="A2174" t="str">
            <v>31201</v>
          </cell>
          <cell r="B2174" t="str">
            <v xml:space="preserve">REMOVAL OF ETHMOID SINUS           </v>
          </cell>
        </row>
        <row r="2175">
          <cell r="A2175" t="str">
            <v>31205</v>
          </cell>
          <cell r="B2175" t="str">
            <v xml:space="preserve">REMOVAL OF ETHMOID SINUS           </v>
          </cell>
        </row>
        <row r="2176">
          <cell r="A2176" t="str">
            <v>31225</v>
          </cell>
          <cell r="B2176" t="str">
            <v xml:space="preserve">REMOVAL OF UPPER JAW               </v>
          </cell>
        </row>
        <row r="2177">
          <cell r="A2177" t="str">
            <v>31230</v>
          </cell>
          <cell r="B2177" t="str">
            <v xml:space="preserve">REMOVAL OF UPPER JAW               </v>
          </cell>
        </row>
        <row r="2178">
          <cell r="A2178" t="str">
            <v>31231</v>
          </cell>
          <cell r="B2178" t="str">
            <v xml:space="preserve">NASAL ENDOSCOPY, DX                </v>
          </cell>
        </row>
        <row r="2179">
          <cell r="A2179" t="str">
            <v>31233</v>
          </cell>
          <cell r="B2179" t="str">
            <v xml:space="preserve">NASAL/SINUS ENDOSCOPY, DX          </v>
          </cell>
        </row>
        <row r="2180">
          <cell r="A2180" t="str">
            <v>31235</v>
          </cell>
          <cell r="B2180" t="str">
            <v xml:space="preserve">NASAL/SINUS ENDOSCOPY, DX          </v>
          </cell>
        </row>
        <row r="2181">
          <cell r="A2181" t="str">
            <v>31237</v>
          </cell>
          <cell r="B2181" t="str">
            <v xml:space="preserve">NASAL/SINUS ENDOSCOPY, SURG        </v>
          </cell>
        </row>
        <row r="2182">
          <cell r="A2182" t="str">
            <v>31238</v>
          </cell>
          <cell r="B2182" t="str">
            <v xml:space="preserve">NASAL/SINUS ENDOSCOPY, SURG        </v>
          </cell>
        </row>
        <row r="2183">
          <cell r="A2183" t="str">
            <v>31239</v>
          </cell>
          <cell r="B2183" t="str">
            <v xml:space="preserve">NASAL/SINUS ENDOSCOPY, SURG        </v>
          </cell>
        </row>
        <row r="2184">
          <cell r="A2184" t="str">
            <v>31240</v>
          </cell>
          <cell r="B2184" t="str">
            <v xml:space="preserve">NASAL/SINUS ENDOSCOPY, SURG        </v>
          </cell>
        </row>
        <row r="2185">
          <cell r="A2185" t="str">
            <v>31254</v>
          </cell>
          <cell r="B2185" t="str">
            <v xml:space="preserve">REVISION OF ETHMOID SINUS          </v>
          </cell>
        </row>
        <row r="2186">
          <cell r="A2186" t="str">
            <v>31255</v>
          </cell>
          <cell r="B2186" t="str">
            <v xml:space="preserve">REMOVAL OF ETHMOID SINUS           </v>
          </cell>
        </row>
        <row r="2187">
          <cell r="A2187" t="str">
            <v>31256</v>
          </cell>
          <cell r="B2187" t="str">
            <v xml:space="preserve">EXPLORATION MAXILLARY SINUS        </v>
          </cell>
        </row>
        <row r="2188">
          <cell r="A2188" t="str">
            <v>31267</v>
          </cell>
          <cell r="B2188" t="str">
            <v xml:space="preserve">ENDOSCOPY, MAXILLARY SINUS         </v>
          </cell>
        </row>
        <row r="2189">
          <cell r="A2189" t="str">
            <v>31276</v>
          </cell>
          <cell r="B2189" t="str">
            <v xml:space="preserve">SINUS SURGICAL ENDOSCOPY           </v>
          </cell>
        </row>
        <row r="2190">
          <cell r="A2190" t="str">
            <v>31287</v>
          </cell>
          <cell r="B2190" t="str">
            <v xml:space="preserve">NASAL/SINUS ENDOSCOPY, SURG        </v>
          </cell>
        </row>
        <row r="2191">
          <cell r="A2191" t="str">
            <v>31288</v>
          </cell>
          <cell r="B2191" t="str">
            <v xml:space="preserve">NASAL/SINUS ENDOSCOPY, SURG        </v>
          </cell>
        </row>
        <row r="2192">
          <cell r="A2192" t="str">
            <v>31290</v>
          </cell>
          <cell r="B2192" t="str">
            <v xml:space="preserve">NASAL/SINUS ENDOSCOPY, SURG        </v>
          </cell>
        </row>
        <row r="2193">
          <cell r="A2193" t="str">
            <v>31291</v>
          </cell>
          <cell r="B2193" t="str">
            <v xml:space="preserve">NASAL/SINUS ENDOSCOPY, SURG        </v>
          </cell>
        </row>
        <row r="2194">
          <cell r="A2194" t="str">
            <v>31292</v>
          </cell>
          <cell r="B2194" t="str">
            <v xml:space="preserve">NASAL/SINUS ENDOSCOPY, SURG        </v>
          </cell>
        </row>
        <row r="2195">
          <cell r="A2195" t="str">
            <v>31293</v>
          </cell>
          <cell r="B2195" t="str">
            <v xml:space="preserve">NASAL/SINUS ENDOSCOPY, SURG        </v>
          </cell>
        </row>
        <row r="2196">
          <cell r="A2196" t="str">
            <v>31294</v>
          </cell>
          <cell r="B2196" t="str">
            <v xml:space="preserve">NASAL/SINUS ENDOSCOPY, SURG        </v>
          </cell>
        </row>
        <row r="2197">
          <cell r="A2197" t="str">
            <v>31299</v>
          </cell>
          <cell r="B2197" t="str">
            <v xml:space="preserve">SINUS SURGERY PROCEDURE            </v>
          </cell>
        </row>
        <row r="2198">
          <cell r="A2198" t="str">
            <v>31300</v>
          </cell>
          <cell r="B2198" t="str">
            <v xml:space="preserve">REMOVAL OF LARYNX LESION           </v>
          </cell>
        </row>
        <row r="2199">
          <cell r="A2199" t="str">
            <v>31320</v>
          </cell>
          <cell r="B2199" t="str">
            <v xml:space="preserve">DIAGNOSTIC INCISION LARYNX         </v>
          </cell>
        </row>
        <row r="2200">
          <cell r="A2200" t="str">
            <v>31360</v>
          </cell>
          <cell r="B2200" t="str">
            <v xml:space="preserve">REMOVAL OF LARYNX                  </v>
          </cell>
        </row>
        <row r="2201">
          <cell r="A2201" t="str">
            <v>31365</v>
          </cell>
          <cell r="B2201" t="str">
            <v xml:space="preserve">REMOVAL OF LARYNX                  </v>
          </cell>
        </row>
        <row r="2202">
          <cell r="A2202" t="str">
            <v>31367</v>
          </cell>
          <cell r="B2202" t="str">
            <v xml:space="preserve">PARTIAL REMOVAL OF LARYNX          </v>
          </cell>
        </row>
        <row r="2203">
          <cell r="A2203" t="str">
            <v>31368</v>
          </cell>
          <cell r="B2203" t="str">
            <v xml:space="preserve">PARTIAL REMOVAL OF LARYNX          </v>
          </cell>
        </row>
        <row r="2204">
          <cell r="A2204" t="str">
            <v>31370</v>
          </cell>
          <cell r="B2204" t="str">
            <v xml:space="preserve">PARTIAL REMOVAL OF LARYNX          </v>
          </cell>
        </row>
        <row r="2205">
          <cell r="A2205" t="str">
            <v>31375</v>
          </cell>
          <cell r="B2205" t="str">
            <v xml:space="preserve">PARTIAL REMOVAL OF LARYNX          </v>
          </cell>
        </row>
        <row r="2206">
          <cell r="A2206" t="str">
            <v>31380</v>
          </cell>
          <cell r="B2206" t="str">
            <v xml:space="preserve">PARTIAL REMOVAL OF LARYNX          </v>
          </cell>
        </row>
        <row r="2207">
          <cell r="A2207" t="str">
            <v>31382</v>
          </cell>
          <cell r="B2207" t="str">
            <v xml:space="preserve">PARTIAL REMOVAL OF LARYNX          </v>
          </cell>
        </row>
        <row r="2208">
          <cell r="A2208" t="str">
            <v>31390</v>
          </cell>
          <cell r="B2208" t="str">
            <v xml:space="preserve">REMOVAL OF LARYNX &amp; PHARYNX        </v>
          </cell>
        </row>
        <row r="2209">
          <cell r="A2209" t="str">
            <v>31395</v>
          </cell>
          <cell r="B2209" t="str">
            <v xml:space="preserve">RECONSTRUCT LARYNX &amp; PHARYNX       </v>
          </cell>
        </row>
        <row r="2210">
          <cell r="A2210" t="str">
            <v>31400</v>
          </cell>
          <cell r="B2210" t="str">
            <v xml:space="preserve">REVISION OF LARYNX                 </v>
          </cell>
        </row>
        <row r="2211">
          <cell r="A2211" t="str">
            <v>31420</v>
          </cell>
          <cell r="B2211" t="str">
            <v xml:space="preserve">REMOVAL OF EPIGLOTTIS              </v>
          </cell>
        </row>
        <row r="2212">
          <cell r="A2212" t="str">
            <v>31500</v>
          </cell>
          <cell r="B2212" t="str">
            <v xml:space="preserve">INSERT EMERGENCY AIRWAY            </v>
          </cell>
        </row>
        <row r="2213">
          <cell r="A2213" t="str">
            <v>31502</v>
          </cell>
          <cell r="B2213" t="str">
            <v xml:space="preserve">CHANGE OF WINDPIPE AIRWAY          </v>
          </cell>
        </row>
        <row r="2214">
          <cell r="A2214" t="str">
            <v>31505</v>
          </cell>
          <cell r="B2214" t="str">
            <v xml:space="preserve">DIAGNOSTIC LARYNGOSCOPY            </v>
          </cell>
        </row>
        <row r="2215">
          <cell r="A2215" t="str">
            <v>31510</v>
          </cell>
          <cell r="B2215" t="str">
            <v xml:space="preserve">LARYNGOSCOPY WITH BIOPSY           </v>
          </cell>
        </row>
        <row r="2216">
          <cell r="A2216" t="str">
            <v>31511</v>
          </cell>
          <cell r="B2216" t="str">
            <v xml:space="preserve">REMOVE FOREIGN BODY, LARYNX        </v>
          </cell>
        </row>
        <row r="2217">
          <cell r="A2217" t="str">
            <v>31512</v>
          </cell>
          <cell r="B2217" t="str">
            <v xml:space="preserve">REMOVAL OF LARYNX LESION           </v>
          </cell>
        </row>
        <row r="2218">
          <cell r="A2218" t="str">
            <v>31513</v>
          </cell>
          <cell r="B2218" t="str">
            <v xml:space="preserve">INJECTION INTO VOCAL CORD          </v>
          </cell>
        </row>
        <row r="2219">
          <cell r="A2219" t="str">
            <v>31515</v>
          </cell>
          <cell r="B2219" t="str">
            <v xml:space="preserve">LARYNGOSCOPY FOR ASPIRATION        </v>
          </cell>
        </row>
        <row r="2220">
          <cell r="A2220" t="str">
            <v>31520</v>
          </cell>
          <cell r="B2220" t="str">
            <v xml:space="preserve">DIAGNOSTIC LARYNGOSCOPY            </v>
          </cell>
        </row>
        <row r="2221">
          <cell r="A2221" t="str">
            <v>31525</v>
          </cell>
          <cell r="B2221" t="str">
            <v xml:space="preserve">DIAGNOSTIC LARYNGOSCOPY            </v>
          </cell>
        </row>
        <row r="2222">
          <cell r="A2222" t="str">
            <v>31526</v>
          </cell>
          <cell r="B2222" t="str">
            <v xml:space="preserve">DIAGNOSTIC LARYNGOSCOPY            </v>
          </cell>
        </row>
        <row r="2223">
          <cell r="A2223" t="str">
            <v>31527</v>
          </cell>
          <cell r="B2223" t="str">
            <v xml:space="preserve">LARYNGOSCOPY FOR TREATMENT         </v>
          </cell>
        </row>
        <row r="2224">
          <cell r="A2224" t="str">
            <v>31528</v>
          </cell>
          <cell r="B2224" t="str">
            <v xml:space="preserve">LARYNGOSCOPY AND DILATATION        </v>
          </cell>
        </row>
        <row r="2225">
          <cell r="A2225" t="str">
            <v>31529</v>
          </cell>
          <cell r="B2225" t="str">
            <v xml:space="preserve">LARYNGOSCOPY AND DILATATION        </v>
          </cell>
        </row>
        <row r="2226">
          <cell r="A2226" t="str">
            <v>31530</v>
          </cell>
          <cell r="B2226" t="str">
            <v xml:space="preserve">OPERATIVE LARYNGOSCOPY             </v>
          </cell>
        </row>
        <row r="2227">
          <cell r="A2227" t="str">
            <v>31531</v>
          </cell>
          <cell r="B2227" t="str">
            <v xml:space="preserve">OPERATIVE LARYNGOSCOPY             </v>
          </cell>
        </row>
        <row r="2228">
          <cell r="A2228" t="str">
            <v>31535</v>
          </cell>
          <cell r="B2228" t="str">
            <v xml:space="preserve">OPERATIVE LARYNGOSCOPY             </v>
          </cell>
        </row>
        <row r="2229">
          <cell r="A2229" t="str">
            <v>31536</v>
          </cell>
          <cell r="B2229" t="str">
            <v xml:space="preserve">OPERATIVE LARYNGOSCOPY             </v>
          </cell>
        </row>
        <row r="2230">
          <cell r="A2230" t="str">
            <v>31540</v>
          </cell>
          <cell r="B2230" t="str">
            <v xml:space="preserve">OPERATIVE LARYNGOSCOPY             </v>
          </cell>
        </row>
        <row r="2231">
          <cell r="A2231" t="str">
            <v>31541</v>
          </cell>
          <cell r="B2231" t="str">
            <v xml:space="preserve">OPERATIVE LARYNGOSCOPY             </v>
          </cell>
        </row>
        <row r="2232">
          <cell r="A2232" t="str">
            <v>31560</v>
          </cell>
          <cell r="B2232" t="str">
            <v xml:space="preserve">OPERATIVE LARYNGOSCOPY             </v>
          </cell>
        </row>
        <row r="2233">
          <cell r="A2233" t="str">
            <v>31561</v>
          </cell>
          <cell r="B2233" t="str">
            <v xml:space="preserve">OPERATIVE LARYNGOSCOPY             </v>
          </cell>
        </row>
        <row r="2234">
          <cell r="A2234" t="str">
            <v>31570</v>
          </cell>
          <cell r="B2234" t="str">
            <v xml:space="preserve">LARYNGOSCOPY WITH INJECTION        </v>
          </cell>
        </row>
        <row r="2235">
          <cell r="A2235" t="str">
            <v>31571</v>
          </cell>
          <cell r="B2235" t="str">
            <v xml:space="preserve">LARYNGOSCOPY WITH INJECTION        </v>
          </cell>
        </row>
        <row r="2236">
          <cell r="A2236" t="str">
            <v>31575</v>
          </cell>
          <cell r="B2236" t="str">
            <v xml:space="preserve">DIAGNOSTIC LARYNGOSCOPY            </v>
          </cell>
        </row>
        <row r="2237">
          <cell r="A2237" t="str">
            <v>31576</v>
          </cell>
          <cell r="B2237" t="str">
            <v xml:space="preserve">LARYNGOSCOPY WITH BIOPSY           </v>
          </cell>
        </row>
        <row r="2238">
          <cell r="A2238" t="str">
            <v>31577</v>
          </cell>
          <cell r="B2238" t="str">
            <v xml:space="preserve">REMOVE FOREIGN BODY, LARYNX        </v>
          </cell>
        </row>
        <row r="2239">
          <cell r="A2239" t="str">
            <v>31578</v>
          </cell>
          <cell r="B2239" t="str">
            <v xml:space="preserve">REMOVAL OF LARYNX LESION           </v>
          </cell>
        </row>
        <row r="2240">
          <cell r="A2240" t="str">
            <v>31579</v>
          </cell>
          <cell r="B2240" t="str">
            <v xml:space="preserve">DIAGNOSTIC LARYNGOSCOPY            </v>
          </cell>
        </row>
        <row r="2241">
          <cell r="A2241" t="str">
            <v>31580</v>
          </cell>
          <cell r="B2241" t="str">
            <v xml:space="preserve">REVISION OF LARYNX                 </v>
          </cell>
        </row>
        <row r="2242">
          <cell r="A2242" t="str">
            <v>31582</v>
          </cell>
          <cell r="B2242" t="str">
            <v xml:space="preserve">REVISION OF LARYNX                 </v>
          </cell>
        </row>
        <row r="2243">
          <cell r="A2243" t="str">
            <v>31584</v>
          </cell>
          <cell r="B2243" t="str">
            <v xml:space="preserve">REPAIR OF LARYNX FRACTURE          </v>
          </cell>
        </row>
        <row r="2244">
          <cell r="A2244" t="str">
            <v>31585</v>
          </cell>
          <cell r="B2244" t="str">
            <v xml:space="preserve">REPAIR OF LARYNX FRACTURE          </v>
          </cell>
        </row>
        <row r="2245">
          <cell r="A2245" t="str">
            <v>31586</v>
          </cell>
          <cell r="B2245" t="str">
            <v xml:space="preserve">REPAIR OF LARYNX FRACTURE          </v>
          </cell>
        </row>
        <row r="2246">
          <cell r="A2246" t="str">
            <v>31587</v>
          </cell>
          <cell r="B2246" t="str">
            <v xml:space="preserve">REVISION OF LARYNX                 </v>
          </cell>
        </row>
        <row r="2247">
          <cell r="A2247" t="str">
            <v>31588</v>
          </cell>
          <cell r="B2247" t="str">
            <v xml:space="preserve">REVISION OF LARYNX                 </v>
          </cell>
        </row>
        <row r="2248">
          <cell r="A2248" t="str">
            <v>31590</v>
          </cell>
          <cell r="B2248" t="str">
            <v xml:space="preserve">REINNERVATE LARYNX                 </v>
          </cell>
        </row>
        <row r="2249">
          <cell r="A2249" t="str">
            <v>31595</v>
          </cell>
          <cell r="B2249" t="str">
            <v xml:space="preserve">LARYNX NERVE SURGERY               </v>
          </cell>
        </row>
        <row r="2250">
          <cell r="A2250" t="str">
            <v>31599</v>
          </cell>
          <cell r="B2250" t="str">
            <v xml:space="preserve">LARYNX SURGERY PROCEDURE           </v>
          </cell>
        </row>
        <row r="2251">
          <cell r="A2251" t="str">
            <v>31600</v>
          </cell>
          <cell r="B2251" t="str">
            <v xml:space="preserve">INCISION OF WINDPIPE               </v>
          </cell>
        </row>
        <row r="2252">
          <cell r="A2252" t="str">
            <v>31601</v>
          </cell>
          <cell r="B2252" t="str">
            <v xml:space="preserve">INCISION OF WINDPIPE               </v>
          </cell>
        </row>
        <row r="2253">
          <cell r="A2253" t="str">
            <v>31603</v>
          </cell>
          <cell r="B2253" t="str">
            <v xml:space="preserve">INCISION OF WINDPIPE               </v>
          </cell>
        </row>
        <row r="2254">
          <cell r="A2254" t="str">
            <v>31605</v>
          </cell>
          <cell r="B2254" t="str">
            <v xml:space="preserve">INCISION OF WINDPIPE               </v>
          </cell>
        </row>
        <row r="2255">
          <cell r="A2255" t="str">
            <v>31610</v>
          </cell>
          <cell r="B2255" t="str">
            <v xml:space="preserve">INCISION OF WINDPIPE               </v>
          </cell>
        </row>
        <row r="2256">
          <cell r="A2256" t="str">
            <v>31611</v>
          </cell>
          <cell r="B2256" t="str">
            <v xml:space="preserve">SURGERY/SPEECH PROSTHESIS          </v>
          </cell>
        </row>
        <row r="2257">
          <cell r="A2257" t="str">
            <v>31612</v>
          </cell>
          <cell r="B2257" t="str">
            <v xml:space="preserve">PUNCTURE/CLEAR WINDPIPE            </v>
          </cell>
        </row>
        <row r="2258">
          <cell r="A2258" t="str">
            <v>31613</v>
          </cell>
          <cell r="B2258" t="str">
            <v xml:space="preserve">REPAIR WINDPIPE OPENING            </v>
          </cell>
        </row>
        <row r="2259">
          <cell r="A2259" t="str">
            <v>31614</v>
          </cell>
          <cell r="B2259" t="str">
            <v xml:space="preserve">REPAIR WINDPIPE OPENING            </v>
          </cell>
        </row>
        <row r="2260">
          <cell r="A2260" t="str">
            <v>31615</v>
          </cell>
          <cell r="B2260" t="str">
            <v xml:space="preserve">VISUALIZATION OF WINDPIPE          </v>
          </cell>
        </row>
        <row r="2261">
          <cell r="A2261" t="str">
            <v>31622</v>
          </cell>
          <cell r="B2261" t="str">
            <v xml:space="preserve">DX BRONCHOSCOPE/WASH               </v>
          </cell>
        </row>
        <row r="2262">
          <cell r="A2262" t="str">
            <v>31623</v>
          </cell>
          <cell r="B2262" t="str">
            <v xml:space="preserve">DX BRONCHOSCOPE/BRUSH              </v>
          </cell>
        </row>
        <row r="2263">
          <cell r="A2263" t="str">
            <v>31624</v>
          </cell>
          <cell r="B2263" t="str">
            <v xml:space="preserve">DX BRONCHOSCOPE/LAVAGE             </v>
          </cell>
        </row>
        <row r="2264">
          <cell r="A2264" t="str">
            <v>31625</v>
          </cell>
          <cell r="B2264" t="str">
            <v xml:space="preserve">BRONCHOSCOPY WITH BIOPSY           </v>
          </cell>
        </row>
        <row r="2265">
          <cell r="A2265" t="str">
            <v>31628</v>
          </cell>
          <cell r="B2265" t="str">
            <v xml:space="preserve">BRONCHOSCOPY WITH BIOPSY           </v>
          </cell>
        </row>
        <row r="2266">
          <cell r="A2266" t="str">
            <v>31629</v>
          </cell>
          <cell r="B2266" t="str">
            <v xml:space="preserve">BRONCHOSCOPY WITH BIOPSY           </v>
          </cell>
        </row>
        <row r="2267">
          <cell r="A2267" t="str">
            <v>31630</v>
          </cell>
          <cell r="B2267" t="str">
            <v xml:space="preserve">BRONCHOSCOPY WITH REPAIR           </v>
          </cell>
        </row>
        <row r="2268">
          <cell r="A2268" t="str">
            <v>31631</v>
          </cell>
          <cell r="B2268" t="str">
            <v xml:space="preserve">BRONCHOSCOPY WITH DILATION         </v>
          </cell>
        </row>
        <row r="2269">
          <cell r="A2269" t="str">
            <v>31635</v>
          </cell>
          <cell r="B2269" t="str">
            <v xml:space="preserve">REMOVE FOREIGN BODY, AIRWAY        </v>
          </cell>
        </row>
        <row r="2270">
          <cell r="A2270" t="str">
            <v>31640</v>
          </cell>
          <cell r="B2270" t="str">
            <v xml:space="preserve">BRONCHOSCOPY &amp; REMOVE LESION       </v>
          </cell>
        </row>
        <row r="2271">
          <cell r="A2271" t="str">
            <v>31641</v>
          </cell>
          <cell r="B2271" t="str">
            <v xml:space="preserve">BRONCHOSCOPY, TREAT BLOCKAGE       </v>
          </cell>
        </row>
        <row r="2272">
          <cell r="A2272" t="str">
            <v>31643</v>
          </cell>
          <cell r="B2272" t="str">
            <v xml:space="preserve">DX BRONCHOSCOPE/CATHETER           </v>
          </cell>
        </row>
        <row r="2273">
          <cell r="A2273" t="str">
            <v>31645</v>
          </cell>
          <cell r="B2273" t="str">
            <v xml:space="preserve">BRONCHOSCOPY, CLEAR AIRWAYS        </v>
          </cell>
        </row>
        <row r="2274">
          <cell r="A2274" t="str">
            <v>31646</v>
          </cell>
          <cell r="B2274" t="str">
            <v xml:space="preserve">BRONCHOSCOPY, RECLEAR AIRWAYS      </v>
          </cell>
        </row>
        <row r="2275">
          <cell r="A2275" t="str">
            <v>31656</v>
          </cell>
          <cell r="B2275" t="str">
            <v xml:space="preserve">BRONCHOSCOPY, INJECT FOR XRAY      </v>
          </cell>
        </row>
        <row r="2276">
          <cell r="A2276" t="str">
            <v>31700</v>
          </cell>
          <cell r="B2276" t="str">
            <v xml:space="preserve">INSERTION OF AIRWAY CATHETER       </v>
          </cell>
        </row>
        <row r="2277">
          <cell r="A2277" t="str">
            <v>31708</v>
          </cell>
          <cell r="B2277" t="str">
            <v xml:space="preserve">INSTILL AIRWAY CONTRAST DYE        </v>
          </cell>
        </row>
        <row r="2278">
          <cell r="A2278" t="str">
            <v>31710</v>
          </cell>
          <cell r="B2278" t="str">
            <v xml:space="preserve">INSERTION OF AIRWAY CATHETER       </v>
          </cell>
        </row>
        <row r="2279">
          <cell r="A2279" t="str">
            <v>31715</v>
          </cell>
          <cell r="B2279" t="str">
            <v xml:space="preserve">INJECTION FOR BRONCHUS X-RAY       </v>
          </cell>
        </row>
        <row r="2280">
          <cell r="A2280" t="str">
            <v>31717</v>
          </cell>
          <cell r="B2280" t="str">
            <v xml:space="preserve">BRONCHIAL BRUSH BIOPSY             </v>
          </cell>
        </row>
        <row r="2281">
          <cell r="A2281" t="str">
            <v>31720</v>
          </cell>
          <cell r="B2281" t="str">
            <v xml:space="preserve">CLEARANCE OF AIRWAYS               </v>
          </cell>
        </row>
        <row r="2282">
          <cell r="A2282" t="str">
            <v>31725</v>
          </cell>
          <cell r="B2282" t="str">
            <v xml:space="preserve">CLEARANCE OF AIRWAYS               </v>
          </cell>
        </row>
        <row r="2283">
          <cell r="A2283" t="str">
            <v>31730</v>
          </cell>
          <cell r="B2283" t="str">
            <v xml:space="preserve">INTRO WINDPIPE WIRE/TUBE           </v>
          </cell>
        </row>
        <row r="2284">
          <cell r="A2284" t="str">
            <v>31750</v>
          </cell>
          <cell r="B2284" t="str">
            <v xml:space="preserve">REPAIR OF WINDPIPE                 </v>
          </cell>
        </row>
        <row r="2285">
          <cell r="A2285" t="str">
            <v>31755</v>
          </cell>
          <cell r="B2285" t="str">
            <v xml:space="preserve">REPAIR OF WINDPIPE                 </v>
          </cell>
        </row>
        <row r="2286">
          <cell r="A2286" t="str">
            <v>31760</v>
          </cell>
          <cell r="B2286" t="str">
            <v xml:space="preserve">REPAIR OF WINDPIPE                 </v>
          </cell>
        </row>
        <row r="2287">
          <cell r="A2287" t="str">
            <v>31766</v>
          </cell>
          <cell r="B2287" t="str">
            <v xml:space="preserve">RECONSTRUCTION OF WINDPIPE         </v>
          </cell>
        </row>
        <row r="2288">
          <cell r="A2288" t="str">
            <v>31770</v>
          </cell>
          <cell r="B2288" t="str">
            <v xml:space="preserve">REPAIR/GRAFT OF BRONCHUS           </v>
          </cell>
        </row>
        <row r="2289">
          <cell r="A2289" t="str">
            <v>31775</v>
          </cell>
          <cell r="B2289" t="str">
            <v xml:space="preserve">RECONSTRUCT BRONCHUS               </v>
          </cell>
        </row>
        <row r="2290">
          <cell r="A2290" t="str">
            <v>31780</v>
          </cell>
          <cell r="B2290" t="str">
            <v xml:space="preserve">RECONSTRUCT WINDPIPE               </v>
          </cell>
        </row>
        <row r="2291">
          <cell r="A2291" t="str">
            <v>31781</v>
          </cell>
          <cell r="B2291" t="str">
            <v xml:space="preserve">RECONSTRUCT WINDPIPE               </v>
          </cell>
        </row>
        <row r="2292">
          <cell r="A2292" t="str">
            <v>31785</v>
          </cell>
          <cell r="B2292" t="str">
            <v xml:space="preserve">REMOVE WINDPIPE LESION             </v>
          </cell>
        </row>
        <row r="2293">
          <cell r="A2293" t="str">
            <v>31786</v>
          </cell>
          <cell r="B2293" t="str">
            <v xml:space="preserve">REMOVE WINDPIPE LESION             </v>
          </cell>
        </row>
        <row r="2294">
          <cell r="A2294" t="str">
            <v>31800</v>
          </cell>
          <cell r="B2294" t="str">
            <v xml:space="preserve">REPAIR OF WINDPIPE INJURY          </v>
          </cell>
        </row>
        <row r="2295">
          <cell r="A2295" t="str">
            <v>31805</v>
          </cell>
          <cell r="B2295" t="str">
            <v xml:space="preserve">REPAIR OF WINDPIPE INJURY          </v>
          </cell>
        </row>
        <row r="2296">
          <cell r="A2296" t="str">
            <v>31820</v>
          </cell>
          <cell r="B2296" t="str">
            <v xml:space="preserve">CLOSURE OF WINDPIPE LESION         </v>
          </cell>
        </row>
        <row r="2297">
          <cell r="A2297" t="str">
            <v>31825</v>
          </cell>
          <cell r="B2297" t="str">
            <v xml:space="preserve">REPAIR OF WINDPIPE DEFECT          </v>
          </cell>
        </row>
        <row r="2298">
          <cell r="A2298" t="str">
            <v>31830</v>
          </cell>
          <cell r="B2298" t="str">
            <v xml:space="preserve">REVISE WINDPIPE SCAR               </v>
          </cell>
        </row>
        <row r="2299">
          <cell r="A2299" t="str">
            <v>31899</v>
          </cell>
          <cell r="B2299" t="str">
            <v xml:space="preserve">AIRWAYS SURGICAL PROCEDURE         </v>
          </cell>
        </row>
        <row r="2300">
          <cell r="A2300" t="str">
            <v>32000</v>
          </cell>
          <cell r="B2300" t="str">
            <v xml:space="preserve">DRAINAGE OF CHEST                  </v>
          </cell>
        </row>
        <row r="2301">
          <cell r="A2301" t="str">
            <v>32001</v>
          </cell>
          <cell r="B2301" t="str">
            <v xml:space="preserve">TOTAL LUNG LAVAGE                  </v>
          </cell>
        </row>
        <row r="2302">
          <cell r="A2302" t="str">
            <v>32002</v>
          </cell>
          <cell r="B2302" t="str">
            <v xml:space="preserve">TREATMENT OF COLLAPSED LUNG        </v>
          </cell>
        </row>
        <row r="2303">
          <cell r="A2303" t="str">
            <v>32005</v>
          </cell>
          <cell r="B2303" t="str">
            <v xml:space="preserve">TREAT LUNG LINING CHEMICALLY       </v>
          </cell>
        </row>
        <row r="2304">
          <cell r="A2304" t="str">
            <v>32020</v>
          </cell>
          <cell r="B2304" t="str">
            <v xml:space="preserve">INSERTION OF CHEST TUBE            </v>
          </cell>
        </row>
        <row r="2305">
          <cell r="A2305" t="str">
            <v>32035</v>
          </cell>
          <cell r="B2305" t="str">
            <v xml:space="preserve">EXPLORATION OF CHEST               </v>
          </cell>
        </row>
        <row r="2306">
          <cell r="A2306" t="str">
            <v>32036</v>
          </cell>
          <cell r="B2306" t="str">
            <v xml:space="preserve">EXPLORATION OF CHEST               </v>
          </cell>
        </row>
        <row r="2307">
          <cell r="A2307" t="str">
            <v>32095</v>
          </cell>
          <cell r="B2307" t="str">
            <v xml:space="preserve">BIOPSY THROUGH CHEST WALL          </v>
          </cell>
        </row>
        <row r="2308">
          <cell r="A2308" t="str">
            <v>32100</v>
          </cell>
          <cell r="B2308" t="str">
            <v xml:space="preserve">EXPLORATION/BIOPSY OF CHEST        </v>
          </cell>
        </row>
        <row r="2309">
          <cell r="A2309" t="str">
            <v>32110</v>
          </cell>
          <cell r="B2309" t="str">
            <v xml:space="preserve">EXPLORE/REPAIR CHEST               </v>
          </cell>
        </row>
        <row r="2310">
          <cell r="A2310" t="str">
            <v>32120</v>
          </cell>
          <cell r="B2310" t="str">
            <v xml:space="preserve">RE-EXPLORATION OF CHEST            </v>
          </cell>
        </row>
        <row r="2311">
          <cell r="A2311" t="str">
            <v>32124</v>
          </cell>
          <cell r="B2311" t="str">
            <v xml:space="preserve">EXPLORE CHEST, FREE ADHESIONS      </v>
          </cell>
        </row>
        <row r="2312">
          <cell r="A2312" t="str">
            <v>32140</v>
          </cell>
          <cell r="B2312" t="str">
            <v xml:space="preserve">REMOVAL OF LUNG LESION(S)          </v>
          </cell>
        </row>
        <row r="2313">
          <cell r="A2313" t="str">
            <v>32141</v>
          </cell>
          <cell r="B2313" t="str">
            <v xml:space="preserve">REMOVE/TREAT LUNG LESIONS          </v>
          </cell>
        </row>
        <row r="2314">
          <cell r="A2314" t="str">
            <v>32150</v>
          </cell>
          <cell r="B2314" t="str">
            <v xml:space="preserve">REMOVAL OF LUNG LESION(S)          </v>
          </cell>
        </row>
        <row r="2315">
          <cell r="A2315" t="str">
            <v>32151</v>
          </cell>
          <cell r="B2315" t="str">
            <v xml:space="preserve">REMOVE LUNG FOREIGN BODY           </v>
          </cell>
        </row>
        <row r="2316">
          <cell r="A2316" t="str">
            <v>32160</v>
          </cell>
          <cell r="B2316" t="str">
            <v xml:space="preserve">OPEN CHEST HEART MASSAGE           </v>
          </cell>
        </row>
        <row r="2317">
          <cell r="A2317" t="str">
            <v>32200</v>
          </cell>
          <cell r="B2317" t="str">
            <v xml:space="preserve">OPEN DRAINAGE, LUNG LESION         </v>
          </cell>
        </row>
        <row r="2318">
          <cell r="A2318" t="str">
            <v>32201</v>
          </cell>
          <cell r="B2318" t="str">
            <v xml:space="preserve">PERCUT DRAINAGE, LUNG LESION       </v>
          </cell>
        </row>
        <row r="2319">
          <cell r="A2319" t="str">
            <v>32215</v>
          </cell>
          <cell r="B2319" t="str">
            <v xml:space="preserve">TREAT CHEST LINING                 </v>
          </cell>
        </row>
        <row r="2320">
          <cell r="A2320" t="str">
            <v>32220</v>
          </cell>
          <cell r="B2320" t="str">
            <v xml:space="preserve">RELEASE OF LUNG                    </v>
          </cell>
        </row>
        <row r="2321">
          <cell r="A2321" t="str">
            <v>32225</v>
          </cell>
          <cell r="B2321" t="str">
            <v xml:space="preserve">PARTIAL RELEASE OF LUNG            </v>
          </cell>
        </row>
        <row r="2322">
          <cell r="A2322" t="str">
            <v>32310</v>
          </cell>
          <cell r="B2322" t="str">
            <v xml:space="preserve">REMOVAL OF CHEST LINING            </v>
          </cell>
        </row>
        <row r="2323">
          <cell r="A2323" t="str">
            <v>32320</v>
          </cell>
          <cell r="B2323" t="str">
            <v xml:space="preserve">FREE/REMOVE CHEST LINING           </v>
          </cell>
        </row>
        <row r="2324">
          <cell r="A2324" t="str">
            <v>32400</v>
          </cell>
          <cell r="B2324" t="str">
            <v xml:space="preserve">NEEDLE BIOPSY CHEST LINING         </v>
          </cell>
        </row>
        <row r="2325">
          <cell r="A2325" t="str">
            <v>32402</v>
          </cell>
          <cell r="B2325" t="str">
            <v xml:space="preserve">OPEN BIOPSY CHEST LINING           </v>
          </cell>
        </row>
        <row r="2326">
          <cell r="A2326" t="str">
            <v>32405</v>
          </cell>
          <cell r="B2326" t="str">
            <v xml:space="preserve">BIOPSY, LUNG OR MEDIASTINUM        </v>
          </cell>
        </row>
        <row r="2327">
          <cell r="A2327" t="str">
            <v>32420</v>
          </cell>
          <cell r="B2327" t="str">
            <v xml:space="preserve">PUNCTURE/CLEAR LUNG                </v>
          </cell>
        </row>
        <row r="2328">
          <cell r="A2328" t="str">
            <v>32440</v>
          </cell>
          <cell r="B2328" t="str">
            <v xml:space="preserve">REMOVAL OF LUNG                    </v>
          </cell>
        </row>
        <row r="2329">
          <cell r="A2329" t="str">
            <v>32442</v>
          </cell>
          <cell r="B2329" t="str">
            <v xml:space="preserve">SLEEVE PNEUMONECTOMY               </v>
          </cell>
        </row>
        <row r="2330">
          <cell r="A2330" t="str">
            <v>32445</v>
          </cell>
          <cell r="B2330" t="str">
            <v xml:space="preserve">REMOVAL OF LUNG                    </v>
          </cell>
        </row>
        <row r="2331">
          <cell r="A2331" t="str">
            <v>32480</v>
          </cell>
          <cell r="B2331" t="str">
            <v xml:space="preserve">PARTIAL REMOVAL OF LUNG            </v>
          </cell>
        </row>
        <row r="2332">
          <cell r="A2332" t="str">
            <v>32482</v>
          </cell>
          <cell r="B2332" t="str">
            <v xml:space="preserve">BILOBECTOMY                        </v>
          </cell>
        </row>
        <row r="2333">
          <cell r="A2333" t="str">
            <v>32484</v>
          </cell>
          <cell r="B2333" t="str">
            <v xml:space="preserve">SEGMENTECTOMY                      </v>
          </cell>
        </row>
        <row r="2334">
          <cell r="A2334" t="str">
            <v>32486</v>
          </cell>
          <cell r="B2334" t="str">
            <v xml:space="preserve">SLEEVE LOBECTOMY                   </v>
          </cell>
        </row>
        <row r="2335">
          <cell r="A2335" t="str">
            <v>32488</v>
          </cell>
          <cell r="B2335" t="str">
            <v xml:space="preserve">COMPLETION PNEUMONECTOMY           </v>
          </cell>
        </row>
        <row r="2336">
          <cell r="A2336" t="str">
            <v>32491</v>
          </cell>
          <cell r="B2336" t="str">
            <v xml:space="preserve">LUNG VOLUME REDUCTION              </v>
          </cell>
        </row>
        <row r="2337">
          <cell r="A2337" t="str">
            <v>32500</v>
          </cell>
          <cell r="B2337" t="str">
            <v xml:space="preserve">PARTIAL REMOVAL OF LUNG            </v>
          </cell>
        </row>
        <row r="2338">
          <cell r="A2338" t="str">
            <v>32501</v>
          </cell>
          <cell r="B2338" t="str">
            <v xml:space="preserve">REPAIR BRONCHUS (ADD-ON)           </v>
          </cell>
        </row>
        <row r="2339">
          <cell r="A2339" t="str">
            <v>32520</v>
          </cell>
          <cell r="B2339" t="str">
            <v xml:space="preserve">REMOVE LUNG &amp; REVISE CHEST         </v>
          </cell>
        </row>
        <row r="2340">
          <cell r="A2340" t="str">
            <v>32522</v>
          </cell>
          <cell r="B2340" t="str">
            <v xml:space="preserve">REMOVE LUNG &amp; REVISE CHEST         </v>
          </cell>
        </row>
        <row r="2341">
          <cell r="A2341" t="str">
            <v>32525</v>
          </cell>
          <cell r="B2341" t="str">
            <v xml:space="preserve">REMOVE LUNG &amp; REVISE CHEST         </v>
          </cell>
        </row>
        <row r="2342">
          <cell r="A2342" t="str">
            <v>32540</v>
          </cell>
          <cell r="B2342" t="str">
            <v xml:space="preserve">REMOVAL OF LUNG LESION             </v>
          </cell>
        </row>
        <row r="2343">
          <cell r="A2343" t="str">
            <v>32601</v>
          </cell>
          <cell r="B2343" t="str">
            <v xml:space="preserve">THORACOSCOPY, DIAGNOSTIC           </v>
          </cell>
        </row>
        <row r="2344">
          <cell r="A2344" t="str">
            <v>32602</v>
          </cell>
          <cell r="B2344" t="str">
            <v xml:space="preserve">THORACOSCOPY, DIAGNOSTIC           </v>
          </cell>
        </row>
        <row r="2345">
          <cell r="A2345" t="str">
            <v>32603</v>
          </cell>
          <cell r="B2345" t="str">
            <v xml:space="preserve">THORACOSCOPY, DIAGNOSTIC           </v>
          </cell>
        </row>
        <row r="2346">
          <cell r="A2346" t="str">
            <v>32604</v>
          </cell>
          <cell r="B2346" t="str">
            <v xml:space="preserve">THORACOSCOPY, DIAGNOSTIC           </v>
          </cell>
        </row>
        <row r="2347">
          <cell r="A2347" t="str">
            <v>32605</v>
          </cell>
          <cell r="B2347" t="str">
            <v xml:space="preserve">THORACOSCOPY, DIAGNOSTIC           </v>
          </cell>
        </row>
        <row r="2348">
          <cell r="A2348" t="str">
            <v>32606</v>
          </cell>
          <cell r="B2348" t="str">
            <v xml:space="preserve">THORACOSCOPY, DIAGNOSTIC           </v>
          </cell>
        </row>
        <row r="2349">
          <cell r="A2349" t="str">
            <v>32650</v>
          </cell>
          <cell r="B2349" t="str">
            <v xml:space="preserve">THORACOSCOPY, SURGICAL             </v>
          </cell>
        </row>
        <row r="2350">
          <cell r="A2350" t="str">
            <v>32651</v>
          </cell>
          <cell r="B2350" t="str">
            <v xml:space="preserve">THORACOSCOPY, SURGICAL             </v>
          </cell>
        </row>
        <row r="2351">
          <cell r="A2351" t="str">
            <v>32652</v>
          </cell>
          <cell r="B2351" t="str">
            <v xml:space="preserve">THORACOSCOPY, SURGICAL             </v>
          </cell>
        </row>
        <row r="2352">
          <cell r="A2352" t="str">
            <v>32653</v>
          </cell>
          <cell r="B2352" t="str">
            <v xml:space="preserve">THORACOSCOPY, SURGICAL             </v>
          </cell>
        </row>
        <row r="2353">
          <cell r="A2353" t="str">
            <v>32654</v>
          </cell>
          <cell r="B2353" t="str">
            <v xml:space="preserve">THORACOSCOPY, SURGICAL             </v>
          </cell>
        </row>
        <row r="2354">
          <cell r="A2354" t="str">
            <v>32655</v>
          </cell>
          <cell r="B2354" t="str">
            <v xml:space="preserve">THORACOSCOPY, SURGICAL             </v>
          </cell>
        </row>
        <row r="2355">
          <cell r="A2355" t="str">
            <v>32656</v>
          </cell>
          <cell r="B2355" t="str">
            <v xml:space="preserve">THORACOSCOPY, SURGICAL             </v>
          </cell>
        </row>
        <row r="2356">
          <cell r="A2356" t="str">
            <v>32657</v>
          </cell>
          <cell r="B2356" t="str">
            <v xml:space="preserve">THORACOSCOPY, SURGICAL             </v>
          </cell>
        </row>
        <row r="2357">
          <cell r="A2357" t="str">
            <v>32658</v>
          </cell>
          <cell r="B2357" t="str">
            <v xml:space="preserve">THORACOSCOPY, SURGICAL             </v>
          </cell>
        </row>
        <row r="2358">
          <cell r="A2358" t="str">
            <v>32659</v>
          </cell>
          <cell r="B2358" t="str">
            <v xml:space="preserve">THORACOSCOPY, SURGICAL             </v>
          </cell>
        </row>
        <row r="2359">
          <cell r="A2359" t="str">
            <v>32660</v>
          </cell>
          <cell r="B2359" t="str">
            <v xml:space="preserve">THORACOSCOPY, SURGICAL             </v>
          </cell>
        </row>
        <row r="2360">
          <cell r="A2360" t="str">
            <v>32661</v>
          </cell>
          <cell r="B2360" t="str">
            <v xml:space="preserve">THORACOSCOPY, SURGICAL             </v>
          </cell>
        </row>
        <row r="2361">
          <cell r="A2361" t="str">
            <v>32662</v>
          </cell>
          <cell r="B2361" t="str">
            <v xml:space="preserve">THORACOSCOPY, SURGICAL             </v>
          </cell>
        </row>
        <row r="2362">
          <cell r="A2362" t="str">
            <v>32663</v>
          </cell>
          <cell r="B2362" t="str">
            <v xml:space="preserve">THORACOSCOPY, SURGICAL             </v>
          </cell>
        </row>
        <row r="2363">
          <cell r="A2363" t="str">
            <v>32664</v>
          </cell>
          <cell r="B2363" t="str">
            <v xml:space="preserve">THORACOSCOPY, SURGICAL             </v>
          </cell>
        </row>
        <row r="2364">
          <cell r="A2364" t="str">
            <v>32665</v>
          </cell>
          <cell r="B2364" t="str">
            <v xml:space="preserve">THORACOSCOPY, SURGICAL             </v>
          </cell>
        </row>
        <row r="2365">
          <cell r="A2365" t="str">
            <v>32800</v>
          </cell>
          <cell r="B2365" t="str">
            <v xml:space="preserve">REPAIR LUNG HERNIA                 </v>
          </cell>
        </row>
        <row r="2366">
          <cell r="A2366" t="str">
            <v>32810</v>
          </cell>
          <cell r="B2366" t="str">
            <v xml:space="preserve">CLOSE CHEST AFTER DRAINAGE         </v>
          </cell>
        </row>
        <row r="2367">
          <cell r="A2367" t="str">
            <v>32815</v>
          </cell>
          <cell r="B2367" t="str">
            <v xml:space="preserve">CLOSE BRONCHIAL FISTULA            </v>
          </cell>
        </row>
        <row r="2368">
          <cell r="A2368" t="str">
            <v>32820</v>
          </cell>
          <cell r="B2368" t="str">
            <v xml:space="preserve">RECONSTRUCT INJURED CHEST          </v>
          </cell>
        </row>
        <row r="2369">
          <cell r="A2369" t="str">
            <v>32850</v>
          </cell>
          <cell r="B2369" t="str">
            <v xml:space="preserve">DONOR PNEUMONECTOMY                </v>
          </cell>
        </row>
        <row r="2370">
          <cell r="A2370" t="str">
            <v>32851</v>
          </cell>
          <cell r="B2370" t="str">
            <v xml:space="preserve">LUNG TRANSPLANT, SINGLE            </v>
          </cell>
        </row>
        <row r="2371">
          <cell r="A2371" t="str">
            <v>32852</v>
          </cell>
          <cell r="B2371" t="str">
            <v xml:space="preserve">LUNG TRANSPLANT W/BYPASS           </v>
          </cell>
        </row>
        <row r="2372">
          <cell r="A2372" t="str">
            <v>32853</v>
          </cell>
          <cell r="B2372" t="str">
            <v xml:space="preserve">LUNG TRANSPLANT, DOUBLE            </v>
          </cell>
        </row>
        <row r="2373">
          <cell r="A2373" t="str">
            <v>32854</v>
          </cell>
          <cell r="B2373" t="str">
            <v xml:space="preserve">LUNG TRANSPLANT W/BYPASS           </v>
          </cell>
        </row>
        <row r="2374">
          <cell r="A2374" t="str">
            <v>32900</v>
          </cell>
          <cell r="B2374" t="str">
            <v xml:space="preserve">REMOVAL OF RIB(S)                  </v>
          </cell>
        </row>
        <row r="2375">
          <cell r="A2375" t="str">
            <v>32905</v>
          </cell>
          <cell r="B2375" t="str">
            <v xml:space="preserve">REVISE &amp; REPAIR CHEST WALL         </v>
          </cell>
        </row>
        <row r="2376">
          <cell r="A2376" t="str">
            <v>32906</v>
          </cell>
          <cell r="B2376" t="str">
            <v xml:space="preserve">REVISE &amp; REPAIR CHEST WALL         </v>
          </cell>
        </row>
        <row r="2377">
          <cell r="A2377" t="str">
            <v>32940</v>
          </cell>
          <cell r="B2377" t="str">
            <v xml:space="preserve">REVISION OF LUNG                   </v>
          </cell>
        </row>
        <row r="2378">
          <cell r="A2378" t="str">
            <v>32960</v>
          </cell>
          <cell r="B2378" t="str">
            <v xml:space="preserve">THERAPEUTIC PNEUMOTHORAX           </v>
          </cell>
        </row>
        <row r="2379">
          <cell r="A2379" t="str">
            <v>32999</v>
          </cell>
          <cell r="B2379" t="str">
            <v xml:space="preserve">CHEST SURGERY PROCEDURE            </v>
          </cell>
        </row>
        <row r="2380">
          <cell r="A2380" t="str">
            <v>33010</v>
          </cell>
          <cell r="B2380" t="str">
            <v xml:space="preserve">DRAINAGE OF HEART SAC              </v>
          </cell>
        </row>
        <row r="2381">
          <cell r="A2381" t="str">
            <v>33011</v>
          </cell>
          <cell r="B2381" t="str">
            <v xml:space="preserve">REPEAT DRAINAGE OF HEART SAC       </v>
          </cell>
        </row>
        <row r="2382">
          <cell r="A2382" t="str">
            <v>33015</v>
          </cell>
          <cell r="B2382" t="str">
            <v xml:space="preserve">INCISION OF HEART SAC              </v>
          </cell>
        </row>
        <row r="2383">
          <cell r="A2383" t="str">
            <v>33020</v>
          </cell>
          <cell r="B2383" t="str">
            <v xml:space="preserve">INCISION OF HEART SAC              </v>
          </cell>
        </row>
        <row r="2384">
          <cell r="A2384" t="str">
            <v>33025</v>
          </cell>
          <cell r="B2384" t="str">
            <v xml:space="preserve">INCISION OF HEART SAC              </v>
          </cell>
        </row>
        <row r="2385">
          <cell r="A2385" t="str">
            <v>33030</v>
          </cell>
          <cell r="B2385" t="str">
            <v xml:space="preserve">PARTIAL REMOVAL OF HEART SAC       </v>
          </cell>
        </row>
        <row r="2386">
          <cell r="A2386" t="str">
            <v>33031</v>
          </cell>
          <cell r="B2386" t="str">
            <v xml:space="preserve">PARTIAL REMOVAL OF HEART SAC       </v>
          </cell>
        </row>
        <row r="2387">
          <cell r="A2387" t="str">
            <v>33050</v>
          </cell>
          <cell r="B2387" t="str">
            <v xml:space="preserve">REMOVAL OF HEART SAC LESION        </v>
          </cell>
        </row>
        <row r="2388">
          <cell r="A2388" t="str">
            <v>33120</v>
          </cell>
          <cell r="B2388" t="str">
            <v xml:space="preserve">REMOVAL OF HEART LESION            </v>
          </cell>
        </row>
        <row r="2389">
          <cell r="A2389" t="str">
            <v>33130</v>
          </cell>
          <cell r="B2389" t="str">
            <v xml:space="preserve">REMOVAL OF HEART LESION            </v>
          </cell>
        </row>
        <row r="2390">
          <cell r="A2390" t="str">
            <v>33200</v>
          </cell>
          <cell r="B2390" t="str">
            <v xml:space="preserve">INSERTION OF HEART PACEMAKER       </v>
          </cell>
        </row>
        <row r="2391">
          <cell r="A2391" t="str">
            <v>33201</v>
          </cell>
          <cell r="B2391" t="str">
            <v xml:space="preserve">INSERTION OF HEART PACEMAKER       </v>
          </cell>
        </row>
        <row r="2392">
          <cell r="A2392" t="str">
            <v>33206</v>
          </cell>
          <cell r="B2392" t="str">
            <v xml:space="preserve">INSERTION OF HEART PACEMAKER       </v>
          </cell>
        </row>
        <row r="2393">
          <cell r="A2393" t="str">
            <v>33207</v>
          </cell>
          <cell r="B2393" t="str">
            <v xml:space="preserve">INSERTION OF HEART PACEMAKER       </v>
          </cell>
        </row>
        <row r="2394">
          <cell r="A2394" t="str">
            <v>33208</v>
          </cell>
          <cell r="B2394" t="str">
            <v xml:space="preserve">INSERTION OF HEART PACEMAKER       </v>
          </cell>
        </row>
        <row r="2395">
          <cell r="A2395" t="str">
            <v>33210</v>
          </cell>
          <cell r="B2395" t="str">
            <v xml:space="preserve">INSERTION OF HEART ELECTRODE       </v>
          </cell>
        </row>
        <row r="2396">
          <cell r="A2396" t="str">
            <v>33211</v>
          </cell>
          <cell r="B2396" t="str">
            <v xml:space="preserve">INSERTION OF HEART ELECTRODE       </v>
          </cell>
        </row>
        <row r="2397">
          <cell r="A2397" t="str">
            <v>33212</v>
          </cell>
          <cell r="B2397" t="str">
            <v xml:space="preserve">INSERTION OF PULSE GENERATOR       </v>
          </cell>
        </row>
        <row r="2398">
          <cell r="A2398" t="str">
            <v>33213</v>
          </cell>
          <cell r="B2398" t="str">
            <v xml:space="preserve">INSERTION OF PULSE GENERATOR       </v>
          </cell>
        </row>
        <row r="2399">
          <cell r="A2399" t="str">
            <v>33214</v>
          </cell>
          <cell r="B2399" t="str">
            <v xml:space="preserve">UPGRADE OF PACEMAKER SYSTEM        </v>
          </cell>
        </row>
        <row r="2400">
          <cell r="A2400" t="str">
            <v>33216</v>
          </cell>
          <cell r="B2400" t="str">
            <v xml:space="preserve">REVISION IMPLANTED ELECTRODE       </v>
          </cell>
        </row>
        <row r="2401">
          <cell r="A2401" t="str">
            <v>33217</v>
          </cell>
          <cell r="B2401" t="str">
            <v xml:space="preserve">INSERT/REVISE ELECTRODE            </v>
          </cell>
        </row>
        <row r="2402">
          <cell r="A2402" t="str">
            <v>33218</v>
          </cell>
          <cell r="B2402" t="str">
            <v xml:space="preserve">REPAIR PACEMAKER ELECTRODES        </v>
          </cell>
        </row>
        <row r="2403">
          <cell r="A2403" t="str">
            <v>33220</v>
          </cell>
          <cell r="B2403" t="str">
            <v xml:space="preserve">REPAIR PACEMAKER ELECTRODE         </v>
          </cell>
        </row>
        <row r="2404">
          <cell r="A2404" t="str">
            <v>33222</v>
          </cell>
          <cell r="B2404" t="str">
            <v xml:space="preserve">PACEMAKER AICD POCKET              </v>
          </cell>
        </row>
        <row r="2405">
          <cell r="A2405" t="str">
            <v>33223</v>
          </cell>
          <cell r="B2405" t="str">
            <v xml:space="preserve">PACEMAKER AICD POCKET              </v>
          </cell>
        </row>
        <row r="2406">
          <cell r="A2406" t="str">
            <v>33233</v>
          </cell>
          <cell r="B2406" t="str">
            <v xml:space="preserve">REMOVAL OF PACEMAKER SYSTEM        </v>
          </cell>
        </row>
        <row r="2407">
          <cell r="A2407" t="str">
            <v>33234</v>
          </cell>
          <cell r="B2407" t="str">
            <v xml:space="preserve">REMOVAL OF PACEMAKER SYSTEM        </v>
          </cell>
        </row>
        <row r="2408">
          <cell r="A2408" t="str">
            <v>33235</v>
          </cell>
          <cell r="B2408" t="str">
            <v xml:space="preserve">REMOVAL PACEMAKER ELECTRODE        </v>
          </cell>
        </row>
        <row r="2409">
          <cell r="A2409" t="str">
            <v>33236</v>
          </cell>
          <cell r="B2409" t="str">
            <v xml:space="preserve">REMOVE ELECTRODE/THORACOTOMY       </v>
          </cell>
        </row>
        <row r="2410">
          <cell r="A2410" t="str">
            <v>33237</v>
          </cell>
          <cell r="B2410" t="str">
            <v xml:space="preserve">REMOVE ELECTRODE/THORACOTOMY       </v>
          </cell>
        </row>
        <row r="2411">
          <cell r="A2411" t="str">
            <v>33238</v>
          </cell>
          <cell r="B2411" t="str">
            <v xml:space="preserve">REMOVE ELECTRODE/THORACOTOMY       </v>
          </cell>
        </row>
        <row r="2412">
          <cell r="A2412" t="str">
            <v>33240</v>
          </cell>
          <cell r="B2412" t="str">
            <v xml:space="preserve">INSERT/REPLACE PULSE GENER         </v>
          </cell>
        </row>
        <row r="2413">
          <cell r="A2413" t="str">
            <v>33241</v>
          </cell>
          <cell r="B2413" t="str">
            <v xml:space="preserve">REMOVE PULSE GENERATOR ONLY        </v>
          </cell>
        </row>
        <row r="2414">
          <cell r="A2414" t="str">
            <v>33242</v>
          </cell>
          <cell r="B2414" t="str">
            <v xml:space="preserve">REPAIR PULSE GENERATOR/LEADS       </v>
          </cell>
        </row>
        <row r="2415">
          <cell r="A2415" t="str">
            <v>33243</v>
          </cell>
          <cell r="B2415" t="str">
            <v xml:space="preserve">REMOVE GENERATOR/THORACOTOMY       </v>
          </cell>
        </row>
        <row r="2416">
          <cell r="A2416" t="str">
            <v>33244</v>
          </cell>
          <cell r="B2416" t="str">
            <v xml:space="preserve">REMOVE GENERATOR                   </v>
          </cell>
        </row>
        <row r="2417">
          <cell r="A2417" t="str">
            <v>33245</v>
          </cell>
          <cell r="B2417" t="str">
            <v xml:space="preserve">IMPLANT HEART DEFIBRILLATOR        </v>
          </cell>
        </row>
        <row r="2418">
          <cell r="A2418" t="str">
            <v>33246</v>
          </cell>
          <cell r="B2418" t="str">
            <v xml:space="preserve">IMPLANT HEART DEFIBRILLATOR        </v>
          </cell>
        </row>
        <row r="2419">
          <cell r="A2419" t="str">
            <v>33247</v>
          </cell>
          <cell r="B2419" t="str">
            <v xml:space="preserve">INSERT/REPLACE LEADS               </v>
          </cell>
        </row>
        <row r="2420">
          <cell r="A2420" t="str">
            <v>33249</v>
          </cell>
          <cell r="B2420" t="str">
            <v xml:space="preserve">INSERT/REPLACE LEADS/GENER         </v>
          </cell>
        </row>
        <row r="2421">
          <cell r="A2421" t="str">
            <v>33250</v>
          </cell>
          <cell r="B2421" t="str">
            <v xml:space="preserve">ABLATE HEART DYSRHYTHM FOCUS       </v>
          </cell>
        </row>
        <row r="2422">
          <cell r="A2422" t="str">
            <v>33251</v>
          </cell>
          <cell r="B2422" t="str">
            <v xml:space="preserve">ABLATE HEART DYSRHYTHM FOCUS       </v>
          </cell>
        </row>
        <row r="2423">
          <cell r="A2423" t="str">
            <v>33253</v>
          </cell>
          <cell r="B2423" t="str">
            <v xml:space="preserve">RECONSTRUCT ATRIA                  </v>
          </cell>
        </row>
        <row r="2424">
          <cell r="A2424" t="str">
            <v>33261</v>
          </cell>
          <cell r="B2424" t="str">
            <v xml:space="preserve">ABLATE HEART DYSRHYTHM FOCUS       </v>
          </cell>
        </row>
        <row r="2425">
          <cell r="A2425" t="str">
            <v>33300</v>
          </cell>
          <cell r="B2425" t="str">
            <v xml:space="preserve">REPAIR OF HEART WOUND              </v>
          </cell>
        </row>
        <row r="2426">
          <cell r="A2426" t="str">
            <v>33305</v>
          </cell>
          <cell r="B2426" t="str">
            <v xml:space="preserve">REPAIR OF HEART WOUND              </v>
          </cell>
        </row>
        <row r="2427">
          <cell r="A2427" t="str">
            <v>33310</v>
          </cell>
          <cell r="B2427" t="str">
            <v xml:space="preserve">EXPLORATORY HEART SURGERY          </v>
          </cell>
        </row>
        <row r="2428">
          <cell r="A2428" t="str">
            <v>33315</v>
          </cell>
          <cell r="B2428" t="str">
            <v xml:space="preserve">EXPLORATORY HEART SURGERY          </v>
          </cell>
        </row>
        <row r="2429">
          <cell r="A2429" t="str">
            <v>33320</v>
          </cell>
          <cell r="B2429" t="str">
            <v xml:space="preserve">REPAIR MAJOR BLOOD VESSEL(S)       </v>
          </cell>
        </row>
        <row r="2430">
          <cell r="A2430" t="str">
            <v>33321</v>
          </cell>
          <cell r="B2430" t="str">
            <v xml:space="preserve">REPAIR MAJOR VESSEL                </v>
          </cell>
        </row>
        <row r="2431">
          <cell r="A2431" t="str">
            <v>33322</v>
          </cell>
          <cell r="B2431" t="str">
            <v xml:space="preserve">REPAIR MAJOR BLOOD VESSEL(S)       </v>
          </cell>
        </row>
        <row r="2432">
          <cell r="A2432" t="str">
            <v>33330</v>
          </cell>
          <cell r="B2432" t="str">
            <v xml:space="preserve">INSERT MAJOR VESSEL GRAFT          </v>
          </cell>
        </row>
        <row r="2433">
          <cell r="A2433" t="str">
            <v>33332</v>
          </cell>
          <cell r="B2433" t="str">
            <v xml:space="preserve">INSERT MAJOR VESSEL GRAFT          </v>
          </cell>
        </row>
        <row r="2434">
          <cell r="A2434" t="str">
            <v>33335</v>
          </cell>
          <cell r="B2434" t="str">
            <v xml:space="preserve">INSERT MAJOR VESSEL GRAFT          </v>
          </cell>
        </row>
        <row r="2435">
          <cell r="A2435" t="str">
            <v>33400</v>
          </cell>
          <cell r="B2435" t="str">
            <v xml:space="preserve">REPAIR OF AORTIC VALVE             </v>
          </cell>
        </row>
        <row r="2436">
          <cell r="A2436" t="str">
            <v>33401</v>
          </cell>
          <cell r="B2436" t="str">
            <v xml:space="preserve">VALVULOPLASTY, OPEN                </v>
          </cell>
        </row>
        <row r="2437">
          <cell r="A2437" t="str">
            <v>33403</v>
          </cell>
          <cell r="B2437" t="str">
            <v xml:space="preserve">VALVULOPLASTY, W/CP BYPASS         </v>
          </cell>
        </row>
        <row r="2438">
          <cell r="A2438" t="str">
            <v>33404</v>
          </cell>
          <cell r="B2438" t="str">
            <v xml:space="preserve">PREPARE HEART-AORTA CONDUIT        </v>
          </cell>
        </row>
        <row r="2439">
          <cell r="A2439" t="str">
            <v>33405</v>
          </cell>
          <cell r="B2439" t="str">
            <v xml:space="preserve">REPLACEMENT OF AORTIC VALVE        </v>
          </cell>
        </row>
        <row r="2440">
          <cell r="A2440" t="str">
            <v>33406</v>
          </cell>
          <cell r="B2440" t="str">
            <v xml:space="preserve">REPLACEMENT, AORTIC VALVE          </v>
          </cell>
        </row>
        <row r="2441">
          <cell r="A2441" t="str">
            <v>33411</v>
          </cell>
          <cell r="B2441" t="str">
            <v xml:space="preserve">REPLACEMENT OF AORTIC VALVE        </v>
          </cell>
        </row>
        <row r="2442">
          <cell r="A2442" t="str">
            <v>33412</v>
          </cell>
          <cell r="B2442" t="str">
            <v xml:space="preserve">REPLACEMENT OF AORTIC VALVE        </v>
          </cell>
        </row>
        <row r="2443">
          <cell r="A2443" t="str">
            <v>33413</v>
          </cell>
          <cell r="B2443" t="str">
            <v xml:space="preserve">REPLACEMENT, AORTIC VALVE          </v>
          </cell>
        </row>
        <row r="2444">
          <cell r="A2444" t="str">
            <v>33414</v>
          </cell>
          <cell r="B2444" t="str">
            <v xml:space="preserve">REPAIR, AORTIC VALVE               </v>
          </cell>
        </row>
        <row r="2445">
          <cell r="A2445" t="str">
            <v>33415</v>
          </cell>
          <cell r="B2445" t="str">
            <v xml:space="preserve">REVISION, SUBVALVULAR TISSUE       </v>
          </cell>
        </row>
        <row r="2446">
          <cell r="A2446" t="str">
            <v>33416</v>
          </cell>
          <cell r="B2446" t="str">
            <v xml:space="preserve">REVISE VENTRICLE MUSCLE            </v>
          </cell>
        </row>
        <row r="2447">
          <cell r="A2447" t="str">
            <v>33417</v>
          </cell>
          <cell r="B2447" t="str">
            <v xml:space="preserve">REPAIR OF AORTIC VALVE             </v>
          </cell>
        </row>
        <row r="2448">
          <cell r="A2448" t="str">
            <v>33420</v>
          </cell>
          <cell r="B2448" t="str">
            <v xml:space="preserve">REVISION OF MITRAL VALVE           </v>
          </cell>
        </row>
        <row r="2449">
          <cell r="A2449" t="str">
            <v>33422</v>
          </cell>
          <cell r="B2449" t="str">
            <v xml:space="preserve">REVISION OF MITRAL VALVE           </v>
          </cell>
        </row>
        <row r="2450">
          <cell r="A2450" t="str">
            <v>33425</v>
          </cell>
          <cell r="B2450" t="str">
            <v xml:space="preserve">REPAIR OF MITRAL VALVE             </v>
          </cell>
        </row>
        <row r="2451">
          <cell r="A2451" t="str">
            <v>33426</v>
          </cell>
          <cell r="B2451" t="str">
            <v xml:space="preserve">REPAIR OF MITRAL VALVE             </v>
          </cell>
        </row>
        <row r="2452">
          <cell r="A2452" t="str">
            <v>33427</v>
          </cell>
          <cell r="B2452" t="str">
            <v xml:space="preserve">REPAIR OF MITRAL VALVE             </v>
          </cell>
        </row>
        <row r="2453">
          <cell r="A2453" t="str">
            <v>33430</v>
          </cell>
          <cell r="B2453" t="str">
            <v xml:space="preserve">REPLACEMENT OF MITRAL VALVE        </v>
          </cell>
        </row>
        <row r="2454">
          <cell r="A2454" t="str">
            <v>33460</v>
          </cell>
          <cell r="B2454" t="str">
            <v xml:space="preserve">REVISION OF TRICUSPID VALVE        </v>
          </cell>
        </row>
        <row r="2455">
          <cell r="A2455" t="str">
            <v>33463</v>
          </cell>
          <cell r="B2455" t="str">
            <v xml:space="preserve">VALVULOPLASTY, TRICUSPID           </v>
          </cell>
        </row>
        <row r="2456">
          <cell r="A2456" t="str">
            <v>33464</v>
          </cell>
          <cell r="B2456" t="str">
            <v xml:space="preserve">VALVULOPLASTY, TRICUSPID           </v>
          </cell>
        </row>
        <row r="2457">
          <cell r="A2457" t="str">
            <v>33465</v>
          </cell>
          <cell r="B2457" t="str">
            <v xml:space="preserve">REPLACE TRICUSPID VALVE            </v>
          </cell>
        </row>
        <row r="2458">
          <cell r="A2458" t="str">
            <v>33468</v>
          </cell>
          <cell r="B2458" t="str">
            <v xml:space="preserve">REVISION OF TRICUSPID VALVE        </v>
          </cell>
        </row>
        <row r="2459">
          <cell r="A2459" t="str">
            <v>33470</v>
          </cell>
          <cell r="B2459" t="str">
            <v xml:space="preserve">REVISION OF PULMONARY VALVE        </v>
          </cell>
        </row>
        <row r="2460">
          <cell r="A2460" t="str">
            <v>33471</v>
          </cell>
          <cell r="B2460" t="str">
            <v xml:space="preserve">VALVOTOMY, PULMONARY VALVE         </v>
          </cell>
        </row>
        <row r="2461">
          <cell r="A2461" t="str">
            <v>33472</v>
          </cell>
          <cell r="B2461" t="str">
            <v xml:space="preserve">REVISION OF PULMONARY VALVE        </v>
          </cell>
        </row>
        <row r="2462">
          <cell r="A2462" t="str">
            <v>33474</v>
          </cell>
          <cell r="B2462" t="str">
            <v xml:space="preserve">REVISION OF PULMONARY VALVE        </v>
          </cell>
        </row>
        <row r="2463">
          <cell r="A2463" t="str">
            <v>33475</v>
          </cell>
          <cell r="B2463" t="str">
            <v xml:space="preserve">REPLACEMENT, PULMONARY VALVE       </v>
          </cell>
        </row>
        <row r="2464">
          <cell r="A2464" t="str">
            <v>33476</v>
          </cell>
          <cell r="B2464" t="str">
            <v xml:space="preserve">REVISION OF HEART CHAMBER          </v>
          </cell>
        </row>
        <row r="2465">
          <cell r="A2465" t="str">
            <v>33478</v>
          </cell>
          <cell r="B2465" t="str">
            <v xml:space="preserve">REVISION OF HEART CHAMBER          </v>
          </cell>
        </row>
        <row r="2466">
          <cell r="A2466" t="str">
            <v>33496</v>
          </cell>
          <cell r="B2466" t="str">
            <v xml:space="preserve">REPAIR, PROSTH VALVE CLOT          </v>
          </cell>
        </row>
        <row r="2467">
          <cell r="A2467" t="str">
            <v>33500</v>
          </cell>
          <cell r="B2467" t="str">
            <v xml:space="preserve">REPAIR HEART VESSEL FISTULA        </v>
          </cell>
        </row>
        <row r="2468">
          <cell r="A2468" t="str">
            <v>33501</v>
          </cell>
          <cell r="B2468" t="str">
            <v xml:space="preserve">REPAIR HEART VESSEL FISTULA        </v>
          </cell>
        </row>
        <row r="2469">
          <cell r="A2469" t="str">
            <v>33502</v>
          </cell>
          <cell r="B2469" t="str">
            <v xml:space="preserve">CORONARY ARTERY CORRECTION         </v>
          </cell>
        </row>
        <row r="2470">
          <cell r="A2470" t="str">
            <v>33503</v>
          </cell>
          <cell r="B2470" t="str">
            <v xml:space="preserve">CORONARY ARTERY GRAFT              </v>
          </cell>
        </row>
        <row r="2471">
          <cell r="A2471" t="str">
            <v>33504</v>
          </cell>
          <cell r="B2471" t="str">
            <v xml:space="preserve">CORONARY ARTERY GRAFT              </v>
          </cell>
        </row>
        <row r="2472">
          <cell r="A2472" t="str">
            <v>33505</v>
          </cell>
          <cell r="B2472" t="str">
            <v xml:space="preserve">REPAIR ARTERY W/TUNNEL             </v>
          </cell>
        </row>
        <row r="2473">
          <cell r="A2473" t="str">
            <v>33506</v>
          </cell>
          <cell r="B2473" t="str">
            <v xml:space="preserve">REPAIR ARTERY, TRANSLOCATION       </v>
          </cell>
        </row>
        <row r="2474">
          <cell r="A2474" t="str">
            <v>33510</v>
          </cell>
          <cell r="B2474" t="str">
            <v xml:space="preserve">CABG, VEIN, SINGLE                 </v>
          </cell>
        </row>
        <row r="2475">
          <cell r="A2475" t="str">
            <v>33511</v>
          </cell>
          <cell r="B2475" t="str">
            <v xml:space="preserve">CABG, VEIN, TWO                    </v>
          </cell>
        </row>
        <row r="2476">
          <cell r="A2476" t="str">
            <v>33512</v>
          </cell>
          <cell r="B2476" t="str">
            <v xml:space="preserve">CABG, VEIN, THREE                  </v>
          </cell>
        </row>
        <row r="2477">
          <cell r="A2477" t="str">
            <v>33513</v>
          </cell>
          <cell r="B2477" t="str">
            <v xml:space="preserve">CABG, VEIN, FOUR                   </v>
          </cell>
        </row>
        <row r="2478">
          <cell r="A2478" t="str">
            <v>33514</v>
          </cell>
          <cell r="B2478" t="str">
            <v xml:space="preserve">CABG, VEIN, FIVE                   </v>
          </cell>
        </row>
        <row r="2479">
          <cell r="A2479" t="str">
            <v>33516</v>
          </cell>
          <cell r="B2479" t="str">
            <v xml:space="preserve">CABG, VEIN, SIX+                   </v>
          </cell>
        </row>
        <row r="2480">
          <cell r="A2480" t="str">
            <v>33517</v>
          </cell>
          <cell r="B2480" t="str">
            <v xml:space="preserve">CABG, ARTERY-VEIN, SINGLE          </v>
          </cell>
        </row>
        <row r="2481">
          <cell r="A2481" t="str">
            <v>33518</v>
          </cell>
          <cell r="B2481" t="str">
            <v xml:space="preserve">CABG, ARTERY-VEIN, TWO             </v>
          </cell>
        </row>
        <row r="2482">
          <cell r="A2482" t="str">
            <v>33519</v>
          </cell>
          <cell r="B2482" t="str">
            <v xml:space="preserve">CABG, ARTERY-VEIN, THREE           </v>
          </cell>
        </row>
        <row r="2483">
          <cell r="A2483" t="str">
            <v>33521</v>
          </cell>
          <cell r="B2483" t="str">
            <v xml:space="preserve">CABG, ARTERY-VEIN, FOUR            </v>
          </cell>
        </row>
        <row r="2484">
          <cell r="A2484" t="str">
            <v>33522</v>
          </cell>
          <cell r="B2484" t="str">
            <v xml:space="preserve">CABG, ARTERY-VEIN, FIVE            </v>
          </cell>
        </row>
        <row r="2485">
          <cell r="A2485" t="str">
            <v>33523</v>
          </cell>
          <cell r="B2485" t="str">
            <v xml:space="preserve">CABG, ARTERY-VEIN, SIX+            </v>
          </cell>
        </row>
        <row r="2486">
          <cell r="A2486" t="str">
            <v>33530</v>
          </cell>
          <cell r="B2486" t="str">
            <v xml:space="preserve">CORONARY ARTERY, BYPASS/REOP       </v>
          </cell>
        </row>
        <row r="2487">
          <cell r="A2487" t="str">
            <v>33533</v>
          </cell>
          <cell r="B2487" t="str">
            <v xml:space="preserve">CABG, ARTERIAL, SINGLE             </v>
          </cell>
        </row>
        <row r="2488">
          <cell r="A2488" t="str">
            <v>33534</v>
          </cell>
          <cell r="B2488" t="str">
            <v xml:space="preserve">CABG, ARTERIAL, TWO                </v>
          </cell>
        </row>
        <row r="2489">
          <cell r="A2489" t="str">
            <v>33535</v>
          </cell>
          <cell r="B2489" t="str">
            <v xml:space="preserve">CABG, ARTERIAL, THREE              </v>
          </cell>
        </row>
        <row r="2490">
          <cell r="A2490" t="str">
            <v>33536</v>
          </cell>
          <cell r="B2490" t="str">
            <v xml:space="preserve">CABG, ARTERIAL, FOUR+              </v>
          </cell>
        </row>
        <row r="2491">
          <cell r="A2491" t="str">
            <v>33542</v>
          </cell>
          <cell r="B2491" t="str">
            <v xml:space="preserve">REMOVAL OF HEART LESION            </v>
          </cell>
        </row>
        <row r="2492">
          <cell r="A2492" t="str">
            <v>33545</v>
          </cell>
          <cell r="B2492" t="str">
            <v xml:space="preserve">REPAIR OF HEART DAMAGE             </v>
          </cell>
        </row>
        <row r="2493">
          <cell r="A2493" t="str">
            <v>33572</v>
          </cell>
          <cell r="B2493" t="str">
            <v xml:space="preserve">OPEN CORONARY ENDARTERECTOMY       </v>
          </cell>
        </row>
        <row r="2494">
          <cell r="A2494" t="str">
            <v>33600</v>
          </cell>
          <cell r="B2494" t="str">
            <v xml:space="preserve">CLOSURE OF VALVE                   </v>
          </cell>
        </row>
        <row r="2495">
          <cell r="A2495" t="str">
            <v>33602</v>
          </cell>
          <cell r="B2495" t="str">
            <v xml:space="preserve">CLOSURE OF VALVE                   </v>
          </cell>
        </row>
        <row r="2496">
          <cell r="A2496" t="str">
            <v>33606</v>
          </cell>
          <cell r="B2496" t="str">
            <v xml:space="preserve">ANASTOMOSIS/ARTERY-AORTA           </v>
          </cell>
        </row>
        <row r="2497">
          <cell r="A2497" t="str">
            <v>33608</v>
          </cell>
          <cell r="B2497" t="str">
            <v xml:space="preserve">REPAIR ANOMALY W/CONDUIT           </v>
          </cell>
        </row>
        <row r="2498">
          <cell r="A2498" t="str">
            <v>33610</v>
          </cell>
          <cell r="B2498" t="str">
            <v xml:space="preserve">REPAIR BY ENLARGEMENT              </v>
          </cell>
        </row>
        <row r="2499">
          <cell r="A2499" t="str">
            <v>33611</v>
          </cell>
          <cell r="B2499" t="str">
            <v xml:space="preserve">REPAIR DOUBLE VENTRICLE            </v>
          </cell>
        </row>
        <row r="2500">
          <cell r="A2500" t="str">
            <v>33612</v>
          </cell>
          <cell r="B2500" t="str">
            <v xml:space="preserve">REPAIR DOUBLE VENTRICLE            </v>
          </cell>
        </row>
        <row r="2501">
          <cell r="A2501" t="str">
            <v>33615</v>
          </cell>
          <cell r="B2501" t="str">
            <v xml:space="preserve">REPAIR (SIMPLE FONTAN)             </v>
          </cell>
        </row>
        <row r="2502">
          <cell r="A2502" t="str">
            <v>33617</v>
          </cell>
          <cell r="B2502" t="str">
            <v xml:space="preserve">REPAIR BY MODIFIED FONTAN          </v>
          </cell>
        </row>
        <row r="2503">
          <cell r="A2503" t="str">
            <v>33619</v>
          </cell>
          <cell r="B2503" t="str">
            <v xml:space="preserve">REPAIR SINGLE VENTRICLE            </v>
          </cell>
        </row>
        <row r="2504">
          <cell r="A2504" t="str">
            <v>33641</v>
          </cell>
          <cell r="B2504" t="str">
            <v xml:space="preserve">REPAIR HEART SEPTUM DEFECT         </v>
          </cell>
        </row>
        <row r="2505">
          <cell r="A2505" t="str">
            <v>33645</v>
          </cell>
          <cell r="B2505" t="str">
            <v xml:space="preserve">REVISION OF HEART VEINS            </v>
          </cell>
        </row>
        <row r="2506">
          <cell r="A2506" t="str">
            <v>33647</v>
          </cell>
          <cell r="B2506" t="str">
            <v xml:space="preserve">REPAIR HEART SEPTUM DEFECTS        </v>
          </cell>
        </row>
        <row r="2507">
          <cell r="A2507" t="str">
            <v>33660</v>
          </cell>
          <cell r="B2507" t="str">
            <v xml:space="preserve">REPAIR OF HEART DEFECTS            </v>
          </cell>
        </row>
        <row r="2508">
          <cell r="A2508" t="str">
            <v>33665</v>
          </cell>
          <cell r="B2508" t="str">
            <v xml:space="preserve">REPAIR OF HEART DEFECTS            </v>
          </cell>
        </row>
        <row r="2509">
          <cell r="A2509" t="str">
            <v>33670</v>
          </cell>
          <cell r="B2509" t="str">
            <v xml:space="preserve">REPAIR OF HEART CHAMBERS           </v>
          </cell>
        </row>
        <row r="2510">
          <cell r="A2510" t="str">
            <v>33681</v>
          </cell>
          <cell r="B2510" t="str">
            <v xml:space="preserve">REPAIR HEART SEPTUM DEFECT         </v>
          </cell>
        </row>
        <row r="2511">
          <cell r="A2511" t="str">
            <v>33684</v>
          </cell>
          <cell r="B2511" t="str">
            <v xml:space="preserve">REPAIR HEART SEPTUM DEFECT         </v>
          </cell>
        </row>
        <row r="2512">
          <cell r="A2512" t="str">
            <v>33688</v>
          </cell>
          <cell r="B2512" t="str">
            <v xml:space="preserve">REPAIR HEART SEPTUM DEFECT         </v>
          </cell>
        </row>
        <row r="2513">
          <cell r="A2513" t="str">
            <v>33690</v>
          </cell>
          <cell r="B2513" t="str">
            <v xml:space="preserve">REINFORCE PULMONARY ARTERY         </v>
          </cell>
        </row>
        <row r="2514">
          <cell r="A2514" t="str">
            <v>33692</v>
          </cell>
          <cell r="B2514" t="str">
            <v xml:space="preserve">REPAIR OF HEART DEFECTS            </v>
          </cell>
        </row>
        <row r="2515">
          <cell r="A2515" t="str">
            <v>33694</v>
          </cell>
          <cell r="B2515" t="str">
            <v xml:space="preserve">REPAIR OF HEART DEFECTS            </v>
          </cell>
        </row>
        <row r="2516">
          <cell r="A2516" t="str">
            <v>33697</v>
          </cell>
          <cell r="B2516" t="str">
            <v xml:space="preserve">REPAIR OF HEART DEFECTS            </v>
          </cell>
        </row>
        <row r="2517">
          <cell r="A2517" t="str">
            <v>33702</v>
          </cell>
          <cell r="B2517" t="str">
            <v xml:space="preserve">REPAIR OF HEART DEFECTS            </v>
          </cell>
        </row>
        <row r="2518">
          <cell r="A2518" t="str">
            <v>33710</v>
          </cell>
          <cell r="B2518" t="str">
            <v xml:space="preserve">REPAIR OF HEART DEFECTS            </v>
          </cell>
        </row>
        <row r="2519">
          <cell r="A2519" t="str">
            <v>33720</v>
          </cell>
          <cell r="B2519" t="str">
            <v xml:space="preserve">REPAIR OF HEART DEFECT             </v>
          </cell>
        </row>
        <row r="2520">
          <cell r="A2520" t="str">
            <v>33722</v>
          </cell>
          <cell r="B2520" t="str">
            <v xml:space="preserve">REPAIR OF HEART DEFECT             </v>
          </cell>
        </row>
        <row r="2521">
          <cell r="A2521" t="str">
            <v>33730</v>
          </cell>
          <cell r="B2521" t="str">
            <v xml:space="preserve">REPAIR HEART-VEIN DEFECT(S)        </v>
          </cell>
        </row>
        <row r="2522">
          <cell r="A2522" t="str">
            <v>33732</v>
          </cell>
          <cell r="B2522" t="str">
            <v xml:space="preserve">REPAIR HEART-VEIN DEFECT           </v>
          </cell>
        </row>
        <row r="2523">
          <cell r="A2523" t="str">
            <v>33735</v>
          </cell>
          <cell r="B2523" t="str">
            <v xml:space="preserve">REVISION OF HEART CHAMBER          </v>
          </cell>
        </row>
        <row r="2524">
          <cell r="A2524" t="str">
            <v>33736</v>
          </cell>
          <cell r="B2524" t="str">
            <v xml:space="preserve">REVISION OF HEART CHAMBER          </v>
          </cell>
        </row>
        <row r="2525">
          <cell r="A2525" t="str">
            <v>33737</v>
          </cell>
          <cell r="B2525" t="str">
            <v xml:space="preserve">REVISION OF HEART CHAMBER          </v>
          </cell>
        </row>
        <row r="2526">
          <cell r="A2526" t="str">
            <v>33750</v>
          </cell>
          <cell r="B2526" t="str">
            <v xml:space="preserve">MAJOR VESSEL SHUNT                 </v>
          </cell>
        </row>
        <row r="2527">
          <cell r="A2527" t="str">
            <v>33755</v>
          </cell>
          <cell r="B2527" t="str">
            <v xml:space="preserve">MAJOR VESSEL SHUNT                 </v>
          </cell>
        </row>
        <row r="2528">
          <cell r="A2528" t="str">
            <v>33762</v>
          </cell>
          <cell r="B2528" t="str">
            <v xml:space="preserve">MAJOR VESSEL SHUNT                 </v>
          </cell>
        </row>
        <row r="2529">
          <cell r="A2529" t="str">
            <v>33764</v>
          </cell>
          <cell r="B2529" t="str">
            <v xml:space="preserve">MAJOR VESSEL SHUNT &amp; GRAFT         </v>
          </cell>
        </row>
        <row r="2530">
          <cell r="A2530" t="str">
            <v>33766</v>
          </cell>
          <cell r="B2530" t="str">
            <v xml:space="preserve">MAJOR VESSEL SHUNT                 </v>
          </cell>
        </row>
        <row r="2531">
          <cell r="A2531" t="str">
            <v>33767</v>
          </cell>
          <cell r="B2531" t="str">
            <v xml:space="preserve">MAJOR VESSEL SHUNT                 </v>
          </cell>
        </row>
        <row r="2532">
          <cell r="A2532" t="str">
            <v>33770</v>
          </cell>
          <cell r="B2532" t="str">
            <v xml:space="preserve">REPAIR GREAT VESSELS DEFECT        </v>
          </cell>
        </row>
        <row r="2533">
          <cell r="A2533" t="str">
            <v>33771</v>
          </cell>
          <cell r="B2533" t="str">
            <v xml:space="preserve">REPAIR GREAT VESSELS DEFECT        </v>
          </cell>
        </row>
        <row r="2534">
          <cell r="A2534" t="str">
            <v>33774</v>
          </cell>
          <cell r="B2534" t="str">
            <v xml:space="preserve">REPAIR GREAT VESSELS DEFECT        </v>
          </cell>
        </row>
        <row r="2535">
          <cell r="A2535" t="str">
            <v>33775</v>
          </cell>
          <cell r="B2535" t="str">
            <v xml:space="preserve">REPAIR GREAT VESSELS DEFECT        </v>
          </cell>
        </row>
        <row r="2536">
          <cell r="A2536" t="str">
            <v>33776</v>
          </cell>
          <cell r="B2536" t="str">
            <v xml:space="preserve">REPAIR GREAT VESSELS DEFECT        </v>
          </cell>
        </row>
        <row r="2537">
          <cell r="A2537" t="str">
            <v>33777</v>
          </cell>
          <cell r="B2537" t="str">
            <v xml:space="preserve">REPAIR GREAT VESSELS DEFECT        </v>
          </cell>
        </row>
        <row r="2538">
          <cell r="A2538" t="str">
            <v>33778</v>
          </cell>
          <cell r="B2538" t="str">
            <v xml:space="preserve">REPAIR GREAT VESSELS DEFECT        </v>
          </cell>
        </row>
        <row r="2539">
          <cell r="A2539" t="str">
            <v>33779</v>
          </cell>
          <cell r="B2539" t="str">
            <v xml:space="preserve">REPAIR GREAT VESSELS DEFECT        </v>
          </cell>
        </row>
        <row r="2540">
          <cell r="A2540" t="str">
            <v>33780</v>
          </cell>
          <cell r="B2540" t="str">
            <v xml:space="preserve">REPAIR GREAT VESSELS DEFECT        </v>
          </cell>
        </row>
        <row r="2541">
          <cell r="A2541" t="str">
            <v>33781</v>
          </cell>
          <cell r="B2541" t="str">
            <v xml:space="preserve">REPAIR GREAT VESSELS DEFECT        </v>
          </cell>
        </row>
        <row r="2542">
          <cell r="A2542" t="str">
            <v>33786</v>
          </cell>
          <cell r="B2542" t="str">
            <v xml:space="preserve">REPAIR ARTERIAL TRUNK              </v>
          </cell>
        </row>
        <row r="2543">
          <cell r="A2543" t="str">
            <v>33788</v>
          </cell>
          <cell r="B2543" t="str">
            <v xml:space="preserve">REVISION OF PULMONARY ARTERY       </v>
          </cell>
        </row>
        <row r="2544">
          <cell r="A2544" t="str">
            <v>33800</v>
          </cell>
          <cell r="B2544" t="str">
            <v xml:space="preserve">AORTIC SUSPENSION                  </v>
          </cell>
        </row>
        <row r="2545">
          <cell r="A2545" t="str">
            <v>33802</v>
          </cell>
          <cell r="B2545" t="str">
            <v xml:space="preserve">REPAIR VESSEL DEFECT               </v>
          </cell>
        </row>
        <row r="2546">
          <cell r="A2546" t="str">
            <v>33803</v>
          </cell>
          <cell r="B2546" t="str">
            <v xml:space="preserve">REPAIR VESSEL DEFECT               </v>
          </cell>
        </row>
        <row r="2547">
          <cell r="A2547" t="str">
            <v>33813</v>
          </cell>
          <cell r="B2547" t="str">
            <v xml:space="preserve">REPAIR SEPTAL DEFECT               </v>
          </cell>
        </row>
        <row r="2548">
          <cell r="A2548" t="str">
            <v>33814</v>
          </cell>
          <cell r="B2548" t="str">
            <v xml:space="preserve">REPAIR SEPTAL DEFECT               </v>
          </cell>
        </row>
        <row r="2549">
          <cell r="A2549" t="str">
            <v>33820</v>
          </cell>
          <cell r="B2549" t="str">
            <v xml:space="preserve">REVISE MAJOR VESSEL                </v>
          </cell>
        </row>
        <row r="2550">
          <cell r="A2550" t="str">
            <v>33822</v>
          </cell>
          <cell r="B2550" t="str">
            <v xml:space="preserve">REVISE MAJOR VESSEL                </v>
          </cell>
        </row>
        <row r="2551">
          <cell r="A2551" t="str">
            <v>33824</v>
          </cell>
          <cell r="B2551" t="str">
            <v xml:space="preserve">REVISE MAJOR VESSEL                </v>
          </cell>
        </row>
        <row r="2552">
          <cell r="A2552" t="str">
            <v>33840</v>
          </cell>
          <cell r="B2552" t="str">
            <v xml:space="preserve">REMOVE AORTA CONSTRICTION          </v>
          </cell>
        </row>
        <row r="2553">
          <cell r="A2553" t="str">
            <v>33845</v>
          </cell>
          <cell r="B2553" t="str">
            <v xml:space="preserve">REMOVE AORTA CONSTRICTION          </v>
          </cell>
        </row>
        <row r="2554">
          <cell r="A2554" t="str">
            <v>33851</v>
          </cell>
          <cell r="B2554" t="str">
            <v xml:space="preserve">REMOVE AORTA CONSTRICTION          </v>
          </cell>
        </row>
        <row r="2555">
          <cell r="A2555" t="str">
            <v>33852</v>
          </cell>
          <cell r="B2555" t="str">
            <v xml:space="preserve">REPAIR SEPTAL DEFECT               </v>
          </cell>
        </row>
        <row r="2556">
          <cell r="A2556" t="str">
            <v>33853</v>
          </cell>
          <cell r="B2556" t="str">
            <v xml:space="preserve">REPAIR SEPTAL DEFECT               </v>
          </cell>
        </row>
        <row r="2557">
          <cell r="A2557" t="str">
            <v>33860</v>
          </cell>
          <cell r="B2557" t="str">
            <v xml:space="preserve">ASCENDING AORTA GRAFT              </v>
          </cell>
        </row>
        <row r="2558">
          <cell r="A2558" t="str">
            <v>33861</v>
          </cell>
          <cell r="B2558" t="str">
            <v xml:space="preserve">ASCENDING AORTA GRAFT              </v>
          </cell>
        </row>
        <row r="2559">
          <cell r="A2559" t="str">
            <v>33863</v>
          </cell>
          <cell r="B2559" t="str">
            <v xml:space="preserve">ASCENDING AORTA GRAFT              </v>
          </cell>
        </row>
        <row r="2560">
          <cell r="A2560" t="str">
            <v>33870</v>
          </cell>
          <cell r="B2560" t="str">
            <v xml:space="preserve">TRANSVERSE AORTIC ARCH GRAFT       </v>
          </cell>
        </row>
        <row r="2561">
          <cell r="A2561" t="str">
            <v>33875</v>
          </cell>
          <cell r="B2561" t="str">
            <v xml:space="preserve">THORACIC AORTA GRAFT               </v>
          </cell>
        </row>
        <row r="2562">
          <cell r="A2562" t="str">
            <v>33877</v>
          </cell>
          <cell r="B2562" t="str">
            <v xml:space="preserve">THORACOABDOMINAL GRAFT             </v>
          </cell>
        </row>
        <row r="2563">
          <cell r="A2563" t="str">
            <v>33910</v>
          </cell>
          <cell r="B2563" t="str">
            <v xml:space="preserve">REMOVE LUNG ARTERY EMBOLI          </v>
          </cell>
        </row>
        <row r="2564">
          <cell r="A2564" t="str">
            <v>33915</v>
          </cell>
          <cell r="B2564" t="str">
            <v xml:space="preserve">REMOVE LUNG ARTERY EMBOLI          </v>
          </cell>
        </row>
        <row r="2565">
          <cell r="A2565" t="str">
            <v>33916</v>
          </cell>
          <cell r="B2565" t="str">
            <v xml:space="preserve">SURGERY OF GREAT VESSEL            </v>
          </cell>
        </row>
        <row r="2566">
          <cell r="A2566" t="str">
            <v>33917</v>
          </cell>
          <cell r="B2566" t="str">
            <v xml:space="preserve">REPAIR PULMONARY ARTERY            </v>
          </cell>
        </row>
        <row r="2567">
          <cell r="A2567" t="str">
            <v>33918</v>
          </cell>
          <cell r="B2567" t="str">
            <v xml:space="preserve">REPAIR PULMONARY ATRESIA           </v>
          </cell>
        </row>
        <row r="2568">
          <cell r="A2568" t="str">
            <v>33919</v>
          </cell>
          <cell r="B2568" t="str">
            <v xml:space="preserve">REPAIR PULMONARY ATRESIA           </v>
          </cell>
        </row>
        <row r="2569">
          <cell r="A2569" t="str">
            <v>33920</v>
          </cell>
          <cell r="B2569" t="str">
            <v xml:space="preserve">REPAIR PULMONARY ATRESIA           </v>
          </cell>
        </row>
        <row r="2570">
          <cell r="A2570" t="str">
            <v>33922</v>
          </cell>
          <cell r="B2570" t="str">
            <v xml:space="preserve">TRANSECT PULMONARY ARTERY          </v>
          </cell>
        </row>
        <row r="2571">
          <cell r="A2571" t="str">
            <v>33924</v>
          </cell>
          <cell r="B2571" t="str">
            <v xml:space="preserve">REMOVE PULMONARY SHUNT             </v>
          </cell>
        </row>
        <row r="2572">
          <cell r="A2572" t="str">
            <v>33930</v>
          </cell>
          <cell r="B2572" t="str">
            <v xml:space="preserve">REMOVAL OF DONOR HEART/LUNG        </v>
          </cell>
        </row>
        <row r="2573">
          <cell r="A2573" t="str">
            <v>33935</v>
          </cell>
          <cell r="B2573" t="str">
            <v xml:space="preserve">TRANSPLANTATION, HEART/LUNG        </v>
          </cell>
        </row>
        <row r="2574">
          <cell r="A2574" t="str">
            <v>33940</v>
          </cell>
          <cell r="B2574" t="str">
            <v xml:space="preserve">REMOVAL OF DONOR HEART             </v>
          </cell>
        </row>
        <row r="2575">
          <cell r="A2575" t="str">
            <v>33945</v>
          </cell>
          <cell r="B2575" t="str">
            <v xml:space="preserve">TRANSPLANTATION OF HEART           </v>
          </cell>
        </row>
        <row r="2576">
          <cell r="A2576" t="str">
            <v>33960</v>
          </cell>
          <cell r="B2576" t="str">
            <v xml:space="preserve">EXTERNAL CIRCULATION ASSIST        </v>
          </cell>
        </row>
        <row r="2577">
          <cell r="A2577" t="str">
            <v>33961</v>
          </cell>
          <cell r="B2577" t="str">
            <v xml:space="preserve">EXTERNAL CIRCULATION ASSIST        </v>
          </cell>
        </row>
        <row r="2578">
          <cell r="A2578" t="str">
            <v>33970</v>
          </cell>
          <cell r="B2578" t="str">
            <v xml:space="preserve">AORTIC CIRCULATION ASSIST          </v>
          </cell>
        </row>
        <row r="2579">
          <cell r="A2579" t="str">
            <v>33971</v>
          </cell>
          <cell r="B2579" t="str">
            <v xml:space="preserve">AORTIC CIRCULATION ASSIST          </v>
          </cell>
        </row>
        <row r="2580">
          <cell r="A2580" t="str">
            <v>33973</v>
          </cell>
          <cell r="B2580" t="str">
            <v xml:space="preserve">INSERT BALLOON DEVICE              </v>
          </cell>
        </row>
        <row r="2581">
          <cell r="A2581" t="str">
            <v>33974</v>
          </cell>
          <cell r="B2581" t="str">
            <v xml:space="preserve">REMOVE INTRA-AORTIC BALLOON        </v>
          </cell>
        </row>
        <row r="2582">
          <cell r="A2582" t="str">
            <v>33975</v>
          </cell>
          <cell r="B2582" t="str">
            <v xml:space="preserve">IMPLANT VENTRICULAR DEVICE         </v>
          </cell>
        </row>
        <row r="2583">
          <cell r="A2583" t="str">
            <v>33976</v>
          </cell>
          <cell r="B2583" t="str">
            <v xml:space="preserve">IMPLANT VENTRICULAR DEVICE         </v>
          </cell>
        </row>
        <row r="2584">
          <cell r="A2584" t="str">
            <v>33977</v>
          </cell>
          <cell r="B2584" t="str">
            <v xml:space="preserve">REMOVE VENTRICULAR DEVICE          </v>
          </cell>
        </row>
        <row r="2585">
          <cell r="A2585" t="str">
            <v>33978</v>
          </cell>
          <cell r="B2585" t="str">
            <v xml:space="preserve">REMOVE VENTRICULAR DEVICE          </v>
          </cell>
        </row>
        <row r="2586">
          <cell r="A2586" t="str">
            <v>33999</v>
          </cell>
          <cell r="B2586" t="str">
            <v xml:space="preserve">CARDIAC SURGERY PROCEDURE          </v>
          </cell>
        </row>
        <row r="2587">
          <cell r="A2587" t="str">
            <v>34001</v>
          </cell>
          <cell r="B2587" t="str">
            <v xml:space="preserve">REMOVAL OF ARTERY CLOT             </v>
          </cell>
        </row>
        <row r="2588">
          <cell r="A2588" t="str">
            <v>34051</v>
          </cell>
          <cell r="B2588" t="str">
            <v xml:space="preserve">REMOVAL OF ARTERY CLOT             </v>
          </cell>
        </row>
        <row r="2589">
          <cell r="A2589" t="str">
            <v>34101</v>
          </cell>
          <cell r="B2589" t="str">
            <v xml:space="preserve">REMOVAL OF ARTERY CLOT             </v>
          </cell>
        </row>
        <row r="2590">
          <cell r="A2590" t="str">
            <v>34111</v>
          </cell>
          <cell r="B2590" t="str">
            <v xml:space="preserve">REMOVAL OF ARM ARTERY CLOT         </v>
          </cell>
        </row>
        <row r="2591">
          <cell r="A2591" t="str">
            <v>34151</v>
          </cell>
          <cell r="B2591" t="str">
            <v xml:space="preserve">REMOVAL OF ARTERY CLOT             </v>
          </cell>
        </row>
        <row r="2592">
          <cell r="A2592" t="str">
            <v>34201</v>
          </cell>
          <cell r="B2592" t="str">
            <v xml:space="preserve">REMOVAL OF ARTERY CLOT             </v>
          </cell>
        </row>
        <row r="2593">
          <cell r="A2593" t="str">
            <v>34203</v>
          </cell>
          <cell r="B2593" t="str">
            <v xml:space="preserve">REMOVAL OF LEG ARTERY CLOT         </v>
          </cell>
        </row>
        <row r="2594">
          <cell r="A2594" t="str">
            <v>34401</v>
          </cell>
          <cell r="B2594" t="str">
            <v xml:space="preserve">REMOVAL OF VEIN CLOT               </v>
          </cell>
        </row>
        <row r="2595">
          <cell r="A2595" t="str">
            <v>34421</v>
          </cell>
          <cell r="B2595" t="str">
            <v xml:space="preserve">REMOVAL OF VEIN CLOT               </v>
          </cell>
        </row>
        <row r="2596">
          <cell r="A2596" t="str">
            <v>34451</v>
          </cell>
          <cell r="B2596" t="str">
            <v xml:space="preserve">REMOVAL OF VEIN CLOT               </v>
          </cell>
        </row>
        <row r="2597">
          <cell r="A2597" t="str">
            <v>34471</v>
          </cell>
          <cell r="B2597" t="str">
            <v xml:space="preserve">REMOVAL OF VEIN CLOT               </v>
          </cell>
        </row>
        <row r="2598">
          <cell r="A2598" t="str">
            <v>34490</v>
          </cell>
          <cell r="B2598" t="str">
            <v xml:space="preserve">REMOVAL OF VEIN CLOT               </v>
          </cell>
        </row>
        <row r="2599">
          <cell r="A2599" t="str">
            <v>34501</v>
          </cell>
          <cell r="B2599" t="str">
            <v xml:space="preserve">REPAIR VALVE, FEMORAL VEIN         </v>
          </cell>
        </row>
        <row r="2600">
          <cell r="A2600" t="str">
            <v>34502</v>
          </cell>
          <cell r="B2600" t="str">
            <v xml:space="preserve">RECONSTRUCT, VENA CAVA             </v>
          </cell>
        </row>
        <row r="2601">
          <cell r="A2601" t="str">
            <v>34510</v>
          </cell>
          <cell r="B2601" t="str">
            <v xml:space="preserve">TRANSPOSITION OF VEIN VALVE        </v>
          </cell>
        </row>
        <row r="2602">
          <cell r="A2602" t="str">
            <v>34520</v>
          </cell>
          <cell r="B2602" t="str">
            <v xml:space="preserve">CROSS-OVER VEIN GRAFT              </v>
          </cell>
        </row>
        <row r="2603">
          <cell r="A2603" t="str">
            <v>34530</v>
          </cell>
          <cell r="B2603" t="str">
            <v xml:space="preserve">LEG VEIN FUSION                    </v>
          </cell>
        </row>
        <row r="2604">
          <cell r="A2604" t="str">
            <v>35001</v>
          </cell>
          <cell r="B2604" t="str">
            <v xml:space="preserve">REPAIR DEFECT OF ARTERY            </v>
          </cell>
        </row>
        <row r="2605">
          <cell r="A2605" t="str">
            <v>35002</v>
          </cell>
          <cell r="B2605" t="str">
            <v xml:space="preserve">REPAIR ARTERY RUPTURE, NECK        </v>
          </cell>
        </row>
        <row r="2606">
          <cell r="A2606" t="str">
            <v>35005</v>
          </cell>
          <cell r="B2606" t="str">
            <v xml:space="preserve">REPAIR DEFECT OF ARTERY            </v>
          </cell>
        </row>
        <row r="2607">
          <cell r="A2607" t="str">
            <v>35011</v>
          </cell>
          <cell r="B2607" t="str">
            <v xml:space="preserve">REPAIR DEFECT OF ARTERY            </v>
          </cell>
        </row>
        <row r="2608">
          <cell r="A2608" t="str">
            <v>35013</v>
          </cell>
          <cell r="B2608" t="str">
            <v xml:space="preserve">REPAIR ARTERY RUPTURE, ARM         </v>
          </cell>
        </row>
        <row r="2609">
          <cell r="A2609" t="str">
            <v>35021</v>
          </cell>
          <cell r="B2609" t="str">
            <v xml:space="preserve">REPAIR DEFECT OF ARTERY            </v>
          </cell>
        </row>
        <row r="2610">
          <cell r="A2610" t="str">
            <v>35022</v>
          </cell>
          <cell r="B2610" t="str">
            <v xml:space="preserve">REPAIR ARTERY RUPTURE, CHEST       </v>
          </cell>
        </row>
        <row r="2611">
          <cell r="A2611" t="str">
            <v>35045</v>
          </cell>
          <cell r="B2611" t="str">
            <v xml:space="preserve">REPAIR DEFECT OF ARM ARTERY        </v>
          </cell>
        </row>
        <row r="2612">
          <cell r="A2612" t="str">
            <v>35081</v>
          </cell>
          <cell r="B2612" t="str">
            <v xml:space="preserve">REPAIR DEFECT OF ARTERY            </v>
          </cell>
        </row>
        <row r="2613">
          <cell r="A2613" t="str">
            <v>35082</v>
          </cell>
          <cell r="B2613" t="str">
            <v xml:space="preserve">REPAIR ARTERY RUPTURE, AORTA       </v>
          </cell>
        </row>
        <row r="2614">
          <cell r="A2614" t="str">
            <v>35091</v>
          </cell>
          <cell r="B2614" t="str">
            <v xml:space="preserve">REPAIR DEFECT OF ARTERY            </v>
          </cell>
        </row>
        <row r="2615">
          <cell r="A2615" t="str">
            <v>35092</v>
          </cell>
          <cell r="B2615" t="str">
            <v xml:space="preserve">REPAIR ARTERY RUPTURE, AORTA       </v>
          </cell>
        </row>
        <row r="2616">
          <cell r="A2616" t="str">
            <v>35102</v>
          </cell>
          <cell r="B2616" t="str">
            <v xml:space="preserve">REPAIR DEFECT OF ARTERY            </v>
          </cell>
        </row>
        <row r="2617">
          <cell r="A2617" t="str">
            <v>35103</v>
          </cell>
          <cell r="B2617" t="str">
            <v xml:space="preserve">REPAIR ARTERY RUPTURE, GROIN       </v>
          </cell>
        </row>
        <row r="2618">
          <cell r="A2618" t="str">
            <v>35111</v>
          </cell>
          <cell r="B2618" t="str">
            <v xml:space="preserve">REPAIR DEFECT OF ARTERY            </v>
          </cell>
        </row>
        <row r="2619">
          <cell r="A2619" t="str">
            <v>35112</v>
          </cell>
          <cell r="B2619" t="str">
            <v xml:space="preserve">REPAIR ARTERY RUPTURE,SPLEEN       </v>
          </cell>
        </row>
        <row r="2620">
          <cell r="A2620" t="str">
            <v>35121</v>
          </cell>
          <cell r="B2620" t="str">
            <v xml:space="preserve">REPAIR DEFECT OF ARTERY            </v>
          </cell>
        </row>
        <row r="2621">
          <cell r="A2621" t="str">
            <v>35122</v>
          </cell>
          <cell r="B2621" t="str">
            <v xml:space="preserve">REPAIR ARTERY RUPTURE, BELLY       </v>
          </cell>
        </row>
        <row r="2622">
          <cell r="A2622" t="str">
            <v>35131</v>
          </cell>
          <cell r="B2622" t="str">
            <v xml:space="preserve">REPAIR DEFECT OF ARTERY            </v>
          </cell>
        </row>
        <row r="2623">
          <cell r="A2623" t="str">
            <v>35132</v>
          </cell>
          <cell r="B2623" t="str">
            <v xml:space="preserve">REPAIR ARTERY RUPTURE, GROIN       </v>
          </cell>
        </row>
        <row r="2624">
          <cell r="A2624" t="str">
            <v>35141</v>
          </cell>
          <cell r="B2624" t="str">
            <v xml:space="preserve">REPAIR DEFECT OF ARTERY            </v>
          </cell>
        </row>
        <row r="2625">
          <cell r="A2625" t="str">
            <v>35142</v>
          </cell>
          <cell r="B2625" t="str">
            <v xml:space="preserve">REPAIR ARTERY RUPTURE, THIGH       </v>
          </cell>
        </row>
        <row r="2626">
          <cell r="A2626" t="str">
            <v>35151</v>
          </cell>
          <cell r="B2626" t="str">
            <v xml:space="preserve">REPAIR DEFECT OF ARTERY            </v>
          </cell>
        </row>
        <row r="2627">
          <cell r="A2627" t="str">
            <v>35152</v>
          </cell>
          <cell r="B2627" t="str">
            <v xml:space="preserve">REPAIR ARTERY RUPTURE, KNEE        </v>
          </cell>
        </row>
        <row r="2628">
          <cell r="A2628" t="str">
            <v>35161</v>
          </cell>
          <cell r="B2628" t="str">
            <v xml:space="preserve">REPAIR DEFECT OF ARTERY            </v>
          </cell>
        </row>
        <row r="2629">
          <cell r="A2629" t="str">
            <v>35162</v>
          </cell>
          <cell r="B2629" t="str">
            <v xml:space="preserve">REPAIR ARTERY RUPTURE              </v>
          </cell>
        </row>
        <row r="2630">
          <cell r="A2630" t="str">
            <v>35180</v>
          </cell>
          <cell r="B2630" t="str">
            <v xml:space="preserve">REPAIR BLOOD VESSEL LESION         </v>
          </cell>
        </row>
        <row r="2631">
          <cell r="A2631" t="str">
            <v>35182</v>
          </cell>
          <cell r="B2631" t="str">
            <v xml:space="preserve">REPAIR BLOOD VESSEL LESION         </v>
          </cell>
        </row>
        <row r="2632">
          <cell r="A2632" t="str">
            <v>35184</v>
          </cell>
          <cell r="B2632" t="str">
            <v xml:space="preserve">REPAIR BLOOD VESSEL LESION         </v>
          </cell>
        </row>
        <row r="2633">
          <cell r="A2633" t="str">
            <v>35188</v>
          </cell>
          <cell r="B2633" t="str">
            <v xml:space="preserve">REPAIR BLOOD VESSEL LESION         </v>
          </cell>
        </row>
        <row r="2634">
          <cell r="A2634" t="str">
            <v>35189</v>
          </cell>
          <cell r="B2634" t="str">
            <v xml:space="preserve">REPAIR BLOOD VESSEL LESION         </v>
          </cell>
        </row>
        <row r="2635">
          <cell r="A2635" t="str">
            <v>35190</v>
          </cell>
          <cell r="B2635" t="str">
            <v xml:space="preserve">REPAIR BLOOD VESSEL LESION         </v>
          </cell>
        </row>
        <row r="2636">
          <cell r="A2636" t="str">
            <v>35201</v>
          </cell>
          <cell r="B2636" t="str">
            <v xml:space="preserve">REPAIR BLOOD VESSEL LESION         </v>
          </cell>
        </row>
        <row r="2637">
          <cell r="A2637" t="str">
            <v>35206</v>
          </cell>
          <cell r="B2637" t="str">
            <v xml:space="preserve">REPAIR BLOOD VESSEL LESION         </v>
          </cell>
        </row>
        <row r="2638">
          <cell r="A2638" t="str">
            <v>35207</v>
          </cell>
          <cell r="B2638" t="str">
            <v xml:space="preserve">REPAIR BLOOD VESSEL LESION         </v>
          </cell>
        </row>
        <row r="2639">
          <cell r="A2639" t="str">
            <v>35211</v>
          </cell>
          <cell r="B2639" t="str">
            <v xml:space="preserve">REPAIR BLOOD VESSEL LESION         </v>
          </cell>
        </row>
        <row r="2640">
          <cell r="A2640" t="str">
            <v>35216</v>
          </cell>
          <cell r="B2640" t="str">
            <v xml:space="preserve">REPAIR BLOOD VESSEL LESION         </v>
          </cell>
        </row>
        <row r="2641">
          <cell r="A2641" t="str">
            <v>35221</v>
          </cell>
          <cell r="B2641" t="str">
            <v xml:space="preserve">REPAIR BLOOD VESSEL LESION         </v>
          </cell>
        </row>
        <row r="2642">
          <cell r="A2642" t="str">
            <v>35226</v>
          </cell>
          <cell r="B2642" t="str">
            <v xml:space="preserve">REPAIR BLOOD VESSEL LESION         </v>
          </cell>
        </row>
        <row r="2643">
          <cell r="A2643" t="str">
            <v>35231</v>
          </cell>
          <cell r="B2643" t="str">
            <v xml:space="preserve">REPAIR BLOOD VESSEL LESION         </v>
          </cell>
        </row>
        <row r="2644">
          <cell r="A2644" t="str">
            <v>35236</v>
          </cell>
          <cell r="B2644" t="str">
            <v xml:space="preserve">REPAIR BLOOD VESSEL LESION         </v>
          </cell>
        </row>
        <row r="2645">
          <cell r="A2645" t="str">
            <v>35241</v>
          </cell>
          <cell r="B2645" t="str">
            <v xml:space="preserve">REPAIR BLOOD VESSEL LESION         </v>
          </cell>
        </row>
        <row r="2646">
          <cell r="A2646" t="str">
            <v>35246</v>
          </cell>
          <cell r="B2646" t="str">
            <v xml:space="preserve">REPAIR BLOOD VESSEL LESION         </v>
          </cell>
        </row>
        <row r="2647">
          <cell r="A2647" t="str">
            <v>35251</v>
          </cell>
          <cell r="B2647" t="str">
            <v xml:space="preserve">REPAIR BLOOD VESSEL LESION         </v>
          </cell>
        </row>
        <row r="2648">
          <cell r="A2648" t="str">
            <v>35256</v>
          </cell>
          <cell r="B2648" t="str">
            <v xml:space="preserve">REPAIR BLOOD VESSEL LESION         </v>
          </cell>
        </row>
        <row r="2649">
          <cell r="A2649" t="str">
            <v>35261</v>
          </cell>
          <cell r="B2649" t="str">
            <v xml:space="preserve">REPAIR BLOOD VESSEL LESION         </v>
          </cell>
        </row>
        <row r="2650">
          <cell r="A2650" t="str">
            <v>35266</v>
          </cell>
          <cell r="B2650" t="str">
            <v xml:space="preserve">REPAIR BLOOD VESSEL LESION         </v>
          </cell>
        </row>
        <row r="2651">
          <cell r="A2651" t="str">
            <v>35271</v>
          </cell>
          <cell r="B2651" t="str">
            <v xml:space="preserve">REPAIR BLOOD VESSEL LESION         </v>
          </cell>
        </row>
        <row r="2652">
          <cell r="A2652" t="str">
            <v>35276</v>
          </cell>
          <cell r="B2652" t="str">
            <v xml:space="preserve">REPAIR BLOOD VESSEL LESION         </v>
          </cell>
        </row>
        <row r="2653">
          <cell r="A2653" t="str">
            <v>35281</v>
          </cell>
          <cell r="B2653" t="str">
            <v xml:space="preserve">REPAIR BLOOD VESSEL LESION         </v>
          </cell>
        </row>
        <row r="2654">
          <cell r="A2654" t="str">
            <v>35286</v>
          </cell>
          <cell r="B2654" t="str">
            <v xml:space="preserve">REPAIR BLOOD VESSEL LESION         </v>
          </cell>
        </row>
        <row r="2655">
          <cell r="A2655" t="str">
            <v>35301</v>
          </cell>
          <cell r="B2655" t="str">
            <v xml:space="preserve">RECHANNELING OF ARTERY             </v>
          </cell>
        </row>
        <row r="2656">
          <cell r="A2656" t="str">
            <v>35311</v>
          </cell>
          <cell r="B2656" t="str">
            <v xml:space="preserve">RECHANNELING OF ARTERY             </v>
          </cell>
        </row>
        <row r="2657">
          <cell r="A2657" t="str">
            <v>35321</v>
          </cell>
          <cell r="B2657" t="str">
            <v xml:space="preserve">RECHANNELING OF ARTERY             </v>
          </cell>
        </row>
        <row r="2658">
          <cell r="A2658" t="str">
            <v>35331</v>
          </cell>
          <cell r="B2658" t="str">
            <v xml:space="preserve">RECHANNELING OF ARTERY             </v>
          </cell>
        </row>
        <row r="2659">
          <cell r="A2659" t="str">
            <v>35341</v>
          </cell>
          <cell r="B2659" t="str">
            <v xml:space="preserve">RECHANNELING OF ARTERY             </v>
          </cell>
        </row>
        <row r="2660">
          <cell r="A2660" t="str">
            <v>35351</v>
          </cell>
          <cell r="B2660" t="str">
            <v xml:space="preserve">RECHANNELING OF ARTERY             </v>
          </cell>
        </row>
        <row r="2661">
          <cell r="A2661" t="str">
            <v>35355</v>
          </cell>
          <cell r="B2661" t="str">
            <v xml:space="preserve">RECHANNELING OF ARTERY             </v>
          </cell>
        </row>
        <row r="2662">
          <cell r="A2662" t="str">
            <v>35361</v>
          </cell>
          <cell r="B2662" t="str">
            <v xml:space="preserve">RECHANNELING OF ARTERY             </v>
          </cell>
        </row>
        <row r="2663">
          <cell r="A2663" t="str">
            <v>35363</v>
          </cell>
          <cell r="B2663" t="str">
            <v xml:space="preserve">RECHANNELING OF ARTERY             </v>
          </cell>
        </row>
        <row r="2664">
          <cell r="A2664" t="str">
            <v>35371</v>
          </cell>
          <cell r="B2664" t="str">
            <v xml:space="preserve">RECHANNELING OF ARTERY             </v>
          </cell>
        </row>
        <row r="2665">
          <cell r="A2665" t="str">
            <v>35372</v>
          </cell>
          <cell r="B2665" t="str">
            <v xml:space="preserve">RECHANNELING OF ARTERY             </v>
          </cell>
        </row>
        <row r="2666">
          <cell r="A2666" t="str">
            <v>35381</v>
          </cell>
          <cell r="B2666" t="str">
            <v xml:space="preserve">RECHANNELING OF ARTERY             </v>
          </cell>
        </row>
        <row r="2667">
          <cell r="A2667" t="str">
            <v>35390</v>
          </cell>
          <cell r="B2667" t="str">
            <v xml:space="preserve">REOPERATION, CAROTID ADD-ON        </v>
          </cell>
        </row>
        <row r="2668">
          <cell r="A2668" t="str">
            <v>35400</v>
          </cell>
          <cell r="B2668" t="str">
            <v xml:space="preserve">ANGIOSCOPY                         </v>
          </cell>
        </row>
        <row r="2669">
          <cell r="A2669" t="str">
            <v>35450</v>
          </cell>
          <cell r="B2669" t="str">
            <v xml:space="preserve">REPAIR ARTERIAL BLOCKAGE           </v>
          </cell>
        </row>
        <row r="2670">
          <cell r="A2670" t="str">
            <v>35452</v>
          </cell>
          <cell r="B2670" t="str">
            <v xml:space="preserve">REPAIR ARTERIAL BLOCKAGE           </v>
          </cell>
        </row>
        <row r="2671">
          <cell r="A2671" t="str">
            <v>35454</v>
          </cell>
          <cell r="B2671" t="str">
            <v xml:space="preserve">REPAIR ARTERIAL BLOCKAGE           </v>
          </cell>
        </row>
        <row r="2672">
          <cell r="A2672" t="str">
            <v>35456</v>
          </cell>
          <cell r="B2672" t="str">
            <v xml:space="preserve">REPAIR ARTERIAL BLOCKAGE           </v>
          </cell>
        </row>
        <row r="2673">
          <cell r="A2673" t="str">
            <v>35458</v>
          </cell>
          <cell r="B2673" t="str">
            <v xml:space="preserve">REPAIR ARTERIAL BLOCKAGE           </v>
          </cell>
        </row>
        <row r="2674">
          <cell r="A2674" t="str">
            <v>35459</v>
          </cell>
          <cell r="B2674" t="str">
            <v xml:space="preserve">REPAIR ARTERIAL BLOCKAGE           </v>
          </cell>
        </row>
        <row r="2675">
          <cell r="A2675" t="str">
            <v>35460</v>
          </cell>
          <cell r="B2675" t="str">
            <v xml:space="preserve">REPAIR VENOUS BLOCKAGE             </v>
          </cell>
        </row>
        <row r="2676">
          <cell r="A2676" t="str">
            <v>35470</v>
          </cell>
          <cell r="B2676" t="str">
            <v xml:space="preserve">REPAIR ARTERIAL BLOCKAGE           </v>
          </cell>
        </row>
        <row r="2677">
          <cell r="A2677" t="str">
            <v>35471</v>
          </cell>
          <cell r="B2677" t="str">
            <v xml:space="preserve">REPAIR ARTERIAL BLOCKAGE           </v>
          </cell>
        </row>
        <row r="2678">
          <cell r="A2678" t="str">
            <v>35472</v>
          </cell>
          <cell r="B2678" t="str">
            <v xml:space="preserve">REPAIR ARTERIAL BLOCKAGE           </v>
          </cell>
        </row>
        <row r="2679">
          <cell r="A2679" t="str">
            <v>35473</v>
          </cell>
          <cell r="B2679" t="str">
            <v xml:space="preserve">REPAIR ARTERIAL BLOCKAGE           </v>
          </cell>
        </row>
        <row r="2680">
          <cell r="A2680" t="str">
            <v>35474</v>
          </cell>
          <cell r="B2680" t="str">
            <v xml:space="preserve">REPAIR ARTERIAL BLOCKAGE           </v>
          </cell>
        </row>
        <row r="2681">
          <cell r="A2681" t="str">
            <v>35475</v>
          </cell>
          <cell r="B2681" t="str">
            <v xml:space="preserve">REPAIR ARTERIAL BLOCKAGE           </v>
          </cell>
        </row>
        <row r="2682">
          <cell r="A2682" t="str">
            <v>35476</v>
          </cell>
          <cell r="B2682" t="str">
            <v xml:space="preserve">REPAIR VENOUS BLOCKAGE             </v>
          </cell>
        </row>
        <row r="2683">
          <cell r="A2683" t="str">
            <v>35480</v>
          </cell>
          <cell r="B2683" t="str">
            <v xml:space="preserve">ATHERECTOMY, OPEN                  </v>
          </cell>
        </row>
        <row r="2684">
          <cell r="A2684" t="str">
            <v>35481</v>
          </cell>
          <cell r="B2684" t="str">
            <v xml:space="preserve">ATHERECTOMY, OPEN                  </v>
          </cell>
        </row>
        <row r="2685">
          <cell r="A2685" t="str">
            <v>35482</v>
          </cell>
          <cell r="B2685" t="str">
            <v xml:space="preserve">ATHERECTOMY, OPEN                  </v>
          </cell>
        </row>
        <row r="2686">
          <cell r="A2686" t="str">
            <v>35483</v>
          </cell>
          <cell r="B2686" t="str">
            <v xml:space="preserve">ATHERECTOMY, OPEN                  </v>
          </cell>
        </row>
        <row r="2687">
          <cell r="A2687" t="str">
            <v>35484</v>
          </cell>
          <cell r="B2687" t="str">
            <v xml:space="preserve">ATHERECTOMY, OPEN                  </v>
          </cell>
        </row>
        <row r="2688">
          <cell r="A2688" t="str">
            <v>35485</v>
          </cell>
          <cell r="B2688" t="str">
            <v xml:space="preserve">ATHERECTOMY, OPEN                  </v>
          </cell>
        </row>
        <row r="2689">
          <cell r="A2689" t="str">
            <v>35490</v>
          </cell>
          <cell r="B2689" t="str">
            <v xml:space="preserve">ATHERECTOMY, PERCUTANEOUS          </v>
          </cell>
        </row>
        <row r="2690">
          <cell r="A2690" t="str">
            <v>35491</v>
          </cell>
          <cell r="B2690" t="str">
            <v xml:space="preserve">ATHERECTOMY, PERCUTANEOUS          </v>
          </cell>
        </row>
        <row r="2691">
          <cell r="A2691" t="str">
            <v>35492</v>
          </cell>
          <cell r="B2691" t="str">
            <v xml:space="preserve">ATHERECTOMY, PERCUTANEOUS          </v>
          </cell>
        </row>
        <row r="2692">
          <cell r="A2692" t="str">
            <v>35493</v>
          </cell>
          <cell r="B2692" t="str">
            <v xml:space="preserve">ATHERECTOMY, PERCUTANEOUS          </v>
          </cell>
        </row>
        <row r="2693">
          <cell r="A2693" t="str">
            <v>35494</v>
          </cell>
          <cell r="B2693" t="str">
            <v xml:space="preserve">ATHERECTOMY, PERCUTANEOUS          </v>
          </cell>
        </row>
        <row r="2694">
          <cell r="A2694" t="str">
            <v>35495</v>
          </cell>
          <cell r="B2694" t="str">
            <v xml:space="preserve">ATHERECTOMY, PERCUTANEOUS          </v>
          </cell>
        </row>
        <row r="2695">
          <cell r="A2695" t="str">
            <v>35500</v>
          </cell>
          <cell r="B2695" t="str">
            <v xml:space="preserve">HARVEST VEIN FOR BYPASS            </v>
          </cell>
        </row>
        <row r="2696">
          <cell r="A2696" t="str">
            <v>35501</v>
          </cell>
          <cell r="B2696" t="str">
            <v xml:space="preserve">ARTERY BYPASS GRAFT                </v>
          </cell>
        </row>
        <row r="2697">
          <cell r="A2697" t="str">
            <v>35506</v>
          </cell>
          <cell r="B2697" t="str">
            <v xml:space="preserve">ARTERY BYPASS GRAFT                </v>
          </cell>
        </row>
        <row r="2698">
          <cell r="A2698" t="str">
            <v>35507</v>
          </cell>
          <cell r="B2698" t="str">
            <v xml:space="preserve">ARTERY BYPASS GRAFT                </v>
          </cell>
        </row>
        <row r="2699">
          <cell r="A2699" t="str">
            <v>35508</v>
          </cell>
          <cell r="B2699" t="str">
            <v xml:space="preserve">ARTERY BYPASS GRAFT                </v>
          </cell>
        </row>
        <row r="2700">
          <cell r="A2700" t="str">
            <v>35509</v>
          </cell>
          <cell r="B2700" t="str">
            <v xml:space="preserve">ARTERY BYPASS GRAFT                </v>
          </cell>
        </row>
        <row r="2701">
          <cell r="A2701" t="str">
            <v>35511</v>
          </cell>
          <cell r="B2701" t="str">
            <v xml:space="preserve">ARTERY BYPASS GRAFT                </v>
          </cell>
        </row>
        <row r="2702">
          <cell r="A2702" t="str">
            <v>35515</v>
          </cell>
          <cell r="B2702" t="str">
            <v xml:space="preserve">ARTERY BYPASS GRAFT                </v>
          </cell>
        </row>
        <row r="2703">
          <cell r="A2703" t="str">
            <v>35516</v>
          </cell>
          <cell r="B2703" t="str">
            <v xml:space="preserve">ARTERY BYPASS GRAFT                </v>
          </cell>
        </row>
        <row r="2704">
          <cell r="A2704" t="str">
            <v>35518</v>
          </cell>
          <cell r="B2704" t="str">
            <v xml:space="preserve">ARTERY BYPASS GRAFT                </v>
          </cell>
        </row>
        <row r="2705">
          <cell r="A2705" t="str">
            <v>35521</v>
          </cell>
          <cell r="B2705" t="str">
            <v xml:space="preserve">ARTERY BYPASS GRAFT                </v>
          </cell>
        </row>
        <row r="2706">
          <cell r="A2706" t="str">
            <v>35526</v>
          </cell>
          <cell r="B2706" t="str">
            <v xml:space="preserve">ARTERY BYPASS GRAFT                </v>
          </cell>
        </row>
        <row r="2707">
          <cell r="A2707" t="str">
            <v>35531</v>
          </cell>
          <cell r="B2707" t="str">
            <v xml:space="preserve">ARTERY BYPASS GRAFT                </v>
          </cell>
        </row>
        <row r="2708">
          <cell r="A2708" t="str">
            <v>35533</v>
          </cell>
          <cell r="B2708" t="str">
            <v xml:space="preserve">ARTERY BYPASS GRAFT                </v>
          </cell>
        </row>
        <row r="2709">
          <cell r="A2709" t="str">
            <v>35536</v>
          </cell>
          <cell r="B2709" t="str">
            <v xml:space="preserve">ARTERY BYPASS GRAFT                </v>
          </cell>
        </row>
        <row r="2710">
          <cell r="A2710" t="str">
            <v>35541</v>
          </cell>
          <cell r="B2710" t="str">
            <v xml:space="preserve">ARTERY BYPASS GRAFT                </v>
          </cell>
        </row>
        <row r="2711">
          <cell r="A2711" t="str">
            <v>35546</v>
          </cell>
          <cell r="B2711" t="str">
            <v xml:space="preserve">ARTERY BYPASS GRAFT                </v>
          </cell>
        </row>
        <row r="2712">
          <cell r="A2712" t="str">
            <v>35548</v>
          </cell>
          <cell r="B2712" t="str">
            <v xml:space="preserve">ARTERY BYPASS GRAFT                </v>
          </cell>
        </row>
        <row r="2713">
          <cell r="A2713" t="str">
            <v>35549</v>
          </cell>
          <cell r="B2713" t="str">
            <v xml:space="preserve">ARTERY BYPASS GRAFT                </v>
          </cell>
        </row>
        <row r="2714">
          <cell r="A2714" t="str">
            <v>35551</v>
          </cell>
          <cell r="B2714" t="str">
            <v xml:space="preserve">ARTERY BYPASS GRAFT                </v>
          </cell>
        </row>
        <row r="2715">
          <cell r="A2715" t="str">
            <v>35556</v>
          </cell>
          <cell r="B2715" t="str">
            <v xml:space="preserve">ARTERY BYPASS GRAFT                </v>
          </cell>
        </row>
        <row r="2716">
          <cell r="A2716" t="str">
            <v>35558</v>
          </cell>
          <cell r="B2716" t="str">
            <v xml:space="preserve">ARTERY BYPASS GRAFT                </v>
          </cell>
        </row>
        <row r="2717">
          <cell r="A2717" t="str">
            <v>35560</v>
          </cell>
          <cell r="B2717" t="str">
            <v xml:space="preserve">ARTERY BYPASS GRAFT                </v>
          </cell>
        </row>
        <row r="2718">
          <cell r="A2718" t="str">
            <v>35563</v>
          </cell>
          <cell r="B2718" t="str">
            <v xml:space="preserve">ARTERY BYPASS GRAFT                </v>
          </cell>
        </row>
        <row r="2719">
          <cell r="A2719" t="str">
            <v>35565</v>
          </cell>
          <cell r="B2719" t="str">
            <v xml:space="preserve">ARTERY BYPASS GRAFT                </v>
          </cell>
        </row>
        <row r="2720">
          <cell r="A2720" t="str">
            <v>35566</v>
          </cell>
          <cell r="B2720" t="str">
            <v xml:space="preserve">ARTERY BYPASS GRAFT                </v>
          </cell>
        </row>
        <row r="2721">
          <cell r="A2721" t="str">
            <v>35571</v>
          </cell>
          <cell r="B2721" t="str">
            <v xml:space="preserve">ARTERY BYPASS GRAFT                </v>
          </cell>
        </row>
        <row r="2722">
          <cell r="A2722" t="str">
            <v>35582</v>
          </cell>
          <cell r="B2722" t="str">
            <v xml:space="preserve">VEIN BYPASS GRAFT                  </v>
          </cell>
        </row>
        <row r="2723">
          <cell r="A2723" t="str">
            <v>35583</v>
          </cell>
          <cell r="B2723" t="str">
            <v xml:space="preserve">VEIN BYPASS GRAFT                  </v>
          </cell>
        </row>
        <row r="2724">
          <cell r="A2724" t="str">
            <v>35585</v>
          </cell>
          <cell r="B2724" t="str">
            <v xml:space="preserve">VEIN BYPASS GRAFT                  </v>
          </cell>
        </row>
        <row r="2725">
          <cell r="A2725" t="str">
            <v>35587</v>
          </cell>
          <cell r="B2725" t="str">
            <v xml:space="preserve">VEIN BYPASS GRAFT                  </v>
          </cell>
        </row>
        <row r="2726">
          <cell r="A2726" t="str">
            <v>35601</v>
          </cell>
          <cell r="B2726" t="str">
            <v xml:space="preserve">ARTERY BYPASS GRAFT                </v>
          </cell>
        </row>
        <row r="2727">
          <cell r="A2727" t="str">
            <v>35606</v>
          </cell>
          <cell r="B2727" t="str">
            <v xml:space="preserve">ARTERY BYPASS GRAFT                </v>
          </cell>
        </row>
        <row r="2728">
          <cell r="A2728" t="str">
            <v>35612</v>
          </cell>
          <cell r="B2728" t="str">
            <v xml:space="preserve">ARTERY BYPASS GRAFT                </v>
          </cell>
        </row>
        <row r="2729">
          <cell r="A2729" t="str">
            <v>35616</v>
          </cell>
          <cell r="B2729" t="str">
            <v xml:space="preserve">ARTERY BYPASS GRAFT                </v>
          </cell>
        </row>
        <row r="2730">
          <cell r="A2730" t="str">
            <v>35621</v>
          </cell>
          <cell r="B2730" t="str">
            <v xml:space="preserve">ARTERY BYPASS GRAFT                </v>
          </cell>
        </row>
        <row r="2731">
          <cell r="A2731" t="str">
            <v>35623</v>
          </cell>
          <cell r="B2731" t="str">
            <v xml:space="preserve">BYPASS GRAFT, NOT VEIN             </v>
          </cell>
        </row>
        <row r="2732">
          <cell r="A2732" t="str">
            <v>35626</v>
          </cell>
          <cell r="B2732" t="str">
            <v xml:space="preserve">ARTERY BYPASS GRAFT                </v>
          </cell>
        </row>
        <row r="2733">
          <cell r="A2733" t="str">
            <v>35631</v>
          </cell>
          <cell r="B2733" t="str">
            <v xml:space="preserve">ARTERY BYPASS GRAFT                </v>
          </cell>
        </row>
        <row r="2734">
          <cell r="A2734" t="str">
            <v>35636</v>
          </cell>
          <cell r="B2734" t="str">
            <v xml:space="preserve">ARTERY BYPASS GRAFT                </v>
          </cell>
        </row>
        <row r="2735">
          <cell r="A2735" t="str">
            <v>35641</v>
          </cell>
          <cell r="B2735" t="str">
            <v xml:space="preserve">ARTERY BYPASS GRAFT                </v>
          </cell>
        </row>
        <row r="2736">
          <cell r="A2736" t="str">
            <v>35642</v>
          </cell>
          <cell r="B2736" t="str">
            <v xml:space="preserve">ARTERY BYPASS GRAFT                </v>
          </cell>
        </row>
        <row r="2737">
          <cell r="A2737" t="str">
            <v>35645</v>
          </cell>
          <cell r="B2737" t="str">
            <v xml:space="preserve">ARTERY BYPASS GRAFT                </v>
          </cell>
        </row>
        <row r="2738">
          <cell r="A2738" t="str">
            <v>35646</v>
          </cell>
          <cell r="B2738" t="str">
            <v xml:space="preserve">ARTERY BYPASS GRAFT                </v>
          </cell>
        </row>
        <row r="2739">
          <cell r="A2739" t="str">
            <v>35650</v>
          </cell>
          <cell r="B2739" t="str">
            <v xml:space="preserve">ARTERY BYPASS GRAFT                </v>
          </cell>
        </row>
        <row r="2740">
          <cell r="A2740" t="str">
            <v>35651</v>
          </cell>
          <cell r="B2740" t="str">
            <v xml:space="preserve">ARTERY BYPASS GRAFT                </v>
          </cell>
        </row>
        <row r="2741">
          <cell r="A2741" t="str">
            <v>35654</v>
          </cell>
          <cell r="B2741" t="str">
            <v xml:space="preserve">ARTERY BYPASS GRAFT                </v>
          </cell>
        </row>
        <row r="2742">
          <cell r="A2742" t="str">
            <v>35656</v>
          </cell>
          <cell r="B2742" t="str">
            <v xml:space="preserve">ARTERY BYPASS GRAFT                </v>
          </cell>
        </row>
        <row r="2743">
          <cell r="A2743" t="str">
            <v>35661</v>
          </cell>
          <cell r="B2743" t="str">
            <v xml:space="preserve">ARTERY BYPASS GRAFT                </v>
          </cell>
        </row>
        <row r="2744">
          <cell r="A2744" t="str">
            <v>35663</v>
          </cell>
          <cell r="B2744" t="str">
            <v xml:space="preserve">ARTERY BYPASS GRAFT                </v>
          </cell>
        </row>
        <row r="2745">
          <cell r="A2745" t="str">
            <v>35665</v>
          </cell>
          <cell r="B2745" t="str">
            <v xml:space="preserve">ARTERY BYPASS GRAFT                </v>
          </cell>
        </row>
        <row r="2746">
          <cell r="A2746" t="str">
            <v>35666</v>
          </cell>
          <cell r="B2746" t="str">
            <v xml:space="preserve">ARTERY BYPASS GRAFT                </v>
          </cell>
        </row>
        <row r="2747">
          <cell r="A2747" t="str">
            <v>35671</v>
          </cell>
          <cell r="B2747" t="str">
            <v xml:space="preserve">ARTERY BYPASS GRAFT                </v>
          </cell>
        </row>
        <row r="2748">
          <cell r="A2748" t="str">
            <v>35681</v>
          </cell>
          <cell r="B2748" t="str">
            <v xml:space="preserve">COMPOSITE BYPASS GRAFT             </v>
          </cell>
        </row>
        <row r="2749">
          <cell r="A2749" t="str">
            <v>35682</v>
          </cell>
          <cell r="B2749" t="str">
            <v xml:space="preserve">COMPOSITE BYPASS GRAFT             </v>
          </cell>
        </row>
        <row r="2750">
          <cell r="A2750" t="str">
            <v>35683</v>
          </cell>
          <cell r="B2750" t="str">
            <v xml:space="preserve">COMPOSITE BYPASS GRAFT             </v>
          </cell>
        </row>
        <row r="2751">
          <cell r="A2751" t="str">
            <v>35691</v>
          </cell>
          <cell r="B2751" t="str">
            <v xml:space="preserve">ARTERIAL TRANSPOSITION             </v>
          </cell>
        </row>
        <row r="2752">
          <cell r="A2752" t="str">
            <v>35693</v>
          </cell>
          <cell r="B2752" t="str">
            <v xml:space="preserve">ARTERIAL TRANSPOSITION             </v>
          </cell>
        </row>
        <row r="2753">
          <cell r="A2753" t="str">
            <v>35694</v>
          </cell>
          <cell r="B2753" t="str">
            <v xml:space="preserve">ARTERIAL TRANSPOSITION             </v>
          </cell>
        </row>
        <row r="2754">
          <cell r="A2754" t="str">
            <v>35695</v>
          </cell>
          <cell r="B2754" t="str">
            <v xml:space="preserve">ARTERIAL TRANSPOSITION             </v>
          </cell>
        </row>
        <row r="2755">
          <cell r="A2755" t="str">
            <v>35700</v>
          </cell>
          <cell r="B2755" t="str">
            <v xml:space="preserve">REOPERATION, BYPASS GRAFT          </v>
          </cell>
        </row>
        <row r="2756">
          <cell r="A2756" t="str">
            <v>35701</v>
          </cell>
          <cell r="B2756" t="str">
            <v xml:space="preserve">EXPLORATION, CAROTID ARTERY        </v>
          </cell>
        </row>
        <row r="2757">
          <cell r="A2757" t="str">
            <v>35721</v>
          </cell>
          <cell r="B2757" t="str">
            <v xml:space="preserve">EXPLORATION, FEMORAL ARTERY        </v>
          </cell>
        </row>
        <row r="2758">
          <cell r="A2758" t="str">
            <v>35741</v>
          </cell>
          <cell r="B2758" t="str">
            <v xml:space="preserve">EXPLORATION POPLITEAL ARTERY       </v>
          </cell>
        </row>
        <row r="2759">
          <cell r="A2759" t="str">
            <v>35761</v>
          </cell>
          <cell r="B2759" t="str">
            <v xml:space="preserve">EXPLORATION OF ARTERY/VEIN         </v>
          </cell>
        </row>
        <row r="2760">
          <cell r="A2760" t="str">
            <v>35800</v>
          </cell>
          <cell r="B2760" t="str">
            <v xml:space="preserve">EXPLORE NECK VESSELS               </v>
          </cell>
        </row>
        <row r="2761">
          <cell r="A2761" t="str">
            <v>35820</v>
          </cell>
          <cell r="B2761" t="str">
            <v xml:space="preserve">EXPLORE CHEST VESSELS              </v>
          </cell>
        </row>
        <row r="2762">
          <cell r="A2762" t="str">
            <v>35840</v>
          </cell>
          <cell r="B2762" t="str">
            <v xml:space="preserve">EXPLORE ABDOMINAL VESSELS          </v>
          </cell>
        </row>
        <row r="2763">
          <cell r="A2763" t="str">
            <v>35860</v>
          </cell>
          <cell r="B2763" t="str">
            <v xml:space="preserve">EXPLORE LIMB VESSELS               </v>
          </cell>
        </row>
        <row r="2764">
          <cell r="A2764" t="str">
            <v>35870</v>
          </cell>
          <cell r="B2764" t="str">
            <v xml:space="preserve">REPAIR VESSEL GRAFT DEFECT         </v>
          </cell>
        </row>
        <row r="2765">
          <cell r="A2765" t="str">
            <v>35875</v>
          </cell>
          <cell r="B2765" t="str">
            <v xml:space="preserve">REMOVAL OF CLOT IN GRAFT           </v>
          </cell>
        </row>
        <row r="2766">
          <cell r="A2766" t="str">
            <v>35876</v>
          </cell>
          <cell r="B2766" t="str">
            <v xml:space="preserve">REMOVAL OF CLOT IN GRAFT           </v>
          </cell>
        </row>
        <row r="2767">
          <cell r="A2767" t="str">
            <v>35901</v>
          </cell>
          <cell r="B2767" t="str">
            <v xml:space="preserve">EXCISION, GRAFT, NECK              </v>
          </cell>
        </row>
        <row r="2768">
          <cell r="A2768" t="str">
            <v>35903</v>
          </cell>
          <cell r="B2768" t="str">
            <v xml:space="preserve">EXCISION, GRAFT, EXTREMITY         </v>
          </cell>
        </row>
        <row r="2769">
          <cell r="A2769" t="str">
            <v>35905</v>
          </cell>
          <cell r="B2769" t="str">
            <v xml:space="preserve">EXCISION, GRAFT, THORAX            </v>
          </cell>
        </row>
        <row r="2770">
          <cell r="A2770" t="str">
            <v>35907</v>
          </cell>
          <cell r="B2770" t="str">
            <v xml:space="preserve">EXCISION, GRAFT, ABDOMEN           </v>
          </cell>
        </row>
        <row r="2771">
          <cell r="A2771" t="str">
            <v>36000</v>
          </cell>
          <cell r="B2771" t="str">
            <v xml:space="preserve">PLACE NEEDLE IN VEIN               </v>
          </cell>
        </row>
        <row r="2772">
          <cell r="A2772" t="str">
            <v>36005</v>
          </cell>
          <cell r="B2772" t="str">
            <v xml:space="preserve">INJECTION, VENOGRAPHY              </v>
          </cell>
        </row>
        <row r="2773">
          <cell r="A2773" t="str">
            <v>36010</v>
          </cell>
          <cell r="B2773" t="str">
            <v xml:space="preserve">PLACE CATHETER IN VEIN             </v>
          </cell>
        </row>
        <row r="2774">
          <cell r="A2774" t="str">
            <v>36011</v>
          </cell>
          <cell r="B2774" t="str">
            <v xml:space="preserve">PLACE CATHETER IN VEIN             </v>
          </cell>
        </row>
        <row r="2775">
          <cell r="A2775" t="str">
            <v>36012</v>
          </cell>
          <cell r="B2775" t="str">
            <v xml:space="preserve">PLACE CATHETER IN VEIN             </v>
          </cell>
        </row>
        <row r="2776">
          <cell r="A2776" t="str">
            <v>36013</v>
          </cell>
          <cell r="B2776" t="str">
            <v xml:space="preserve">PLACE CATHETER IN ARTERY           </v>
          </cell>
        </row>
        <row r="2777">
          <cell r="A2777" t="str">
            <v>36014</v>
          </cell>
          <cell r="B2777" t="str">
            <v xml:space="preserve">PLACE CATHETER IN ARTERY           </v>
          </cell>
        </row>
        <row r="2778">
          <cell r="A2778" t="str">
            <v>36015</v>
          </cell>
          <cell r="B2778" t="str">
            <v xml:space="preserve">PLACE CATHETER IN ARTERY           </v>
          </cell>
        </row>
        <row r="2779">
          <cell r="A2779" t="str">
            <v>36100</v>
          </cell>
          <cell r="B2779" t="str">
            <v xml:space="preserve">ESTABLISH ACCESS TO ARTERY         </v>
          </cell>
        </row>
        <row r="2780">
          <cell r="A2780" t="str">
            <v>36120</v>
          </cell>
          <cell r="B2780" t="str">
            <v xml:space="preserve">ESTABLISH ACCESS TO ARTERY         </v>
          </cell>
        </row>
        <row r="2781">
          <cell r="A2781" t="str">
            <v>36140</v>
          </cell>
          <cell r="B2781" t="str">
            <v xml:space="preserve">ESTABLISH ACCESS TO ARTERY         </v>
          </cell>
        </row>
        <row r="2782">
          <cell r="A2782" t="str">
            <v>36145</v>
          </cell>
          <cell r="B2782" t="str">
            <v xml:space="preserve">ARTERY TO VEIN SHUNT               </v>
          </cell>
        </row>
        <row r="2783">
          <cell r="A2783" t="str">
            <v>36160</v>
          </cell>
          <cell r="B2783" t="str">
            <v xml:space="preserve">ESTABLISH ACCESS TO AORTA          </v>
          </cell>
        </row>
        <row r="2784">
          <cell r="A2784" t="str">
            <v>36200</v>
          </cell>
          <cell r="B2784" t="str">
            <v xml:space="preserve">PLACE CATHETER IN AORTA            </v>
          </cell>
        </row>
        <row r="2785">
          <cell r="A2785" t="str">
            <v>36215</v>
          </cell>
          <cell r="B2785" t="str">
            <v xml:space="preserve">PLACE CATHETER IN ARTERY           </v>
          </cell>
        </row>
        <row r="2786">
          <cell r="A2786" t="str">
            <v>36216</v>
          </cell>
          <cell r="B2786" t="str">
            <v xml:space="preserve">PLACE CATHETER IN ARTERY           </v>
          </cell>
        </row>
        <row r="2787">
          <cell r="A2787" t="str">
            <v>36217</v>
          </cell>
          <cell r="B2787" t="str">
            <v xml:space="preserve">PLACE CATHETER IN ARTERY           </v>
          </cell>
        </row>
        <row r="2788">
          <cell r="A2788" t="str">
            <v>36218</v>
          </cell>
          <cell r="B2788" t="str">
            <v xml:space="preserve">PLACE CATHETER IN ARTERY           </v>
          </cell>
        </row>
        <row r="2789">
          <cell r="A2789" t="str">
            <v>36245</v>
          </cell>
          <cell r="B2789" t="str">
            <v xml:space="preserve">PLACE CATHETER IN ARTERY           </v>
          </cell>
        </row>
        <row r="2790">
          <cell r="A2790" t="str">
            <v>36246</v>
          </cell>
          <cell r="B2790" t="str">
            <v xml:space="preserve">PLACE CATHETER IN ARTERY           </v>
          </cell>
        </row>
        <row r="2791">
          <cell r="A2791" t="str">
            <v>36247</v>
          </cell>
          <cell r="B2791" t="str">
            <v xml:space="preserve">PLACE CATHETER IN ARTERY           </v>
          </cell>
        </row>
        <row r="2792">
          <cell r="A2792" t="str">
            <v>36248</v>
          </cell>
          <cell r="B2792" t="str">
            <v xml:space="preserve">PLACE CATHETER IN ARTERY           </v>
          </cell>
        </row>
        <row r="2793">
          <cell r="A2793" t="str">
            <v>36260</v>
          </cell>
          <cell r="B2793" t="str">
            <v xml:space="preserve">INSERTION OF INFUSION PUMP         </v>
          </cell>
        </row>
        <row r="2794">
          <cell r="A2794" t="str">
            <v>36261</v>
          </cell>
          <cell r="B2794" t="str">
            <v xml:space="preserve">REVISION OF INFUSION PUMP          </v>
          </cell>
        </row>
        <row r="2795">
          <cell r="A2795" t="str">
            <v>36262</v>
          </cell>
          <cell r="B2795" t="str">
            <v xml:space="preserve">REMOVAL OF INFUSION PUMP           </v>
          </cell>
        </row>
        <row r="2796">
          <cell r="A2796" t="str">
            <v>36299</v>
          </cell>
          <cell r="B2796" t="str">
            <v xml:space="preserve">VESSEL INJECTION PROCEDURE         </v>
          </cell>
        </row>
        <row r="2797">
          <cell r="A2797" t="str">
            <v>36400</v>
          </cell>
          <cell r="B2797" t="str">
            <v xml:space="preserve">DRAWING BLOOD                      </v>
          </cell>
        </row>
        <row r="2798">
          <cell r="A2798" t="str">
            <v>36405</v>
          </cell>
          <cell r="B2798" t="str">
            <v xml:space="preserve">DRAWING BLOOD                      </v>
          </cell>
        </row>
        <row r="2799">
          <cell r="A2799" t="str">
            <v>36406</v>
          </cell>
          <cell r="B2799" t="str">
            <v xml:space="preserve">DRAWING BLOOD                      </v>
          </cell>
        </row>
        <row r="2800">
          <cell r="A2800" t="str">
            <v>36410</v>
          </cell>
          <cell r="B2800" t="str">
            <v xml:space="preserve">DRAWING BLOOD                      </v>
          </cell>
        </row>
        <row r="2801">
          <cell r="A2801" t="str">
            <v>36415</v>
          </cell>
          <cell r="B2801" t="str">
            <v xml:space="preserve">DRAWING BLOOD                      </v>
          </cell>
        </row>
        <row r="2802">
          <cell r="A2802" t="str">
            <v>36420</v>
          </cell>
          <cell r="B2802" t="str">
            <v xml:space="preserve">ESTABLISH ACCESS TO VEIN           </v>
          </cell>
        </row>
        <row r="2803">
          <cell r="A2803" t="str">
            <v>36425</v>
          </cell>
          <cell r="B2803" t="str">
            <v xml:space="preserve">ESTABLISH ACCESS TO VEIN           </v>
          </cell>
        </row>
        <row r="2804">
          <cell r="A2804" t="str">
            <v>36430</v>
          </cell>
          <cell r="B2804" t="str">
            <v xml:space="preserve">BLOOD TRANSFUSION SERVICE          </v>
          </cell>
        </row>
        <row r="2805">
          <cell r="A2805" t="str">
            <v>36440</v>
          </cell>
          <cell r="B2805" t="str">
            <v xml:space="preserve">BLOOD TRANSFUSION SERVICE          </v>
          </cell>
        </row>
        <row r="2806">
          <cell r="A2806" t="str">
            <v>36450</v>
          </cell>
          <cell r="B2806" t="str">
            <v xml:space="preserve">EXCHANGE TRANSFUSION SERVICE       </v>
          </cell>
        </row>
        <row r="2807">
          <cell r="A2807" t="str">
            <v>36455</v>
          </cell>
          <cell r="B2807" t="str">
            <v xml:space="preserve">EXCHANGE TRANSFUSION SERVICE       </v>
          </cell>
        </row>
        <row r="2808">
          <cell r="A2808" t="str">
            <v>36460</v>
          </cell>
          <cell r="B2808" t="str">
            <v xml:space="preserve">TRANSFUSION SERVICE, FETAL         </v>
          </cell>
        </row>
        <row r="2809">
          <cell r="A2809" t="str">
            <v>36468</v>
          </cell>
          <cell r="B2809" t="str">
            <v xml:space="preserve">INJECTION(S); SPIDER VEINS         </v>
          </cell>
        </row>
        <row r="2810">
          <cell r="A2810" t="str">
            <v>36469</v>
          </cell>
          <cell r="B2810" t="str">
            <v xml:space="preserve">INJECTION(S); SPIDER VEINS         </v>
          </cell>
        </row>
        <row r="2811">
          <cell r="A2811" t="str">
            <v>36470</v>
          </cell>
          <cell r="B2811" t="str">
            <v xml:space="preserve">INJECTION THERAPY OF VEIN          </v>
          </cell>
        </row>
        <row r="2812">
          <cell r="A2812" t="str">
            <v>36471</v>
          </cell>
          <cell r="B2812" t="str">
            <v xml:space="preserve">INJECTION THERAPY OF VEINS         </v>
          </cell>
        </row>
        <row r="2813">
          <cell r="A2813" t="str">
            <v>36481</v>
          </cell>
          <cell r="B2813" t="str">
            <v xml:space="preserve">INSERTION OF CATHETER, VEIN        </v>
          </cell>
        </row>
        <row r="2814">
          <cell r="A2814" t="str">
            <v>36488</v>
          </cell>
          <cell r="B2814" t="str">
            <v xml:space="preserve">INSERTION OF CATHETER, VEIN        </v>
          </cell>
        </row>
        <row r="2815">
          <cell r="A2815" t="str">
            <v>36489</v>
          </cell>
          <cell r="B2815" t="str">
            <v xml:space="preserve">INSERTION OF CATHETER, VEIN        </v>
          </cell>
        </row>
        <row r="2816">
          <cell r="A2816" t="str">
            <v>36490</v>
          </cell>
          <cell r="B2816" t="str">
            <v xml:space="preserve">INSERTION OF CATHETER, VEIN        </v>
          </cell>
        </row>
        <row r="2817">
          <cell r="A2817" t="str">
            <v>36491</v>
          </cell>
          <cell r="B2817" t="str">
            <v xml:space="preserve">INSERTION OF CATHETER, VEIN        </v>
          </cell>
        </row>
        <row r="2818">
          <cell r="A2818" t="str">
            <v>36493</v>
          </cell>
          <cell r="B2818" t="str">
            <v xml:space="preserve">REPOSITIONING OF CVC               </v>
          </cell>
        </row>
        <row r="2819">
          <cell r="A2819" t="str">
            <v>36500</v>
          </cell>
          <cell r="B2819" t="str">
            <v xml:space="preserve">INSERTION OF CATHETER, VEIN        </v>
          </cell>
        </row>
        <row r="2820">
          <cell r="A2820" t="str">
            <v>36510</v>
          </cell>
          <cell r="B2820" t="str">
            <v xml:space="preserve">INSERTION OF CATHETER, VEIN        </v>
          </cell>
        </row>
        <row r="2821">
          <cell r="A2821" t="str">
            <v>36520</v>
          </cell>
          <cell r="B2821" t="str">
            <v xml:space="preserve">PLASMA AND/OR CELL EXCHANGE        </v>
          </cell>
        </row>
        <row r="2822">
          <cell r="A2822" t="str">
            <v>36522</v>
          </cell>
          <cell r="B2822" t="str">
            <v xml:space="preserve">PHOTOPHERESIS                      </v>
          </cell>
        </row>
        <row r="2823">
          <cell r="A2823" t="str">
            <v>36530</v>
          </cell>
          <cell r="B2823" t="str">
            <v xml:space="preserve">INSERTION OF INFUSION PUMP         </v>
          </cell>
        </row>
        <row r="2824">
          <cell r="A2824" t="str">
            <v>36531</v>
          </cell>
          <cell r="B2824" t="str">
            <v xml:space="preserve">REVISION OF INFUSION PUMP          </v>
          </cell>
        </row>
        <row r="2825">
          <cell r="A2825" t="str">
            <v>36532</v>
          </cell>
          <cell r="B2825" t="str">
            <v xml:space="preserve">REMOVAL OF INFUSION PUMP           </v>
          </cell>
        </row>
        <row r="2826">
          <cell r="A2826" t="str">
            <v>36533</v>
          </cell>
          <cell r="B2826" t="str">
            <v xml:space="preserve">INSERTION OF ACCESS PORT           </v>
          </cell>
        </row>
        <row r="2827">
          <cell r="A2827" t="str">
            <v>36534</v>
          </cell>
          <cell r="B2827" t="str">
            <v xml:space="preserve">REVISION OF ACCESS PORT            </v>
          </cell>
        </row>
        <row r="2828">
          <cell r="A2828" t="str">
            <v>36535</v>
          </cell>
          <cell r="B2828" t="str">
            <v xml:space="preserve">REMOVAL OF ACCESS PORT             </v>
          </cell>
        </row>
        <row r="2829">
          <cell r="A2829" t="str">
            <v>36600</v>
          </cell>
          <cell r="B2829" t="str">
            <v xml:space="preserve">WITHDRAWAL OF ARTERIAL BLOOD       </v>
          </cell>
        </row>
        <row r="2830">
          <cell r="A2830" t="str">
            <v>36620</v>
          </cell>
          <cell r="B2830" t="str">
            <v xml:space="preserve">INSERTION CATHETER, ARTERY         </v>
          </cell>
        </row>
        <row r="2831">
          <cell r="A2831" t="str">
            <v>36625</v>
          </cell>
          <cell r="B2831" t="str">
            <v xml:space="preserve">INSERTION CATHETER, ARTERY         </v>
          </cell>
        </row>
        <row r="2832">
          <cell r="A2832" t="str">
            <v>36640</v>
          </cell>
          <cell r="B2832" t="str">
            <v xml:space="preserve">INSERTION CATHETER, ARTERY         </v>
          </cell>
        </row>
        <row r="2833">
          <cell r="A2833" t="str">
            <v>36660</v>
          </cell>
          <cell r="B2833" t="str">
            <v xml:space="preserve">INSERTION CATHETER, ARTERY         </v>
          </cell>
        </row>
        <row r="2834">
          <cell r="A2834" t="str">
            <v>36680</v>
          </cell>
          <cell r="B2834" t="str">
            <v xml:space="preserve">INSERT NEEDLE, BONE CAVITY         </v>
          </cell>
        </row>
        <row r="2835">
          <cell r="A2835" t="str">
            <v>36800</v>
          </cell>
          <cell r="B2835" t="str">
            <v xml:space="preserve">INSERTION OF CANNULA               </v>
          </cell>
        </row>
        <row r="2836">
          <cell r="A2836" t="str">
            <v>36810</v>
          </cell>
          <cell r="B2836" t="str">
            <v xml:space="preserve">INSERTION OF CANNULA               </v>
          </cell>
        </row>
        <row r="2837">
          <cell r="A2837" t="str">
            <v>36815</v>
          </cell>
          <cell r="B2837" t="str">
            <v xml:space="preserve">INSERTION OF CANNULA               </v>
          </cell>
        </row>
        <row r="2838">
          <cell r="A2838" t="str">
            <v>36821</v>
          </cell>
          <cell r="B2838" t="str">
            <v xml:space="preserve">ARTERY-VEIN FUSION                 </v>
          </cell>
        </row>
        <row r="2839">
          <cell r="A2839" t="str">
            <v>36822</v>
          </cell>
          <cell r="B2839" t="str">
            <v xml:space="preserve">INSERTION OF CANNULA(S)            </v>
          </cell>
        </row>
        <row r="2840">
          <cell r="A2840" t="str">
            <v>36823</v>
          </cell>
          <cell r="B2840" t="str">
            <v xml:space="preserve">INSERTION CANNULA(S)               </v>
          </cell>
        </row>
        <row r="2841">
          <cell r="A2841" t="str">
            <v>36825</v>
          </cell>
          <cell r="B2841" t="str">
            <v xml:space="preserve">ARTERY-VEIN GRAFT                  </v>
          </cell>
        </row>
        <row r="2842">
          <cell r="A2842" t="str">
            <v>36830</v>
          </cell>
          <cell r="B2842" t="str">
            <v xml:space="preserve">ARTERY-VEIN GRAFT                  </v>
          </cell>
        </row>
        <row r="2843">
          <cell r="A2843" t="str">
            <v>36831</v>
          </cell>
          <cell r="B2843" t="str">
            <v xml:space="preserve">AV FISTULA EXCISION                </v>
          </cell>
        </row>
        <row r="2844">
          <cell r="A2844" t="str">
            <v>36832</v>
          </cell>
          <cell r="B2844" t="str">
            <v xml:space="preserve">AV FISTULA REVISION                </v>
          </cell>
        </row>
        <row r="2845">
          <cell r="A2845" t="str">
            <v>36833</v>
          </cell>
          <cell r="B2845" t="str">
            <v xml:space="preserve">AV FISTULA REVISION                </v>
          </cell>
        </row>
        <row r="2846">
          <cell r="A2846" t="str">
            <v>36834</v>
          </cell>
          <cell r="B2846" t="str">
            <v xml:space="preserve">REPAIR A-V ANEURYSM                </v>
          </cell>
        </row>
        <row r="2847">
          <cell r="A2847" t="str">
            <v>36835</v>
          </cell>
          <cell r="B2847" t="str">
            <v xml:space="preserve">ARTERY TO VEIN SHUNT               </v>
          </cell>
        </row>
        <row r="2848">
          <cell r="A2848" t="str">
            <v>36860</v>
          </cell>
          <cell r="B2848" t="str">
            <v xml:space="preserve">EXTERNAL CANNULA DECLOTTING        </v>
          </cell>
        </row>
        <row r="2849">
          <cell r="A2849" t="str">
            <v>36861</v>
          </cell>
          <cell r="B2849" t="str">
            <v xml:space="preserve">CANNULA DECLOTTING                 </v>
          </cell>
        </row>
        <row r="2850">
          <cell r="A2850" t="str">
            <v>37140</v>
          </cell>
          <cell r="B2850" t="str">
            <v xml:space="preserve">REVISION OF CIRCULATION            </v>
          </cell>
        </row>
        <row r="2851">
          <cell r="A2851" t="str">
            <v>37145</v>
          </cell>
          <cell r="B2851" t="str">
            <v xml:space="preserve">REVISION OF CIRCULATION            </v>
          </cell>
        </row>
        <row r="2852">
          <cell r="A2852" t="str">
            <v>37160</v>
          </cell>
          <cell r="B2852" t="str">
            <v xml:space="preserve">REVISION OF CIRCULATION            </v>
          </cell>
        </row>
        <row r="2853">
          <cell r="A2853" t="str">
            <v>37180</v>
          </cell>
          <cell r="B2853" t="str">
            <v xml:space="preserve">REVISION OF CIRCULATION            </v>
          </cell>
        </row>
        <row r="2854">
          <cell r="A2854" t="str">
            <v>37181</v>
          </cell>
          <cell r="B2854" t="str">
            <v xml:space="preserve">SPLICE SPLEEN/KIDNEY VEINS         </v>
          </cell>
        </row>
        <row r="2855">
          <cell r="A2855" t="str">
            <v>37195</v>
          </cell>
          <cell r="B2855" t="str">
            <v xml:space="preserve">THROMBOLYTIC THERAPY, STROKE       </v>
          </cell>
        </row>
        <row r="2856">
          <cell r="A2856" t="str">
            <v>37200</v>
          </cell>
          <cell r="B2856" t="str">
            <v xml:space="preserve">TRANSCATHETER BIOPSY               </v>
          </cell>
        </row>
        <row r="2857">
          <cell r="A2857" t="str">
            <v>37201</v>
          </cell>
          <cell r="B2857" t="str">
            <v xml:space="preserve">TRANSCATHETER THERAPY INFUSE       </v>
          </cell>
        </row>
        <row r="2858">
          <cell r="A2858" t="str">
            <v>37202</v>
          </cell>
          <cell r="B2858" t="str">
            <v xml:space="preserve">TRANSCATHETER THERAPY INFUSE       </v>
          </cell>
        </row>
        <row r="2859">
          <cell r="A2859" t="str">
            <v>37203</v>
          </cell>
          <cell r="B2859" t="str">
            <v xml:space="preserve">TRANSCATHETER RETRIEVAL            </v>
          </cell>
        </row>
        <row r="2860">
          <cell r="A2860" t="str">
            <v>37204</v>
          </cell>
          <cell r="B2860" t="str">
            <v xml:space="preserve">TRANSCATHETER OCCLUSION            </v>
          </cell>
        </row>
        <row r="2861">
          <cell r="A2861" t="str">
            <v>37205</v>
          </cell>
          <cell r="B2861" t="str">
            <v xml:space="preserve">TRANSCATHETER STENT                </v>
          </cell>
        </row>
        <row r="2862">
          <cell r="A2862" t="str">
            <v>37206</v>
          </cell>
          <cell r="B2862" t="str">
            <v xml:space="preserve">TRANSCATHETER STENT ADD-ON         </v>
          </cell>
        </row>
        <row r="2863">
          <cell r="A2863" t="str">
            <v>37207</v>
          </cell>
          <cell r="B2863" t="str">
            <v xml:space="preserve">TRANSCATHETER STENT                </v>
          </cell>
        </row>
        <row r="2864">
          <cell r="A2864" t="str">
            <v>37208</v>
          </cell>
          <cell r="B2864" t="str">
            <v xml:space="preserve">TRANSCATHETER STENT ADD-ON         </v>
          </cell>
        </row>
        <row r="2865">
          <cell r="A2865" t="str">
            <v>37209</v>
          </cell>
          <cell r="B2865" t="str">
            <v xml:space="preserve">EXCHANGE ARTERIAL CATHETER         </v>
          </cell>
        </row>
        <row r="2866">
          <cell r="A2866" t="str">
            <v>37250</v>
          </cell>
          <cell r="B2866" t="str">
            <v xml:space="preserve">INTRAVASCULAR US                   </v>
          </cell>
        </row>
        <row r="2867">
          <cell r="A2867" t="str">
            <v>37251</v>
          </cell>
          <cell r="B2867" t="str">
            <v xml:space="preserve">INTRAVASCULAR US                   </v>
          </cell>
        </row>
        <row r="2868">
          <cell r="A2868" t="str">
            <v>37565</v>
          </cell>
          <cell r="B2868" t="str">
            <v xml:space="preserve">LIGATION OF NECK VEIN              </v>
          </cell>
        </row>
        <row r="2869">
          <cell r="A2869" t="str">
            <v>37600</v>
          </cell>
          <cell r="B2869" t="str">
            <v xml:space="preserve">LIGATION OF NECK ARTERY            </v>
          </cell>
        </row>
        <row r="2870">
          <cell r="A2870" t="str">
            <v>37605</v>
          </cell>
          <cell r="B2870" t="str">
            <v xml:space="preserve">LIGATION OF NECK ARTERY            </v>
          </cell>
        </row>
        <row r="2871">
          <cell r="A2871" t="str">
            <v>37606</v>
          </cell>
          <cell r="B2871" t="str">
            <v xml:space="preserve">LIGATION OF NECK ARTERY            </v>
          </cell>
        </row>
        <row r="2872">
          <cell r="A2872" t="str">
            <v>37607</v>
          </cell>
          <cell r="B2872" t="str">
            <v xml:space="preserve">LIGATION OF FISTULA                </v>
          </cell>
        </row>
        <row r="2873">
          <cell r="A2873" t="str">
            <v>37609</v>
          </cell>
          <cell r="B2873" t="str">
            <v xml:space="preserve">TEMPORAL ARTERY PROCEDURE          </v>
          </cell>
        </row>
        <row r="2874">
          <cell r="A2874" t="str">
            <v>37615</v>
          </cell>
          <cell r="B2874" t="str">
            <v xml:space="preserve">LIGATION OF NECK ARTERY            </v>
          </cell>
        </row>
        <row r="2875">
          <cell r="A2875" t="str">
            <v>37616</v>
          </cell>
          <cell r="B2875" t="str">
            <v xml:space="preserve">LIGATION OF CHEST ARTERY           </v>
          </cell>
        </row>
        <row r="2876">
          <cell r="A2876" t="str">
            <v>37617</v>
          </cell>
          <cell r="B2876" t="str">
            <v xml:space="preserve">LIGATION OF ABDOMEN ARTERY         </v>
          </cell>
        </row>
        <row r="2877">
          <cell r="A2877" t="str">
            <v>37618</v>
          </cell>
          <cell r="B2877" t="str">
            <v xml:space="preserve">LIGATION OF EXTREMITY ARTERY       </v>
          </cell>
        </row>
        <row r="2878">
          <cell r="A2878" t="str">
            <v>37620</v>
          </cell>
          <cell r="B2878" t="str">
            <v xml:space="preserve">REVISION OF MAJOR VEIN             </v>
          </cell>
        </row>
        <row r="2879">
          <cell r="A2879" t="str">
            <v>37650</v>
          </cell>
          <cell r="B2879" t="str">
            <v xml:space="preserve">REVISION OF MAJOR VEIN             </v>
          </cell>
        </row>
        <row r="2880">
          <cell r="A2880" t="str">
            <v>37660</v>
          </cell>
          <cell r="B2880" t="str">
            <v xml:space="preserve">REVISION OF MAJOR VEIN             </v>
          </cell>
        </row>
        <row r="2881">
          <cell r="A2881" t="str">
            <v>37700</v>
          </cell>
          <cell r="B2881" t="str">
            <v xml:space="preserve">REVISE LEG VEIN                    </v>
          </cell>
        </row>
        <row r="2882">
          <cell r="A2882" t="str">
            <v>37720</v>
          </cell>
          <cell r="B2882" t="str">
            <v xml:space="preserve">REMOVAL OF LEG VEIN                </v>
          </cell>
        </row>
        <row r="2883">
          <cell r="A2883" t="str">
            <v>37730</v>
          </cell>
          <cell r="B2883" t="str">
            <v xml:space="preserve">REMOVAL OF LEG VEINS               </v>
          </cell>
        </row>
        <row r="2884">
          <cell r="A2884" t="str">
            <v>37735</v>
          </cell>
          <cell r="B2884" t="str">
            <v xml:space="preserve">REMOVAL OF LEG VEINS/LESION        </v>
          </cell>
        </row>
        <row r="2885">
          <cell r="A2885" t="str">
            <v>37760</v>
          </cell>
          <cell r="B2885" t="str">
            <v xml:space="preserve">REVISION OF LEG VEINS              </v>
          </cell>
        </row>
        <row r="2886">
          <cell r="A2886" t="str">
            <v>37780</v>
          </cell>
          <cell r="B2886" t="str">
            <v xml:space="preserve">REVISION OF LEG VEIN               </v>
          </cell>
        </row>
        <row r="2887">
          <cell r="A2887" t="str">
            <v>37785</v>
          </cell>
          <cell r="B2887" t="str">
            <v xml:space="preserve">REVISE SECONDARY VARICOSITY        </v>
          </cell>
        </row>
        <row r="2888">
          <cell r="A2888" t="str">
            <v>37788</v>
          </cell>
          <cell r="B2888" t="str">
            <v xml:space="preserve">REVASCULARIZATION, PENIS           </v>
          </cell>
        </row>
        <row r="2889">
          <cell r="A2889" t="str">
            <v>37790</v>
          </cell>
          <cell r="B2889" t="str">
            <v xml:space="preserve">PENILE VENOUS OCCLUSION            </v>
          </cell>
        </row>
        <row r="2890">
          <cell r="A2890" t="str">
            <v>37799</v>
          </cell>
          <cell r="B2890" t="str">
            <v xml:space="preserve">VASCULAR SURGERY PROCEDURE         </v>
          </cell>
        </row>
        <row r="2891">
          <cell r="A2891" t="str">
            <v>38100</v>
          </cell>
          <cell r="B2891" t="str">
            <v xml:space="preserve">REMOVAL OF SPLEEN, TOTAL           </v>
          </cell>
        </row>
        <row r="2892">
          <cell r="A2892" t="str">
            <v>38101</v>
          </cell>
          <cell r="B2892" t="str">
            <v xml:space="preserve">REMOVAL OF SPLEEN, PARTIAL         </v>
          </cell>
        </row>
        <row r="2893">
          <cell r="A2893" t="str">
            <v>38102</v>
          </cell>
          <cell r="B2893" t="str">
            <v xml:space="preserve">REMOVAL OF SPLEEN, TOTAL           </v>
          </cell>
        </row>
        <row r="2894">
          <cell r="A2894" t="str">
            <v>38115</v>
          </cell>
          <cell r="B2894" t="str">
            <v xml:space="preserve">REPAIR OF RUPTURED SPLEEN          </v>
          </cell>
        </row>
        <row r="2895">
          <cell r="A2895" t="str">
            <v>38200</v>
          </cell>
          <cell r="B2895" t="str">
            <v xml:space="preserve">INJECTION FOR SPLEEN X-RAY         </v>
          </cell>
        </row>
        <row r="2896">
          <cell r="A2896" t="str">
            <v>38230</v>
          </cell>
          <cell r="B2896" t="str">
            <v xml:space="preserve">BONE MARROW COLLECTION             </v>
          </cell>
        </row>
        <row r="2897">
          <cell r="A2897" t="str">
            <v>38231</v>
          </cell>
          <cell r="B2897" t="str">
            <v xml:space="preserve">STEM CELL COLLECTION               </v>
          </cell>
        </row>
        <row r="2898">
          <cell r="A2898" t="str">
            <v>38240</v>
          </cell>
          <cell r="B2898" t="str">
            <v xml:space="preserve">BONE MARROW/STEM TRANSPLANT        </v>
          </cell>
        </row>
        <row r="2899">
          <cell r="A2899" t="str">
            <v>38241</v>
          </cell>
          <cell r="B2899" t="str">
            <v xml:space="preserve">BONE MARROW/STEM TRANSPLANT        </v>
          </cell>
        </row>
        <row r="2900">
          <cell r="A2900" t="str">
            <v>38300</v>
          </cell>
          <cell r="B2900" t="str">
            <v xml:space="preserve">DRAINAGE LYMPH NODE LESION         </v>
          </cell>
        </row>
        <row r="2901">
          <cell r="A2901" t="str">
            <v>38305</v>
          </cell>
          <cell r="B2901" t="str">
            <v xml:space="preserve">DRAINAGE LYMPH NODE LESION         </v>
          </cell>
        </row>
        <row r="2902">
          <cell r="A2902" t="str">
            <v>38308</v>
          </cell>
          <cell r="B2902" t="str">
            <v xml:space="preserve">INCISION OF LYMPH CHANNELS         </v>
          </cell>
        </row>
        <row r="2903">
          <cell r="A2903" t="str">
            <v>38380</v>
          </cell>
          <cell r="B2903" t="str">
            <v xml:space="preserve">THORACIC DUCT PROCEDURE            </v>
          </cell>
        </row>
        <row r="2904">
          <cell r="A2904" t="str">
            <v>38381</v>
          </cell>
          <cell r="B2904" t="str">
            <v xml:space="preserve">THORACIC DUCT PROCEDURE            </v>
          </cell>
        </row>
        <row r="2905">
          <cell r="A2905" t="str">
            <v>38382</v>
          </cell>
          <cell r="B2905" t="str">
            <v xml:space="preserve">THORACIC DUCT PROCEDURE            </v>
          </cell>
        </row>
        <row r="2906">
          <cell r="A2906" t="str">
            <v>38500</v>
          </cell>
          <cell r="B2906" t="str">
            <v xml:space="preserve">BIOPSY/REMOVAL, LYMPH NODE(S)      </v>
          </cell>
        </row>
        <row r="2907">
          <cell r="A2907" t="str">
            <v>38505</v>
          </cell>
          <cell r="B2907" t="str">
            <v xml:space="preserve">NEEDLE BIOPSY, LYMPH NODE(S)       </v>
          </cell>
        </row>
        <row r="2908">
          <cell r="A2908" t="str">
            <v>38510</v>
          </cell>
          <cell r="B2908" t="str">
            <v xml:space="preserve">BIOPSY/REMOVAL, LYMPH NODE(S)      </v>
          </cell>
        </row>
        <row r="2909">
          <cell r="A2909" t="str">
            <v>38520</v>
          </cell>
          <cell r="B2909" t="str">
            <v xml:space="preserve">BIOPSY/REMOVAL, LYMPH NODE(S)      </v>
          </cell>
        </row>
        <row r="2910">
          <cell r="A2910" t="str">
            <v>38525</v>
          </cell>
          <cell r="B2910" t="str">
            <v xml:space="preserve">BIOPSY/REMOVAL, LYMPH NODE(S)      </v>
          </cell>
        </row>
        <row r="2911">
          <cell r="A2911" t="str">
            <v>38530</v>
          </cell>
          <cell r="B2911" t="str">
            <v xml:space="preserve">BIOPSY/REMOVAL, LYMPH NODE(S)      </v>
          </cell>
        </row>
        <row r="2912">
          <cell r="A2912" t="str">
            <v>38542</v>
          </cell>
          <cell r="B2912" t="str">
            <v xml:space="preserve">EXPLORE DEEP NODE(S), NECK         </v>
          </cell>
        </row>
        <row r="2913">
          <cell r="A2913" t="str">
            <v>38550</v>
          </cell>
          <cell r="B2913" t="str">
            <v xml:space="preserve">REMOVAL NECK/ARMPIT LESION         </v>
          </cell>
        </row>
        <row r="2914">
          <cell r="A2914" t="str">
            <v>38555</v>
          </cell>
          <cell r="B2914" t="str">
            <v xml:space="preserve">REMOVAL NECK/ARMPIT LESION         </v>
          </cell>
        </row>
        <row r="2915">
          <cell r="A2915" t="str">
            <v>38562</v>
          </cell>
          <cell r="B2915" t="str">
            <v xml:space="preserve">REMOVAL, PELVIC LYMPH NODES        </v>
          </cell>
        </row>
        <row r="2916">
          <cell r="A2916" t="str">
            <v>38564</v>
          </cell>
          <cell r="B2916" t="str">
            <v xml:space="preserve">REMOVAL, ABDOMEN LYMPH NODES       </v>
          </cell>
        </row>
        <row r="2917">
          <cell r="A2917" t="str">
            <v>38700</v>
          </cell>
          <cell r="B2917" t="str">
            <v xml:space="preserve">REMOVAL OF LYMPH NODES, NECK       </v>
          </cell>
        </row>
        <row r="2918">
          <cell r="A2918" t="str">
            <v>38720</v>
          </cell>
          <cell r="B2918" t="str">
            <v xml:space="preserve">REMOVAL OF LYMPH NODES, NECK       </v>
          </cell>
        </row>
        <row r="2919">
          <cell r="A2919" t="str">
            <v>38724</v>
          </cell>
          <cell r="B2919" t="str">
            <v xml:space="preserve">REMOVAL OF LYMPH NODES, NECK       </v>
          </cell>
        </row>
        <row r="2920">
          <cell r="A2920" t="str">
            <v>38740</v>
          </cell>
          <cell r="B2920" t="str">
            <v xml:space="preserve">REMOVE ARMPIT LYMPH NODES          </v>
          </cell>
        </row>
        <row r="2921">
          <cell r="A2921" t="str">
            <v>38745</v>
          </cell>
          <cell r="B2921" t="str">
            <v xml:space="preserve">REMOVE ARMPITS LYMPH NODES         </v>
          </cell>
        </row>
        <row r="2922">
          <cell r="A2922" t="str">
            <v>38746</v>
          </cell>
          <cell r="B2922" t="str">
            <v xml:space="preserve">REMOVE THORACIC LYMPH NODES        </v>
          </cell>
        </row>
        <row r="2923">
          <cell r="A2923" t="str">
            <v>38747</v>
          </cell>
          <cell r="B2923" t="str">
            <v xml:space="preserve">REMOVE ABDOMINAL LYMPH NODES       </v>
          </cell>
        </row>
        <row r="2924">
          <cell r="A2924" t="str">
            <v>38760</v>
          </cell>
          <cell r="B2924" t="str">
            <v xml:space="preserve">REMOVE GROIN LYMPH NODES           </v>
          </cell>
        </row>
        <row r="2925">
          <cell r="A2925" t="str">
            <v>38765</v>
          </cell>
          <cell r="B2925" t="str">
            <v xml:space="preserve">REMOVE GROIN LYMPH NODES           </v>
          </cell>
        </row>
        <row r="2926">
          <cell r="A2926" t="str">
            <v>38770</v>
          </cell>
          <cell r="B2926" t="str">
            <v xml:space="preserve">REMOVE PELVIS LYMPH NODES          </v>
          </cell>
        </row>
        <row r="2927">
          <cell r="A2927" t="str">
            <v>38780</v>
          </cell>
          <cell r="B2927" t="str">
            <v xml:space="preserve">REMOVE ABDOMEN LYMPH NODES         </v>
          </cell>
        </row>
        <row r="2928">
          <cell r="A2928" t="str">
            <v>38790</v>
          </cell>
          <cell r="B2928" t="str">
            <v xml:space="preserve">INJECTION FOR LYMPHATIC XRAY       </v>
          </cell>
        </row>
        <row r="2929">
          <cell r="A2929" t="str">
            <v>38792</v>
          </cell>
          <cell r="B2929" t="str">
            <v xml:space="preserve">IDENTIFY SENTINEL NODE             </v>
          </cell>
        </row>
        <row r="2930">
          <cell r="A2930" t="str">
            <v>38794</v>
          </cell>
          <cell r="B2930" t="str">
            <v xml:space="preserve">ACCESS THORACIC LYMPH DUCT         </v>
          </cell>
        </row>
        <row r="2931">
          <cell r="A2931" t="str">
            <v>38999</v>
          </cell>
          <cell r="B2931" t="str">
            <v xml:space="preserve">BLOOD/LYMPH SYSTEM PROCEDURE       </v>
          </cell>
        </row>
        <row r="2932">
          <cell r="A2932" t="str">
            <v>39000</v>
          </cell>
          <cell r="B2932" t="str">
            <v xml:space="preserve">EXPLORATION OF CHEST               </v>
          </cell>
        </row>
        <row r="2933">
          <cell r="A2933" t="str">
            <v>39010</v>
          </cell>
          <cell r="B2933" t="str">
            <v xml:space="preserve">EXPLORATION OF CHEST               </v>
          </cell>
        </row>
        <row r="2934">
          <cell r="A2934" t="str">
            <v>39200</v>
          </cell>
          <cell r="B2934" t="str">
            <v xml:space="preserve">REMOVAL CHEST LESION               </v>
          </cell>
        </row>
        <row r="2935">
          <cell r="A2935" t="str">
            <v>39220</v>
          </cell>
          <cell r="B2935" t="str">
            <v xml:space="preserve">REMOVAL CHEST LESION               </v>
          </cell>
        </row>
        <row r="2936">
          <cell r="A2936" t="str">
            <v>39400</v>
          </cell>
          <cell r="B2936" t="str">
            <v xml:space="preserve">VISUALIZATION OF CHEST             </v>
          </cell>
        </row>
        <row r="2937">
          <cell r="A2937" t="str">
            <v>39499</v>
          </cell>
          <cell r="B2937" t="str">
            <v xml:space="preserve">CHEST PROCEDURE                    </v>
          </cell>
        </row>
        <row r="2938">
          <cell r="A2938" t="str">
            <v>39501</v>
          </cell>
          <cell r="B2938" t="str">
            <v xml:space="preserve">REPAIR DIAPHRAGM LACERATION        </v>
          </cell>
        </row>
        <row r="2939">
          <cell r="A2939" t="str">
            <v>39502</v>
          </cell>
          <cell r="B2939" t="str">
            <v xml:space="preserve">REPAIR PARAESOPHAGEAL HERNIA       </v>
          </cell>
        </row>
        <row r="2940">
          <cell r="A2940" t="str">
            <v>39503</v>
          </cell>
          <cell r="B2940" t="str">
            <v xml:space="preserve">REPAIR OF DIAPHRAGM HERNIA         </v>
          </cell>
        </row>
        <row r="2941">
          <cell r="A2941" t="str">
            <v>39520</v>
          </cell>
          <cell r="B2941" t="str">
            <v xml:space="preserve">REPAIR OF DIAPHRAGM HERNIA         </v>
          </cell>
        </row>
        <row r="2942">
          <cell r="A2942" t="str">
            <v>39530</v>
          </cell>
          <cell r="B2942" t="str">
            <v xml:space="preserve">REPAIR OF DIAPHRAGM HERNIA         </v>
          </cell>
        </row>
        <row r="2943">
          <cell r="A2943" t="str">
            <v>39531</v>
          </cell>
          <cell r="B2943" t="str">
            <v xml:space="preserve">REPAIR OF DIAPHRAGM HERNIA         </v>
          </cell>
        </row>
        <row r="2944">
          <cell r="A2944" t="str">
            <v>39540</v>
          </cell>
          <cell r="B2944" t="str">
            <v xml:space="preserve">REPAIR OF DIAPHRAGM HERNIA         </v>
          </cell>
        </row>
        <row r="2945">
          <cell r="A2945" t="str">
            <v>39541</v>
          </cell>
          <cell r="B2945" t="str">
            <v xml:space="preserve">REPAIR OF DIAPHRAGM HERNIA         </v>
          </cell>
        </row>
        <row r="2946">
          <cell r="A2946" t="str">
            <v>39545</v>
          </cell>
          <cell r="B2946" t="str">
            <v xml:space="preserve">REVISION OF DIAPHRAGM              </v>
          </cell>
        </row>
        <row r="2947">
          <cell r="A2947" t="str">
            <v>39599</v>
          </cell>
          <cell r="B2947" t="str">
            <v xml:space="preserve">DIAPHRAGM SURGERY PROCEDURE        </v>
          </cell>
        </row>
        <row r="2948">
          <cell r="A2948" t="str">
            <v>40490</v>
          </cell>
          <cell r="B2948" t="str">
            <v xml:space="preserve">BIOPSY OF LIP                      </v>
          </cell>
        </row>
        <row r="2949">
          <cell r="A2949" t="str">
            <v>40500</v>
          </cell>
          <cell r="B2949" t="str">
            <v xml:space="preserve">PARTIAL EXCISION OF LIP            </v>
          </cell>
        </row>
        <row r="2950">
          <cell r="A2950" t="str">
            <v>40510</v>
          </cell>
          <cell r="B2950" t="str">
            <v xml:space="preserve">PARTIAL EXCISION OF LIP            </v>
          </cell>
        </row>
        <row r="2951">
          <cell r="A2951" t="str">
            <v>40520</v>
          </cell>
          <cell r="B2951" t="str">
            <v xml:space="preserve">PARTIAL EXCISION OF LIP            </v>
          </cell>
        </row>
        <row r="2952">
          <cell r="A2952" t="str">
            <v>40525</v>
          </cell>
          <cell r="B2952" t="str">
            <v xml:space="preserve">RECONSTRUCT LIP WITH FLAP          </v>
          </cell>
        </row>
        <row r="2953">
          <cell r="A2953" t="str">
            <v>40527</v>
          </cell>
          <cell r="B2953" t="str">
            <v xml:space="preserve">RECONSTRUCT LIP WITH FLAP          </v>
          </cell>
        </row>
        <row r="2954">
          <cell r="A2954" t="str">
            <v>40530</v>
          </cell>
          <cell r="B2954" t="str">
            <v xml:space="preserve">PARTIAL REMOVAL OF LIP             </v>
          </cell>
        </row>
        <row r="2955">
          <cell r="A2955" t="str">
            <v>40650</v>
          </cell>
          <cell r="B2955" t="str">
            <v xml:space="preserve">REPAIR LIP                         </v>
          </cell>
        </row>
        <row r="2956">
          <cell r="A2956" t="str">
            <v>40652</v>
          </cell>
          <cell r="B2956" t="str">
            <v xml:space="preserve">REPAIR LIP                         </v>
          </cell>
        </row>
        <row r="2957">
          <cell r="A2957" t="str">
            <v>40654</v>
          </cell>
          <cell r="B2957" t="str">
            <v xml:space="preserve">REPAIR LIP                         </v>
          </cell>
        </row>
        <row r="2958">
          <cell r="A2958" t="str">
            <v>40700</v>
          </cell>
          <cell r="B2958" t="str">
            <v xml:space="preserve">REPAIR CLEFT LIP/NASAL             </v>
          </cell>
        </row>
        <row r="2959">
          <cell r="A2959" t="str">
            <v>40701</v>
          </cell>
          <cell r="B2959" t="str">
            <v xml:space="preserve">REPAIR CLEFT LIP/NASAL             </v>
          </cell>
        </row>
        <row r="2960">
          <cell r="A2960" t="str">
            <v>40702</v>
          </cell>
          <cell r="B2960" t="str">
            <v xml:space="preserve">REPAIR CLEFT LIP/NASAL             </v>
          </cell>
        </row>
        <row r="2961">
          <cell r="A2961" t="str">
            <v>40720</v>
          </cell>
          <cell r="B2961" t="str">
            <v xml:space="preserve">REPAIR CLEFT LIP/NASAL             </v>
          </cell>
        </row>
        <row r="2962">
          <cell r="A2962" t="str">
            <v>40761</v>
          </cell>
          <cell r="B2962" t="str">
            <v xml:space="preserve">REPAIR CLEFT LIP/NASAL             </v>
          </cell>
        </row>
        <row r="2963">
          <cell r="A2963" t="str">
            <v>40799</v>
          </cell>
          <cell r="B2963" t="str">
            <v xml:space="preserve">LIP SURGERY PROCEDURE              </v>
          </cell>
        </row>
        <row r="2964">
          <cell r="A2964" t="str">
            <v>40800</v>
          </cell>
          <cell r="B2964" t="str">
            <v xml:space="preserve">DRAINAGE OF MOUTH LESION           </v>
          </cell>
        </row>
        <row r="2965">
          <cell r="A2965" t="str">
            <v>40801</v>
          </cell>
          <cell r="B2965" t="str">
            <v xml:space="preserve">DRAINAGE OF MOUTH LESION           </v>
          </cell>
        </row>
        <row r="2966">
          <cell r="A2966" t="str">
            <v>40804</v>
          </cell>
          <cell r="B2966" t="str">
            <v xml:space="preserve">REMOVAL FOREIGN BODY, MOUTH        </v>
          </cell>
        </row>
        <row r="2967">
          <cell r="A2967" t="str">
            <v>40805</v>
          </cell>
          <cell r="B2967" t="str">
            <v xml:space="preserve">REMOVAL FOREIGN BODY, MOUTH        </v>
          </cell>
        </row>
        <row r="2968">
          <cell r="A2968" t="str">
            <v>40806</v>
          </cell>
          <cell r="B2968" t="str">
            <v xml:space="preserve">INCISION OF LIP FOLD               </v>
          </cell>
        </row>
        <row r="2969">
          <cell r="A2969" t="str">
            <v>40808</v>
          </cell>
          <cell r="B2969" t="str">
            <v xml:space="preserve">BIOPSY OF MOUTH LESION             </v>
          </cell>
        </row>
        <row r="2970">
          <cell r="A2970" t="str">
            <v>40810</v>
          </cell>
          <cell r="B2970" t="str">
            <v xml:space="preserve">EXCISION OF MOUTH LESION           </v>
          </cell>
        </row>
        <row r="2971">
          <cell r="A2971" t="str">
            <v>40812</v>
          </cell>
          <cell r="B2971" t="str">
            <v xml:space="preserve">EXCISE/REPAIR MOUTH LESION         </v>
          </cell>
        </row>
        <row r="2972">
          <cell r="A2972" t="str">
            <v>40814</v>
          </cell>
          <cell r="B2972" t="str">
            <v xml:space="preserve">EXCISE/REPAIR MOUTH LESION         </v>
          </cell>
        </row>
        <row r="2973">
          <cell r="A2973" t="str">
            <v>40816</v>
          </cell>
          <cell r="B2973" t="str">
            <v xml:space="preserve">EXCISION OF MOUTH LESION           </v>
          </cell>
        </row>
        <row r="2974">
          <cell r="A2974" t="str">
            <v>40818</v>
          </cell>
          <cell r="B2974" t="str">
            <v xml:space="preserve">EXCISE ORAL MUCOSA FOR GRAFT       </v>
          </cell>
        </row>
        <row r="2975">
          <cell r="A2975" t="str">
            <v>40819</v>
          </cell>
          <cell r="B2975" t="str">
            <v xml:space="preserve">EXCISE LIP OR CHEEK FOLD           </v>
          </cell>
        </row>
        <row r="2976">
          <cell r="A2976" t="str">
            <v>40820</v>
          </cell>
          <cell r="B2976" t="str">
            <v xml:space="preserve">TREATMENT OF MOUTH LESION          </v>
          </cell>
        </row>
        <row r="2977">
          <cell r="A2977" t="str">
            <v>40830</v>
          </cell>
          <cell r="B2977" t="str">
            <v xml:space="preserve">REPAIR MOUTH LACERATION            </v>
          </cell>
        </row>
        <row r="2978">
          <cell r="A2978" t="str">
            <v>40831</v>
          </cell>
          <cell r="B2978" t="str">
            <v xml:space="preserve">REPAIR MOUTH LACERATION            </v>
          </cell>
        </row>
        <row r="2979">
          <cell r="A2979" t="str">
            <v>40840</v>
          </cell>
          <cell r="B2979" t="str">
            <v xml:space="preserve">RECONSTRUCTION OF MOUTH            </v>
          </cell>
        </row>
        <row r="2980">
          <cell r="A2980" t="str">
            <v>40842</v>
          </cell>
          <cell r="B2980" t="str">
            <v xml:space="preserve">RECONSTRUCTION OF MOUTH            </v>
          </cell>
        </row>
        <row r="2981">
          <cell r="A2981" t="str">
            <v>40843</v>
          </cell>
          <cell r="B2981" t="str">
            <v xml:space="preserve">RECONSTRUCTION OF MOUTH            </v>
          </cell>
        </row>
        <row r="2982">
          <cell r="A2982" t="str">
            <v>40844</v>
          </cell>
          <cell r="B2982" t="str">
            <v xml:space="preserve">RECONSTRUCTION OF MOUTH            </v>
          </cell>
        </row>
        <row r="2983">
          <cell r="A2983" t="str">
            <v>40845</v>
          </cell>
          <cell r="B2983" t="str">
            <v xml:space="preserve">RECONSTRUCTION OF MOUTH            </v>
          </cell>
        </row>
        <row r="2984">
          <cell r="A2984" t="str">
            <v>40899</v>
          </cell>
          <cell r="B2984" t="str">
            <v xml:space="preserve">MOUTH SURGERY PROCEDURE            </v>
          </cell>
        </row>
        <row r="2985">
          <cell r="A2985" t="str">
            <v>41000</v>
          </cell>
          <cell r="B2985" t="str">
            <v xml:space="preserve">DRAINAGE OF MOUTH LESION           </v>
          </cell>
        </row>
        <row r="2986">
          <cell r="A2986" t="str">
            <v>41005</v>
          </cell>
          <cell r="B2986" t="str">
            <v xml:space="preserve">DRAINAGE OF MOUTH LESION           </v>
          </cell>
        </row>
        <row r="2987">
          <cell r="A2987" t="str">
            <v>41006</v>
          </cell>
          <cell r="B2987" t="str">
            <v xml:space="preserve">DRAINAGE OF MOUTH LESION           </v>
          </cell>
        </row>
        <row r="2988">
          <cell r="A2988" t="str">
            <v>41007</v>
          </cell>
          <cell r="B2988" t="str">
            <v xml:space="preserve">DRAINAGE OF MOUTH LESION           </v>
          </cell>
        </row>
        <row r="2989">
          <cell r="A2989" t="str">
            <v>41008</v>
          </cell>
          <cell r="B2989" t="str">
            <v xml:space="preserve">DRAINAGE OF MOUTH LESION           </v>
          </cell>
        </row>
        <row r="2990">
          <cell r="A2990" t="str">
            <v>41009</v>
          </cell>
          <cell r="B2990" t="str">
            <v xml:space="preserve">DRAINAGE OF MOUTH LESION           </v>
          </cell>
        </row>
        <row r="2991">
          <cell r="A2991" t="str">
            <v>41010</v>
          </cell>
          <cell r="B2991" t="str">
            <v xml:space="preserve">INCISION OF TONGUE FOLD            </v>
          </cell>
        </row>
        <row r="2992">
          <cell r="A2992" t="str">
            <v>41015</v>
          </cell>
          <cell r="B2992" t="str">
            <v xml:space="preserve">DRAINAGE OF MOUTH LESION           </v>
          </cell>
        </row>
        <row r="2993">
          <cell r="A2993" t="str">
            <v>41016</v>
          </cell>
          <cell r="B2993" t="str">
            <v xml:space="preserve">DRAINAGE OF MOUTH LESION           </v>
          </cell>
        </row>
        <row r="2994">
          <cell r="A2994" t="str">
            <v>41017</v>
          </cell>
          <cell r="B2994" t="str">
            <v xml:space="preserve">DRAINAGE OF MOUTH LESION           </v>
          </cell>
        </row>
        <row r="2995">
          <cell r="A2995" t="str">
            <v>41018</v>
          </cell>
          <cell r="B2995" t="str">
            <v xml:space="preserve">DRAINAGE OF MOUTH LESION           </v>
          </cell>
        </row>
        <row r="2996">
          <cell r="A2996" t="str">
            <v>41100</v>
          </cell>
          <cell r="B2996" t="str">
            <v xml:space="preserve">BIOPSY OF TONGUE                   </v>
          </cell>
        </row>
        <row r="2997">
          <cell r="A2997" t="str">
            <v>41105</v>
          </cell>
          <cell r="B2997" t="str">
            <v xml:space="preserve">BIOPSY OF TONGUE                   </v>
          </cell>
        </row>
        <row r="2998">
          <cell r="A2998" t="str">
            <v>41108</v>
          </cell>
          <cell r="B2998" t="str">
            <v xml:space="preserve">BIOPSY OF FLOOR OF MOUTH           </v>
          </cell>
        </row>
        <row r="2999">
          <cell r="A2999" t="str">
            <v>41110</v>
          </cell>
          <cell r="B2999" t="str">
            <v xml:space="preserve">EXCISION OF TONGUE LESION          </v>
          </cell>
        </row>
        <row r="3000">
          <cell r="A3000" t="str">
            <v>41112</v>
          </cell>
          <cell r="B3000" t="str">
            <v xml:space="preserve">EXCISION OF TONGUE LESION          </v>
          </cell>
        </row>
        <row r="3001">
          <cell r="A3001" t="str">
            <v>41113</v>
          </cell>
          <cell r="B3001" t="str">
            <v xml:space="preserve">EXCISION OF TONGUE LESION          </v>
          </cell>
        </row>
        <row r="3002">
          <cell r="A3002" t="str">
            <v>41114</v>
          </cell>
          <cell r="B3002" t="str">
            <v xml:space="preserve">EXCISION OF TONGUE LESION          </v>
          </cell>
        </row>
        <row r="3003">
          <cell r="A3003" t="str">
            <v>41115</v>
          </cell>
          <cell r="B3003" t="str">
            <v xml:space="preserve">EXCISION OF TONGUE FOLD            </v>
          </cell>
        </row>
        <row r="3004">
          <cell r="A3004" t="str">
            <v>41116</v>
          </cell>
          <cell r="B3004" t="str">
            <v xml:space="preserve">EXCISION OF MOUTH LESION           </v>
          </cell>
        </row>
        <row r="3005">
          <cell r="A3005" t="str">
            <v>41120</v>
          </cell>
          <cell r="B3005" t="str">
            <v xml:space="preserve">PARTIAL REMOVAL OF TONGUE          </v>
          </cell>
        </row>
        <row r="3006">
          <cell r="A3006" t="str">
            <v>41130</v>
          </cell>
          <cell r="B3006" t="str">
            <v xml:space="preserve">PARTIAL REMOVAL OF TONGUE          </v>
          </cell>
        </row>
        <row r="3007">
          <cell r="A3007" t="str">
            <v>41135</v>
          </cell>
          <cell r="B3007" t="str">
            <v xml:space="preserve">TONGUE AND NECK SURGERY            </v>
          </cell>
        </row>
        <row r="3008">
          <cell r="A3008" t="str">
            <v>41140</v>
          </cell>
          <cell r="B3008" t="str">
            <v xml:space="preserve">REMOVAL OF TONGUE                  </v>
          </cell>
        </row>
        <row r="3009">
          <cell r="A3009" t="str">
            <v>41145</v>
          </cell>
          <cell r="B3009" t="str">
            <v xml:space="preserve">TONGUE REMOVAL; NECK SURGERY       </v>
          </cell>
        </row>
        <row r="3010">
          <cell r="A3010" t="str">
            <v>41150</v>
          </cell>
          <cell r="B3010" t="str">
            <v xml:space="preserve">TONGUE, MOUTH, JAW SURGERY         </v>
          </cell>
        </row>
        <row r="3011">
          <cell r="A3011" t="str">
            <v>41153</v>
          </cell>
          <cell r="B3011" t="str">
            <v xml:space="preserve">TONGUE, MOUTH, NECK SURGERY        </v>
          </cell>
        </row>
        <row r="3012">
          <cell r="A3012" t="str">
            <v>41155</v>
          </cell>
          <cell r="B3012" t="str">
            <v xml:space="preserve">TONGUE, JAW, &amp; NECK SURGERY        </v>
          </cell>
        </row>
        <row r="3013">
          <cell r="A3013" t="str">
            <v>41250</v>
          </cell>
          <cell r="B3013" t="str">
            <v xml:space="preserve">REPAIR TONGUE LACERATION           </v>
          </cell>
        </row>
        <row r="3014">
          <cell r="A3014" t="str">
            <v>41251</v>
          </cell>
          <cell r="B3014" t="str">
            <v xml:space="preserve">REPAIR TONGUE LACERATION           </v>
          </cell>
        </row>
        <row r="3015">
          <cell r="A3015" t="str">
            <v>41252</v>
          </cell>
          <cell r="B3015" t="str">
            <v xml:space="preserve">REPAIR TONGUE LACERATION           </v>
          </cell>
        </row>
        <row r="3016">
          <cell r="A3016" t="str">
            <v>41500</v>
          </cell>
          <cell r="B3016" t="str">
            <v xml:space="preserve">FIXATION OF TONGUE                 </v>
          </cell>
        </row>
        <row r="3017">
          <cell r="A3017" t="str">
            <v>41510</v>
          </cell>
          <cell r="B3017" t="str">
            <v xml:space="preserve">TONGUE TO LIP SURGERY              </v>
          </cell>
        </row>
        <row r="3018">
          <cell r="A3018" t="str">
            <v>41520</v>
          </cell>
          <cell r="B3018" t="str">
            <v xml:space="preserve">RECONSTRUCTION, TONGUE FOLD        </v>
          </cell>
        </row>
        <row r="3019">
          <cell r="A3019" t="str">
            <v>41599</v>
          </cell>
          <cell r="B3019" t="str">
            <v xml:space="preserve">TONGUE AND MOUTH SURGERY           </v>
          </cell>
        </row>
        <row r="3020">
          <cell r="A3020" t="str">
            <v>41800</v>
          </cell>
          <cell r="B3020" t="str">
            <v xml:space="preserve">DRAINAGE OF GUM LESION             </v>
          </cell>
        </row>
        <row r="3021">
          <cell r="A3021" t="str">
            <v>41805</v>
          </cell>
          <cell r="B3021" t="str">
            <v xml:space="preserve">REMOVAL FOREIGN BODY, GUM          </v>
          </cell>
        </row>
        <row r="3022">
          <cell r="A3022" t="str">
            <v>41806</v>
          </cell>
          <cell r="B3022" t="str">
            <v xml:space="preserve">REMOVAL FOREIGN BODY,JAWBONE       </v>
          </cell>
        </row>
        <row r="3023">
          <cell r="A3023" t="str">
            <v>41820</v>
          </cell>
          <cell r="B3023" t="str">
            <v xml:space="preserve">EXCISION, GUM, EACH QUADRANT       </v>
          </cell>
        </row>
        <row r="3024">
          <cell r="A3024" t="str">
            <v>41821</v>
          </cell>
          <cell r="B3024" t="str">
            <v xml:space="preserve">EXCISION OF GUM FLAP               </v>
          </cell>
        </row>
        <row r="3025">
          <cell r="A3025" t="str">
            <v>41822</v>
          </cell>
          <cell r="B3025" t="str">
            <v xml:space="preserve">EXCISION OF GUM LESION             </v>
          </cell>
        </row>
        <row r="3026">
          <cell r="A3026" t="str">
            <v>41823</v>
          </cell>
          <cell r="B3026" t="str">
            <v xml:space="preserve">EXCISION OF GUM LESION             </v>
          </cell>
        </row>
        <row r="3027">
          <cell r="A3027" t="str">
            <v>41825</v>
          </cell>
          <cell r="B3027" t="str">
            <v xml:space="preserve">EXCISION OF GUM LESION             </v>
          </cell>
        </row>
        <row r="3028">
          <cell r="A3028" t="str">
            <v>41826</v>
          </cell>
          <cell r="B3028" t="str">
            <v xml:space="preserve">EXCISION OF GUM LESION             </v>
          </cell>
        </row>
        <row r="3029">
          <cell r="A3029" t="str">
            <v>41827</v>
          </cell>
          <cell r="B3029" t="str">
            <v xml:space="preserve">EXCISION OF GUM LESION             </v>
          </cell>
        </row>
        <row r="3030">
          <cell r="A3030" t="str">
            <v>41828</v>
          </cell>
          <cell r="B3030" t="str">
            <v xml:space="preserve">EXCISION OF GUM LESION             </v>
          </cell>
        </row>
        <row r="3031">
          <cell r="A3031" t="str">
            <v>41830</v>
          </cell>
          <cell r="B3031" t="str">
            <v xml:space="preserve">REMOVAL OF GUM TISSUE              </v>
          </cell>
        </row>
        <row r="3032">
          <cell r="A3032" t="str">
            <v>41850</v>
          </cell>
          <cell r="B3032" t="str">
            <v xml:space="preserve">TREATMENT OF GUM LESION            </v>
          </cell>
        </row>
        <row r="3033">
          <cell r="A3033" t="str">
            <v>41870</v>
          </cell>
          <cell r="B3033" t="str">
            <v xml:space="preserve">GUM GRAFT                          </v>
          </cell>
        </row>
        <row r="3034">
          <cell r="A3034" t="str">
            <v>41872</v>
          </cell>
          <cell r="B3034" t="str">
            <v xml:space="preserve">REPAIR GUM                         </v>
          </cell>
        </row>
        <row r="3035">
          <cell r="A3035" t="str">
            <v>41874</v>
          </cell>
          <cell r="B3035" t="str">
            <v xml:space="preserve">REPAIR TOOTH SOCKET                </v>
          </cell>
        </row>
        <row r="3036">
          <cell r="A3036" t="str">
            <v>41899</v>
          </cell>
          <cell r="B3036" t="str">
            <v xml:space="preserve">DENTAL SURGERY PROCEDURE           </v>
          </cell>
        </row>
        <row r="3037">
          <cell r="A3037" t="str">
            <v>42000</v>
          </cell>
          <cell r="B3037" t="str">
            <v xml:space="preserve">DRAINAGE MOUTH ROOF LESION         </v>
          </cell>
        </row>
        <row r="3038">
          <cell r="A3038" t="str">
            <v>42100</v>
          </cell>
          <cell r="B3038" t="str">
            <v xml:space="preserve">BIOPSY ROOF OF MOUTH               </v>
          </cell>
        </row>
        <row r="3039">
          <cell r="A3039" t="str">
            <v>42104</v>
          </cell>
          <cell r="B3039" t="str">
            <v xml:space="preserve">EXCISION LESION, MOUTH ROOF        </v>
          </cell>
        </row>
        <row r="3040">
          <cell r="A3040" t="str">
            <v>42106</v>
          </cell>
          <cell r="B3040" t="str">
            <v xml:space="preserve">EXCISION LESION, MOUTH ROOF        </v>
          </cell>
        </row>
        <row r="3041">
          <cell r="A3041" t="str">
            <v>42107</v>
          </cell>
          <cell r="B3041" t="str">
            <v xml:space="preserve">EXCISION LESION, MOUTH ROOF        </v>
          </cell>
        </row>
        <row r="3042">
          <cell r="A3042" t="str">
            <v>42120</v>
          </cell>
          <cell r="B3042" t="str">
            <v xml:space="preserve">REMOVE PALATE/LESION               </v>
          </cell>
        </row>
        <row r="3043">
          <cell r="A3043" t="str">
            <v>42140</v>
          </cell>
          <cell r="B3043" t="str">
            <v xml:space="preserve">EXCISION OF UVULA                  </v>
          </cell>
        </row>
        <row r="3044">
          <cell r="A3044" t="str">
            <v>42145</v>
          </cell>
          <cell r="B3044" t="str">
            <v xml:space="preserve">REPAIR, PALATE, PHARYNX/UVULA      </v>
          </cell>
        </row>
        <row r="3045">
          <cell r="A3045" t="str">
            <v>42160</v>
          </cell>
          <cell r="B3045" t="str">
            <v xml:space="preserve">TREATMENT MOUTH ROOF LESION        </v>
          </cell>
        </row>
        <row r="3046">
          <cell r="A3046" t="str">
            <v>42180</v>
          </cell>
          <cell r="B3046" t="str">
            <v xml:space="preserve">REPAIR PALATE                      </v>
          </cell>
        </row>
        <row r="3047">
          <cell r="A3047" t="str">
            <v>42182</v>
          </cell>
          <cell r="B3047" t="str">
            <v xml:space="preserve">REPAIR PALATE                      </v>
          </cell>
        </row>
        <row r="3048">
          <cell r="A3048" t="str">
            <v>42200</v>
          </cell>
          <cell r="B3048" t="str">
            <v xml:space="preserve">RECONSTRUCT CLEFT PALATE           </v>
          </cell>
        </row>
        <row r="3049">
          <cell r="A3049" t="str">
            <v>42205</v>
          </cell>
          <cell r="B3049" t="str">
            <v xml:space="preserve">RECONSTRUCT CLEFT PALATE           </v>
          </cell>
        </row>
        <row r="3050">
          <cell r="A3050" t="str">
            <v>42210</v>
          </cell>
          <cell r="B3050" t="str">
            <v xml:space="preserve">RECONSTRUCT CLEFT PALATE           </v>
          </cell>
        </row>
        <row r="3051">
          <cell r="A3051" t="str">
            <v>42215</v>
          </cell>
          <cell r="B3051" t="str">
            <v xml:space="preserve">RECONSTRUCT CLEFT PALATE           </v>
          </cell>
        </row>
        <row r="3052">
          <cell r="A3052" t="str">
            <v>42220</v>
          </cell>
          <cell r="B3052" t="str">
            <v xml:space="preserve">RECONSTRUCT CLEFT PALATE           </v>
          </cell>
        </row>
        <row r="3053">
          <cell r="A3053" t="str">
            <v>42225</v>
          </cell>
          <cell r="B3053" t="str">
            <v xml:space="preserve">RECONSTRUCT CLEFT PALATE           </v>
          </cell>
        </row>
        <row r="3054">
          <cell r="A3054" t="str">
            <v>42226</v>
          </cell>
          <cell r="B3054" t="str">
            <v xml:space="preserve">LENGTHENING OF PALATE              </v>
          </cell>
        </row>
        <row r="3055">
          <cell r="A3055" t="str">
            <v>42227</v>
          </cell>
          <cell r="B3055" t="str">
            <v xml:space="preserve">LENGTHENING OF PALATE              </v>
          </cell>
        </row>
        <row r="3056">
          <cell r="A3056" t="str">
            <v>42235</v>
          </cell>
          <cell r="B3056" t="str">
            <v xml:space="preserve">REPAIR PALATE                      </v>
          </cell>
        </row>
        <row r="3057">
          <cell r="A3057" t="str">
            <v>42260</v>
          </cell>
          <cell r="B3057" t="str">
            <v xml:space="preserve">REPAIR NOSE TO LIP FISTULA         </v>
          </cell>
        </row>
        <row r="3058">
          <cell r="A3058" t="str">
            <v>42280</v>
          </cell>
          <cell r="B3058" t="str">
            <v xml:space="preserve">PREPARATION, PALATE MOLD           </v>
          </cell>
        </row>
        <row r="3059">
          <cell r="A3059" t="str">
            <v>42281</v>
          </cell>
          <cell r="B3059" t="str">
            <v xml:space="preserve">INSERTION, PALATE PROSTHESIS       </v>
          </cell>
        </row>
        <row r="3060">
          <cell r="A3060" t="str">
            <v>42299</v>
          </cell>
          <cell r="B3060" t="str">
            <v xml:space="preserve">PALATE/UVULA SURGERY               </v>
          </cell>
        </row>
        <row r="3061">
          <cell r="A3061" t="str">
            <v>42300</v>
          </cell>
          <cell r="B3061" t="str">
            <v xml:space="preserve">DRAINAGE OF SALIVARY GLAND         </v>
          </cell>
        </row>
        <row r="3062">
          <cell r="A3062" t="str">
            <v>42305</v>
          </cell>
          <cell r="B3062" t="str">
            <v xml:space="preserve">DRAINAGE OF SALIVARY GLAND         </v>
          </cell>
        </row>
        <row r="3063">
          <cell r="A3063" t="str">
            <v>42310</v>
          </cell>
          <cell r="B3063" t="str">
            <v xml:space="preserve">DRAINAGE OF SALIVARY GLAND         </v>
          </cell>
        </row>
        <row r="3064">
          <cell r="A3064" t="str">
            <v>42320</v>
          </cell>
          <cell r="B3064" t="str">
            <v xml:space="preserve">DRAINAGE OF SALIVARY GLAND         </v>
          </cell>
        </row>
        <row r="3065">
          <cell r="A3065" t="str">
            <v>42325</v>
          </cell>
          <cell r="B3065" t="str">
            <v xml:space="preserve">CREATE SALIVARY CYST DRAIN         </v>
          </cell>
        </row>
        <row r="3066">
          <cell r="A3066" t="str">
            <v>42326</v>
          </cell>
          <cell r="B3066" t="str">
            <v xml:space="preserve">CREATE SALIVARY CYST DRAIN         </v>
          </cell>
        </row>
        <row r="3067">
          <cell r="A3067" t="str">
            <v>42330</v>
          </cell>
          <cell r="B3067" t="str">
            <v xml:space="preserve">REMOVAL OF SALIVARY STONE          </v>
          </cell>
        </row>
        <row r="3068">
          <cell r="A3068" t="str">
            <v>42335</v>
          </cell>
          <cell r="B3068" t="str">
            <v xml:space="preserve">REMOVAL OF SALIVARY STONE          </v>
          </cell>
        </row>
        <row r="3069">
          <cell r="A3069" t="str">
            <v>42340</v>
          </cell>
          <cell r="B3069" t="str">
            <v xml:space="preserve">REMOVAL OF SALIVARY STONE          </v>
          </cell>
        </row>
        <row r="3070">
          <cell r="A3070" t="str">
            <v>42400</v>
          </cell>
          <cell r="B3070" t="str">
            <v xml:space="preserve">BIOPSY OF SALIVARY GLAND           </v>
          </cell>
        </row>
        <row r="3071">
          <cell r="A3071" t="str">
            <v>42405</v>
          </cell>
          <cell r="B3071" t="str">
            <v xml:space="preserve">BIOPSY OF SALIVARY GLAND           </v>
          </cell>
        </row>
        <row r="3072">
          <cell r="A3072" t="str">
            <v>42408</v>
          </cell>
          <cell r="B3072" t="str">
            <v xml:space="preserve">EXCISION OF SALIVARY CYST          </v>
          </cell>
        </row>
        <row r="3073">
          <cell r="A3073" t="str">
            <v>42409</v>
          </cell>
          <cell r="B3073" t="str">
            <v xml:space="preserve">DRAINAGE OF SALIVARY CYST          </v>
          </cell>
        </row>
        <row r="3074">
          <cell r="A3074" t="str">
            <v>42410</v>
          </cell>
          <cell r="B3074" t="str">
            <v xml:space="preserve">EXCISE PAROTID GLAND/LESION        </v>
          </cell>
        </row>
        <row r="3075">
          <cell r="A3075" t="str">
            <v>42415</v>
          </cell>
          <cell r="B3075" t="str">
            <v xml:space="preserve">EXCISE PAROTID GLAND/LESION        </v>
          </cell>
        </row>
        <row r="3076">
          <cell r="A3076" t="str">
            <v>42420</v>
          </cell>
          <cell r="B3076" t="str">
            <v xml:space="preserve">EXCISE PAROTID GLAND/LESION        </v>
          </cell>
        </row>
        <row r="3077">
          <cell r="A3077" t="str">
            <v>42425</v>
          </cell>
          <cell r="B3077" t="str">
            <v xml:space="preserve">EXCISE PAROTID GLAND/LESION        </v>
          </cell>
        </row>
        <row r="3078">
          <cell r="A3078" t="str">
            <v>42426</v>
          </cell>
          <cell r="B3078" t="str">
            <v xml:space="preserve">EXCISE PAROTID GLAND/LESION        </v>
          </cell>
        </row>
        <row r="3079">
          <cell r="A3079" t="str">
            <v>42440</v>
          </cell>
          <cell r="B3079" t="str">
            <v xml:space="preserve">EXCISION SUBMAXILLARY GLAND        </v>
          </cell>
        </row>
        <row r="3080">
          <cell r="A3080" t="str">
            <v>42450</v>
          </cell>
          <cell r="B3080" t="str">
            <v xml:space="preserve">EXCISION SUBLINGUAL GLAND          </v>
          </cell>
        </row>
        <row r="3081">
          <cell r="A3081" t="str">
            <v>42500</v>
          </cell>
          <cell r="B3081" t="str">
            <v xml:space="preserve">REPAIR SALIVARY DUCT               </v>
          </cell>
        </row>
        <row r="3082">
          <cell r="A3082" t="str">
            <v>42505</v>
          </cell>
          <cell r="B3082" t="str">
            <v xml:space="preserve">REPAIR SALIVARY DUCT               </v>
          </cell>
        </row>
        <row r="3083">
          <cell r="A3083" t="str">
            <v>42507</v>
          </cell>
          <cell r="B3083" t="str">
            <v xml:space="preserve">PAROTID DUCT DIVERSION             </v>
          </cell>
        </row>
        <row r="3084">
          <cell r="A3084" t="str">
            <v>42508</v>
          </cell>
          <cell r="B3084" t="str">
            <v xml:space="preserve">PAROTID DUCT DIVERSION             </v>
          </cell>
        </row>
        <row r="3085">
          <cell r="A3085" t="str">
            <v>42509</v>
          </cell>
          <cell r="B3085" t="str">
            <v xml:space="preserve">PAROTID DUCT DIVERSION             </v>
          </cell>
        </row>
        <row r="3086">
          <cell r="A3086" t="str">
            <v>42510</v>
          </cell>
          <cell r="B3086" t="str">
            <v xml:space="preserve">PAROTID DUCT DIVERSION             </v>
          </cell>
        </row>
        <row r="3087">
          <cell r="A3087" t="str">
            <v>42550</v>
          </cell>
          <cell r="B3087" t="str">
            <v xml:space="preserve">INJECTION FOR SALIVARY X-RAY       </v>
          </cell>
        </row>
        <row r="3088">
          <cell r="A3088" t="str">
            <v>42600</v>
          </cell>
          <cell r="B3088" t="str">
            <v xml:space="preserve">CLOSURE OF SALIVARY FISTULA        </v>
          </cell>
        </row>
        <row r="3089">
          <cell r="A3089" t="str">
            <v>42650</v>
          </cell>
          <cell r="B3089" t="str">
            <v xml:space="preserve">DILATION OF SALIVARY DUCT          </v>
          </cell>
        </row>
        <row r="3090">
          <cell r="A3090" t="str">
            <v>42660</v>
          </cell>
          <cell r="B3090" t="str">
            <v xml:space="preserve">DILATION OF SALIVARY DUCT          </v>
          </cell>
        </row>
        <row r="3091">
          <cell r="A3091" t="str">
            <v>42665</v>
          </cell>
          <cell r="B3091" t="str">
            <v xml:space="preserve">LIGATION OF SALIVARY DUCT          </v>
          </cell>
        </row>
        <row r="3092">
          <cell r="A3092" t="str">
            <v>42699</v>
          </cell>
          <cell r="B3092" t="str">
            <v xml:space="preserve">SALIVARY SURGERY PROCEDURE         </v>
          </cell>
        </row>
        <row r="3093">
          <cell r="A3093" t="str">
            <v>42700</v>
          </cell>
          <cell r="B3093" t="str">
            <v xml:space="preserve">DRAINAGE OF TONSIL ABSCESS         </v>
          </cell>
        </row>
        <row r="3094">
          <cell r="A3094" t="str">
            <v>42720</v>
          </cell>
          <cell r="B3094" t="str">
            <v xml:space="preserve">DRAINAGE OF THROAT ABSCESS         </v>
          </cell>
        </row>
        <row r="3095">
          <cell r="A3095" t="str">
            <v>42725</v>
          </cell>
          <cell r="B3095" t="str">
            <v xml:space="preserve">DRAINAGE OF THROAT ABSCESS         </v>
          </cell>
        </row>
        <row r="3096">
          <cell r="A3096" t="str">
            <v>42800</v>
          </cell>
          <cell r="B3096" t="str">
            <v xml:space="preserve">BIOPSY OF THROAT                   </v>
          </cell>
        </row>
        <row r="3097">
          <cell r="A3097" t="str">
            <v>42802</v>
          </cell>
          <cell r="B3097" t="str">
            <v xml:space="preserve">BIOPSY OF THROAT                   </v>
          </cell>
        </row>
        <row r="3098">
          <cell r="A3098" t="str">
            <v>42804</v>
          </cell>
          <cell r="B3098" t="str">
            <v xml:space="preserve">BIOPSY OF UPPER NOSE/THROAT        </v>
          </cell>
        </row>
        <row r="3099">
          <cell r="A3099" t="str">
            <v>42806</v>
          </cell>
          <cell r="B3099" t="str">
            <v xml:space="preserve">BIOPSY OF UPPER NOSE/THROAT        </v>
          </cell>
        </row>
        <row r="3100">
          <cell r="A3100" t="str">
            <v>42808</v>
          </cell>
          <cell r="B3100" t="str">
            <v xml:space="preserve">EXCISE PHARYNX LESION              </v>
          </cell>
        </row>
        <row r="3101">
          <cell r="A3101" t="str">
            <v>42809</v>
          </cell>
          <cell r="B3101" t="str">
            <v xml:space="preserve">REMOVE PHARYNX FOREIGN BODY        </v>
          </cell>
        </row>
        <row r="3102">
          <cell r="A3102" t="str">
            <v>42810</v>
          </cell>
          <cell r="B3102" t="str">
            <v xml:space="preserve">EXCISION OF NECK CYST              </v>
          </cell>
        </row>
        <row r="3103">
          <cell r="A3103" t="str">
            <v>42815</v>
          </cell>
          <cell r="B3103" t="str">
            <v xml:space="preserve">EXCISION OF NECK CYST              </v>
          </cell>
        </row>
        <row r="3104">
          <cell r="A3104" t="str">
            <v>42820</v>
          </cell>
          <cell r="B3104" t="str">
            <v xml:space="preserve">REMOVE TONSILS AND ADENOIDS        </v>
          </cell>
        </row>
        <row r="3105">
          <cell r="A3105" t="str">
            <v>42821</v>
          </cell>
          <cell r="B3105" t="str">
            <v xml:space="preserve">REMOVE TONSILS AND ADENOIDS        </v>
          </cell>
        </row>
        <row r="3106">
          <cell r="A3106" t="str">
            <v>42825</v>
          </cell>
          <cell r="B3106" t="str">
            <v xml:space="preserve">REMOVAL OF TONSILS                 </v>
          </cell>
        </row>
        <row r="3107">
          <cell r="A3107" t="str">
            <v>42826</v>
          </cell>
          <cell r="B3107" t="str">
            <v xml:space="preserve">REMOVAL OF TONSILS                 </v>
          </cell>
        </row>
        <row r="3108">
          <cell r="A3108" t="str">
            <v>42830</v>
          </cell>
          <cell r="B3108" t="str">
            <v xml:space="preserve">REMOVAL OF ADENOIDS                </v>
          </cell>
        </row>
        <row r="3109">
          <cell r="A3109" t="str">
            <v>42831</v>
          </cell>
          <cell r="B3109" t="str">
            <v xml:space="preserve">REMOVAL OF ADENOIDS                </v>
          </cell>
        </row>
        <row r="3110">
          <cell r="A3110" t="str">
            <v>42835</v>
          </cell>
          <cell r="B3110" t="str">
            <v xml:space="preserve">REMOVAL OF ADENOIDS                </v>
          </cell>
        </row>
        <row r="3111">
          <cell r="A3111" t="str">
            <v>42836</v>
          </cell>
          <cell r="B3111" t="str">
            <v xml:space="preserve">REMOVAL OF ADENOIDS                </v>
          </cell>
        </row>
        <row r="3112">
          <cell r="A3112" t="str">
            <v>42842</v>
          </cell>
          <cell r="B3112" t="str">
            <v xml:space="preserve">EXTENSIVE SURGERY OF THROAT        </v>
          </cell>
        </row>
        <row r="3113">
          <cell r="A3113" t="str">
            <v>42844</v>
          </cell>
          <cell r="B3113" t="str">
            <v xml:space="preserve">EXTENSIVE SURGERY OF THROAT        </v>
          </cell>
        </row>
        <row r="3114">
          <cell r="A3114" t="str">
            <v>42845</v>
          </cell>
          <cell r="B3114" t="str">
            <v xml:space="preserve">EXTENSIVE SURGERY OF THROAT        </v>
          </cell>
        </row>
        <row r="3115">
          <cell r="A3115" t="str">
            <v>42860</v>
          </cell>
          <cell r="B3115" t="str">
            <v xml:space="preserve">EXCISION OF TONSIL TAGS            </v>
          </cell>
        </row>
        <row r="3116">
          <cell r="A3116" t="str">
            <v>42870</v>
          </cell>
          <cell r="B3116" t="str">
            <v xml:space="preserve">EXCISION OF LINGUAL TONSIL         </v>
          </cell>
        </row>
        <row r="3117">
          <cell r="A3117" t="str">
            <v>42890</v>
          </cell>
          <cell r="B3117" t="str">
            <v xml:space="preserve">PARTIAL REMOVAL OF PHARYNX         </v>
          </cell>
        </row>
        <row r="3118">
          <cell r="A3118" t="str">
            <v>42892</v>
          </cell>
          <cell r="B3118" t="str">
            <v xml:space="preserve">REVISION OF PHARYNGEAL WALLS       </v>
          </cell>
        </row>
        <row r="3119">
          <cell r="A3119" t="str">
            <v>42894</v>
          </cell>
          <cell r="B3119" t="str">
            <v xml:space="preserve">REVISION OF PHARYNGEAL WALLS       </v>
          </cell>
        </row>
        <row r="3120">
          <cell r="A3120" t="str">
            <v>42900</v>
          </cell>
          <cell r="B3120" t="str">
            <v xml:space="preserve">REPAIR THROAT WOUND                </v>
          </cell>
        </row>
        <row r="3121">
          <cell r="A3121" t="str">
            <v>42950</v>
          </cell>
          <cell r="B3121" t="str">
            <v xml:space="preserve">RECONSTRUCTION OF THROAT           </v>
          </cell>
        </row>
        <row r="3122">
          <cell r="A3122" t="str">
            <v>42953</v>
          </cell>
          <cell r="B3122" t="str">
            <v xml:space="preserve">REPAIR THROAT, ESOPHAGUS           </v>
          </cell>
        </row>
        <row r="3123">
          <cell r="A3123" t="str">
            <v>42955</v>
          </cell>
          <cell r="B3123" t="str">
            <v xml:space="preserve">SURGICAL OPENING OF THROAT         </v>
          </cell>
        </row>
        <row r="3124">
          <cell r="A3124" t="str">
            <v>42960</v>
          </cell>
          <cell r="B3124" t="str">
            <v xml:space="preserve">CONTROL THROAT BLEEDING            </v>
          </cell>
        </row>
        <row r="3125">
          <cell r="A3125" t="str">
            <v>42961</v>
          </cell>
          <cell r="B3125" t="str">
            <v xml:space="preserve">CONTROL THROAT BLEEDING            </v>
          </cell>
        </row>
        <row r="3126">
          <cell r="A3126" t="str">
            <v>42962</v>
          </cell>
          <cell r="B3126" t="str">
            <v xml:space="preserve">CONTROL THROAT BLEEDING            </v>
          </cell>
        </row>
        <row r="3127">
          <cell r="A3127" t="str">
            <v>42970</v>
          </cell>
          <cell r="B3127" t="str">
            <v xml:space="preserve">CONTROL NOSE/THROAT BLEEDING       </v>
          </cell>
        </row>
        <row r="3128">
          <cell r="A3128" t="str">
            <v>42971</v>
          </cell>
          <cell r="B3128" t="str">
            <v xml:space="preserve">CONTROL NOSE/THROAT BLEEDING       </v>
          </cell>
        </row>
        <row r="3129">
          <cell r="A3129" t="str">
            <v>42972</v>
          </cell>
          <cell r="B3129" t="str">
            <v xml:space="preserve">CONTROL NOSE/THROAT BLEEDING       </v>
          </cell>
        </row>
        <row r="3130">
          <cell r="A3130" t="str">
            <v>42999</v>
          </cell>
          <cell r="B3130" t="str">
            <v xml:space="preserve">THROAT SURGERY PROCEDURE           </v>
          </cell>
        </row>
        <row r="3131">
          <cell r="A3131" t="str">
            <v>43020</v>
          </cell>
          <cell r="B3131" t="str">
            <v xml:space="preserve">INCISION OF ESOPHAGUS              </v>
          </cell>
        </row>
        <row r="3132">
          <cell r="A3132" t="str">
            <v>43030</v>
          </cell>
          <cell r="B3132" t="str">
            <v xml:space="preserve">THROAT MUSCLE SURGERY              </v>
          </cell>
        </row>
        <row r="3133">
          <cell r="A3133" t="str">
            <v>43045</v>
          </cell>
          <cell r="B3133" t="str">
            <v xml:space="preserve">INCISION OF ESOPHAGUS              </v>
          </cell>
        </row>
        <row r="3134">
          <cell r="A3134" t="str">
            <v>43100</v>
          </cell>
          <cell r="B3134" t="str">
            <v xml:space="preserve">EXCISION OF ESOPHAGUS LESION       </v>
          </cell>
        </row>
        <row r="3135">
          <cell r="A3135" t="str">
            <v>43101</v>
          </cell>
          <cell r="B3135" t="str">
            <v xml:space="preserve">EXCISION OF ESOPHAGUS LESION       </v>
          </cell>
        </row>
        <row r="3136">
          <cell r="A3136" t="str">
            <v>43107</v>
          </cell>
          <cell r="B3136" t="str">
            <v xml:space="preserve">REMOVAL OF ESOPHAGUS               </v>
          </cell>
        </row>
        <row r="3137">
          <cell r="A3137" t="str">
            <v>43108</v>
          </cell>
          <cell r="B3137" t="str">
            <v xml:space="preserve">REMOVAL OF ESOPHAGUS               </v>
          </cell>
        </row>
        <row r="3138">
          <cell r="A3138" t="str">
            <v>43112</v>
          </cell>
          <cell r="B3138" t="str">
            <v xml:space="preserve">REMOVAL OF ESOPHAGUS               </v>
          </cell>
        </row>
        <row r="3139">
          <cell r="A3139" t="str">
            <v>43113</v>
          </cell>
          <cell r="B3139" t="str">
            <v xml:space="preserve">REMOVAL OF ESOPHAGUS               </v>
          </cell>
        </row>
        <row r="3140">
          <cell r="A3140" t="str">
            <v>43116</v>
          </cell>
          <cell r="B3140" t="str">
            <v xml:space="preserve">PARTIAL REMOVAL OF ESOPHAGUS       </v>
          </cell>
        </row>
        <row r="3141">
          <cell r="A3141" t="str">
            <v>43117</v>
          </cell>
          <cell r="B3141" t="str">
            <v xml:space="preserve">PARTIAL REMOVAL OF ESOPHAGUS       </v>
          </cell>
        </row>
        <row r="3142">
          <cell r="A3142" t="str">
            <v>43118</v>
          </cell>
          <cell r="B3142" t="str">
            <v xml:space="preserve">PARTIAL REMOVAL OF ESOPHAGUS       </v>
          </cell>
        </row>
        <row r="3143">
          <cell r="A3143" t="str">
            <v>43121</v>
          </cell>
          <cell r="B3143" t="str">
            <v xml:space="preserve">PARTIAL REMOVAL OF ESOPHAGUS       </v>
          </cell>
        </row>
        <row r="3144">
          <cell r="A3144" t="str">
            <v>43122</v>
          </cell>
          <cell r="B3144" t="str">
            <v xml:space="preserve">PARITAL REMOVAL OF ESOPHAGUS       </v>
          </cell>
        </row>
        <row r="3145">
          <cell r="A3145" t="str">
            <v>43123</v>
          </cell>
          <cell r="B3145" t="str">
            <v xml:space="preserve">PARTIAL REMOVAL OF ESOPHAGUS       </v>
          </cell>
        </row>
        <row r="3146">
          <cell r="A3146" t="str">
            <v>43124</v>
          </cell>
          <cell r="B3146" t="str">
            <v xml:space="preserve">REMOVAL OF ESOPHAGUS               </v>
          </cell>
        </row>
        <row r="3147">
          <cell r="A3147" t="str">
            <v>43130</v>
          </cell>
          <cell r="B3147" t="str">
            <v xml:space="preserve">REMOVAL OF ESOPHAGUS POUCH         </v>
          </cell>
        </row>
        <row r="3148">
          <cell r="A3148" t="str">
            <v>43135</v>
          </cell>
          <cell r="B3148" t="str">
            <v xml:space="preserve">REMOVAL OF ESOPHAGUS POUCH         </v>
          </cell>
        </row>
        <row r="3149">
          <cell r="A3149" t="str">
            <v>43200</v>
          </cell>
          <cell r="B3149" t="str">
            <v xml:space="preserve">ESOPHAGUS ENDOSCOPY                </v>
          </cell>
        </row>
        <row r="3150">
          <cell r="A3150" t="str">
            <v>43202</v>
          </cell>
          <cell r="B3150" t="str">
            <v xml:space="preserve">ESOPHAGUS ENDOSCOPY, BIOPSY        </v>
          </cell>
        </row>
        <row r="3151">
          <cell r="A3151" t="str">
            <v>43204</v>
          </cell>
          <cell r="B3151" t="str">
            <v xml:space="preserve">ESOPHAGUS ENDOSCOPY &amp; INJECT       </v>
          </cell>
        </row>
        <row r="3152">
          <cell r="A3152" t="str">
            <v>43205</v>
          </cell>
          <cell r="B3152" t="str">
            <v xml:space="preserve">ESOPHAGUS ENDOSCOPY/LIGATION       </v>
          </cell>
        </row>
        <row r="3153">
          <cell r="A3153" t="str">
            <v>43215</v>
          </cell>
          <cell r="B3153" t="str">
            <v xml:space="preserve">ESOPHAGUS ENDOSCOPY                </v>
          </cell>
        </row>
        <row r="3154">
          <cell r="A3154" t="str">
            <v>43216</v>
          </cell>
          <cell r="B3154" t="str">
            <v xml:space="preserve">ESOPHAGUS ENDOSCOPY/LESION         </v>
          </cell>
        </row>
        <row r="3155">
          <cell r="A3155" t="str">
            <v>43217</v>
          </cell>
          <cell r="B3155" t="str">
            <v xml:space="preserve">ESOPHAGUS ENDOSCOPY                </v>
          </cell>
        </row>
        <row r="3156">
          <cell r="A3156" t="str">
            <v>43219</v>
          </cell>
          <cell r="B3156" t="str">
            <v xml:space="preserve">ESOPHAGUS ENDOSCOPY                </v>
          </cell>
        </row>
        <row r="3157">
          <cell r="A3157" t="str">
            <v>43220</v>
          </cell>
          <cell r="B3157" t="str">
            <v xml:space="preserve">ESOPHAGUS ENDOSCOPY, DILATION      </v>
          </cell>
        </row>
        <row r="3158">
          <cell r="A3158" t="str">
            <v>43226</v>
          </cell>
          <cell r="B3158" t="str">
            <v xml:space="preserve">ESOPHAGUS ENDOSCOPY, DILATION      </v>
          </cell>
        </row>
        <row r="3159">
          <cell r="A3159" t="str">
            <v>43227</v>
          </cell>
          <cell r="B3159" t="str">
            <v xml:space="preserve">ESOPHAGUS ENDOSCOPY, REPAIR        </v>
          </cell>
        </row>
        <row r="3160">
          <cell r="A3160" t="str">
            <v>43228</v>
          </cell>
          <cell r="B3160" t="str">
            <v xml:space="preserve">ESOPHAGUS ENDOSCOPY, ABLATION      </v>
          </cell>
        </row>
        <row r="3161">
          <cell r="A3161" t="str">
            <v>43234</v>
          </cell>
          <cell r="B3161" t="str">
            <v xml:space="preserve">UPPER GI ENDOSCOPY, EXAM           </v>
          </cell>
        </row>
        <row r="3162">
          <cell r="A3162" t="str">
            <v>43235</v>
          </cell>
          <cell r="B3162" t="str">
            <v xml:space="preserve">UPPER GI ENDOSCOPY, DIAGNOSIS      </v>
          </cell>
        </row>
        <row r="3163">
          <cell r="A3163" t="str">
            <v>43239</v>
          </cell>
          <cell r="B3163" t="str">
            <v xml:space="preserve">UPPER GI ENDOSCOPY, BIOPSY         </v>
          </cell>
        </row>
        <row r="3164">
          <cell r="A3164" t="str">
            <v>43241</v>
          </cell>
          <cell r="B3164" t="str">
            <v xml:space="preserve">UPPER GI ENDOSCOPY WITH TUBE       </v>
          </cell>
        </row>
        <row r="3165">
          <cell r="A3165" t="str">
            <v>43243</v>
          </cell>
          <cell r="B3165" t="str">
            <v xml:space="preserve">UPPER GI ENDOSCOPY &amp; INJECT.       </v>
          </cell>
        </row>
        <row r="3166">
          <cell r="A3166" t="str">
            <v>43244</v>
          </cell>
          <cell r="B3166" t="str">
            <v xml:space="preserve">UPPER GI ENDOSCOPY/LIGATION        </v>
          </cell>
        </row>
        <row r="3167">
          <cell r="A3167" t="str">
            <v>43245</v>
          </cell>
          <cell r="B3167" t="str">
            <v xml:space="preserve">OPERATIVE UPPER GI ENDOSCOPY       </v>
          </cell>
        </row>
        <row r="3168">
          <cell r="A3168" t="str">
            <v>43246</v>
          </cell>
          <cell r="B3168" t="str">
            <v xml:space="preserve">PLACE GASTROSTOMY TUBE             </v>
          </cell>
        </row>
        <row r="3169">
          <cell r="A3169" t="str">
            <v>43247</v>
          </cell>
          <cell r="B3169" t="str">
            <v xml:space="preserve">OPERATIVE UPPER GI ENDOSCOPY       </v>
          </cell>
        </row>
        <row r="3170">
          <cell r="A3170" t="str">
            <v>43248</v>
          </cell>
          <cell r="B3170" t="str">
            <v xml:space="preserve">UPPER GI ENDOSCOPY/GUIDEWIRE       </v>
          </cell>
        </row>
        <row r="3171">
          <cell r="A3171" t="str">
            <v>43249</v>
          </cell>
          <cell r="B3171" t="str">
            <v xml:space="preserve">ESOPHAGUS ENDOSCOPY, DILATION      </v>
          </cell>
        </row>
        <row r="3172">
          <cell r="A3172" t="str">
            <v>43250</v>
          </cell>
          <cell r="B3172" t="str">
            <v xml:space="preserve">UPPER GI ENDOSCOPY/TUMOR           </v>
          </cell>
        </row>
        <row r="3173">
          <cell r="A3173" t="str">
            <v>43251</v>
          </cell>
          <cell r="B3173" t="str">
            <v xml:space="preserve">OPERATIVE UPPER GI ENDOSCOPY       </v>
          </cell>
        </row>
        <row r="3174">
          <cell r="A3174" t="str">
            <v>43255</v>
          </cell>
          <cell r="B3174" t="str">
            <v xml:space="preserve">OPERATIVE UPPER GI ENDOSCOPY       </v>
          </cell>
        </row>
        <row r="3175">
          <cell r="A3175" t="str">
            <v>43258</v>
          </cell>
          <cell r="B3175" t="str">
            <v xml:space="preserve">OPERATIVE UPPER GI ENDOSCOPY       </v>
          </cell>
        </row>
        <row r="3176">
          <cell r="A3176" t="str">
            <v>43259</v>
          </cell>
          <cell r="B3176" t="str">
            <v xml:space="preserve">ENDOSCOPIC ULTRASOUND EXAM         </v>
          </cell>
        </row>
        <row r="3177">
          <cell r="A3177" t="str">
            <v>43260</v>
          </cell>
          <cell r="B3177" t="str">
            <v xml:space="preserve">ENDOSCOPY, BILE DUCT/PANCREAS      </v>
          </cell>
        </row>
        <row r="3178">
          <cell r="A3178" t="str">
            <v>43261</v>
          </cell>
          <cell r="B3178" t="str">
            <v xml:space="preserve">ENDOSCOPY, BILE DUCT/PANCREAS      </v>
          </cell>
        </row>
        <row r="3179">
          <cell r="A3179" t="str">
            <v>43262</v>
          </cell>
          <cell r="B3179" t="str">
            <v xml:space="preserve">ENDOSCOPY, BILE DUCT/PANCREAS      </v>
          </cell>
        </row>
        <row r="3180">
          <cell r="A3180" t="str">
            <v>43263</v>
          </cell>
          <cell r="B3180" t="str">
            <v xml:space="preserve">ENDOSCOPY, BILE DUCT/PANCREAS      </v>
          </cell>
        </row>
        <row r="3181">
          <cell r="A3181" t="str">
            <v>43264</v>
          </cell>
          <cell r="B3181" t="str">
            <v xml:space="preserve">ENDOSCOPY, BILE DUCT/PANCREAS      </v>
          </cell>
        </row>
        <row r="3182">
          <cell r="A3182" t="str">
            <v>43265</v>
          </cell>
          <cell r="B3182" t="str">
            <v xml:space="preserve">ENDOSCOPY, BILE DUCT/PANCREAS      </v>
          </cell>
        </row>
        <row r="3183">
          <cell r="A3183" t="str">
            <v>43267</v>
          </cell>
          <cell r="B3183" t="str">
            <v xml:space="preserve">ENDOSCOPY, BILE DUCT/PANCREAS      </v>
          </cell>
        </row>
        <row r="3184">
          <cell r="A3184" t="str">
            <v>43268</v>
          </cell>
          <cell r="B3184" t="str">
            <v xml:space="preserve">ENDOSCOPY, BILE DUCT/PANCREAS      </v>
          </cell>
        </row>
        <row r="3185">
          <cell r="A3185" t="str">
            <v>43269</v>
          </cell>
          <cell r="B3185" t="str">
            <v xml:space="preserve">ENDOSCOPY, BILE DUCT/PANCREAS      </v>
          </cell>
        </row>
        <row r="3186">
          <cell r="A3186" t="str">
            <v>43271</v>
          </cell>
          <cell r="B3186" t="str">
            <v xml:space="preserve">ENDOSCOPY, BILE DUCT/PANCREAS      </v>
          </cell>
        </row>
        <row r="3187">
          <cell r="A3187" t="str">
            <v>43272</v>
          </cell>
          <cell r="B3187" t="str">
            <v xml:space="preserve">ENDOSCOPY, BILE DUCT/PANCREAS      </v>
          </cell>
        </row>
        <row r="3188">
          <cell r="A3188" t="str">
            <v>43300</v>
          </cell>
          <cell r="B3188" t="str">
            <v xml:space="preserve">REPAIR OF ESOPHAGUS                </v>
          </cell>
        </row>
        <row r="3189">
          <cell r="A3189" t="str">
            <v>43305</v>
          </cell>
          <cell r="B3189" t="str">
            <v xml:space="preserve">REPAIR ESOPHAGUS AND FISTULA       </v>
          </cell>
        </row>
        <row r="3190">
          <cell r="A3190" t="str">
            <v>43310</v>
          </cell>
          <cell r="B3190" t="str">
            <v xml:space="preserve">REPAIR OF ESOPHAGUS                </v>
          </cell>
        </row>
        <row r="3191">
          <cell r="A3191" t="str">
            <v>43312</v>
          </cell>
          <cell r="B3191" t="str">
            <v xml:space="preserve">REPAIR ESOPHAGUS AND FISTULA       </v>
          </cell>
        </row>
        <row r="3192">
          <cell r="A3192" t="str">
            <v>43320</v>
          </cell>
          <cell r="B3192" t="str">
            <v xml:space="preserve">FUSE ESOPHAGUS &amp; STOMACH           </v>
          </cell>
        </row>
        <row r="3193">
          <cell r="A3193" t="str">
            <v>43324</v>
          </cell>
          <cell r="B3193" t="str">
            <v xml:space="preserve">REVISE ESOPHAGUS &amp; STOMACH         </v>
          </cell>
        </row>
        <row r="3194">
          <cell r="A3194" t="str">
            <v>43325</v>
          </cell>
          <cell r="B3194" t="str">
            <v xml:space="preserve">REVISE ESOPHAGUS &amp; STOMACH         </v>
          </cell>
        </row>
        <row r="3195">
          <cell r="A3195" t="str">
            <v>43326</v>
          </cell>
          <cell r="B3195" t="str">
            <v xml:space="preserve">REVISE ESOPHAGUS &amp; STOMACH         </v>
          </cell>
        </row>
        <row r="3196">
          <cell r="A3196" t="str">
            <v>43330</v>
          </cell>
          <cell r="B3196" t="str">
            <v xml:space="preserve">REPAIR OF ESOPHAGUS                </v>
          </cell>
        </row>
        <row r="3197">
          <cell r="A3197" t="str">
            <v>43331</v>
          </cell>
          <cell r="B3197" t="str">
            <v xml:space="preserve">REPAIR OF ESOPHAGUS                </v>
          </cell>
        </row>
        <row r="3198">
          <cell r="A3198" t="str">
            <v>43340</v>
          </cell>
          <cell r="B3198" t="str">
            <v xml:space="preserve">FUSE ESOPHAGUS &amp; INTESTINE         </v>
          </cell>
        </row>
        <row r="3199">
          <cell r="A3199" t="str">
            <v>43341</v>
          </cell>
          <cell r="B3199" t="str">
            <v xml:space="preserve">FUSE ESOPHAGUS &amp; INTESTINE         </v>
          </cell>
        </row>
        <row r="3200">
          <cell r="A3200" t="str">
            <v>43350</v>
          </cell>
          <cell r="B3200" t="str">
            <v xml:space="preserve">SURGICAL OPENING, ESOPHAGUS        </v>
          </cell>
        </row>
        <row r="3201">
          <cell r="A3201" t="str">
            <v>43351</v>
          </cell>
          <cell r="B3201" t="str">
            <v xml:space="preserve">SURGICAL OPENING, ESOPHAGUS        </v>
          </cell>
        </row>
        <row r="3202">
          <cell r="A3202" t="str">
            <v>43352</v>
          </cell>
          <cell r="B3202" t="str">
            <v xml:space="preserve">SURGICAL OPENING, ESOPHAGUS        </v>
          </cell>
        </row>
        <row r="3203">
          <cell r="A3203" t="str">
            <v>43360</v>
          </cell>
          <cell r="B3203" t="str">
            <v xml:space="preserve">GASTROINTESTINAL REPAIR            </v>
          </cell>
        </row>
        <row r="3204">
          <cell r="A3204" t="str">
            <v>43361</v>
          </cell>
          <cell r="B3204" t="str">
            <v xml:space="preserve">GASTROINTESTINAL REPAIR            </v>
          </cell>
        </row>
        <row r="3205">
          <cell r="A3205" t="str">
            <v>43400</v>
          </cell>
          <cell r="B3205" t="str">
            <v xml:space="preserve">LIGATE ESOPHAGUS VEINS             </v>
          </cell>
        </row>
        <row r="3206">
          <cell r="A3206" t="str">
            <v>43401</v>
          </cell>
          <cell r="B3206" t="str">
            <v xml:space="preserve">ESOPHAGUS SURGERY FOR VEINS        </v>
          </cell>
        </row>
        <row r="3207">
          <cell r="A3207" t="str">
            <v>43405</v>
          </cell>
          <cell r="B3207" t="str">
            <v xml:space="preserve">LIGATE/STAPLE ESOPHAGUS            </v>
          </cell>
        </row>
        <row r="3208">
          <cell r="A3208" t="str">
            <v>43410</v>
          </cell>
          <cell r="B3208" t="str">
            <v xml:space="preserve">REPAIR ESOPHAGUS WOUND             </v>
          </cell>
        </row>
        <row r="3209">
          <cell r="A3209" t="str">
            <v>43415</v>
          </cell>
          <cell r="B3209" t="str">
            <v xml:space="preserve">REPAIR ESOPHAGUS WOUND             </v>
          </cell>
        </row>
        <row r="3210">
          <cell r="A3210" t="str">
            <v>43420</v>
          </cell>
          <cell r="B3210" t="str">
            <v xml:space="preserve">REPAIR ESOPHAGUS OPENING           </v>
          </cell>
        </row>
        <row r="3211">
          <cell r="A3211" t="str">
            <v>43425</v>
          </cell>
          <cell r="B3211" t="str">
            <v xml:space="preserve">REPAIR ESOPHAGUS OPENING           </v>
          </cell>
        </row>
        <row r="3212">
          <cell r="A3212" t="str">
            <v>43450</v>
          </cell>
          <cell r="B3212" t="str">
            <v xml:space="preserve">DILATE ESOPHAGUS                   </v>
          </cell>
        </row>
        <row r="3213">
          <cell r="A3213" t="str">
            <v>43453</v>
          </cell>
          <cell r="B3213" t="str">
            <v xml:space="preserve">DILATE ESOPHAGUS                   </v>
          </cell>
        </row>
        <row r="3214">
          <cell r="A3214" t="str">
            <v>43456</v>
          </cell>
          <cell r="B3214" t="str">
            <v xml:space="preserve">DILATE ESOPHAGUS                   </v>
          </cell>
        </row>
        <row r="3215">
          <cell r="A3215" t="str">
            <v>43458</v>
          </cell>
          <cell r="B3215" t="str">
            <v xml:space="preserve">DILATION OF ESOPHAGUS              </v>
          </cell>
        </row>
        <row r="3216">
          <cell r="A3216" t="str">
            <v>43460</v>
          </cell>
          <cell r="B3216" t="str">
            <v xml:space="preserve">PRESSURE TREATMENT ESOPHAGUS       </v>
          </cell>
        </row>
        <row r="3217">
          <cell r="A3217" t="str">
            <v>43496</v>
          </cell>
          <cell r="B3217" t="str">
            <v xml:space="preserve">FREE JEJUNUM FLAP, MICROVASC       </v>
          </cell>
        </row>
        <row r="3218">
          <cell r="A3218" t="str">
            <v>43499</v>
          </cell>
          <cell r="B3218" t="str">
            <v xml:space="preserve">ESOPHAGUS SURGERY PROCEDURE        </v>
          </cell>
        </row>
        <row r="3219">
          <cell r="A3219" t="str">
            <v>43500</v>
          </cell>
          <cell r="B3219" t="str">
            <v xml:space="preserve">SURGICAL OPENING OF STOMACH        </v>
          </cell>
        </row>
        <row r="3220">
          <cell r="A3220" t="str">
            <v>43501</v>
          </cell>
          <cell r="B3220" t="str">
            <v xml:space="preserve">SURGICAL REPAIR OF STOMACH         </v>
          </cell>
        </row>
        <row r="3221">
          <cell r="A3221" t="str">
            <v>43502</v>
          </cell>
          <cell r="B3221" t="str">
            <v xml:space="preserve">SURGICAL REPAIR OF STOMACH         </v>
          </cell>
        </row>
        <row r="3222">
          <cell r="A3222" t="str">
            <v>43510</v>
          </cell>
          <cell r="B3222" t="str">
            <v xml:space="preserve">SURGICAL OPENING OF STOMACH        </v>
          </cell>
        </row>
        <row r="3223">
          <cell r="A3223" t="str">
            <v>43520</v>
          </cell>
          <cell r="B3223" t="str">
            <v xml:space="preserve">INCISION OF PYLORIC MUSCLE         </v>
          </cell>
        </row>
        <row r="3224">
          <cell r="A3224" t="str">
            <v>43600</v>
          </cell>
          <cell r="B3224" t="str">
            <v xml:space="preserve">BIOPSY OF STOMACH                  </v>
          </cell>
        </row>
        <row r="3225">
          <cell r="A3225" t="str">
            <v>43605</v>
          </cell>
          <cell r="B3225" t="str">
            <v xml:space="preserve">BIOPSY OF STOMACH                  </v>
          </cell>
        </row>
        <row r="3226">
          <cell r="A3226" t="str">
            <v>43610</v>
          </cell>
          <cell r="B3226" t="str">
            <v xml:space="preserve">EXCISION OF STOMACH LESION         </v>
          </cell>
        </row>
        <row r="3227">
          <cell r="A3227" t="str">
            <v>43611</v>
          </cell>
          <cell r="B3227" t="str">
            <v xml:space="preserve">EXCISION OF STOMACH LESION         </v>
          </cell>
        </row>
        <row r="3228">
          <cell r="A3228" t="str">
            <v>43620</v>
          </cell>
          <cell r="B3228" t="str">
            <v xml:space="preserve">REMOVAL OF STOMACH                 </v>
          </cell>
        </row>
        <row r="3229">
          <cell r="A3229" t="str">
            <v>43621</v>
          </cell>
          <cell r="B3229" t="str">
            <v xml:space="preserve">REMOVAL OF STOMACH                 </v>
          </cell>
        </row>
        <row r="3230">
          <cell r="A3230" t="str">
            <v>43622</v>
          </cell>
          <cell r="B3230" t="str">
            <v xml:space="preserve">REMOVAL OF STOMACH                 </v>
          </cell>
        </row>
        <row r="3231">
          <cell r="A3231" t="str">
            <v>43631</v>
          </cell>
          <cell r="B3231" t="str">
            <v xml:space="preserve">REMOVAL OF STOMACH, PARTIAL        </v>
          </cell>
        </row>
        <row r="3232">
          <cell r="A3232" t="str">
            <v>43632</v>
          </cell>
          <cell r="B3232" t="str">
            <v xml:space="preserve">REMOVAL STOMACH, PARTIAL           </v>
          </cell>
        </row>
        <row r="3233">
          <cell r="A3233" t="str">
            <v>43633</v>
          </cell>
          <cell r="B3233" t="str">
            <v xml:space="preserve">REMOVAL STOMACH, PARTIAL           </v>
          </cell>
        </row>
        <row r="3234">
          <cell r="A3234" t="str">
            <v>43634</v>
          </cell>
          <cell r="B3234" t="str">
            <v xml:space="preserve">REMOVAL STOMACH, PARTIAL           </v>
          </cell>
        </row>
        <row r="3235">
          <cell r="A3235" t="str">
            <v>43635</v>
          </cell>
          <cell r="B3235" t="str">
            <v xml:space="preserve">PARTIAL REMOVAL OF STOMACH         </v>
          </cell>
        </row>
        <row r="3236">
          <cell r="A3236" t="str">
            <v>43638</v>
          </cell>
          <cell r="B3236" t="str">
            <v xml:space="preserve">PARTIAL REMOVAL OF STOMACH         </v>
          </cell>
        </row>
        <row r="3237">
          <cell r="A3237" t="str">
            <v>43639</v>
          </cell>
          <cell r="B3237" t="str">
            <v xml:space="preserve">REMOVAL STOMACH, PARTIAL           </v>
          </cell>
        </row>
        <row r="3238">
          <cell r="A3238" t="str">
            <v>43640</v>
          </cell>
          <cell r="B3238" t="str">
            <v xml:space="preserve">VAGOTOMY &amp; PYLORUS REPAIR          </v>
          </cell>
        </row>
        <row r="3239">
          <cell r="A3239" t="str">
            <v>43641</v>
          </cell>
          <cell r="B3239" t="str">
            <v xml:space="preserve">VAGOTOMY &amp; PYLORUS REPAIR          </v>
          </cell>
        </row>
        <row r="3240">
          <cell r="A3240" t="str">
            <v>43750</v>
          </cell>
          <cell r="B3240" t="str">
            <v xml:space="preserve">PLACE GASTROSTOMY TUBE             </v>
          </cell>
        </row>
        <row r="3241">
          <cell r="A3241" t="str">
            <v>43760</v>
          </cell>
          <cell r="B3241" t="str">
            <v xml:space="preserve">CHANGE GASTROSTOMY TUBE            </v>
          </cell>
        </row>
        <row r="3242">
          <cell r="A3242" t="str">
            <v>43761</v>
          </cell>
          <cell r="B3242" t="str">
            <v xml:space="preserve">REPOSITION GASTROSTOMY TUBE        </v>
          </cell>
        </row>
        <row r="3243">
          <cell r="A3243" t="str">
            <v>43800</v>
          </cell>
          <cell r="B3243" t="str">
            <v xml:space="preserve">RECONSTRUCTION OF PYLORUS          </v>
          </cell>
        </row>
        <row r="3244">
          <cell r="A3244" t="str">
            <v>43810</v>
          </cell>
          <cell r="B3244" t="str">
            <v xml:space="preserve">FUSION OF STOMACH AND BOWEL        </v>
          </cell>
        </row>
        <row r="3245">
          <cell r="A3245" t="str">
            <v>43820</v>
          </cell>
          <cell r="B3245" t="str">
            <v xml:space="preserve">FUSION OF STOMACH AND BOWEL        </v>
          </cell>
        </row>
        <row r="3246">
          <cell r="A3246" t="str">
            <v>43825</v>
          </cell>
          <cell r="B3246" t="str">
            <v xml:space="preserve">FUSION OF STOMACH AND BOWEL        </v>
          </cell>
        </row>
        <row r="3247">
          <cell r="A3247" t="str">
            <v>43830</v>
          </cell>
          <cell r="B3247" t="str">
            <v xml:space="preserve">PLACE GASTROSTOMY TUBE             </v>
          </cell>
        </row>
        <row r="3248">
          <cell r="A3248" t="str">
            <v>43831</v>
          </cell>
          <cell r="B3248" t="str">
            <v xml:space="preserve">PLACE GASTROSTOMY TUBE             </v>
          </cell>
        </row>
        <row r="3249">
          <cell r="A3249" t="str">
            <v>43832</v>
          </cell>
          <cell r="B3249" t="str">
            <v xml:space="preserve">PLACE GASTROSTOMY TUBE             </v>
          </cell>
        </row>
        <row r="3250">
          <cell r="A3250" t="str">
            <v>43840</v>
          </cell>
          <cell r="B3250" t="str">
            <v xml:space="preserve">REPAIR OF STOMACH LESION           </v>
          </cell>
        </row>
        <row r="3251">
          <cell r="A3251" t="str">
            <v>43842</v>
          </cell>
          <cell r="B3251" t="str">
            <v xml:space="preserve">GASTROPLASTY FOR OBESITY           </v>
          </cell>
        </row>
        <row r="3252">
          <cell r="A3252" t="str">
            <v>43843</v>
          </cell>
          <cell r="B3252" t="str">
            <v xml:space="preserve">GASTROPLASTY FOR OBESITY           </v>
          </cell>
        </row>
        <row r="3253">
          <cell r="A3253" t="str">
            <v>43846</v>
          </cell>
          <cell r="B3253" t="str">
            <v xml:space="preserve">GASTRIC BYPASS FOR OBESITY         </v>
          </cell>
        </row>
        <row r="3254">
          <cell r="A3254" t="str">
            <v>43847</v>
          </cell>
          <cell r="B3254" t="str">
            <v xml:space="preserve">GASTRIC BYPASS FOR OBESITY         </v>
          </cell>
        </row>
        <row r="3255">
          <cell r="A3255" t="str">
            <v>43848</v>
          </cell>
          <cell r="B3255" t="str">
            <v xml:space="preserve">REVISION GASTROPLASTY              </v>
          </cell>
        </row>
        <row r="3256">
          <cell r="A3256" t="str">
            <v>43850</v>
          </cell>
          <cell r="B3256" t="str">
            <v xml:space="preserve">REVISE STOMACH-BOWEL FUSION        </v>
          </cell>
        </row>
        <row r="3257">
          <cell r="A3257" t="str">
            <v>43855</v>
          </cell>
          <cell r="B3257" t="str">
            <v xml:space="preserve">REVISE STOMACH-BOWEL FUSION        </v>
          </cell>
        </row>
        <row r="3258">
          <cell r="A3258" t="str">
            <v>43860</v>
          </cell>
          <cell r="B3258" t="str">
            <v xml:space="preserve">REVISE STOMACH-BOWEL FUSION        </v>
          </cell>
        </row>
        <row r="3259">
          <cell r="A3259" t="str">
            <v>43865</v>
          </cell>
          <cell r="B3259" t="str">
            <v xml:space="preserve">REVISE STOMACH-BOWEL FUSION        </v>
          </cell>
        </row>
        <row r="3260">
          <cell r="A3260" t="str">
            <v>43870</v>
          </cell>
          <cell r="B3260" t="str">
            <v xml:space="preserve">REPAIR STOMACH OPENING             </v>
          </cell>
        </row>
        <row r="3261">
          <cell r="A3261" t="str">
            <v>43880</v>
          </cell>
          <cell r="B3261" t="str">
            <v xml:space="preserve">REPAIR STOMACH-BOWEL FISTULA       </v>
          </cell>
        </row>
        <row r="3262">
          <cell r="A3262" t="str">
            <v>43999</v>
          </cell>
          <cell r="B3262" t="str">
            <v xml:space="preserve">STOMACH SURGERY PROCEDURE          </v>
          </cell>
        </row>
        <row r="3263">
          <cell r="A3263" t="str">
            <v>44005</v>
          </cell>
          <cell r="B3263" t="str">
            <v xml:space="preserve">FREEING OF BOWEL ADHESION          </v>
          </cell>
        </row>
        <row r="3264">
          <cell r="A3264" t="str">
            <v>44010</v>
          </cell>
          <cell r="B3264" t="str">
            <v xml:space="preserve">INCISION OF SMALL BOWEL            </v>
          </cell>
        </row>
        <row r="3265">
          <cell r="A3265" t="str">
            <v>44015</v>
          </cell>
          <cell r="B3265" t="str">
            <v xml:space="preserve">INSERT NEEDLE CATHETER,BOWEL       </v>
          </cell>
        </row>
        <row r="3266">
          <cell r="A3266" t="str">
            <v>44020</v>
          </cell>
          <cell r="B3266" t="str">
            <v xml:space="preserve">EXPLORATION OF SMALL BOWEL         </v>
          </cell>
        </row>
        <row r="3267">
          <cell r="A3267" t="str">
            <v>44021</v>
          </cell>
          <cell r="B3267" t="str">
            <v xml:space="preserve">DECOMPRESS SMALL BOWEL             </v>
          </cell>
        </row>
        <row r="3268">
          <cell r="A3268" t="str">
            <v>44025</v>
          </cell>
          <cell r="B3268" t="str">
            <v xml:space="preserve">INCISION OF LARGE BOWEL            </v>
          </cell>
        </row>
        <row r="3269">
          <cell r="A3269" t="str">
            <v>44050</v>
          </cell>
          <cell r="B3269" t="str">
            <v xml:space="preserve">REDUCE BOWEL OBSTRUCTION           </v>
          </cell>
        </row>
        <row r="3270">
          <cell r="A3270" t="str">
            <v>44055</v>
          </cell>
          <cell r="B3270" t="str">
            <v xml:space="preserve">CORRECT MALROTATION OF BOWEL       </v>
          </cell>
        </row>
        <row r="3271">
          <cell r="A3271" t="str">
            <v>44100</v>
          </cell>
          <cell r="B3271" t="str">
            <v xml:space="preserve">BIOPSY OF BOWEL                    </v>
          </cell>
        </row>
        <row r="3272">
          <cell r="A3272" t="str">
            <v>44110</v>
          </cell>
          <cell r="B3272" t="str">
            <v xml:space="preserve">EXCISION OF BOWEL LESION(S)        </v>
          </cell>
        </row>
        <row r="3273">
          <cell r="A3273" t="str">
            <v>44111</v>
          </cell>
          <cell r="B3273" t="str">
            <v xml:space="preserve">EXCISION OF BOWEL LESION(S)        </v>
          </cell>
        </row>
        <row r="3274">
          <cell r="A3274" t="str">
            <v>44120</v>
          </cell>
          <cell r="B3274" t="str">
            <v xml:space="preserve">REMOVAL OF SMALL INTESTINE         </v>
          </cell>
        </row>
        <row r="3275">
          <cell r="A3275" t="str">
            <v>44121</v>
          </cell>
          <cell r="B3275" t="str">
            <v xml:space="preserve">REMOVAL OF SMALL INTESTINE         </v>
          </cell>
        </row>
        <row r="3276">
          <cell r="A3276" t="str">
            <v>44125</v>
          </cell>
          <cell r="B3276" t="str">
            <v xml:space="preserve">REMOVAL OF SMALL INTESTINE         </v>
          </cell>
        </row>
        <row r="3277">
          <cell r="A3277" t="str">
            <v>44130</v>
          </cell>
          <cell r="B3277" t="str">
            <v xml:space="preserve">BOWEL TO BOWEL FUSION              </v>
          </cell>
        </row>
        <row r="3278">
          <cell r="A3278" t="str">
            <v>44139</v>
          </cell>
          <cell r="B3278" t="str">
            <v xml:space="preserve">MOBILIZATION OF COLON              </v>
          </cell>
        </row>
        <row r="3279">
          <cell r="A3279" t="str">
            <v>44140</v>
          </cell>
          <cell r="B3279" t="str">
            <v xml:space="preserve">PARTIAL REMOVAL OF COLON           </v>
          </cell>
        </row>
        <row r="3280">
          <cell r="A3280" t="str">
            <v>44141</v>
          </cell>
          <cell r="B3280" t="str">
            <v xml:space="preserve">PARTIAL REMOVAL OF COLON           </v>
          </cell>
        </row>
        <row r="3281">
          <cell r="A3281" t="str">
            <v>44143</v>
          </cell>
          <cell r="B3281" t="str">
            <v xml:space="preserve">PARTIAL REMOVAL OF COLON           </v>
          </cell>
        </row>
        <row r="3282">
          <cell r="A3282" t="str">
            <v>44144</v>
          </cell>
          <cell r="B3282" t="str">
            <v xml:space="preserve">PARTIAL REMOVAL OF COLON           </v>
          </cell>
        </row>
        <row r="3283">
          <cell r="A3283" t="str">
            <v>44145</v>
          </cell>
          <cell r="B3283" t="str">
            <v xml:space="preserve">PARTIAL REMOVAL OF COLON           </v>
          </cell>
        </row>
        <row r="3284">
          <cell r="A3284" t="str">
            <v>44146</v>
          </cell>
          <cell r="B3284" t="str">
            <v xml:space="preserve">PARTIAL REMOVAL OF COLON           </v>
          </cell>
        </row>
        <row r="3285">
          <cell r="A3285" t="str">
            <v>44147</v>
          </cell>
          <cell r="B3285" t="str">
            <v xml:space="preserve">PARTIAL REMOVAL OF COLON           </v>
          </cell>
        </row>
        <row r="3286">
          <cell r="A3286" t="str">
            <v>44150</v>
          </cell>
          <cell r="B3286" t="str">
            <v xml:space="preserve">REMOVAL OF COLON                   </v>
          </cell>
        </row>
        <row r="3287">
          <cell r="A3287" t="str">
            <v>44151</v>
          </cell>
          <cell r="B3287" t="str">
            <v xml:space="preserve">REMOVAL OF COLON/ILEOSTOMY         </v>
          </cell>
        </row>
        <row r="3288">
          <cell r="A3288" t="str">
            <v>44152</v>
          </cell>
          <cell r="B3288" t="str">
            <v xml:space="preserve">REMOVAL OF COLON/ILEOSTOMY         </v>
          </cell>
        </row>
        <row r="3289">
          <cell r="A3289" t="str">
            <v>44153</v>
          </cell>
          <cell r="B3289" t="str">
            <v xml:space="preserve">REMOVAL OF COLON/ILEOSTOMY         </v>
          </cell>
        </row>
        <row r="3290">
          <cell r="A3290" t="str">
            <v>44155</v>
          </cell>
          <cell r="B3290" t="str">
            <v xml:space="preserve">REMOVAL OF COLON                   </v>
          </cell>
        </row>
        <row r="3291">
          <cell r="A3291" t="str">
            <v>44156</v>
          </cell>
          <cell r="B3291" t="str">
            <v xml:space="preserve">REMOVAL OF COLON/ILEOSTOMY         </v>
          </cell>
        </row>
        <row r="3292">
          <cell r="A3292" t="str">
            <v>44160</v>
          </cell>
          <cell r="B3292" t="str">
            <v xml:space="preserve">REMOVAL OF COLON                   </v>
          </cell>
        </row>
        <row r="3293">
          <cell r="A3293" t="str">
            <v>44300</v>
          </cell>
          <cell r="B3293" t="str">
            <v xml:space="preserve">OPEN BOWEL TO SKIN                 </v>
          </cell>
        </row>
        <row r="3294">
          <cell r="A3294" t="str">
            <v>44310</v>
          </cell>
          <cell r="B3294" t="str">
            <v xml:space="preserve">ILEOSTOMY/JEJUNOSTOMY              </v>
          </cell>
        </row>
        <row r="3295">
          <cell r="A3295" t="str">
            <v>44312</v>
          </cell>
          <cell r="B3295" t="str">
            <v xml:space="preserve">REVISION OF ILEOSTOMY              </v>
          </cell>
        </row>
        <row r="3296">
          <cell r="A3296" t="str">
            <v>44314</v>
          </cell>
          <cell r="B3296" t="str">
            <v xml:space="preserve">REVISION OF ILEOSTOMY              </v>
          </cell>
        </row>
        <row r="3297">
          <cell r="A3297" t="str">
            <v>44316</v>
          </cell>
          <cell r="B3297" t="str">
            <v xml:space="preserve">DEVISE BOWEL POUCH                 </v>
          </cell>
        </row>
        <row r="3298">
          <cell r="A3298" t="str">
            <v>44320</v>
          </cell>
          <cell r="B3298" t="str">
            <v xml:space="preserve">COLOSTOMY                          </v>
          </cell>
        </row>
        <row r="3299">
          <cell r="A3299" t="str">
            <v>44322</v>
          </cell>
          <cell r="B3299" t="str">
            <v xml:space="preserve">COLOSTOMY WITH BIOPSIES            </v>
          </cell>
        </row>
        <row r="3300">
          <cell r="A3300" t="str">
            <v>44340</v>
          </cell>
          <cell r="B3300" t="str">
            <v xml:space="preserve">REVISION OF COLOSTOMY              </v>
          </cell>
        </row>
        <row r="3301">
          <cell r="A3301" t="str">
            <v>44345</v>
          </cell>
          <cell r="B3301" t="str">
            <v xml:space="preserve">REVISION OF COLOSTOMY              </v>
          </cell>
        </row>
        <row r="3302">
          <cell r="A3302" t="str">
            <v>44346</v>
          </cell>
          <cell r="B3302" t="str">
            <v xml:space="preserve">REVISION OF COLOSTOMY              </v>
          </cell>
        </row>
        <row r="3303">
          <cell r="A3303" t="str">
            <v>44360</v>
          </cell>
          <cell r="B3303" t="str">
            <v xml:space="preserve">SMALL BOWEL ENDOSCOPY              </v>
          </cell>
        </row>
        <row r="3304">
          <cell r="A3304" t="str">
            <v>44361</v>
          </cell>
          <cell r="B3304" t="str">
            <v xml:space="preserve">SMALL BOWEL ENDOSCOPY,BIOPSY       </v>
          </cell>
        </row>
        <row r="3305">
          <cell r="A3305" t="str">
            <v>44363</v>
          </cell>
          <cell r="B3305" t="str">
            <v xml:space="preserve">SMALL BOWEL ENDOSCOPY              </v>
          </cell>
        </row>
        <row r="3306">
          <cell r="A3306" t="str">
            <v>44364</v>
          </cell>
          <cell r="B3306" t="str">
            <v xml:space="preserve">SMALL BOWEL ENDOSCOPY              </v>
          </cell>
        </row>
        <row r="3307">
          <cell r="A3307" t="str">
            <v>44365</v>
          </cell>
          <cell r="B3307" t="str">
            <v xml:space="preserve">SMALL BOWEL ENDOSCOPY              </v>
          </cell>
        </row>
        <row r="3308">
          <cell r="A3308" t="str">
            <v>44366</v>
          </cell>
          <cell r="B3308" t="str">
            <v xml:space="preserve">SMALL BOWEL ENDOSCOPY              </v>
          </cell>
        </row>
        <row r="3309">
          <cell r="A3309" t="str">
            <v>44369</v>
          </cell>
          <cell r="B3309" t="str">
            <v xml:space="preserve">SMALL BOWEL ENDOSCOPY              </v>
          </cell>
        </row>
        <row r="3310">
          <cell r="A3310" t="str">
            <v>44372</v>
          </cell>
          <cell r="B3310" t="str">
            <v xml:space="preserve">SMALL BOWEL ENDOSCOPY              </v>
          </cell>
        </row>
        <row r="3311">
          <cell r="A3311" t="str">
            <v>44373</v>
          </cell>
          <cell r="B3311" t="str">
            <v xml:space="preserve">SMALL BOWEL ENDOSCOPY              </v>
          </cell>
        </row>
        <row r="3312">
          <cell r="A3312" t="str">
            <v>44376</v>
          </cell>
          <cell r="B3312" t="str">
            <v xml:space="preserve">SMALL BOWEL ENDOSCOPY              </v>
          </cell>
        </row>
        <row r="3313">
          <cell r="A3313" t="str">
            <v>44377</v>
          </cell>
          <cell r="B3313" t="str">
            <v xml:space="preserve">SMALL BOWEL ENDOSCOPY              </v>
          </cell>
        </row>
        <row r="3314">
          <cell r="A3314" t="str">
            <v>44378</v>
          </cell>
          <cell r="B3314" t="str">
            <v xml:space="preserve">SMALL BOWEL ENDOSCOPY              </v>
          </cell>
        </row>
        <row r="3315">
          <cell r="A3315" t="str">
            <v>44380</v>
          </cell>
          <cell r="B3315" t="str">
            <v xml:space="preserve">SMALL BOWEL ENDOSCOPY              </v>
          </cell>
        </row>
        <row r="3316">
          <cell r="A3316" t="str">
            <v>44382</v>
          </cell>
          <cell r="B3316" t="str">
            <v xml:space="preserve">SMALL BOWEL ENDOSCOPY              </v>
          </cell>
        </row>
        <row r="3317">
          <cell r="A3317" t="str">
            <v>44385</v>
          </cell>
          <cell r="B3317" t="str">
            <v xml:space="preserve">ENDOSCOPY OF BOWEL POUCH           </v>
          </cell>
        </row>
        <row r="3318">
          <cell r="A3318" t="str">
            <v>44386</v>
          </cell>
          <cell r="B3318" t="str">
            <v xml:space="preserve">ENDOSCOPY, BOWEL POUCH, BIOPSY     </v>
          </cell>
        </row>
        <row r="3319">
          <cell r="A3319" t="str">
            <v>44388</v>
          </cell>
          <cell r="B3319" t="str">
            <v xml:space="preserve">COLON ENDOSCOPY                    </v>
          </cell>
        </row>
        <row r="3320">
          <cell r="A3320" t="str">
            <v>44389</v>
          </cell>
          <cell r="B3320" t="str">
            <v xml:space="preserve">COLONOSCOPY WITH BIOPSY            </v>
          </cell>
        </row>
        <row r="3321">
          <cell r="A3321" t="str">
            <v>44390</v>
          </cell>
          <cell r="B3321" t="str">
            <v xml:space="preserve">COLONOSCOPY FOR FOREIGN BODY       </v>
          </cell>
        </row>
        <row r="3322">
          <cell r="A3322" t="str">
            <v>44391</v>
          </cell>
          <cell r="B3322" t="str">
            <v xml:space="preserve">COLONOSCOPY FOR BLEEDING           </v>
          </cell>
        </row>
        <row r="3323">
          <cell r="A3323" t="str">
            <v>44392</v>
          </cell>
          <cell r="B3323" t="str">
            <v xml:space="preserve">COLONOSCOPY &amp; POLYPECTOMY          </v>
          </cell>
        </row>
        <row r="3324">
          <cell r="A3324" t="str">
            <v>44393</v>
          </cell>
          <cell r="B3324" t="str">
            <v xml:space="preserve">COLONOSCOPY, LESION REMOVAL        </v>
          </cell>
        </row>
        <row r="3325">
          <cell r="A3325" t="str">
            <v>44394</v>
          </cell>
          <cell r="B3325" t="str">
            <v xml:space="preserve">COLONOSCOPY W/SNARE                </v>
          </cell>
        </row>
        <row r="3326">
          <cell r="A3326" t="str">
            <v>44500</v>
          </cell>
          <cell r="B3326" t="str">
            <v xml:space="preserve">INTRO, GASTROINTESTINAL TUBE       </v>
          </cell>
        </row>
        <row r="3327">
          <cell r="A3327" t="str">
            <v>44602</v>
          </cell>
          <cell r="B3327" t="str">
            <v xml:space="preserve">SUTURE, SMALL INTESTINE            </v>
          </cell>
        </row>
        <row r="3328">
          <cell r="A3328" t="str">
            <v>44603</v>
          </cell>
          <cell r="B3328" t="str">
            <v xml:space="preserve">SUTURE, SMALL INTESTINE            </v>
          </cell>
        </row>
        <row r="3329">
          <cell r="A3329" t="str">
            <v>44604</v>
          </cell>
          <cell r="B3329" t="str">
            <v xml:space="preserve">SUTURE, LARGE INTESTINE            </v>
          </cell>
        </row>
        <row r="3330">
          <cell r="A3330" t="str">
            <v>44605</v>
          </cell>
          <cell r="B3330" t="str">
            <v xml:space="preserve">REPAIR OF BOWEL LESION             </v>
          </cell>
        </row>
        <row r="3331">
          <cell r="A3331" t="str">
            <v>44615</v>
          </cell>
          <cell r="B3331" t="str">
            <v xml:space="preserve">INTESTINAL STRICTUROPLASTY         </v>
          </cell>
        </row>
        <row r="3332">
          <cell r="A3332" t="str">
            <v>44620</v>
          </cell>
          <cell r="B3332" t="str">
            <v xml:space="preserve">REPAIR BOWEL OPENING               </v>
          </cell>
        </row>
        <row r="3333">
          <cell r="A3333" t="str">
            <v>44625</v>
          </cell>
          <cell r="B3333" t="str">
            <v xml:space="preserve">REPAIR BOWEL OPENING               </v>
          </cell>
        </row>
        <row r="3334">
          <cell r="A3334" t="str">
            <v>44626</v>
          </cell>
          <cell r="B3334" t="str">
            <v xml:space="preserve">REPAIR BOWEL OPENING               </v>
          </cell>
        </row>
        <row r="3335">
          <cell r="A3335" t="str">
            <v>44640</v>
          </cell>
          <cell r="B3335" t="str">
            <v xml:space="preserve">REPAIR BOWEL-SKIN FISTULA          </v>
          </cell>
        </row>
        <row r="3336">
          <cell r="A3336" t="str">
            <v>44650</v>
          </cell>
          <cell r="B3336" t="str">
            <v xml:space="preserve">REPAIR BOWEL FISTULA               </v>
          </cell>
        </row>
        <row r="3337">
          <cell r="A3337" t="str">
            <v>44660</v>
          </cell>
          <cell r="B3337" t="str">
            <v xml:space="preserve">REPAIR BOWEL-BLADDER FISTULA       </v>
          </cell>
        </row>
        <row r="3338">
          <cell r="A3338" t="str">
            <v>44661</v>
          </cell>
          <cell r="B3338" t="str">
            <v xml:space="preserve">REPAIR BOWEL-BLADDER FISTULA       </v>
          </cell>
        </row>
        <row r="3339">
          <cell r="A3339" t="str">
            <v>44680</v>
          </cell>
          <cell r="B3339" t="str">
            <v xml:space="preserve">SURGICAL REVISION, INTESTINE       </v>
          </cell>
        </row>
        <row r="3340">
          <cell r="A3340" t="str">
            <v>44700</v>
          </cell>
          <cell r="B3340" t="str">
            <v xml:space="preserve">SUSPEND BOWEL W/PROSTHESIS         </v>
          </cell>
        </row>
        <row r="3341">
          <cell r="A3341" t="str">
            <v>44799</v>
          </cell>
          <cell r="B3341" t="str">
            <v xml:space="preserve">INTESTINE SURGERY PROCEDURE        </v>
          </cell>
        </row>
        <row r="3342">
          <cell r="A3342" t="str">
            <v>44800</v>
          </cell>
          <cell r="B3342" t="str">
            <v xml:space="preserve">EXCISION OF BOWEL POUCH            </v>
          </cell>
        </row>
        <row r="3343">
          <cell r="A3343" t="str">
            <v>44820</v>
          </cell>
          <cell r="B3343" t="str">
            <v xml:space="preserve">EXCISION OF MESENTERY LESION       </v>
          </cell>
        </row>
        <row r="3344">
          <cell r="A3344" t="str">
            <v>44850</v>
          </cell>
          <cell r="B3344" t="str">
            <v xml:space="preserve">REPAIR OF MESENTERY                </v>
          </cell>
        </row>
        <row r="3345">
          <cell r="A3345" t="str">
            <v>44899</v>
          </cell>
          <cell r="B3345" t="str">
            <v xml:space="preserve">BOWEL SURGERY PROCEDURE            </v>
          </cell>
        </row>
        <row r="3346">
          <cell r="A3346" t="str">
            <v>44900</v>
          </cell>
          <cell r="B3346" t="str">
            <v xml:space="preserve">DRAIN, APP ABSCESS, OPEN           </v>
          </cell>
        </row>
        <row r="3347">
          <cell r="A3347" t="str">
            <v>44901</v>
          </cell>
          <cell r="B3347" t="str">
            <v xml:space="preserve">DRAIN, APP ABSCESS, PERC           </v>
          </cell>
        </row>
        <row r="3348">
          <cell r="A3348" t="str">
            <v>44950</v>
          </cell>
          <cell r="B3348" t="str">
            <v xml:space="preserve">APPENDECTOMY                       </v>
          </cell>
        </row>
        <row r="3349">
          <cell r="A3349" t="str">
            <v>44955</v>
          </cell>
          <cell r="B3349" t="str">
            <v xml:space="preserve">APPENDECTOMY ADD-ON                </v>
          </cell>
        </row>
        <row r="3350">
          <cell r="A3350" t="str">
            <v>44960</v>
          </cell>
          <cell r="B3350" t="str">
            <v xml:space="preserve">APPENDECTOMY                       </v>
          </cell>
        </row>
        <row r="3351">
          <cell r="A3351" t="str">
            <v>45000</v>
          </cell>
          <cell r="B3351" t="str">
            <v xml:space="preserve">DRAINAGE OF PELVIC ABSCESS         </v>
          </cell>
        </row>
        <row r="3352">
          <cell r="A3352" t="str">
            <v>45005</v>
          </cell>
          <cell r="B3352" t="str">
            <v xml:space="preserve">DRAINAGE OF RECTAL ABSCESS         </v>
          </cell>
        </row>
        <row r="3353">
          <cell r="A3353" t="str">
            <v>45020</v>
          </cell>
          <cell r="B3353" t="str">
            <v xml:space="preserve">DRAINAGE OF RECTAL ABSCESS         </v>
          </cell>
        </row>
        <row r="3354">
          <cell r="A3354" t="str">
            <v>45100</v>
          </cell>
          <cell r="B3354" t="str">
            <v xml:space="preserve">BIOPSY OF RECTUM                   </v>
          </cell>
        </row>
        <row r="3355">
          <cell r="A3355" t="str">
            <v>45108</v>
          </cell>
          <cell r="B3355" t="str">
            <v xml:space="preserve">REMOVAL OF ANORECTAL LESION        </v>
          </cell>
        </row>
        <row r="3356">
          <cell r="A3356" t="str">
            <v>45110</v>
          </cell>
          <cell r="B3356" t="str">
            <v xml:space="preserve">REMOVAL OF RECTUM                  </v>
          </cell>
        </row>
        <row r="3357">
          <cell r="A3357" t="str">
            <v>45111</v>
          </cell>
          <cell r="B3357" t="str">
            <v xml:space="preserve">PARTIAL REMOVAL OF RECTUM          </v>
          </cell>
        </row>
        <row r="3358">
          <cell r="A3358" t="str">
            <v>45112</v>
          </cell>
          <cell r="B3358" t="str">
            <v xml:space="preserve">REMOVAL OF RECTUM                  </v>
          </cell>
        </row>
        <row r="3359">
          <cell r="A3359" t="str">
            <v>45113</v>
          </cell>
          <cell r="B3359" t="str">
            <v xml:space="preserve">PARTIAL PROCTECTOMY                </v>
          </cell>
        </row>
        <row r="3360">
          <cell r="A3360" t="str">
            <v>45114</v>
          </cell>
          <cell r="B3360" t="str">
            <v xml:space="preserve">PARTIAL REMOVAL OF RECTUM          </v>
          </cell>
        </row>
        <row r="3361">
          <cell r="A3361" t="str">
            <v>45116</v>
          </cell>
          <cell r="B3361" t="str">
            <v xml:space="preserve">PARTIAL REMOVAL OF RECTUM          </v>
          </cell>
        </row>
        <row r="3362">
          <cell r="A3362" t="str">
            <v>45119</v>
          </cell>
          <cell r="B3362" t="str">
            <v xml:space="preserve">REMOVE, RECTUM W/RESERVOIR         </v>
          </cell>
        </row>
        <row r="3363">
          <cell r="A3363" t="str">
            <v>45120</v>
          </cell>
          <cell r="B3363" t="str">
            <v xml:space="preserve">REMOVAL OF RECTUM                  </v>
          </cell>
        </row>
        <row r="3364">
          <cell r="A3364" t="str">
            <v>45121</v>
          </cell>
          <cell r="B3364" t="str">
            <v xml:space="preserve">REMOVAL OF RECTUM AND COLON        </v>
          </cell>
        </row>
        <row r="3365">
          <cell r="A3365" t="str">
            <v>45123</v>
          </cell>
          <cell r="B3365" t="str">
            <v xml:space="preserve">PARTIAL PROCTECTOMY                </v>
          </cell>
        </row>
        <row r="3366">
          <cell r="A3366" t="str">
            <v>45126</v>
          </cell>
          <cell r="B3366" t="str">
            <v xml:space="preserve">PELVIC EXENTERATION                </v>
          </cell>
        </row>
        <row r="3367">
          <cell r="A3367" t="str">
            <v>45130</v>
          </cell>
          <cell r="B3367" t="str">
            <v xml:space="preserve">EXCISION OF RECTAL PROLAPSE        </v>
          </cell>
        </row>
        <row r="3368">
          <cell r="A3368" t="str">
            <v>45135</v>
          </cell>
          <cell r="B3368" t="str">
            <v xml:space="preserve">EXCISION OF RECTAL PROLAPSE        </v>
          </cell>
        </row>
        <row r="3369">
          <cell r="A3369" t="str">
            <v>45150</v>
          </cell>
          <cell r="B3369" t="str">
            <v xml:space="preserve">EXCISION OF RECTAL STRICTURE       </v>
          </cell>
        </row>
        <row r="3370">
          <cell r="A3370" t="str">
            <v>45160</v>
          </cell>
          <cell r="B3370" t="str">
            <v xml:space="preserve">EXCISION OF RECTAL LESION          </v>
          </cell>
        </row>
        <row r="3371">
          <cell r="A3371" t="str">
            <v>45170</v>
          </cell>
          <cell r="B3371" t="str">
            <v xml:space="preserve">EXCISION OF RECTAL LESION          </v>
          </cell>
        </row>
        <row r="3372">
          <cell r="A3372" t="str">
            <v>45190</v>
          </cell>
          <cell r="B3372" t="str">
            <v xml:space="preserve">DESTRUCTION, RECTAL TUMOR          </v>
          </cell>
        </row>
        <row r="3373">
          <cell r="A3373" t="str">
            <v>45300</v>
          </cell>
          <cell r="B3373" t="str">
            <v xml:space="preserve">PROCTOSIGMOIDOSCOPY                </v>
          </cell>
        </row>
        <row r="3374">
          <cell r="A3374" t="str">
            <v>45303</v>
          </cell>
          <cell r="B3374" t="str">
            <v xml:space="preserve">PROCTOSIGMOIDOSCOPY                </v>
          </cell>
        </row>
        <row r="3375">
          <cell r="A3375" t="str">
            <v>45305</v>
          </cell>
          <cell r="B3375" t="str">
            <v xml:space="preserve">PROCTOSIGMOIDOSCOPY; BIOPSY        </v>
          </cell>
        </row>
        <row r="3376">
          <cell r="A3376" t="str">
            <v>45307</v>
          </cell>
          <cell r="B3376" t="str">
            <v xml:space="preserve">PROCTOSIGMOIDOSCOPY                </v>
          </cell>
        </row>
        <row r="3377">
          <cell r="A3377" t="str">
            <v>45308</v>
          </cell>
          <cell r="B3377" t="str">
            <v xml:space="preserve">PROCTOSIGMOIDOSCOPY                </v>
          </cell>
        </row>
        <row r="3378">
          <cell r="A3378" t="str">
            <v>45309</v>
          </cell>
          <cell r="B3378" t="str">
            <v xml:space="preserve">PROCTOSIGMOIDOSCOPY                </v>
          </cell>
        </row>
        <row r="3379">
          <cell r="A3379" t="str">
            <v>45315</v>
          </cell>
          <cell r="B3379" t="str">
            <v xml:space="preserve">PROCTOSIGMOIDOSCOPY                </v>
          </cell>
        </row>
        <row r="3380">
          <cell r="A3380" t="str">
            <v>45317</v>
          </cell>
          <cell r="B3380" t="str">
            <v xml:space="preserve">PROCTOSIGMOIDOSCOPY                </v>
          </cell>
        </row>
        <row r="3381">
          <cell r="A3381" t="str">
            <v>45320</v>
          </cell>
          <cell r="B3381" t="str">
            <v xml:space="preserve">PROCTOSIGMOIDOSCOPY                </v>
          </cell>
        </row>
        <row r="3382">
          <cell r="A3382" t="str">
            <v>45321</v>
          </cell>
          <cell r="B3382" t="str">
            <v xml:space="preserve">PROCTOSIGMOIDOSCOPY                </v>
          </cell>
        </row>
        <row r="3383">
          <cell r="A3383" t="str">
            <v>45330</v>
          </cell>
          <cell r="B3383" t="str">
            <v xml:space="preserve">SIGMOIDOSCOPY, DIAGNOSTIC          </v>
          </cell>
        </row>
        <row r="3384">
          <cell r="A3384" t="str">
            <v>45331</v>
          </cell>
          <cell r="B3384" t="str">
            <v xml:space="preserve">SIGMOIDOSCOPY AND BIOPSY           </v>
          </cell>
        </row>
        <row r="3385">
          <cell r="A3385" t="str">
            <v>45332</v>
          </cell>
          <cell r="B3385" t="str">
            <v xml:space="preserve">SIGMOIDOSCOPY                      </v>
          </cell>
        </row>
        <row r="3386">
          <cell r="A3386" t="str">
            <v>45333</v>
          </cell>
          <cell r="B3386" t="str">
            <v xml:space="preserve">SIGMOIDOSCOPY &amp; POLYPECTOMY        </v>
          </cell>
        </row>
        <row r="3387">
          <cell r="A3387" t="str">
            <v>45334</v>
          </cell>
          <cell r="B3387" t="str">
            <v xml:space="preserve">SIGMOIDOSCOPY FOR BLEEDING         </v>
          </cell>
        </row>
        <row r="3388">
          <cell r="A3388" t="str">
            <v>45337</v>
          </cell>
          <cell r="B3388" t="str">
            <v xml:space="preserve">SIGMOIDOSCOPY, DECOMPRESSION       </v>
          </cell>
        </row>
        <row r="3389">
          <cell r="A3389" t="str">
            <v>45338</v>
          </cell>
          <cell r="B3389" t="str">
            <v xml:space="preserve">SIGMOIDOSCOPY                      </v>
          </cell>
        </row>
        <row r="3390">
          <cell r="A3390" t="str">
            <v>45339</v>
          </cell>
          <cell r="B3390" t="str">
            <v xml:space="preserve">SIGMOIDOSCOPY                      </v>
          </cell>
        </row>
        <row r="3391">
          <cell r="A3391" t="str">
            <v>45355</v>
          </cell>
          <cell r="B3391" t="str">
            <v xml:space="preserve">SURGICAL COLONOSCOPY               </v>
          </cell>
        </row>
        <row r="3392">
          <cell r="A3392" t="str">
            <v>45378</v>
          </cell>
          <cell r="B3392" t="str">
            <v xml:space="preserve">DIAGNOSTIC COLONOSCOPY             </v>
          </cell>
        </row>
        <row r="3393">
          <cell r="A3393" t="str">
            <v>45379</v>
          </cell>
          <cell r="B3393" t="str">
            <v xml:space="preserve">COLONOSCOPY                        </v>
          </cell>
        </row>
        <row r="3394">
          <cell r="A3394" t="str">
            <v>45380</v>
          </cell>
          <cell r="B3394" t="str">
            <v xml:space="preserve">COLONOSCOPY AND BIOPSY             </v>
          </cell>
        </row>
        <row r="3395">
          <cell r="A3395" t="str">
            <v>45382</v>
          </cell>
          <cell r="B3395" t="str">
            <v xml:space="preserve">COLONOSCOPY, CONTROL BLEEDING      </v>
          </cell>
        </row>
        <row r="3396">
          <cell r="A3396" t="str">
            <v>45383</v>
          </cell>
          <cell r="B3396" t="str">
            <v xml:space="preserve">COLONOSCOPY, LESION REMOVAL        </v>
          </cell>
        </row>
        <row r="3397">
          <cell r="A3397" t="str">
            <v>45384</v>
          </cell>
          <cell r="B3397" t="str">
            <v xml:space="preserve">COLONOSCOPY                        </v>
          </cell>
        </row>
        <row r="3398">
          <cell r="A3398" t="str">
            <v>45385</v>
          </cell>
          <cell r="B3398" t="str">
            <v xml:space="preserve">COLONOSCOPY, LESION REMOVAL        </v>
          </cell>
        </row>
        <row r="3399">
          <cell r="A3399" t="str">
            <v>45500</v>
          </cell>
          <cell r="B3399" t="str">
            <v xml:space="preserve">REPAIR OF RECTUM                   </v>
          </cell>
        </row>
        <row r="3400">
          <cell r="A3400" t="str">
            <v>45505</v>
          </cell>
          <cell r="B3400" t="str">
            <v xml:space="preserve">REPAIR OF RECTUM                   </v>
          </cell>
        </row>
        <row r="3401">
          <cell r="A3401" t="str">
            <v>45520</v>
          </cell>
          <cell r="B3401" t="str">
            <v xml:space="preserve">TREATMENT OF RECTAL PROLAPSE       </v>
          </cell>
        </row>
        <row r="3402">
          <cell r="A3402" t="str">
            <v>45540</v>
          </cell>
          <cell r="B3402" t="str">
            <v xml:space="preserve">CORRECT RECTAL PROLAPSE            </v>
          </cell>
        </row>
        <row r="3403">
          <cell r="A3403" t="str">
            <v>45541</v>
          </cell>
          <cell r="B3403" t="str">
            <v xml:space="preserve">CORRECT RECTAL PROLAPSE            </v>
          </cell>
        </row>
        <row r="3404">
          <cell r="A3404" t="str">
            <v>45550</v>
          </cell>
          <cell r="B3404" t="str">
            <v xml:space="preserve">REPAIR RECTUM; REMOVE SIGMOID      </v>
          </cell>
        </row>
        <row r="3405">
          <cell r="A3405" t="str">
            <v>45560</v>
          </cell>
          <cell r="B3405" t="str">
            <v xml:space="preserve">REPAIR OF RECTOCELE                </v>
          </cell>
        </row>
        <row r="3406">
          <cell r="A3406" t="str">
            <v>45562</v>
          </cell>
          <cell r="B3406" t="str">
            <v xml:space="preserve">EXPLORATION/REPAIR OF RECTUM       </v>
          </cell>
        </row>
        <row r="3407">
          <cell r="A3407" t="str">
            <v>45563</v>
          </cell>
          <cell r="B3407" t="str">
            <v xml:space="preserve">EXPLORATION/REPAIR OF RECTUM       </v>
          </cell>
        </row>
        <row r="3408">
          <cell r="A3408" t="str">
            <v>45800</v>
          </cell>
          <cell r="B3408" t="str">
            <v xml:space="preserve">REPAIR RECTUMBLADDER FISTULA       </v>
          </cell>
        </row>
        <row r="3409">
          <cell r="A3409" t="str">
            <v>45805</v>
          </cell>
          <cell r="B3409" t="str">
            <v xml:space="preserve">REPAIR FISTULA; COLOSTOMY          </v>
          </cell>
        </row>
        <row r="3410">
          <cell r="A3410" t="str">
            <v>45820</v>
          </cell>
          <cell r="B3410" t="str">
            <v xml:space="preserve">REPAIR RECTOURETHRAL FISTULA       </v>
          </cell>
        </row>
        <row r="3411">
          <cell r="A3411" t="str">
            <v>45825</v>
          </cell>
          <cell r="B3411" t="str">
            <v xml:space="preserve">REPAIR FISTULA; COLOSTOMY          </v>
          </cell>
        </row>
        <row r="3412">
          <cell r="A3412" t="str">
            <v>45900</v>
          </cell>
          <cell r="B3412" t="str">
            <v xml:space="preserve">REDUCTION OF RECTAL PROLAPSE       </v>
          </cell>
        </row>
        <row r="3413">
          <cell r="A3413" t="str">
            <v>45905</v>
          </cell>
          <cell r="B3413" t="str">
            <v xml:space="preserve">DILATION OF ANAL SPHINCTER         </v>
          </cell>
        </row>
        <row r="3414">
          <cell r="A3414" t="str">
            <v>45910</v>
          </cell>
          <cell r="B3414" t="str">
            <v xml:space="preserve">DILATION OF RECTAL NARROWING       </v>
          </cell>
        </row>
        <row r="3415">
          <cell r="A3415" t="str">
            <v>45915</v>
          </cell>
          <cell r="B3415" t="str">
            <v xml:space="preserve">REMOVE RECTAL OBSTRUCTION          </v>
          </cell>
        </row>
        <row r="3416">
          <cell r="A3416" t="str">
            <v>45999</v>
          </cell>
          <cell r="B3416" t="str">
            <v xml:space="preserve">RECTUM SURGERY PROCEDURE           </v>
          </cell>
        </row>
        <row r="3417">
          <cell r="A3417" t="str">
            <v>46030</v>
          </cell>
          <cell r="B3417" t="str">
            <v xml:space="preserve">REMOVAL OF RECTAL MARKER           </v>
          </cell>
        </row>
        <row r="3418">
          <cell r="A3418" t="str">
            <v>46040</v>
          </cell>
          <cell r="B3418" t="str">
            <v xml:space="preserve">INCISION OF RECTAL ABSCESS         </v>
          </cell>
        </row>
        <row r="3419">
          <cell r="A3419" t="str">
            <v>46045</v>
          </cell>
          <cell r="B3419" t="str">
            <v xml:space="preserve">INCISION OF RECTAL ABSCESS         </v>
          </cell>
        </row>
        <row r="3420">
          <cell r="A3420" t="str">
            <v>46050</v>
          </cell>
          <cell r="B3420" t="str">
            <v xml:space="preserve">INCISION OF ANAL ABSCESS           </v>
          </cell>
        </row>
        <row r="3421">
          <cell r="A3421" t="str">
            <v>46060</v>
          </cell>
          <cell r="B3421" t="str">
            <v xml:space="preserve">INCISION OF RECTAL ABSCESS         </v>
          </cell>
        </row>
        <row r="3422">
          <cell r="A3422" t="str">
            <v>46070</v>
          </cell>
          <cell r="B3422" t="str">
            <v xml:space="preserve">INCISION OF ANAL SEPTUM            </v>
          </cell>
        </row>
        <row r="3423">
          <cell r="A3423" t="str">
            <v>46080</v>
          </cell>
          <cell r="B3423" t="str">
            <v xml:space="preserve">INCISION OF ANAL SPHINCTER         </v>
          </cell>
        </row>
        <row r="3424">
          <cell r="A3424" t="str">
            <v>46083</v>
          </cell>
          <cell r="B3424" t="str">
            <v xml:space="preserve">INCISE EXTERNAL HEMORRHOID         </v>
          </cell>
        </row>
        <row r="3425">
          <cell r="A3425" t="str">
            <v>46200</v>
          </cell>
          <cell r="B3425" t="str">
            <v xml:space="preserve">REMOVAL OF ANAL FISSURE            </v>
          </cell>
        </row>
        <row r="3426">
          <cell r="A3426" t="str">
            <v>46210</v>
          </cell>
          <cell r="B3426" t="str">
            <v xml:space="preserve">REMOVAL OF ANAL CRYPT              </v>
          </cell>
        </row>
        <row r="3427">
          <cell r="A3427" t="str">
            <v>46211</v>
          </cell>
          <cell r="B3427" t="str">
            <v xml:space="preserve">REMOVAL OF ANAL CRYPTS             </v>
          </cell>
        </row>
        <row r="3428">
          <cell r="A3428" t="str">
            <v>46220</v>
          </cell>
          <cell r="B3428" t="str">
            <v xml:space="preserve">REMOVAL OF ANAL TAB                </v>
          </cell>
        </row>
        <row r="3429">
          <cell r="A3429" t="str">
            <v>46221</v>
          </cell>
          <cell r="B3429" t="str">
            <v xml:space="preserve">LIGATION OF HEMORRHOID(S)          </v>
          </cell>
        </row>
        <row r="3430">
          <cell r="A3430" t="str">
            <v>46230</v>
          </cell>
          <cell r="B3430" t="str">
            <v xml:space="preserve">REMOVAL OF ANAL TABS               </v>
          </cell>
        </row>
        <row r="3431">
          <cell r="A3431" t="str">
            <v>46250</v>
          </cell>
          <cell r="B3431" t="str">
            <v xml:space="preserve">HEMORRHOIDECTOMY                   </v>
          </cell>
        </row>
        <row r="3432">
          <cell r="A3432" t="str">
            <v>46255</v>
          </cell>
          <cell r="B3432" t="str">
            <v xml:space="preserve">HEMORRHOIDECTOMY                   </v>
          </cell>
        </row>
        <row r="3433">
          <cell r="A3433" t="str">
            <v>46257</v>
          </cell>
          <cell r="B3433" t="str">
            <v xml:space="preserve">REMOVE HEMORRHOIDS &amp; FISSURE       </v>
          </cell>
        </row>
        <row r="3434">
          <cell r="A3434" t="str">
            <v>46258</v>
          </cell>
          <cell r="B3434" t="str">
            <v xml:space="preserve">REMOVE HEMORRHOIDS &amp; FISTULA       </v>
          </cell>
        </row>
        <row r="3435">
          <cell r="A3435" t="str">
            <v>46260</v>
          </cell>
          <cell r="B3435" t="str">
            <v xml:space="preserve">HEMORRHOIDECTOMY                   </v>
          </cell>
        </row>
        <row r="3436">
          <cell r="A3436" t="str">
            <v>46261</v>
          </cell>
          <cell r="B3436" t="str">
            <v xml:space="preserve">REMOVE HEMORRHOIDS &amp; FISSURE       </v>
          </cell>
        </row>
        <row r="3437">
          <cell r="A3437" t="str">
            <v>46262</v>
          </cell>
          <cell r="B3437" t="str">
            <v xml:space="preserve">REMOVE HEMORRHOIDS &amp; FISTULA       </v>
          </cell>
        </row>
        <row r="3438">
          <cell r="A3438" t="str">
            <v>46270</v>
          </cell>
          <cell r="B3438" t="str">
            <v xml:space="preserve">REMOVAL OF ANAL FISTULA            </v>
          </cell>
        </row>
        <row r="3439">
          <cell r="A3439" t="str">
            <v>46275</v>
          </cell>
          <cell r="B3439" t="str">
            <v xml:space="preserve">REMOVAL OF ANAL FISTULA            </v>
          </cell>
        </row>
        <row r="3440">
          <cell r="A3440" t="str">
            <v>46280</v>
          </cell>
          <cell r="B3440" t="str">
            <v xml:space="preserve">REMOVAL OF ANAL FISTULA            </v>
          </cell>
        </row>
        <row r="3441">
          <cell r="A3441" t="str">
            <v>46285</v>
          </cell>
          <cell r="B3441" t="str">
            <v xml:space="preserve">REMOVAL OF ANAL FISTULA            </v>
          </cell>
        </row>
        <row r="3442">
          <cell r="A3442" t="str">
            <v>46288</v>
          </cell>
          <cell r="B3442" t="str">
            <v xml:space="preserve">REPAIR ANAL FISTULA                </v>
          </cell>
        </row>
        <row r="3443">
          <cell r="A3443" t="str">
            <v>46320</v>
          </cell>
          <cell r="B3443" t="str">
            <v xml:space="preserve">REMOVAL OF HEMORRHOID CLOT         </v>
          </cell>
        </row>
        <row r="3444">
          <cell r="A3444" t="str">
            <v>46500</v>
          </cell>
          <cell r="B3444" t="str">
            <v xml:space="preserve">INJECTION INTO HEMORRHOIDS         </v>
          </cell>
        </row>
        <row r="3445">
          <cell r="A3445" t="str">
            <v>46600</v>
          </cell>
          <cell r="B3445" t="str">
            <v xml:space="preserve">DIAGNOSTIC ANOSCOPY                </v>
          </cell>
        </row>
        <row r="3446">
          <cell r="A3446" t="str">
            <v>46604</v>
          </cell>
          <cell r="B3446" t="str">
            <v xml:space="preserve">ANOSCOPY AND DILATION              </v>
          </cell>
        </row>
        <row r="3447">
          <cell r="A3447" t="str">
            <v>46606</v>
          </cell>
          <cell r="B3447" t="str">
            <v xml:space="preserve">ANOSCOPY AND BIOPSY                </v>
          </cell>
        </row>
        <row r="3448">
          <cell r="A3448" t="str">
            <v>46608</v>
          </cell>
          <cell r="B3448" t="str">
            <v xml:space="preserve">ANOSCOPY; REMOVE FOREIGN BODY      </v>
          </cell>
        </row>
        <row r="3449">
          <cell r="A3449" t="str">
            <v>46610</v>
          </cell>
          <cell r="B3449" t="str">
            <v xml:space="preserve">ANOSCOPY; REMOVE LESION            </v>
          </cell>
        </row>
        <row r="3450">
          <cell r="A3450" t="str">
            <v>46611</v>
          </cell>
          <cell r="B3450" t="str">
            <v xml:space="preserve">ANOSCOPY                           </v>
          </cell>
        </row>
        <row r="3451">
          <cell r="A3451" t="str">
            <v>46612</v>
          </cell>
          <cell r="B3451" t="str">
            <v xml:space="preserve">ANOSCOPY; REMOVE LESIONS           </v>
          </cell>
        </row>
        <row r="3452">
          <cell r="A3452" t="str">
            <v>46614</v>
          </cell>
          <cell r="B3452" t="str">
            <v xml:space="preserve">ANOSCOPY; CONTROL BLEEDING         </v>
          </cell>
        </row>
        <row r="3453">
          <cell r="A3453" t="str">
            <v>46615</v>
          </cell>
          <cell r="B3453" t="str">
            <v xml:space="preserve">ANOSCOPY                           </v>
          </cell>
        </row>
        <row r="3454">
          <cell r="A3454" t="str">
            <v>46700</v>
          </cell>
          <cell r="B3454" t="str">
            <v xml:space="preserve">REPAIR OF ANAL STRICTURE           </v>
          </cell>
        </row>
        <row r="3455">
          <cell r="A3455" t="str">
            <v>46705</v>
          </cell>
          <cell r="B3455" t="str">
            <v xml:space="preserve">REPAIR OF ANAL STRICTURE           </v>
          </cell>
        </row>
        <row r="3456">
          <cell r="A3456" t="str">
            <v>46715</v>
          </cell>
          <cell r="B3456" t="str">
            <v xml:space="preserve">REPAIR OF ANOVAGINAL FISTULA       </v>
          </cell>
        </row>
        <row r="3457">
          <cell r="A3457" t="str">
            <v>46716</v>
          </cell>
          <cell r="B3457" t="str">
            <v xml:space="preserve">REPAIR OF ANOVAGINAL FISTULA       </v>
          </cell>
        </row>
        <row r="3458">
          <cell r="A3458" t="str">
            <v>46730</v>
          </cell>
          <cell r="B3458" t="str">
            <v xml:space="preserve">CONSTRUCTION OF ABSENT ANUS        </v>
          </cell>
        </row>
        <row r="3459">
          <cell r="A3459" t="str">
            <v>46735</v>
          </cell>
          <cell r="B3459" t="str">
            <v xml:space="preserve">CONSTRUCTION OF ABSENT ANUS        </v>
          </cell>
        </row>
        <row r="3460">
          <cell r="A3460" t="str">
            <v>46740</v>
          </cell>
          <cell r="B3460" t="str">
            <v xml:space="preserve">CONSTRUCTION OF ABSENT ANUS        </v>
          </cell>
        </row>
        <row r="3461">
          <cell r="A3461" t="str">
            <v>46742</v>
          </cell>
          <cell r="B3461" t="str">
            <v xml:space="preserve">REPAIR, IMPERFORATED ANUS          </v>
          </cell>
        </row>
        <row r="3462">
          <cell r="A3462" t="str">
            <v>46744</v>
          </cell>
          <cell r="B3462" t="str">
            <v xml:space="preserve">REPAIR, CLOACAL ANOMALY            </v>
          </cell>
        </row>
        <row r="3463">
          <cell r="A3463" t="str">
            <v>46746</v>
          </cell>
          <cell r="B3463" t="str">
            <v xml:space="preserve">REPAIR, CLOACAL ANOMALY            </v>
          </cell>
        </row>
        <row r="3464">
          <cell r="A3464" t="str">
            <v>46748</v>
          </cell>
          <cell r="B3464" t="str">
            <v xml:space="preserve">REPAIR, CLOACAL ANOMALY            </v>
          </cell>
        </row>
        <row r="3465">
          <cell r="A3465" t="str">
            <v>46750</v>
          </cell>
          <cell r="B3465" t="str">
            <v xml:space="preserve">REPAIR OF ANAL SPHINCTER           </v>
          </cell>
        </row>
        <row r="3466">
          <cell r="A3466" t="str">
            <v>46751</v>
          </cell>
          <cell r="B3466" t="str">
            <v xml:space="preserve">REPAIR OF ANAL SPHINCTER           </v>
          </cell>
        </row>
        <row r="3467">
          <cell r="A3467" t="str">
            <v>46753</v>
          </cell>
          <cell r="B3467" t="str">
            <v xml:space="preserve">RECONSTRUCTION OF ANUS             </v>
          </cell>
        </row>
        <row r="3468">
          <cell r="A3468" t="str">
            <v>46754</v>
          </cell>
          <cell r="B3468" t="str">
            <v xml:space="preserve">REMOVAL OF SUTURE FROM ANUS        </v>
          </cell>
        </row>
        <row r="3469">
          <cell r="A3469" t="str">
            <v>46760</v>
          </cell>
          <cell r="B3469" t="str">
            <v xml:space="preserve">REPAIR OF ANAL SPHINCTER           </v>
          </cell>
        </row>
        <row r="3470">
          <cell r="A3470" t="str">
            <v>46761</v>
          </cell>
          <cell r="B3470" t="str">
            <v xml:space="preserve">REPAIR OF ANAL SPHINCTER           </v>
          </cell>
        </row>
        <row r="3471">
          <cell r="A3471" t="str">
            <v>46762</v>
          </cell>
          <cell r="B3471" t="str">
            <v xml:space="preserve">IMPLANT ARTIFICIAL SPHINCTER       </v>
          </cell>
        </row>
        <row r="3472">
          <cell r="A3472" t="str">
            <v>46900</v>
          </cell>
          <cell r="B3472" t="str">
            <v xml:space="preserve">DESTRUCTION, ANAL LESION(S)        </v>
          </cell>
        </row>
        <row r="3473">
          <cell r="A3473" t="str">
            <v>46910</v>
          </cell>
          <cell r="B3473" t="str">
            <v xml:space="preserve">DESTRUCTION, ANAL LESION(S)        </v>
          </cell>
        </row>
        <row r="3474">
          <cell r="A3474" t="str">
            <v>46916</v>
          </cell>
          <cell r="B3474" t="str">
            <v xml:space="preserve">CRYOSURGERY, ANAL LESION(S)        </v>
          </cell>
        </row>
        <row r="3475">
          <cell r="A3475" t="str">
            <v>46917</v>
          </cell>
          <cell r="B3475" t="str">
            <v xml:space="preserve">LASER SURGERY, ANAL LESION(S)      </v>
          </cell>
        </row>
        <row r="3476">
          <cell r="A3476" t="str">
            <v>46922</v>
          </cell>
          <cell r="B3476" t="str">
            <v xml:space="preserve">EXCISION OF ANAL LESION(S)         </v>
          </cell>
        </row>
        <row r="3477">
          <cell r="A3477" t="str">
            <v>46924</v>
          </cell>
          <cell r="B3477" t="str">
            <v xml:space="preserve">DESTRUCTION, ANAL LESION(S)        </v>
          </cell>
        </row>
        <row r="3478">
          <cell r="A3478" t="str">
            <v>46934</v>
          </cell>
          <cell r="B3478" t="str">
            <v xml:space="preserve">DESTRUCTION OF HEMORRHOIDS         </v>
          </cell>
        </row>
        <row r="3479">
          <cell r="A3479" t="str">
            <v>46935</v>
          </cell>
          <cell r="B3479" t="str">
            <v xml:space="preserve">DESTRUCTION OF HEMORRHOIDS         </v>
          </cell>
        </row>
        <row r="3480">
          <cell r="A3480" t="str">
            <v>46936</v>
          </cell>
          <cell r="B3480" t="str">
            <v xml:space="preserve">DESTRUCTION OF HEMORRHOIDS         </v>
          </cell>
        </row>
        <row r="3481">
          <cell r="A3481" t="str">
            <v>46937</v>
          </cell>
          <cell r="B3481" t="str">
            <v xml:space="preserve">CRYOTHERAPY OF RECTAL LESION       </v>
          </cell>
        </row>
        <row r="3482">
          <cell r="A3482" t="str">
            <v>46938</v>
          </cell>
          <cell r="B3482" t="str">
            <v xml:space="preserve">CRYOTHERAPY OF RECTAL LESION       </v>
          </cell>
        </row>
        <row r="3483">
          <cell r="A3483" t="str">
            <v>46940</v>
          </cell>
          <cell r="B3483" t="str">
            <v xml:space="preserve">TREATMENT OF ANAL FISSURE          </v>
          </cell>
        </row>
        <row r="3484">
          <cell r="A3484" t="str">
            <v>46942</v>
          </cell>
          <cell r="B3484" t="str">
            <v xml:space="preserve">TREATMENT OF ANAL FISSURE          </v>
          </cell>
        </row>
        <row r="3485">
          <cell r="A3485" t="str">
            <v>46945</v>
          </cell>
          <cell r="B3485" t="str">
            <v xml:space="preserve">LIGATION OF HEMORRHOIDS            </v>
          </cell>
        </row>
        <row r="3486">
          <cell r="A3486" t="str">
            <v>46946</v>
          </cell>
          <cell r="B3486" t="str">
            <v xml:space="preserve">LIGATION OF HEMORRHOIDS            </v>
          </cell>
        </row>
        <row r="3487">
          <cell r="A3487" t="str">
            <v>46999</v>
          </cell>
          <cell r="B3487" t="str">
            <v xml:space="preserve">ANUS SURGERY PROCEDURE             </v>
          </cell>
        </row>
        <row r="3488">
          <cell r="A3488" t="str">
            <v>47000</v>
          </cell>
          <cell r="B3488" t="str">
            <v xml:space="preserve">NEEDLE BIOPSY OF LIVER             </v>
          </cell>
        </row>
        <row r="3489">
          <cell r="A3489" t="str">
            <v>47001</v>
          </cell>
          <cell r="B3489" t="str">
            <v xml:space="preserve">NEEDLE BIOPSY, LIVER ADD-ON        </v>
          </cell>
        </row>
        <row r="3490">
          <cell r="A3490" t="str">
            <v>47010</v>
          </cell>
          <cell r="B3490" t="str">
            <v xml:space="preserve">OPEN DRAINAGE, LIVER LESION        </v>
          </cell>
        </row>
        <row r="3491">
          <cell r="A3491" t="str">
            <v>47011</v>
          </cell>
          <cell r="B3491" t="str">
            <v xml:space="preserve">PERCUT DRAIN, LIVER LESION         </v>
          </cell>
        </row>
        <row r="3492">
          <cell r="A3492" t="str">
            <v>47015</v>
          </cell>
          <cell r="B3492" t="str">
            <v xml:space="preserve">INJECT/ASPIRATE LIVER CYST         </v>
          </cell>
        </row>
        <row r="3493">
          <cell r="A3493" t="str">
            <v>47100</v>
          </cell>
          <cell r="B3493" t="str">
            <v xml:space="preserve">WEDGE BIOPSY OF LIVER              </v>
          </cell>
        </row>
        <row r="3494">
          <cell r="A3494" t="str">
            <v>47120</v>
          </cell>
          <cell r="B3494" t="str">
            <v xml:space="preserve">PARTIAL REMOVAL OF LIVER           </v>
          </cell>
        </row>
        <row r="3495">
          <cell r="A3495" t="str">
            <v>47122</v>
          </cell>
          <cell r="B3495" t="str">
            <v xml:space="preserve">EXTENSIVE REMOVAL OF LIVER         </v>
          </cell>
        </row>
        <row r="3496">
          <cell r="A3496" t="str">
            <v>47125</v>
          </cell>
          <cell r="B3496" t="str">
            <v xml:space="preserve">PARTIAL REMOVAL OF LIVER           </v>
          </cell>
        </row>
        <row r="3497">
          <cell r="A3497" t="str">
            <v>47130</v>
          </cell>
          <cell r="B3497" t="str">
            <v xml:space="preserve">PARTIAL REMOVAL OF LIVER           </v>
          </cell>
        </row>
        <row r="3498">
          <cell r="A3498" t="str">
            <v>47133</v>
          </cell>
          <cell r="B3498" t="str">
            <v xml:space="preserve">REMOVAL OF DONOR LIVER             </v>
          </cell>
        </row>
        <row r="3499">
          <cell r="A3499" t="str">
            <v>47134</v>
          </cell>
          <cell r="B3499" t="str">
            <v xml:space="preserve">PARTIAL REMOVAL, DONOR LIVER       </v>
          </cell>
        </row>
        <row r="3500">
          <cell r="A3500" t="str">
            <v>47135</v>
          </cell>
          <cell r="B3500" t="str">
            <v xml:space="preserve">TRANSPLANTATION OF LIVER           </v>
          </cell>
        </row>
        <row r="3501">
          <cell r="A3501" t="str">
            <v>47136</v>
          </cell>
          <cell r="B3501" t="str">
            <v xml:space="preserve">TRANSPLANTATION OF LIVER           </v>
          </cell>
        </row>
        <row r="3502">
          <cell r="A3502" t="str">
            <v>47300</v>
          </cell>
          <cell r="B3502" t="str">
            <v xml:space="preserve">SURGERY FOR LIVER LESION           </v>
          </cell>
        </row>
        <row r="3503">
          <cell r="A3503" t="str">
            <v>47350</v>
          </cell>
          <cell r="B3503" t="str">
            <v xml:space="preserve">REPAIR LIVER WOUND                 </v>
          </cell>
        </row>
        <row r="3504">
          <cell r="A3504" t="str">
            <v>47360</v>
          </cell>
          <cell r="B3504" t="str">
            <v xml:space="preserve">REPAIR LIVER WOUND                 </v>
          </cell>
        </row>
        <row r="3505">
          <cell r="A3505" t="str">
            <v>47361</v>
          </cell>
          <cell r="B3505" t="str">
            <v xml:space="preserve">REPAIR LIVER WOUND                 </v>
          </cell>
        </row>
        <row r="3506">
          <cell r="A3506" t="str">
            <v>47362</v>
          </cell>
          <cell r="B3506" t="str">
            <v xml:space="preserve">REPAIR LIVER WOUND                 </v>
          </cell>
        </row>
        <row r="3507">
          <cell r="A3507" t="str">
            <v>47399</v>
          </cell>
          <cell r="B3507" t="str">
            <v xml:space="preserve">LIVER SURGERY PROCEDURE            </v>
          </cell>
        </row>
        <row r="3508">
          <cell r="A3508" t="str">
            <v>47400</v>
          </cell>
          <cell r="B3508" t="str">
            <v xml:space="preserve">INCISION OF LIVER DUCT             </v>
          </cell>
        </row>
        <row r="3509">
          <cell r="A3509" t="str">
            <v>47420</v>
          </cell>
          <cell r="B3509" t="str">
            <v xml:space="preserve">INCISION OF BILE DUCT              </v>
          </cell>
        </row>
        <row r="3510">
          <cell r="A3510" t="str">
            <v>47425</v>
          </cell>
          <cell r="B3510" t="str">
            <v xml:space="preserve">INCISION OF BILE DUCT              </v>
          </cell>
        </row>
        <row r="3511">
          <cell r="A3511" t="str">
            <v>47460</v>
          </cell>
          <cell r="B3511" t="str">
            <v xml:space="preserve">INCISE BILE DUCT SPHINCTER         </v>
          </cell>
        </row>
        <row r="3512">
          <cell r="A3512" t="str">
            <v>47480</v>
          </cell>
          <cell r="B3512" t="str">
            <v xml:space="preserve">INCISION OF GALLBLADDER            </v>
          </cell>
        </row>
        <row r="3513">
          <cell r="A3513" t="str">
            <v>47490</v>
          </cell>
          <cell r="B3513" t="str">
            <v xml:space="preserve">INCISION OF GALLBLADDER            </v>
          </cell>
        </row>
        <row r="3514">
          <cell r="A3514" t="str">
            <v>47500</v>
          </cell>
          <cell r="B3514" t="str">
            <v xml:space="preserve">INJECTION FOR LIVER X-RAYS         </v>
          </cell>
        </row>
        <row r="3515">
          <cell r="A3515" t="str">
            <v>47505</v>
          </cell>
          <cell r="B3515" t="str">
            <v xml:space="preserve">INJECTION FOR LIVER X-RAYS         </v>
          </cell>
        </row>
        <row r="3516">
          <cell r="A3516" t="str">
            <v>47510</v>
          </cell>
          <cell r="B3516" t="str">
            <v xml:space="preserve">INSERT CATHETER, BILE DUCT         </v>
          </cell>
        </row>
        <row r="3517">
          <cell r="A3517" t="str">
            <v>47511</v>
          </cell>
          <cell r="B3517" t="str">
            <v xml:space="preserve">INSERT BILE DUCT DRAIN             </v>
          </cell>
        </row>
        <row r="3518">
          <cell r="A3518" t="str">
            <v>47525</v>
          </cell>
          <cell r="B3518" t="str">
            <v xml:space="preserve">CHANGE BILE DUCT CATHETER          </v>
          </cell>
        </row>
        <row r="3519">
          <cell r="A3519" t="str">
            <v>47530</v>
          </cell>
          <cell r="B3519" t="str">
            <v xml:space="preserve">REVISE, REINSERT BILE TUBE         </v>
          </cell>
        </row>
        <row r="3520">
          <cell r="A3520" t="str">
            <v>47550</v>
          </cell>
          <cell r="B3520" t="str">
            <v xml:space="preserve">BILE DUCT ENDOSCOPY ADD-ON         </v>
          </cell>
        </row>
        <row r="3521">
          <cell r="A3521" t="str">
            <v>47552</v>
          </cell>
          <cell r="B3521" t="str">
            <v xml:space="preserve">BILIARY ENDOSCOPY, THRU SKIN       </v>
          </cell>
        </row>
        <row r="3522">
          <cell r="A3522" t="str">
            <v>47553</v>
          </cell>
          <cell r="B3522" t="str">
            <v xml:space="preserve">BILIARY ENDOSCOPY, THRU SKIN       </v>
          </cell>
        </row>
        <row r="3523">
          <cell r="A3523" t="str">
            <v>47554</v>
          </cell>
          <cell r="B3523" t="str">
            <v xml:space="preserve">BILIARY ENDOSCOPY, THRU SKIN       </v>
          </cell>
        </row>
        <row r="3524">
          <cell r="A3524" t="str">
            <v>47555</v>
          </cell>
          <cell r="B3524" t="str">
            <v xml:space="preserve">BILIARY ENDOSCOPY, THRU SKIN       </v>
          </cell>
        </row>
        <row r="3525">
          <cell r="A3525" t="str">
            <v>47556</v>
          </cell>
          <cell r="B3525" t="str">
            <v xml:space="preserve">BILIARY ENDOSCOPY, THRU SKIN       </v>
          </cell>
        </row>
        <row r="3526">
          <cell r="A3526" t="str">
            <v>47600</v>
          </cell>
          <cell r="B3526" t="str">
            <v xml:space="preserve">REMOVAL OF GALLBLADDER             </v>
          </cell>
        </row>
        <row r="3527">
          <cell r="A3527" t="str">
            <v>47605</v>
          </cell>
          <cell r="B3527" t="str">
            <v xml:space="preserve">REMOVAL OF GALLBLADDER             </v>
          </cell>
        </row>
        <row r="3528">
          <cell r="A3528" t="str">
            <v>47610</v>
          </cell>
          <cell r="B3528" t="str">
            <v xml:space="preserve">REMOVAL OF GALLBLADDER             </v>
          </cell>
        </row>
        <row r="3529">
          <cell r="A3529" t="str">
            <v>47612</v>
          </cell>
          <cell r="B3529" t="str">
            <v xml:space="preserve">REMOVAL OF GALLBLADDER             </v>
          </cell>
        </row>
        <row r="3530">
          <cell r="A3530" t="str">
            <v>47620</v>
          </cell>
          <cell r="B3530" t="str">
            <v xml:space="preserve">REMOVAL OF GALLBLADDER             </v>
          </cell>
        </row>
        <row r="3531">
          <cell r="A3531" t="str">
            <v>47630</v>
          </cell>
          <cell r="B3531" t="str">
            <v xml:space="preserve">REMOVE BILE DUCT STONE             </v>
          </cell>
        </row>
        <row r="3532">
          <cell r="A3532" t="str">
            <v>47700</v>
          </cell>
          <cell r="B3532" t="str">
            <v xml:space="preserve">EXPLORATION OF BILE DUCTS          </v>
          </cell>
        </row>
        <row r="3533">
          <cell r="A3533" t="str">
            <v>47701</v>
          </cell>
          <cell r="B3533" t="str">
            <v xml:space="preserve">BILE DUCT REVISION                 </v>
          </cell>
        </row>
        <row r="3534">
          <cell r="A3534" t="str">
            <v>47711</v>
          </cell>
          <cell r="B3534" t="str">
            <v xml:space="preserve">EXCISION OF BILE DUCT TUMOR        </v>
          </cell>
        </row>
        <row r="3535">
          <cell r="A3535" t="str">
            <v>47712</v>
          </cell>
          <cell r="B3535" t="str">
            <v xml:space="preserve">EXCISION OF BILE DUCT TUMOR        </v>
          </cell>
        </row>
        <row r="3536">
          <cell r="A3536" t="str">
            <v>47715</v>
          </cell>
          <cell r="B3536" t="str">
            <v xml:space="preserve">EXCISION OF BILE DUCT CYST         </v>
          </cell>
        </row>
        <row r="3537">
          <cell r="A3537" t="str">
            <v>47716</v>
          </cell>
          <cell r="B3537" t="str">
            <v xml:space="preserve">FUSION OF BILE DUCT CYST           </v>
          </cell>
        </row>
        <row r="3538">
          <cell r="A3538" t="str">
            <v>47720</v>
          </cell>
          <cell r="B3538" t="str">
            <v xml:space="preserve">FUSE GALLBLADDER &amp; BOWEL           </v>
          </cell>
        </row>
        <row r="3539">
          <cell r="A3539" t="str">
            <v>47721</v>
          </cell>
          <cell r="B3539" t="str">
            <v xml:space="preserve">FUSE UPPER GI STRUCTURES           </v>
          </cell>
        </row>
        <row r="3540">
          <cell r="A3540" t="str">
            <v>47740</v>
          </cell>
          <cell r="B3540" t="str">
            <v xml:space="preserve">FUSE GALLBLADDER &amp; BOWEL           </v>
          </cell>
        </row>
        <row r="3541">
          <cell r="A3541" t="str">
            <v>47741</v>
          </cell>
          <cell r="B3541" t="str">
            <v xml:space="preserve">FUSE GALLBLADDER &amp; BOWEL           </v>
          </cell>
        </row>
        <row r="3542">
          <cell r="A3542" t="str">
            <v>47760</v>
          </cell>
          <cell r="B3542" t="str">
            <v xml:space="preserve">FUSE BILE DUCTS AND BOWEL          </v>
          </cell>
        </row>
        <row r="3543">
          <cell r="A3543" t="str">
            <v>47765</v>
          </cell>
          <cell r="B3543" t="str">
            <v xml:space="preserve">FUSE LIVER DUCTS &amp; BOWEL           </v>
          </cell>
        </row>
        <row r="3544">
          <cell r="A3544" t="str">
            <v>47780</v>
          </cell>
          <cell r="B3544" t="str">
            <v xml:space="preserve">FUSE BILE DUCTS AND BOWEL          </v>
          </cell>
        </row>
        <row r="3545">
          <cell r="A3545" t="str">
            <v>47785</v>
          </cell>
          <cell r="B3545" t="str">
            <v xml:space="preserve">FUSE BILE DUCTS AND BOWEL          </v>
          </cell>
        </row>
        <row r="3546">
          <cell r="A3546" t="str">
            <v>47800</v>
          </cell>
          <cell r="B3546" t="str">
            <v xml:space="preserve">RECONSTRUCTION OF BILE DUCTS       </v>
          </cell>
        </row>
        <row r="3547">
          <cell r="A3547" t="str">
            <v>47801</v>
          </cell>
          <cell r="B3547" t="str">
            <v xml:space="preserve">PLACEMENT, BILE DUCT SUPPORT       </v>
          </cell>
        </row>
        <row r="3548">
          <cell r="A3548" t="str">
            <v>47802</v>
          </cell>
          <cell r="B3548" t="str">
            <v xml:space="preserve">FUSE LIVER DUCT &amp; INTESTINE        </v>
          </cell>
        </row>
        <row r="3549">
          <cell r="A3549" t="str">
            <v>47900</v>
          </cell>
          <cell r="B3549" t="str">
            <v xml:space="preserve">SUTURE BILE DUCT INJURY            </v>
          </cell>
        </row>
        <row r="3550">
          <cell r="A3550" t="str">
            <v>47999</v>
          </cell>
          <cell r="B3550" t="str">
            <v xml:space="preserve">BILE TRACT SURGERY PROCEDURE       </v>
          </cell>
        </row>
        <row r="3551">
          <cell r="A3551" t="str">
            <v>48000</v>
          </cell>
          <cell r="B3551" t="str">
            <v xml:space="preserve">DRAINAGE OF ABDOMEN                </v>
          </cell>
        </row>
        <row r="3552">
          <cell r="A3552" t="str">
            <v>48001</v>
          </cell>
          <cell r="B3552" t="str">
            <v xml:space="preserve">PLACEMENT OF DRAIN, PANCREAS       </v>
          </cell>
        </row>
        <row r="3553">
          <cell r="A3553" t="str">
            <v>48005</v>
          </cell>
          <cell r="B3553" t="str">
            <v xml:space="preserve">RESECT/DEBRIDE PANCREAS            </v>
          </cell>
        </row>
        <row r="3554">
          <cell r="A3554" t="str">
            <v>48020</v>
          </cell>
          <cell r="B3554" t="str">
            <v xml:space="preserve">REMOVAL OF PANCREATIC STONE        </v>
          </cell>
        </row>
        <row r="3555">
          <cell r="A3555" t="str">
            <v>48100</v>
          </cell>
          <cell r="B3555" t="str">
            <v xml:space="preserve">BIOPSY OF PANCREAS                 </v>
          </cell>
        </row>
        <row r="3556">
          <cell r="A3556" t="str">
            <v>48102</v>
          </cell>
          <cell r="B3556" t="str">
            <v xml:space="preserve">NEEDLE BIOPSY, PANCREAS            </v>
          </cell>
        </row>
        <row r="3557">
          <cell r="A3557" t="str">
            <v>48120</v>
          </cell>
          <cell r="B3557" t="str">
            <v xml:space="preserve">REMOVAL OF PANCREAS LESION         </v>
          </cell>
        </row>
        <row r="3558">
          <cell r="A3558" t="str">
            <v>48140</v>
          </cell>
          <cell r="B3558" t="str">
            <v xml:space="preserve">PARTIAL REMOVAL OF PANCREAS        </v>
          </cell>
        </row>
        <row r="3559">
          <cell r="A3559" t="str">
            <v>48145</v>
          </cell>
          <cell r="B3559" t="str">
            <v xml:space="preserve">PARTIAL REMOVAL OF PANCREAS        </v>
          </cell>
        </row>
        <row r="3560">
          <cell r="A3560" t="str">
            <v>48146</v>
          </cell>
          <cell r="B3560" t="str">
            <v xml:space="preserve">PANCREATECTOMY                     </v>
          </cell>
        </row>
        <row r="3561">
          <cell r="A3561" t="str">
            <v>48148</v>
          </cell>
          <cell r="B3561" t="str">
            <v xml:space="preserve">REMOVAL OF PANCREATIC DUCT         </v>
          </cell>
        </row>
        <row r="3562">
          <cell r="A3562" t="str">
            <v>48150</v>
          </cell>
          <cell r="B3562" t="str">
            <v xml:space="preserve">PARTIAL REMOVAL OF PANCREAS        </v>
          </cell>
        </row>
        <row r="3563">
          <cell r="A3563" t="str">
            <v>48152</v>
          </cell>
          <cell r="B3563" t="str">
            <v xml:space="preserve">PANCREATECTOMY                     </v>
          </cell>
        </row>
        <row r="3564">
          <cell r="A3564" t="str">
            <v>48153</v>
          </cell>
          <cell r="B3564" t="str">
            <v xml:space="preserve">PANCREATECTOMY                     </v>
          </cell>
        </row>
        <row r="3565">
          <cell r="A3565" t="str">
            <v>48154</v>
          </cell>
          <cell r="B3565" t="str">
            <v xml:space="preserve">PANCREATECTOMY                     </v>
          </cell>
        </row>
        <row r="3566">
          <cell r="A3566" t="str">
            <v>48155</v>
          </cell>
          <cell r="B3566" t="str">
            <v xml:space="preserve">REMOVAL OF PANCREAS                </v>
          </cell>
        </row>
        <row r="3567">
          <cell r="A3567" t="str">
            <v>48160</v>
          </cell>
          <cell r="B3567" t="str">
            <v xml:space="preserve">PANCREAS REMOVAL, TRANSPLANT       </v>
          </cell>
        </row>
        <row r="3568">
          <cell r="A3568" t="str">
            <v>48180</v>
          </cell>
          <cell r="B3568" t="str">
            <v xml:space="preserve">FUSE PANCREAS AND BOWEL            </v>
          </cell>
        </row>
        <row r="3569">
          <cell r="A3569" t="str">
            <v>48400</v>
          </cell>
          <cell r="B3569" t="str">
            <v xml:space="preserve">INJECTION, INTRAOP ADD-ON          </v>
          </cell>
        </row>
        <row r="3570">
          <cell r="A3570" t="str">
            <v>48500</v>
          </cell>
          <cell r="B3570" t="str">
            <v xml:space="preserve">SURGERY OF PANCREAS CYST           </v>
          </cell>
        </row>
        <row r="3571">
          <cell r="A3571" t="str">
            <v>48510</v>
          </cell>
          <cell r="B3571" t="str">
            <v xml:space="preserve">DRAIN PANCREATIC PSEUDOCYST        </v>
          </cell>
        </row>
        <row r="3572">
          <cell r="A3572" t="str">
            <v>48511</v>
          </cell>
          <cell r="B3572" t="str">
            <v xml:space="preserve">DRAIN PANCREATIC PSEUDOCYST        </v>
          </cell>
        </row>
        <row r="3573">
          <cell r="A3573" t="str">
            <v>48520</v>
          </cell>
          <cell r="B3573" t="str">
            <v xml:space="preserve">FUSE PANCREAS CYST AND BOWEL       </v>
          </cell>
        </row>
        <row r="3574">
          <cell r="A3574" t="str">
            <v>48540</v>
          </cell>
          <cell r="B3574" t="str">
            <v xml:space="preserve">FUSE PANCREAS CYST AND BOWEL       </v>
          </cell>
        </row>
        <row r="3575">
          <cell r="A3575" t="str">
            <v>48545</v>
          </cell>
          <cell r="B3575" t="str">
            <v xml:space="preserve">PANCREATORRHAPHY                   </v>
          </cell>
        </row>
        <row r="3576">
          <cell r="A3576" t="str">
            <v>48547</v>
          </cell>
          <cell r="B3576" t="str">
            <v xml:space="preserve">DUODENAL EXCLUSION                 </v>
          </cell>
        </row>
        <row r="3577">
          <cell r="A3577" t="str">
            <v>48550</v>
          </cell>
          <cell r="B3577" t="str">
            <v xml:space="preserve">DONOR PANCREATECTOMY               </v>
          </cell>
        </row>
        <row r="3578">
          <cell r="A3578" t="str">
            <v>48554</v>
          </cell>
          <cell r="B3578" t="str">
            <v xml:space="preserve">TRANSPLANTALLOGRAFT PANCREAS       </v>
          </cell>
        </row>
        <row r="3579">
          <cell r="A3579" t="str">
            <v>48556</v>
          </cell>
          <cell r="B3579" t="str">
            <v xml:space="preserve">REMOVAL, ALLOGRAFT PANCREAS        </v>
          </cell>
        </row>
        <row r="3580">
          <cell r="A3580" t="str">
            <v>48999</v>
          </cell>
          <cell r="B3580" t="str">
            <v xml:space="preserve">PANCREAS SURGERY PROCEDURE         </v>
          </cell>
        </row>
        <row r="3581">
          <cell r="A3581" t="str">
            <v>49000</v>
          </cell>
          <cell r="B3581" t="str">
            <v xml:space="preserve">EXPLORATION OF ABDOMEN             </v>
          </cell>
        </row>
        <row r="3582">
          <cell r="A3582" t="str">
            <v>49002</v>
          </cell>
          <cell r="B3582" t="str">
            <v xml:space="preserve">REOPENING OF ABDOMEN               </v>
          </cell>
        </row>
        <row r="3583">
          <cell r="A3583" t="str">
            <v>49010</v>
          </cell>
          <cell r="B3583" t="str">
            <v xml:space="preserve">EXPLORATION BEHIND ABDOMEN         </v>
          </cell>
        </row>
        <row r="3584">
          <cell r="A3584" t="str">
            <v>49020</v>
          </cell>
          <cell r="B3584" t="str">
            <v xml:space="preserve">DRAIN ABDOMINAL ABSCESS            </v>
          </cell>
        </row>
        <row r="3585">
          <cell r="A3585" t="str">
            <v>49021</v>
          </cell>
          <cell r="B3585" t="str">
            <v xml:space="preserve">DRAIN ABDOMINAL ABSCESS            </v>
          </cell>
        </row>
        <row r="3586">
          <cell r="A3586" t="str">
            <v>49040</v>
          </cell>
          <cell r="B3586" t="str">
            <v xml:space="preserve">OPEN DRAINAGE ABDOM ABSCESS        </v>
          </cell>
        </row>
        <row r="3587">
          <cell r="A3587" t="str">
            <v>49041</v>
          </cell>
          <cell r="B3587" t="str">
            <v xml:space="preserve">PERCUT DRAIN ABDOM ABSCESS         </v>
          </cell>
        </row>
        <row r="3588">
          <cell r="A3588" t="str">
            <v>49060</v>
          </cell>
          <cell r="B3588" t="str">
            <v xml:space="preserve">OPEN DRAIN RETROPER ABSCESS        </v>
          </cell>
        </row>
        <row r="3589">
          <cell r="A3589" t="str">
            <v>49061</v>
          </cell>
          <cell r="B3589" t="str">
            <v xml:space="preserve">PERCUT DRAIN RETROPER ABSCESS      </v>
          </cell>
        </row>
        <row r="3590">
          <cell r="A3590" t="str">
            <v>49062</v>
          </cell>
          <cell r="B3590" t="str">
            <v xml:space="preserve">DRAIN TO PERITONEAL CAVITY         </v>
          </cell>
        </row>
        <row r="3591">
          <cell r="A3591" t="str">
            <v>49080</v>
          </cell>
          <cell r="B3591" t="str">
            <v xml:space="preserve">PUNCTURE, PERITONEAL CAVITY        </v>
          </cell>
        </row>
        <row r="3592">
          <cell r="A3592" t="str">
            <v>49081</v>
          </cell>
          <cell r="B3592" t="str">
            <v xml:space="preserve">REMOVAL OF ABDOMINAL FLUID         </v>
          </cell>
        </row>
        <row r="3593">
          <cell r="A3593" t="str">
            <v>49085</v>
          </cell>
          <cell r="B3593" t="str">
            <v xml:space="preserve">REMOVE ABDOMEN FOREIGN BODY        </v>
          </cell>
        </row>
        <row r="3594">
          <cell r="A3594" t="str">
            <v>49180</v>
          </cell>
          <cell r="B3594" t="str">
            <v xml:space="preserve">BIOPSY, ABDOMINAL MASS             </v>
          </cell>
        </row>
        <row r="3595">
          <cell r="A3595" t="str">
            <v>49200</v>
          </cell>
          <cell r="B3595" t="str">
            <v xml:space="preserve">REMOVAL OF ABDOMINAL LESION        </v>
          </cell>
        </row>
        <row r="3596">
          <cell r="A3596" t="str">
            <v>49201</v>
          </cell>
          <cell r="B3596" t="str">
            <v xml:space="preserve">REMOVAL OF ABDOMINAL LESION        </v>
          </cell>
        </row>
        <row r="3597">
          <cell r="A3597" t="str">
            <v>49215</v>
          </cell>
          <cell r="B3597" t="str">
            <v xml:space="preserve">EXCISE SACRAL SPINE TUMOR          </v>
          </cell>
        </row>
        <row r="3598">
          <cell r="A3598" t="str">
            <v>49220</v>
          </cell>
          <cell r="B3598" t="str">
            <v xml:space="preserve">MULTIPLE SURGERY, ABDOMEN          </v>
          </cell>
        </row>
        <row r="3599">
          <cell r="A3599" t="str">
            <v>49250</v>
          </cell>
          <cell r="B3599" t="str">
            <v xml:space="preserve">EXCISION OF UMBILICUS              </v>
          </cell>
        </row>
        <row r="3600">
          <cell r="A3600" t="str">
            <v>49255</v>
          </cell>
          <cell r="B3600" t="str">
            <v xml:space="preserve">REMOVAL OF OMENTUM                 </v>
          </cell>
        </row>
        <row r="3601">
          <cell r="A3601" t="str">
            <v>49400</v>
          </cell>
          <cell r="B3601" t="str">
            <v xml:space="preserve">AIR INJECTION INTO ABDOMEN         </v>
          </cell>
        </row>
        <row r="3602">
          <cell r="A3602" t="str">
            <v>49420</v>
          </cell>
          <cell r="B3602" t="str">
            <v xml:space="preserve">INSERT ABDOMINAL DRAIN             </v>
          </cell>
        </row>
        <row r="3603">
          <cell r="A3603" t="str">
            <v>49421</v>
          </cell>
          <cell r="B3603" t="str">
            <v xml:space="preserve">INSERT ABDOMINAL DRAIN             </v>
          </cell>
        </row>
        <row r="3604">
          <cell r="A3604" t="str">
            <v>49422</v>
          </cell>
          <cell r="B3604" t="str">
            <v xml:space="preserve">REMOVE PERM CANNULA/CATHETER       </v>
          </cell>
        </row>
        <row r="3605">
          <cell r="A3605" t="str">
            <v>49423</v>
          </cell>
          <cell r="B3605" t="str">
            <v xml:space="preserve">EXCHANGE DRAINAGE CATH             </v>
          </cell>
        </row>
        <row r="3606">
          <cell r="A3606" t="str">
            <v>49424</v>
          </cell>
          <cell r="B3606" t="str">
            <v xml:space="preserve">ASSESS CYST, CONTRAST INJ          </v>
          </cell>
        </row>
        <row r="3607">
          <cell r="A3607" t="str">
            <v>49425</v>
          </cell>
          <cell r="B3607" t="str">
            <v xml:space="preserve">INSERT ABDOMEN-VENOUS DRAIN        </v>
          </cell>
        </row>
        <row r="3608">
          <cell r="A3608" t="str">
            <v>49426</v>
          </cell>
          <cell r="B3608" t="str">
            <v xml:space="preserve">REVISE ABDOMEN-VENOUS SHUNT        </v>
          </cell>
        </row>
        <row r="3609">
          <cell r="A3609" t="str">
            <v>49427</v>
          </cell>
          <cell r="B3609" t="str">
            <v xml:space="preserve">INJECTION, ABDOMINAL SHUNT         </v>
          </cell>
        </row>
        <row r="3610">
          <cell r="A3610" t="str">
            <v>49428</v>
          </cell>
          <cell r="B3610" t="str">
            <v xml:space="preserve">LIGATION OF SHUNT                  </v>
          </cell>
        </row>
        <row r="3611">
          <cell r="A3611" t="str">
            <v>49429</v>
          </cell>
          <cell r="B3611" t="str">
            <v xml:space="preserve">REMOVAL OF SHUNT                   </v>
          </cell>
        </row>
        <row r="3612">
          <cell r="A3612" t="str">
            <v>49495</v>
          </cell>
          <cell r="B3612" t="str">
            <v xml:space="preserve">REPAIR INGUINAL HERNIA, INIT       </v>
          </cell>
        </row>
        <row r="3613">
          <cell r="A3613" t="str">
            <v>49496</v>
          </cell>
          <cell r="B3613" t="str">
            <v xml:space="preserve">REPAIR INGUINAL HERNIA, INIT       </v>
          </cell>
        </row>
        <row r="3614">
          <cell r="A3614" t="str">
            <v>49500</v>
          </cell>
          <cell r="B3614" t="str">
            <v xml:space="preserve">REPAIR INGUINAL HERNIA             </v>
          </cell>
        </row>
        <row r="3615">
          <cell r="A3615" t="str">
            <v>49501</v>
          </cell>
          <cell r="B3615" t="str">
            <v xml:space="preserve">REPAIR INGUINAL HERNIA, INIT       </v>
          </cell>
        </row>
        <row r="3616">
          <cell r="A3616" t="str">
            <v>49505</v>
          </cell>
          <cell r="B3616" t="str">
            <v xml:space="preserve">REPAIR INGUINAL HERNIA             </v>
          </cell>
        </row>
        <row r="3617">
          <cell r="A3617" t="str">
            <v>49507</v>
          </cell>
          <cell r="B3617" t="str">
            <v xml:space="preserve">REPAIR, INGUINAL HERNIA            </v>
          </cell>
        </row>
        <row r="3618">
          <cell r="A3618" t="str">
            <v>49520</v>
          </cell>
          <cell r="B3618" t="str">
            <v xml:space="preserve">REREPAIR INGUINAL HERNIA           </v>
          </cell>
        </row>
        <row r="3619">
          <cell r="A3619" t="str">
            <v>49521</v>
          </cell>
          <cell r="B3619" t="str">
            <v xml:space="preserve">REPAIR INGUINAL HERNIA, REC        </v>
          </cell>
        </row>
        <row r="3620">
          <cell r="A3620" t="str">
            <v>49525</v>
          </cell>
          <cell r="B3620" t="str">
            <v xml:space="preserve">REPAIR INGUINAL HERNIA             </v>
          </cell>
        </row>
        <row r="3621">
          <cell r="A3621" t="str">
            <v>49540</v>
          </cell>
          <cell r="B3621" t="str">
            <v xml:space="preserve">REPAIR LUMBAR HERNIA               </v>
          </cell>
        </row>
        <row r="3622">
          <cell r="A3622" t="str">
            <v>49550</v>
          </cell>
          <cell r="B3622" t="str">
            <v xml:space="preserve">REPAIR FEMORAL HERNIA              </v>
          </cell>
        </row>
        <row r="3623">
          <cell r="A3623" t="str">
            <v>49553</v>
          </cell>
          <cell r="B3623" t="str">
            <v xml:space="preserve">REPAIR FEMORAL HERNIA, INIT        </v>
          </cell>
        </row>
        <row r="3624">
          <cell r="A3624" t="str">
            <v>49555</v>
          </cell>
          <cell r="B3624" t="str">
            <v xml:space="preserve">REPAIR FEMORAL HERNIA              </v>
          </cell>
        </row>
        <row r="3625">
          <cell r="A3625" t="str">
            <v>49557</v>
          </cell>
          <cell r="B3625" t="str">
            <v xml:space="preserve">REPAIR FEMORAL HERNIA, RECUR       </v>
          </cell>
        </row>
        <row r="3626">
          <cell r="A3626" t="str">
            <v>49560</v>
          </cell>
          <cell r="B3626" t="str">
            <v xml:space="preserve">REPAIR ABDOMINAL HERNIA            </v>
          </cell>
        </row>
        <row r="3627">
          <cell r="A3627" t="str">
            <v>49561</v>
          </cell>
          <cell r="B3627" t="str">
            <v xml:space="preserve">REPAIR INCISIONAL HERNIA           </v>
          </cell>
        </row>
        <row r="3628">
          <cell r="A3628" t="str">
            <v>49565</v>
          </cell>
          <cell r="B3628" t="str">
            <v xml:space="preserve">REREPAIR ABDOMINAL HERNIA          </v>
          </cell>
        </row>
        <row r="3629">
          <cell r="A3629" t="str">
            <v>49566</v>
          </cell>
          <cell r="B3629" t="str">
            <v xml:space="preserve">REPAIR INCISIONAL HERNIA           </v>
          </cell>
        </row>
        <row r="3630">
          <cell r="A3630" t="str">
            <v>49568</v>
          </cell>
          <cell r="B3630" t="str">
            <v xml:space="preserve">HERNIA REPAIR W/MESH               </v>
          </cell>
        </row>
        <row r="3631">
          <cell r="A3631" t="str">
            <v>49570</v>
          </cell>
          <cell r="B3631" t="str">
            <v xml:space="preserve">REPAIR EPIGASTRIC HERNIA           </v>
          </cell>
        </row>
        <row r="3632">
          <cell r="A3632" t="str">
            <v>49572</v>
          </cell>
          <cell r="B3632" t="str">
            <v xml:space="preserve">REPAIR, EPIGASTRIC HERNIA          </v>
          </cell>
        </row>
        <row r="3633">
          <cell r="A3633" t="str">
            <v>49580</v>
          </cell>
          <cell r="B3633" t="str">
            <v xml:space="preserve">REPAIR UMBILICAL HERNIA            </v>
          </cell>
        </row>
        <row r="3634">
          <cell r="A3634" t="str">
            <v>49582</v>
          </cell>
          <cell r="B3634" t="str">
            <v xml:space="preserve">REPAIR UMBILICAL HERNIA            </v>
          </cell>
        </row>
        <row r="3635">
          <cell r="A3635" t="str">
            <v>49585</v>
          </cell>
          <cell r="B3635" t="str">
            <v xml:space="preserve">REPAIR UMBILICAL HERNIA            </v>
          </cell>
        </row>
        <row r="3636">
          <cell r="A3636" t="str">
            <v>49587</v>
          </cell>
          <cell r="B3636" t="str">
            <v xml:space="preserve">REPAIR UMBILICAL HERNIA            </v>
          </cell>
        </row>
        <row r="3637">
          <cell r="A3637" t="str">
            <v>49590</v>
          </cell>
          <cell r="B3637" t="str">
            <v xml:space="preserve">REPAIR ABDOMINAL HERNIA            </v>
          </cell>
        </row>
        <row r="3638">
          <cell r="A3638" t="str">
            <v>49600</v>
          </cell>
          <cell r="B3638" t="str">
            <v xml:space="preserve">REPAIR UMBILICAL LESION            </v>
          </cell>
        </row>
        <row r="3639">
          <cell r="A3639" t="str">
            <v>49605</v>
          </cell>
          <cell r="B3639" t="str">
            <v xml:space="preserve">REPAIR UMBILICAL LESION            </v>
          </cell>
        </row>
        <row r="3640">
          <cell r="A3640" t="str">
            <v>49606</v>
          </cell>
          <cell r="B3640" t="str">
            <v xml:space="preserve">REPAIR UMBILICAL LESION            </v>
          </cell>
        </row>
        <row r="3641">
          <cell r="A3641" t="str">
            <v>49610</v>
          </cell>
          <cell r="B3641" t="str">
            <v xml:space="preserve">REPAIR UMBILICAL LESION            </v>
          </cell>
        </row>
        <row r="3642">
          <cell r="A3642" t="str">
            <v>49611</v>
          </cell>
          <cell r="B3642" t="str">
            <v xml:space="preserve">REPAIR UMBILICAL LESION            </v>
          </cell>
        </row>
        <row r="3643">
          <cell r="A3643" t="str">
            <v>49900</v>
          </cell>
          <cell r="B3643" t="str">
            <v xml:space="preserve">REPAIR OF ABDOMINAL WALL           </v>
          </cell>
        </row>
        <row r="3644">
          <cell r="A3644" t="str">
            <v>49905</v>
          </cell>
          <cell r="B3644" t="str">
            <v xml:space="preserve">OMENTAL FLAP                       </v>
          </cell>
        </row>
        <row r="3645">
          <cell r="A3645" t="str">
            <v>49906</v>
          </cell>
          <cell r="B3645" t="str">
            <v xml:space="preserve">FREE OMENTAL FLAP, MICROVASC       </v>
          </cell>
        </row>
        <row r="3646">
          <cell r="A3646" t="str">
            <v>49999</v>
          </cell>
          <cell r="B3646" t="str">
            <v xml:space="preserve">ABDOMEN SURGERY PROCEDURE          </v>
          </cell>
        </row>
        <row r="3647">
          <cell r="A3647" t="str">
            <v>50010</v>
          </cell>
          <cell r="B3647" t="str">
            <v xml:space="preserve">EXPLORATION OF KIDNEY              </v>
          </cell>
        </row>
        <row r="3648">
          <cell r="A3648" t="str">
            <v>50020</v>
          </cell>
          <cell r="B3648" t="str">
            <v xml:space="preserve">OPEN DRAIN RENAL ABSCESS           </v>
          </cell>
        </row>
        <row r="3649">
          <cell r="A3649" t="str">
            <v>50021</v>
          </cell>
          <cell r="B3649" t="str">
            <v xml:space="preserve">PERCUT DRAIN RENAL ABSCESS         </v>
          </cell>
        </row>
        <row r="3650">
          <cell r="A3650" t="str">
            <v>50040</v>
          </cell>
          <cell r="B3650" t="str">
            <v xml:space="preserve">DRAINAGE OF KIDNEY                 </v>
          </cell>
        </row>
        <row r="3651">
          <cell r="A3651" t="str">
            <v>50045</v>
          </cell>
          <cell r="B3651" t="str">
            <v xml:space="preserve">EXPLORATION OF KIDNEY              </v>
          </cell>
        </row>
        <row r="3652">
          <cell r="A3652" t="str">
            <v>50060</v>
          </cell>
          <cell r="B3652" t="str">
            <v xml:space="preserve">REMOVAL OF KIDNEY STONE            </v>
          </cell>
        </row>
        <row r="3653">
          <cell r="A3653" t="str">
            <v>50065</v>
          </cell>
          <cell r="B3653" t="str">
            <v xml:space="preserve">INCISION OF KIDNEY                 </v>
          </cell>
        </row>
        <row r="3654">
          <cell r="A3654" t="str">
            <v>50070</v>
          </cell>
          <cell r="B3654" t="str">
            <v xml:space="preserve">INCISION OF KIDNEY                 </v>
          </cell>
        </row>
        <row r="3655">
          <cell r="A3655" t="str">
            <v>50075</v>
          </cell>
          <cell r="B3655" t="str">
            <v xml:space="preserve">REMOVAL OF KIDNEY STONE            </v>
          </cell>
        </row>
        <row r="3656">
          <cell r="A3656" t="str">
            <v>50080</v>
          </cell>
          <cell r="B3656" t="str">
            <v xml:space="preserve">REMOVAL OF KIDNEY STONE            </v>
          </cell>
        </row>
        <row r="3657">
          <cell r="A3657" t="str">
            <v>50081</v>
          </cell>
          <cell r="B3657" t="str">
            <v xml:space="preserve">REMOVAL OF KIDNEY STONE            </v>
          </cell>
        </row>
        <row r="3658">
          <cell r="A3658" t="str">
            <v>50100</v>
          </cell>
          <cell r="B3658" t="str">
            <v xml:space="preserve">REVISE KIDNEY BLOOD VESSELS        </v>
          </cell>
        </row>
        <row r="3659">
          <cell r="A3659" t="str">
            <v>50120</v>
          </cell>
          <cell r="B3659" t="str">
            <v xml:space="preserve">EXPLORATION OF KIDNEY              </v>
          </cell>
        </row>
        <row r="3660">
          <cell r="A3660" t="str">
            <v>50125</v>
          </cell>
          <cell r="B3660" t="str">
            <v xml:space="preserve">EXPLORE AND DRAIN KIDNEY           </v>
          </cell>
        </row>
        <row r="3661">
          <cell r="A3661" t="str">
            <v>50130</v>
          </cell>
          <cell r="B3661" t="str">
            <v xml:space="preserve">REMOVAL OF KIDNEY STONE            </v>
          </cell>
        </row>
        <row r="3662">
          <cell r="A3662" t="str">
            <v>50135</v>
          </cell>
          <cell r="B3662" t="str">
            <v xml:space="preserve">EXPLORATION OF KIDNEY              </v>
          </cell>
        </row>
        <row r="3663">
          <cell r="A3663" t="str">
            <v>50200</v>
          </cell>
          <cell r="B3663" t="str">
            <v xml:space="preserve">BIOPSY OF KIDNEY                   </v>
          </cell>
        </row>
        <row r="3664">
          <cell r="A3664" t="str">
            <v>50205</v>
          </cell>
          <cell r="B3664" t="str">
            <v xml:space="preserve">BIOPSY OF KIDNEY                   </v>
          </cell>
        </row>
        <row r="3665">
          <cell r="A3665" t="str">
            <v>50220</v>
          </cell>
          <cell r="B3665" t="str">
            <v xml:space="preserve">REMOVAL OF KIDNEY                  </v>
          </cell>
        </row>
        <row r="3666">
          <cell r="A3666" t="str">
            <v>50225</v>
          </cell>
          <cell r="B3666" t="str">
            <v xml:space="preserve">REMOVAL OF KIDNEY                  </v>
          </cell>
        </row>
        <row r="3667">
          <cell r="A3667" t="str">
            <v>50230</v>
          </cell>
          <cell r="B3667" t="str">
            <v xml:space="preserve">REMOVAL OF KIDNEY                  </v>
          </cell>
        </row>
        <row r="3668">
          <cell r="A3668" t="str">
            <v>50234</v>
          </cell>
          <cell r="B3668" t="str">
            <v xml:space="preserve">REMOVAL OF KIDNEY &amp; URETER         </v>
          </cell>
        </row>
        <row r="3669">
          <cell r="A3669" t="str">
            <v>50236</v>
          </cell>
          <cell r="B3669" t="str">
            <v xml:space="preserve">REMOVAL OF KIDNEY &amp; URETER         </v>
          </cell>
        </row>
        <row r="3670">
          <cell r="A3670" t="str">
            <v>50240</v>
          </cell>
          <cell r="B3670" t="str">
            <v xml:space="preserve">PARTIAL REMOVAL OF KIDNEY          </v>
          </cell>
        </row>
        <row r="3671">
          <cell r="A3671" t="str">
            <v>50280</v>
          </cell>
          <cell r="B3671" t="str">
            <v xml:space="preserve">REMOVAL OF KIDNEY LESION           </v>
          </cell>
        </row>
        <row r="3672">
          <cell r="A3672" t="str">
            <v>50290</v>
          </cell>
          <cell r="B3672" t="str">
            <v xml:space="preserve">REMOVAL OF KIDNEY LESION           </v>
          </cell>
        </row>
        <row r="3673">
          <cell r="A3673" t="str">
            <v>50300</v>
          </cell>
          <cell r="B3673" t="str">
            <v xml:space="preserve">REMOVAL OF DONOR KIDNEY            </v>
          </cell>
        </row>
        <row r="3674">
          <cell r="A3674" t="str">
            <v>50320</v>
          </cell>
          <cell r="B3674" t="str">
            <v xml:space="preserve">REMOVAL OF DONOR KIDNEY            </v>
          </cell>
        </row>
        <row r="3675">
          <cell r="A3675" t="str">
            <v>50340</v>
          </cell>
          <cell r="B3675" t="str">
            <v xml:space="preserve">REMOVAL OF KIDNEY                  </v>
          </cell>
        </row>
        <row r="3676">
          <cell r="A3676" t="str">
            <v>50360</v>
          </cell>
          <cell r="B3676" t="str">
            <v xml:space="preserve">TRANSPLANTATION OF KIDNEY          </v>
          </cell>
        </row>
        <row r="3677">
          <cell r="A3677" t="str">
            <v>50365</v>
          </cell>
          <cell r="B3677" t="str">
            <v xml:space="preserve">TRANSPLANTATION OF KIDNEY          </v>
          </cell>
        </row>
        <row r="3678">
          <cell r="A3678" t="str">
            <v>50370</v>
          </cell>
          <cell r="B3678" t="str">
            <v xml:space="preserve">REMOVE TRANSPLANTED KIDNEY         </v>
          </cell>
        </row>
        <row r="3679">
          <cell r="A3679" t="str">
            <v>50380</v>
          </cell>
          <cell r="B3679" t="str">
            <v xml:space="preserve">REIMPLANTATION OF KIDNEY           </v>
          </cell>
        </row>
        <row r="3680">
          <cell r="A3680" t="str">
            <v>50390</v>
          </cell>
          <cell r="B3680" t="str">
            <v xml:space="preserve">DRAINAGE OF KIDNEY LESION          </v>
          </cell>
        </row>
        <row r="3681">
          <cell r="A3681" t="str">
            <v>50392</v>
          </cell>
          <cell r="B3681" t="str">
            <v xml:space="preserve">INSERT KIDNEY DRAIN                </v>
          </cell>
        </row>
        <row r="3682">
          <cell r="A3682" t="str">
            <v>50393</v>
          </cell>
          <cell r="B3682" t="str">
            <v xml:space="preserve">INSERT URETERAL TUBE               </v>
          </cell>
        </row>
        <row r="3683">
          <cell r="A3683" t="str">
            <v>50394</v>
          </cell>
          <cell r="B3683" t="str">
            <v xml:space="preserve">INJECTION FOR KIDNEY X-RAY         </v>
          </cell>
        </row>
        <row r="3684">
          <cell r="A3684" t="str">
            <v>50395</v>
          </cell>
          <cell r="B3684" t="str">
            <v xml:space="preserve">CREATE PASSAGE TO KIDNEY           </v>
          </cell>
        </row>
        <row r="3685">
          <cell r="A3685" t="str">
            <v>50396</v>
          </cell>
          <cell r="B3685" t="str">
            <v xml:space="preserve">MEASURE KIDNEY PRESSURE            </v>
          </cell>
        </row>
        <row r="3686">
          <cell r="A3686" t="str">
            <v>50398</v>
          </cell>
          <cell r="B3686" t="str">
            <v xml:space="preserve">CHANGE KIDNEY TUBE                 </v>
          </cell>
        </row>
        <row r="3687">
          <cell r="A3687" t="str">
            <v>50400</v>
          </cell>
          <cell r="B3687" t="str">
            <v xml:space="preserve">REVISION OF KIDNEY/URETER          </v>
          </cell>
        </row>
        <row r="3688">
          <cell r="A3688" t="str">
            <v>50405</v>
          </cell>
          <cell r="B3688" t="str">
            <v xml:space="preserve">REVISION OF KIDNEY/URETER          </v>
          </cell>
        </row>
        <row r="3689">
          <cell r="A3689" t="str">
            <v>50500</v>
          </cell>
          <cell r="B3689" t="str">
            <v xml:space="preserve">REPAIR OF KIDNEY WOUND             </v>
          </cell>
        </row>
        <row r="3690">
          <cell r="A3690" t="str">
            <v>50520</v>
          </cell>
          <cell r="B3690" t="str">
            <v xml:space="preserve">CLOSE KIDNEY-SKIN FISTULA          </v>
          </cell>
        </row>
        <row r="3691">
          <cell r="A3691" t="str">
            <v>50525</v>
          </cell>
          <cell r="B3691" t="str">
            <v xml:space="preserve">REPAIR RENAL-ABDOMEN FISTULA       </v>
          </cell>
        </row>
        <row r="3692">
          <cell r="A3692" t="str">
            <v>50526</v>
          </cell>
          <cell r="B3692" t="str">
            <v xml:space="preserve">REPAIR RENAL-ABDOMEN FISTULA       </v>
          </cell>
        </row>
        <row r="3693">
          <cell r="A3693" t="str">
            <v>50540</v>
          </cell>
          <cell r="B3693" t="str">
            <v xml:space="preserve">REVISION OF HORSESHOE KIDNEY       </v>
          </cell>
        </row>
        <row r="3694">
          <cell r="A3694" t="str">
            <v>50551</v>
          </cell>
          <cell r="B3694" t="str">
            <v xml:space="preserve">KIDNEY ENDOSCOPY                   </v>
          </cell>
        </row>
        <row r="3695">
          <cell r="A3695" t="str">
            <v>50553</v>
          </cell>
          <cell r="B3695" t="str">
            <v xml:space="preserve">KIDNEY ENDOSCOPY                   </v>
          </cell>
        </row>
        <row r="3696">
          <cell r="A3696" t="str">
            <v>50555</v>
          </cell>
          <cell r="B3696" t="str">
            <v xml:space="preserve">KIDNEY ENDOSCOPY &amp; BIOPSY          </v>
          </cell>
        </row>
        <row r="3697">
          <cell r="A3697" t="str">
            <v>50557</v>
          </cell>
          <cell r="B3697" t="str">
            <v xml:space="preserve">KIDNEY ENDOSCOPY &amp; TREATMENT       </v>
          </cell>
        </row>
        <row r="3698">
          <cell r="A3698" t="str">
            <v>50559</v>
          </cell>
          <cell r="B3698" t="str">
            <v xml:space="preserve">RENAL ENDOSCOPY; RADIOTRACER       </v>
          </cell>
        </row>
        <row r="3699">
          <cell r="A3699" t="str">
            <v>50561</v>
          </cell>
          <cell r="B3699" t="str">
            <v xml:space="preserve">KIDNEY ENDOSCOPY &amp; TREATMENT       </v>
          </cell>
        </row>
        <row r="3700">
          <cell r="A3700" t="str">
            <v>50570</v>
          </cell>
          <cell r="B3700" t="str">
            <v xml:space="preserve">KIDNEY ENDOSCOPY                   </v>
          </cell>
        </row>
        <row r="3701">
          <cell r="A3701" t="str">
            <v>50572</v>
          </cell>
          <cell r="B3701" t="str">
            <v xml:space="preserve">KIDNEY ENDOSCOPY                   </v>
          </cell>
        </row>
        <row r="3702">
          <cell r="A3702" t="str">
            <v>50574</v>
          </cell>
          <cell r="B3702" t="str">
            <v xml:space="preserve">KIDNEY ENDOSCOPY &amp; BIOPSY          </v>
          </cell>
        </row>
        <row r="3703">
          <cell r="A3703" t="str">
            <v>50575</v>
          </cell>
          <cell r="B3703" t="str">
            <v xml:space="preserve">KIDNEY ENDOSCOPY                   </v>
          </cell>
        </row>
        <row r="3704">
          <cell r="A3704" t="str">
            <v>50576</v>
          </cell>
          <cell r="B3704" t="str">
            <v xml:space="preserve">KIDNEY ENDOSCOPY &amp; TREATMENT       </v>
          </cell>
        </row>
        <row r="3705">
          <cell r="A3705" t="str">
            <v>50578</v>
          </cell>
          <cell r="B3705" t="str">
            <v xml:space="preserve">RENAL ENDOSCOPY; RADIOTRACER       </v>
          </cell>
        </row>
        <row r="3706">
          <cell r="A3706" t="str">
            <v>50580</v>
          </cell>
          <cell r="B3706" t="str">
            <v xml:space="preserve">KIDNEY ENDOSCOPY &amp; TREATMENT       </v>
          </cell>
        </row>
        <row r="3707">
          <cell r="A3707" t="str">
            <v>50590</v>
          </cell>
          <cell r="B3707" t="str">
            <v xml:space="preserve">FRAGMENTING OF KIDNEY STONE        </v>
          </cell>
        </row>
        <row r="3708">
          <cell r="A3708" t="str">
            <v>50600</v>
          </cell>
          <cell r="B3708" t="str">
            <v xml:space="preserve">EXPLORATION OF URETER              </v>
          </cell>
        </row>
        <row r="3709">
          <cell r="A3709" t="str">
            <v>50605</v>
          </cell>
          <cell r="B3709" t="str">
            <v xml:space="preserve">INSERT URETERAL SUPPORT            </v>
          </cell>
        </row>
        <row r="3710">
          <cell r="A3710" t="str">
            <v>50610</v>
          </cell>
          <cell r="B3710" t="str">
            <v xml:space="preserve">REMOVAL OF URETER STONE            </v>
          </cell>
        </row>
        <row r="3711">
          <cell r="A3711" t="str">
            <v>50620</v>
          </cell>
          <cell r="B3711" t="str">
            <v xml:space="preserve">REMOVAL OF URETER STONE            </v>
          </cell>
        </row>
        <row r="3712">
          <cell r="A3712" t="str">
            <v>50630</v>
          </cell>
          <cell r="B3712" t="str">
            <v xml:space="preserve">REMOVAL OF URETER STONE            </v>
          </cell>
        </row>
        <row r="3713">
          <cell r="A3713" t="str">
            <v>50650</v>
          </cell>
          <cell r="B3713" t="str">
            <v xml:space="preserve">REMOVAL OF URETER                  </v>
          </cell>
        </row>
        <row r="3714">
          <cell r="A3714" t="str">
            <v>50660</v>
          </cell>
          <cell r="B3714" t="str">
            <v xml:space="preserve">REMOVAL OF URETER                  </v>
          </cell>
        </row>
        <row r="3715">
          <cell r="A3715" t="str">
            <v>50684</v>
          </cell>
          <cell r="B3715" t="str">
            <v xml:space="preserve">INJECTION FOR URETER X-RAY         </v>
          </cell>
        </row>
        <row r="3716">
          <cell r="A3716" t="str">
            <v>50686</v>
          </cell>
          <cell r="B3716" t="str">
            <v xml:space="preserve">MEASURE URETER PRESSURE            </v>
          </cell>
        </row>
        <row r="3717">
          <cell r="A3717" t="str">
            <v>50688</v>
          </cell>
          <cell r="B3717" t="str">
            <v xml:space="preserve">CHANGE OF URETER TUBE              </v>
          </cell>
        </row>
        <row r="3718">
          <cell r="A3718" t="str">
            <v>50690</v>
          </cell>
          <cell r="B3718" t="str">
            <v xml:space="preserve">INJECTION FOR URETER X-RAY         </v>
          </cell>
        </row>
        <row r="3719">
          <cell r="A3719" t="str">
            <v>50700</v>
          </cell>
          <cell r="B3719" t="str">
            <v xml:space="preserve">REVISION OF URETER                 </v>
          </cell>
        </row>
        <row r="3720">
          <cell r="A3720" t="str">
            <v>50715</v>
          </cell>
          <cell r="B3720" t="str">
            <v xml:space="preserve">RELEASE OF URETER                  </v>
          </cell>
        </row>
        <row r="3721">
          <cell r="A3721" t="str">
            <v>50722</v>
          </cell>
          <cell r="B3721" t="str">
            <v xml:space="preserve">RELEASE OF URETER                  </v>
          </cell>
        </row>
        <row r="3722">
          <cell r="A3722" t="str">
            <v>50725</v>
          </cell>
          <cell r="B3722" t="str">
            <v xml:space="preserve">RELEASE/REVISE URETER              </v>
          </cell>
        </row>
        <row r="3723">
          <cell r="A3723" t="str">
            <v>50727</v>
          </cell>
          <cell r="B3723" t="str">
            <v xml:space="preserve">REVISE URETER                      </v>
          </cell>
        </row>
        <row r="3724">
          <cell r="A3724" t="str">
            <v>50728</v>
          </cell>
          <cell r="B3724" t="str">
            <v xml:space="preserve">REVISE URETER                      </v>
          </cell>
        </row>
        <row r="3725">
          <cell r="A3725" t="str">
            <v>50740</v>
          </cell>
          <cell r="B3725" t="str">
            <v xml:space="preserve">FUSION OF URETER &amp; KIDNEY          </v>
          </cell>
        </row>
        <row r="3726">
          <cell r="A3726" t="str">
            <v>50750</v>
          </cell>
          <cell r="B3726" t="str">
            <v xml:space="preserve">FUSION OF URETER &amp; KIDNEY          </v>
          </cell>
        </row>
        <row r="3727">
          <cell r="A3727" t="str">
            <v>50760</v>
          </cell>
          <cell r="B3727" t="str">
            <v xml:space="preserve">FUSION OF URETERS                  </v>
          </cell>
        </row>
        <row r="3728">
          <cell r="A3728" t="str">
            <v>50770</v>
          </cell>
          <cell r="B3728" t="str">
            <v xml:space="preserve">SPLICING OF URETERS                </v>
          </cell>
        </row>
        <row r="3729">
          <cell r="A3729" t="str">
            <v>50780</v>
          </cell>
          <cell r="B3729" t="str">
            <v xml:space="preserve">REIMPLANT URETER IN BLADDER        </v>
          </cell>
        </row>
        <row r="3730">
          <cell r="A3730" t="str">
            <v>50782</v>
          </cell>
          <cell r="B3730" t="str">
            <v xml:space="preserve">REIMPLANT URETER IN BLADDER        </v>
          </cell>
        </row>
        <row r="3731">
          <cell r="A3731" t="str">
            <v>50783</v>
          </cell>
          <cell r="B3731" t="str">
            <v xml:space="preserve">REIMPLANT URETER IN BLADDER        </v>
          </cell>
        </row>
        <row r="3732">
          <cell r="A3732" t="str">
            <v>50785</v>
          </cell>
          <cell r="B3732" t="str">
            <v xml:space="preserve">REIMPLANT URETER IN BLADDER        </v>
          </cell>
        </row>
        <row r="3733">
          <cell r="A3733" t="str">
            <v>50800</v>
          </cell>
          <cell r="B3733" t="str">
            <v xml:space="preserve">IMPLANT URETER IN BOWEL            </v>
          </cell>
        </row>
        <row r="3734">
          <cell r="A3734" t="str">
            <v>50810</v>
          </cell>
          <cell r="B3734" t="str">
            <v xml:space="preserve">FUSION OF URETER &amp; BOWEL           </v>
          </cell>
        </row>
        <row r="3735">
          <cell r="A3735" t="str">
            <v>50815</v>
          </cell>
          <cell r="B3735" t="str">
            <v xml:space="preserve">URINE SHUNT TO BOWEL               </v>
          </cell>
        </row>
        <row r="3736">
          <cell r="A3736" t="str">
            <v>50820</v>
          </cell>
          <cell r="B3736" t="str">
            <v xml:space="preserve">CONSTRUCT BOWEL BLADDER            </v>
          </cell>
        </row>
        <row r="3737">
          <cell r="A3737" t="str">
            <v>50825</v>
          </cell>
          <cell r="B3737" t="str">
            <v xml:space="preserve">CONSTRUCT BOWEL BLADDER            </v>
          </cell>
        </row>
        <row r="3738">
          <cell r="A3738" t="str">
            <v>50830</v>
          </cell>
          <cell r="B3738" t="str">
            <v xml:space="preserve">REVISE URINE FLOW                  </v>
          </cell>
        </row>
        <row r="3739">
          <cell r="A3739" t="str">
            <v>50840</v>
          </cell>
          <cell r="B3739" t="str">
            <v xml:space="preserve">REPLACE URETER BY BOWEL            </v>
          </cell>
        </row>
        <row r="3740">
          <cell r="A3740" t="str">
            <v>50845</v>
          </cell>
          <cell r="B3740" t="str">
            <v xml:space="preserve">APPENDICO-VESICOSTOMY              </v>
          </cell>
        </row>
        <row r="3741">
          <cell r="A3741" t="str">
            <v>50860</v>
          </cell>
          <cell r="B3741" t="str">
            <v xml:space="preserve">TRANSPLANT URETER TO SKIN          </v>
          </cell>
        </row>
        <row r="3742">
          <cell r="A3742" t="str">
            <v>50900</v>
          </cell>
          <cell r="B3742" t="str">
            <v xml:space="preserve">REPAIR OF URETER                   </v>
          </cell>
        </row>
        <row r="3743">
          <cell r="A3743" t="str">
            <v>50920</v>
          </cell>
          <cell r="B3743" t="str">
            <v xml:space="preserve">CLOSURE URETER/SKIN FISTULA        </v>
          </cell>
        </row>
        <row r="3744">
          <cell r="A3744" t="str">
            <v>50930</v>
          </cell>
          <cell r="B3744" t="str">
            <v xml:space="preserve">CLOSURE URETER/BOWEL FISTULA       </v>
          </cell>
        </row>
        <row r="3745">
          <cell r="A3745" t="str">
            <v>50940</v>
          </cell>
          <cell r="B3745" t="str">
            <v xml:space="preserve">RELEASE OF URETER                  </v>
          </cell>
        </row>
        <row r="3746">
          <cell r="A3746" t="str">
            <v>50951</v>
          </cell>
          <cell r="B3746" t="str">
            <v xml:space="preserve">ENDOSCOPY OF URETER                </v>
          </cell>
        </row>
        <row r="3747">
          <cell r="A3747" t="str">
            <v>50953</v>
          </cell>
          <cell r="B3747" t="str">
            <v xml:space="preserve">ENDOSCOPY OF URETER                </v>
          </cell>
        </row>
        <row r="3748">
          <cell r="A3748" t="str">
            <v>50955</v>
          </cell>
          <cell r="B3748" t="str">
            <v xml:space="preserve">URETER ENDOSCOPY &amp; BIOPSY          </v>
          </cell>
        </row>
        <row r="3749">
          <cell r="A3749" t="str">
            <v>50957</v>
          </cell>
          <cell r="B3749" t="str">
            <v xml:space="preserve">URETER ENDOSCOPY &amp; TREATMENT       </v>
          </cell>
        </row>
        <row r="3750">
          <cell r="A3750" t="str">
            <v>50959</v>
          </cell>
          <cell r="B3750" t="str">
            <v xml:space="preserve">URETER ENDOSCOPY &amp; TRACER          </v>
          </cell>
        </row>
        <row r="3751">
          <cell r="A3751" t="str">
            <v>50961</v>
          </cell>
          <cell r="B3751" t="str">
            <v xml:space="preserve">URETER ENDOSCOPY &amp; TREATMENT       </v>
          </cell>
        </row>
        <row r="3752">
          <cell r="A3752" t="str">
            <v>50970</v>
          </cell>
          <cell r="B3752" t="str">
            <v xml:space="preserve">URETER ENDOSCOPY                   </v>
          </cell>
        </row>
        <row r="3753">
          <cell r="A3753" t="str">
            <v>50972</v>
          </cell>
          <cell r="B3753" t="str">
            <v xml:space="preserve">URETER ENDOSCOPY &amp; CATHETER        </v>
          </cell>
        </row>
        <row r="3754">
          <cell r="A3754" t="str">
            <v>50974</v>
          </cell>
          <cell r="B3754" t="str">
            <v xml:space="preserve">URETER ENDOSCOPY &amp; BIOPSY          </v>
          </cell>
        </row>
        <row r="3755">
          <cell r="A3755" t="str">
            <v>50976</v>
          </cell>
          <cell r="B3755" t="str">
            <v xml:space="preserve">URETER ENDOSCOPY &amp; TREATMENT       </v>
          </cell>
        </row>
        <row r="3756">
          <cell r="A3756" t="str">
            <v>50978</v>
          </cell>
          <cell r="B3756" t="str">
            <v xml:space="preserve">URETER ENDOSCOPY &amp; TRACER          </v>
          </cell>
        </row>
        <row r="3757">
          <cell r="A3757" t="str">
            <v>50980</v>
          </cell>
          <cell r="B3757" t="str">
            <v xml:space="preserve">URETER ENDOSCOPY &amp; TREATMENT       </v>
          </cell>
        </row>
        <row r="3758">
          <cell r="A3758" t="str">
            <v>51000</v>
          </cell>
          <cell r="B3758" t="str">
            <v xml:space="preserve">DRAINAGE OF BLADDER                </v>
          </cell>
        </row>
        <row r="3759">
          <cell r="A3759" t="str">
            <v>51005</v>
          </cell>
          <cell r="B3759" t="str">
            <v xml:space="preserve">DRAINAGE OF BLADDER                </v>
          </cell>
        </row>
        <row r="3760">
          <cell r="A3760" t="str">
            <v>51010</v>
          </cell>
          <cell r="B3760" t="str">
            <v xml:space="preserve">DRAINAGE OF BLADDER                </v>
          </cell>
        </row>
        <row r="3761">
          <cell r="A3761" t="str">
            <v>51020</v>
          </cell>
          <cell r="B3761" t="str">
            <v xml:space="preserve">INCISE &amp; TREAT BLADDER             </v>
          </cell>
        </row>
        <row r="3762">
          <cell r="A3762" t="str">
            <v>51030</v>
          </cell>
          <cell r="B3762" t="str">
            <v xml:space="preserve">INCISE &amp; TREAT BLADDER             </v>
          </cell>
        </row>
        <row r="3763">
          <cell r="A3763" t="str">
            <v>51040</v>
          </cell>
          <cell r="B3763" t="str">
            <v xml:space="preserve">INCISE &amp; DRAIN BLADDER             </v>
          </cell>
        </row>
        <row r="3764">
          <cell r="A3764" t="str">
            <v>51045</v>
          </cell>
          <cell r="B3764" t="str">
            <v xml:space="preserve">INCISE BLADDER, DRAIN URETER       </v>
          </cell>
        </row>
        <row r="3765">
          <cell r="A3765" t="str">
            <v>51050</v>
          </cell>
          <cell r="B3765" t="str">
            <v xml:space="preserve">REMOVAL OF BLADDER STONE           </v>
          </cell>
        </row>
        <row r="3766">
          <cell r="A3766" t="str">
            <v>51060</v>
          </cell>
          <cell r="B3766" t="str">
            <v xml:space="preserve">REMOVAL OF URETER STONE            </v>
          </cell>
        </row>
        <row r="3767">
          <cell r="A3767" t="str">
            <v>51065</v>
          </cell>
          <cell r="B3767" t="str">
            <v xml:space="preserve">REMOVAL OF URETER STONE            </v>
          </cell>
        </row>
        <row r="3768">
          <cell r="A3768" t="str">
            <v>51080</v>
          </cell>
          <cell r="B3768" t="str">
            <v xml:space="preserve">DRAINAGE OF BLADDER ABSCESS        </v>
          </cell>
        </row>
        <row r="3769">
          <cell r="A3769" t="str">
            <v>51500</v>
          </cell>
          <cell r="B3769" t="str">
            <v xml:space="preserve">REMOVAL OF BLADDER CYST            </v>
          </cell>
        </row>
        <row r="3770">
          <cell r="A3770" t="str">
            <v>51520</v>
          </cell>
          <cell r="B3770" t="str">
            <v xml:space="preserve">REMOVAL OF BLADDER LESION          </v>
          </cell>
        </row>
        <row r="3771">
          <cell r="A3771" t="str">
            <v>51525</v>
          </cell>
          <cell r="B3771" t="str">
            <v xml:space="preserve">REMOVAL OF BLADDER LESION          </v>
          </cell>
        </row>
        <row r="3772">
          <cell r="A3772" t="str">
            <v>51530</v>
          </cell>
          <cell r="B3772" t="str">
            <v xml:space="preserve">REMOVAL OF BLADDER LESION          </v>
          </cell>
        </row>
        <row r="3773">
          <cell r="A3773" t="str">
            <v>51535</v>
          </cell>
          <cell r="B3773" t="str">
            <v xml:space="preserve">REPAIR OF URETER LESION            </v>
          </cell>
        </row>
        <row r="3774">
          <cell r="A3774" t="str">
            <v>51550</v>
          </cell>
          <cell r="B3774" t="str">
            <v xml:space="preserve">PARTIAL REMOVAL OF BLADDER         </v>
          </cell>
        </row>
        <row r="3775">
          <cell r="A3775" t="str">
            <v>51555</v>
          </cell>
          <cell r="B3775" t="str">
            <v xml:space="preserve">PARTIAL REMOVAL OF BLADDER         </v>
          </cell>
        </row>
        <row r="3776">
          <cell r="A3776" t="str">
            <v>51565</v>
          </cell>
          <cell r="B3776" t="str">
            <v xml:space="preserve">REVISE BLADDER &amp; URETER(S)         </v>
          </cell>
        </row>
        <row r="3777">
          <cell r="A3777" t="str">
            <v>51570</v>
          </cell>
          <cell r="B3777" t="str">
            <v xml:space="preserve">REMOVAL OF BLADDER                 </v>
          </cell>
        </row>
        <row r="3778">
          <cell r="A3778" t="str">
            <v>51575</v>
          </cell>
          <cell r="B3778" t="str">
            <v xml:space="preserve">REMOVAL OF BLADDER &amp; NODES         </v>
          </cell>
        </row>
        <row r="3779">
          <cell r="A3779" t="str">
            <v>51580</v>
          </cell>
          <cell r="B3779" t="str">
            <v xml:space="preserve">REMOVE BLADDER; REVISE TRACT       </v>
          </cell>
        </row>
        <row r="3780">
          <cell r="A3780" t="str">
            <v>51585</v>
          </cell>
          <cell r="B3780" t="str">
            <v xml:space="preserve">REMOVAL OF BLADDER &amp; NODES         </v>
          </cell>
        </row>
        <row r="3781">
          <cell r="A3781" t="str">
            <v>51590</v>
          </cell>
          <cell r="B3781" t="str">
            <v xml:space="preserve">REMOVE BLADDER; REVISE TRACT       </v>
          </cell>
        </row>
        <row r="3782">
          <cell r="A3782" t="str">
            <v>51595</v>
          </cell>
          <cell r="B3782" t="str">
            <v xml:space="preserve">REMOVE BLADDER; REVISE TRACT       </v>
          </cell>
        </row>
        <row r="3783">
          <cell r="A3783" t="str">
            <v>51596</v>
          </cell>
          <cell r="B3783" t="str">
            <v xml:space="preserve">REMOVE BLADDER, CREATE POUCH       </v>
          </cell>
        </row>
        <row r="3784">
          <cell r="A3784" t="str">
            <v>51597</v>
          </cell>
          <cell r="B3784" t="str">
            <v xml:space="preserve">REMOVAL OF PELVIC STRUCTURES       </v>
          </cell>
        </row>
        <row r="3785">
          <cell r="A3785" t="str">
            <v>51600</v>
          </cell>
          <cell r="B3785" t="str">
            <v xml:space="preserve">INJECTION FOR BLADDER X-RAY        </v>
          </cell>
        </row>
        <row r="3786">
          <cell r="A3786" t="str">
            <v>51605</v>
          </cell>
          <cell r="B3786" t="str">
            <v xml:space="preserve">PREPARATION FOR BLADDER XRAY       </v>
          </cell>
        </row>
        <row r="3787">
          <cell r="A3787" t="str">
            <v>51610</v>
          </cell>
          <cell r="B3787" t="str">
            <v xml:space="preserve">INJECTION FOR BLADDER X-RAY        </v>
          </cell>
        </row>
        <row r="3788">
          <cell r="A3788" t="str">
            <v>51700</v>
          </cell>
          <cell r="B3788" t="str">
            <v xml:space="preserve">IRRIGATION OF BLADDER              </v>
          </cell>
        </row>
        <row r="3789">
          <cell r="A3789" t="str">
            <v>51705</v>
          </cell>
          <cell r="B3789" t="str">
            <v xml:space="preserve">CHANGE OF BLADDER TUBE             </v>
          </cell>
        </row>
        <row r="3790">
          <cell r="A3790" t="str">
            <v>51710</v>
          </cell>
          <cell r="B3790" t="str">
            <v xml:space="preserve">CHANGE OF BLADDER TUBE             </v>
          </cell>
        </row>
        <row r="3791">
          <cell r="A3791" t="str">
            <v>51715</v>
          </cell>
          <cell r="B3791" t="str">
            <v xml:space="preserve">ENDOSCOPIC INJECTION/IMPLANT       </v>
          </cell>
        </row>
        <row r="3792">
          <cell r="A3792" t="str">
            <v>51720</v>
          </cell>
          <cell r="B3792" t="str">
            <v xml:space="preserve">TREATMENT OF BLADDER LESION        </v>
          </cell>
        </row>
        <row r="3793">
          <cell r="A3793" t="str">
            <v>51725</v>
          </cell>
          <cell r="B3793" t="str">
            <v xml:space="preserve">SIMPLE CYSTOMETROGRAM              </v>
          </cell>
        </row>
        <row r="3794">
          <cell r="A3794" t="str">
            <v>51726</v>
          </cell>
          <cell r="B3794" t="str">
            <v xml:space="preserve">COMPLEX CYSTOMETROGRAM             </v>
          </cell>
        </row>
        <row r="3795">
          <cell r="A3795" t="str">
            <v>51736</v>
          </cell>
          <cell r="B3795" t="str">
            <v xml:space="preserve">URINE FLOW MEASUREMENT             </v>
          </cell>
        </row>
        <row r="3796">
          <cell r="A3796" t="str">
            <v>51741</v>
          </cell>
          <cell r="B3796" t="str">
            <v xml:space="preserve">ELECTRO-UROFLOWMETRY, FIRST        </v>
          </cell>
        </row>
        <row r="3797">
          <cell r="A3797" t="str">
            <v>51772</v>
          </cell>
          <cell r="B3797" t="str">
            <v xml:space="preserve">URETHRA PRESSURE PROFILE           </v>
          </cell>
        </row>
        <row r="3798">
          <cell r="A3798" t="str">
            <v>51784</v>
          </cell>
          <cell r="B3798" t="str">
            <v xml:space="preserve">ANAL/URINARY MUSCLE STUDY          </v>
          </cell>
        </row>
        <row r="3799">
          <cell r="A3799" t="str">
            <v>51785</v>
          </cell>
          <cell r="B3799" t="str">
            <v xml:space="preserve">ANAL/URINARY MUSCLE STUDY          </v>
          </cell>
        </row>
        <row r="3800">
          <cell r="A3800" t="str">
            <v>51792</v>
          </cell>
          <cell r="B3800" t="str">
            <v xml:space="preserve">URINARY REFLEX STUDY               </v>
          </cell>
        </row>
        <row r="3801">
          <cell r="A3801" t="str">
            <v>51795</v>
          </cell>
          <cell r="B3801" t="str">
            <v xml:space="preserve">URINE VOIDING PRESSURE STUDY       </v>
          </cell>
        </row>
        <row r="3802">
          <cell r="A3802" t="str">
            <v>51797</v>
          </cell>
          <cell r="B3802" t="str">
            <v xml:space="preserve">INTRAABDOMINAL PRESSURE TEST       </v>
          </cell>
        </row>
        <row r="3803">
          <cell r="A3803" t="str">
            <v>51800</v>
          </cell>
          <cell r="B3803" t="str">
            <v xml:space="preserve">REVISION OF BLADDER/URETHRA        </v>
          </cell>
        </row>
        <row r="3804">
          <cell r="A3804" t="str">
            <v>51820</v>
          </cell>
          <cell r="B3804" t="str">
            <v xml:space="preserve">REVISION OF URINARY TRACT          </v>
          </cell>
        </row>
        <row r="3805">
          <cell r="A3805" t="str">
            <v>51840</v>
          </cell>
          <cell r="B3805" t="str">
            <v xml:space="preserve">ATTACH BLADDER/URETHRA             </v>
          </cell>
        </row>
        <row r="3806">
          <cell r="A3806" t="str">
            <v>51841</v>
          </cell>
          <cell r="B3806" t="str">
            <v xml:space="preserve">ATTACH BLADDER/URETHRA             </v>
          </cell>
        </row>
        <row r="3807">
          <cell r="A3807" t="str">
            <v>51845</v>
          </cell>
          <cell r="B3807" t="str">
            <v xml:space="preserve">REPAIR BLADDER NECK                </v>
          </cell>
        </row>
        <row r="3808">
          <cell r="A3808" t="str">
            <v>51860</v>
          </cell>
          <cell r="B3808" t="str">
            <v xml:space="preserve">REPAIR OF BLADDER WOUND            </v>
          </cell>
        </row>
        <row r="3809">
          <cell r="A3809" t="str">
            <v>51865</v>
          </cell>
          <cell r="B3809" t="str">
            <v xml:space="preserve">REPAIR OF BLADDER WOUND            </v>
          </cell>
        </row>
        <row r="3810">
          <cell r="A3810" t="str">
            <v>51880</v>
          </cell>
          <cell r="B3810" t="str">
            <v xml:space="preserve">REPAIR OF BLADDER OPENING          </v>
          </cell>
        </row>
        <row r="3811">
          <cell r="A3811" t="str">
            <v>51900</v>
          </cell>
          <cell r="B3811" t="str">
            <v xml:space="preserve">REPAIR BLADDER/VAGINA LESION       </v>
          </cell>
        </row>
        <row r="3812">
          <cell r="A3812" t="str">
            <v>51920</v>
          </cell>
          <cell r="B3812" t="str">
            <v xml:space="preserve">CLOSE BLADDER-UTERUS FISTULA       </v>
          </cell>
        </row>
        <row r="3813">
          <cell r="A3813" t="str">
            <v>51925</v>
          </cell>
          <cell r="B3813" t="str">
            <v xml:space="preserve">HYSTERECTOMY/BLADDER REPAIR        </v>
          </cell>
        </row>
        <row r="3814">
          <cell r="A3814" t="str">
            <v>51940</v>
          </cell>
          <cell r="B3814" t="str">
            <v xml:space="preserve">CORRECTION OF BLADDER DEFECT       </v>
          </cell>
        </row>
        <row r="3815">
          <cell r="A3815" t="str">
            <v>51960</v>
          </cell>
          <cell r="B3815" t="str">
            <v xml:space="preserve">REVISION OF BLADDER &amp; BOWEL        </v>
          </cell>
        </row>
        <row r="3816">
          <cell r="A3816" t="str">
            <v>51980</v>
          </cell>
          <cell r="B3816" t="str">
            <v xml:space="preserve">CONSTRUCT BLADDER OPENING          </v>
          </cell>
        </row>
        <row r="3817">
          <cell r="A3817" t="str">
            <v>52000</v>
          </cell>
          <cell r="B3817" t="str">
            <v xml:space="preserve">CYSTOSCOPY                         </v>
          </cell>
        </row>
        <row r="3818">
          <cell r="A3818" t="str">
            <v>52005</v>
          </cell>
          <cell r="B3818" t="str">
            <v xml:space="preserve">CYSTOSCOPY &amp; URETER CATHETER       </v>
          </cell>
        </row>
        <row r="3819">
          <cell r="A3819" t="str">
            <v>52007</v>
          </cell>
          <cell r="B3819" t="str">
            <v xml:space="preserve">CYSTOSCOPY AND BIOPSY              </v>
          </cell>
        </row>
        <row r="3820">
          <cell r="A3820" t="str">
            <v>52010</v>
          </cell>
          <cell r="B3820" t="str">
            <v xml:space="preserve">CYSTOSCOPY &amp; DUCT CATHETER         </v>
          </cell>
        </row>
        <row r="3821">
          <cell r="A3821" t="str">
            <v>52204</v>
          </cell>
          <cell r="B3821" t="str">
            <v xml:space="preserve">CYSTOSCOPY                         </v>
          </cell>
        </row>
        <row r="3822">
          <cell r="A3822" t="str">
            <v>52214</v>
          </cell>
          <cell r="B3822" t="str">
            <v xml:space="preserve">CYSTOSCOPY AND TREATMENT           </v>
          </cell>
        </row>
        <row r="3823">
          <cell r="A3823" t="str">
            <v>52224</v>
          </cell>
          <cell r="B3823" t="str">
            <v xml:space="preserve">CYSTOSCOPY AND TREATMENT           </v>
          </cell>
        </row>
        <row r="3824">
          <cell r="A3824" t="str">
            <v>52234</v>
          </cell>
          <cell r="B3824" t="str">
            <v xml:space="preserve">CYSTOSCOPY AND TREATMENT           </v>
          </cell>
        </row>
        <row r="3825">
          <cell r="A3825" t="str">
            <v>52235</v>
          </cell>
          <cell r="B3825" t="str">
            <v xml:space="preserve">CYSTOSCOPY AND TREATMENT           </v>
          </cell>
        </row>
        <row r="3826">
          <cell r="A3826" t="str">
            <v>52240</v>
          </cell>
          <cell r="B3826" t="str">
            <v xml:space="preserve">CYSTOSCOPY AND TREATMENT           </v>
          </cell>
        </row>
        <row r="3827">
          <cell r="A3827" t="str">
            <v>52250</v>
          </cell>
          <cell r="B3827" t="str">
            <v xml:space="preserve">CYSTOSCOPY &amp; RADIOTRACER           </v>
          </cell>
        </row>
        <row r="3828">
          <cell r="A3828" t="str">
            <v>52260</v>
          </cell>
          <cell r="B3828" t="str">
            <v xml:space="preserve">CYSTOSCOPY &amp; TREATMENT             </v>
          </cell>
        </row>
        <row r="3829">
          <cell r="A3829" t="str">
            <v>52265</v>
          </cell>
          <cell r="B3829" t="str">
            <v xml:space="preserve">CYSTOSCOPY &amp; TREATMENT             </v>
          </cell>
        </row>
        <row r="3830">
          <cell r="A3830" t="str">
            <v>52270</v>
          </cell>
          <cell r="B3830" t="str">
            <v xml:space="preserve">CYSTOSCOPY &amp; REVISE URETHRA        </v>
          </cell>
        </row>
        <row r="3831">
          <cell r="A3831" t="str">
            <v>52275</v>
          </cell>
          <cell r="B3831" t="str">
            <v xml:space="preserve">CYSTOSCOPY &amp; REVISE URETHRA        </v>
          </cell>
        </row>
        <row r="3832">
          <cell r="A3832" t="str">
            <v>52276</v>
          </cell>
          <cell r="B3832" t="str">
            <v xml:space="preserve">CYSTOSCOPY AND TREATMENT           </v>
          </cell>
        </row>
        <row r="3833">
          <cell r="A3833" t="str">
            <v>52277</v>
          </cell>
          <cell r="B3833" t="str">
            <v xml:space="preserve">CYSTOSCOPY AND TREATMENT           </v>
          </cell>
        </row>
        <row r="3834">
          <cell r="A3834" t="str">
            <v>52281</v>
          </cell>
          <cell r="B3834" t="str">
            <v xml:space="preserve">CYSTOSCOPY AND TREATMENT           </v>
          </cell>
        </row>
        <row r="3835">
          <cell r="A3835" t="str">
            <v>52282</v>
          </cell>
          <cell r="B3835" t="str">
            <v xml:space="preserve">CYSTOSCOPY, IMPLANT STENT          </v>
          </cell>
        </row>
        <row r="3836">
          <cell r="A3836" t="str">
            <v>52283</v>
          </cell>
          <cell r="B3836" t="str">
            <v xml:space="preserve">CYSTOSCOPY AND TREATMENT           </v>
          </cell>
        </row>
        <row r="3837">
          <cell r="A3837" t="str">
            <v>52285</v>
          </cell>
          <cell r="B3837" t="str">
            <v xml:space="preserve">CYSTOSCOPY AND TREATMENT           </v>
          </cell>
        </row>
        <row r="3838">
          <cell r="A3838" t="str">
            <v>52290</v>
          </cell>
          <cell r="B3838" t="str">
            <v xml:space="preserve">CYSTOSCOPY AND TREATMENT           </v>
          </cell>
        </row>
        <row r="3839">
          <cell r="A3839" t="str">
            <v>52300</v>
          </cell>
          <cell r="B3839" t="str">
            <v xml:space="preserve">CYSTOSCOPY AND TREATMENT           </v>
          </cell>
        </row>
        <row r="3840">
          <cell r="A3840" t="str">
            <v>52301</v>
          </cell>
          <cell r="B3840" t="str">
            <v xml:space="preserve">CYSTOSCOPY AND TREATMENT           </v>
          </cell>
        </row>
        <row r="3841">
          <cell r="A3841" t="str">
            <v>52305</v>
          </cell>
          <cell r="B3841" t="str">
            <v xml:space="preserve">CYSTOSCOPY AND TREATMENT           </v>
          </cell>
        </row>
        <row r="3842">
          <cell r="A3842" t="str">
            <v>52310</v>
          </cell>
          <cell r="B3842" t="str">
            <v xml:space="preserve">CYSTOSCOPY AND TREATMENT           </v>
          </cell>
        </row>
        <row r="3843">
          <cell r="A3843" t="str">
            <v>52315</v>
          </cell>
          <cell r="B3843" t="str">
            <v xml:space="preserve">CYSTOSCOPY AND TREATMENT           </v>
          </cell>
        </row>
        <row r="3844">
          <cell r="A3844" t="str">
            <v>52317</v>
          </cell>
          <cell r="B3844" t="str">
            <v xml:space="preserve">REMOVE BLADDER STONE               </v>
          </cell>
        </row>
        <row r="3845">
          <cell r="A3845" t="str">
            <v>52318</v>
          </cell>
          <cell r="B3845" t="str">
            <v xml:space="preserve">REMOVE BLADDER STONE               </v>
          </cell>
        </row>
        <row r="3846">
          <cell r="A3846" t="str">
            <v>52320</v>
          </cell>
          <cell r="B3846" t="str">
            <v xml:space="preserve">CYSTOSCOPY AND TREATMENT           </v>
          </cell>
        </row>
        <row r="3847">
          <cell r="A3847" t="str">
            <v>52325</v>
          </cell>
          <cell r="B3847" t="str">
            <v xml:space="preserve">CYSTOSCOPY, STONE REMOVAL          </v>
          </cell>
        </row>
        <row r="3848">
          <cell r="A3848" t="str">
            <v>52327</v>
          </cell>
          <cell r="B3848" t="str">
            <v xml:space="preserve">CYSTOSCOPY, INJECT MATERIAL        </v>
          </cell>
        </row>
        <row r="3849">
          <cell r="A3849" t="str">
            <v>52330</v>
          </cell>
          <cell r="B3849" t="str">
            <v xml:space="preserve">CYSTOSCOPY AND TREATMENT           </v>
          </cell>
        </row>
        <row r="3850">
          <cell r="A3850" t="str">
            <v>52332</v>
          </cell>
          <cell r="B3850" t="str">
            <v xml:space="preserve">CYSTOSCOPY AND TREATMENT           </v>
          </cell>
        </row>
        <row r="3851">
          <cell r="A3851" t="str">
            <v>52334</v>
          </cell>
          <cell r="B3851" t="str">
            <v xml:space="preserve">CREATE PASSAGE TO KIDNEY           </v>
          </cell>
        </row>
        <row r="3852">
          <cell r="A3852" t="str">
            <v>52335</v>
          </cell>
          <cell r="B3852" t="str">
            <v xml:space="preserve">ENDOSCOPY OF URINARY TRACT         </v>
          </cell>
        </row>
        <row r="3853">
          <cell r="A3853" t="str">
            <v>52336</v>
          </cell>
          <cell r="B3853" t="str">
            <v xml:space="preserve">CYSTOSCOPY, STONE REMOVAL          </v>
          </cell>
        </row>
        <row r="3854">
          <cell r="A3854" t="str">
            <v>52337</v>
          </cell>
          <cell r="B3854" t="str">
            <v xml:space="preserve">CYSTOSCOPY, STONE REMOVAL          </v>
          </cell>
        </row>
        <row r="3855">
          <cell r="A3855" t="str">
            <v>52338</v>
          </cell>
          <cell r="B3855" t="str">
            <v xml:space="preserve">CYSTOSCOPY AND TREATMENT           </v>
          </cell>
        </row>
        <row r="3856">
          <cell r="A3856" t="str">
            <v>52339</v>
          </cell>
          <cell r="B3856" t="str">
            <v xml:space="preserve">CYSTOSCOPY AND TREATMENT           </v>
          </cell>
        </row>
        <row r="3857">
          <cell r="A3857" t="str">
            <v>52340</v>
          </cell>
          <cell r="B3857" t="str">
            <v xml:space="preserve">CYSTOSCOPY AND TREATMENT           </v>
          </cell>
        </row>
        <row r="3858">
          <cell r="A3858" t="str">
            <v>52450</v>
          </cell>
          <cell r="B3858" t="str">
            <v xml:space="preserve">INCISION OF PROSTATE               </v>
          </cell>
        </row>
        <row r="3859">
          <cell r="A3859" t="str">
            <v>52500</v>
          </cell>
          <cell r="B3859" t="str">
            <v xml:space="preserve">REVISION OF BLADDER NECK           </v>
          </cell>
        </row>
        <row r="3860">
          <cell r="A3860" t="str">
            <v>52510</v>
          </cell>
          <cell r="B3860" t="str">
            <v xml:space="preserve">DILATION PROSTATIC URETHRA         </v>
          </cell>
        </row>
        <row r="3861">
          <cell r="A3861" t="str">
            <v>52601</v>
          </cell>
          <cell r="B3861" t="str">
            <v xml:space="preserve">PROSTATECTOMY (TURP)               </v>
          </cell>
        </row>
        <row r="3862">
          <cell r="A3862" t="str">
            <v>52606</v>
          </cell>
          <cell r="B3862" t="str">
            <v xml:space="preserve">CONTROL POSTOP BLEEDING            </v>
          </cell>
        </row>
        <row r="3863">
          <cell r="A3863" t="str">
            <v>52612</v>
          </cell>
          <cell r="B3863" t="str">
            <v xml:space="preserve">PROSTATECTOMY, FIRST STAGE         </v>
          </cell>
        </row>
        <row r="3864">
          <cell r="A3864" t="str">
            <v>52614</v>
          </cell>
          <cell r="B3864" t="str">
            <v xml:space="preserve">PROSTATECTOMY, SECOND STAGE        </v>
          </cell>
        </row>
        <row r="3865">
          <cell r="A3865" t="str">
            <v>52620</v>
          </cell>
          <cell r="B3865" t="str">
            <v xml:space="preserve">REMOVE RESIDUAL PROSTATE           </v>
          </cell>
        </row>
        <row r="3866">
          <cell r="A3866" t="str">
            <v>52630</v>
          </cell>
          <cell r="B3866" t="str">
            <v xml:space="preserve">REMOVE PROSTATE REGROWTH           </v>
          </cell>
        </row>
        <row r="3867">
          <cell r="A3867" t="str">
            <v>52640</v>
          </cell>
          <cell r="B3867" t="str">
            <v xml:space="preserve">RELIEVE BLADDER CONTRACTURE        </v>
          </cell>
        </row>
        <row r="3868">
          <cell r="A3868" t="str">
            <v>52647</v>
          </cell>
          <cell r="B3868" t="str">
            <v xml:space="preserve">LASER SURGERY OF PROSTATE          </v>
          </cell>
        </row>
        <row r="3869">
          <cell r="A3869" t="str">
            <v>52648</v>
          </cell>
          <cell r="B3869" t="str">
            <v xml:space="preserve">LASER SURGERY OF PROSTATE          </v>
          </cell>
        </row>
        <row r="3870">
          <cell r="A3870" t="str">
            <v>52700</v>
          </cell>
          <cell r="B3870" t="str">
            <v xml:space="preserve">DRAINAGE OF PROSTATE ABSCESS       </v>
          </cell>
        </row>
        <row r="3871">
          <cell r="A3871" t="str">
            <v>53000</v>
          </cell>
          <cell r="B3871" t="str">
            <v xml:space="preserve">INCISION OF URETHRA                </v>
          </cell>
        </row>
        <row r="3872">
          <cell r="A3872" t="str">
            <v>53010</v>
          </cell>
          <cell r="B3872" t="str">
            <v xml:space="preserve">INCISION OF URETHRA                </v>
          </cell>
        </row>
        <row r="3873">
          <cell r="A3873" t="str">
            <v>53020</v>
          </cell>
          <cell r="B3873" t="str">
            <v xml:space="preserve">INCISION OF URETHRA                </v>
          </cell>
        </row>
        <row r="3874">
          <cell r="A3874" t="str">
            <v>53025</v>
          </cell>
          <cell r="B3874" t="str">
            <v xml:space="preserve">INCISION OF URETHRA                </v>
          </cell>
        </row>
        <row r="3875">
          <cell r="A3875" t="str">
            <v>53040</v>
          </cell>
          <cell r="B3875" t="str">
            <v xml:space="preserve">DRAINAGE OF URETHRA ABSCESS        </v>
          </cell>
        </row>
        <row r="3876">
          <cell r="A3876" t="str">
            <v>53060</v>
          </cell>
          <cell r="B3876" t="str">
            <v xml:space="preserve">DRAINAGE OF URETHRA ABSCESS        </v>
          </cell>
        </row>
        <row r="3877">
          <cell r="A3877" t="str">
            <v>53080</v>
          </cell>
          <cell r="B3877" t="str">
            <v xml:space="preserve">DRAINAGE OF URINARY LEAKAGE        </v>
          </cell>
        </row>
        <row r="3878">
          <cell r="A3878" t="str">
            <v>53085</v>
          </cell>
          <cell r="B3878" t="str">
            <v xml:space="preserve">DRAINAGE OF URINARY LEAKAGE        </v>
          </cell>
        </row>
        <row r="3879">
          <cell r="A3879" t="str">
            <v>53200</v>
          </cell>
          <cell r="B3879" t="str">
            <v xml:space="preserve">BIOPSY OF URETHRA                  </v>
          </cell>
        </row>
        <row r="3880">
          <cell r="A3880" t="str">
            <v>53210</v>
          </cell>
          <cell r="B3880" t="str">
            <v xml:space="preserve">REMOVAL OF URETHRA                 </v>
          </cell>
        </row>
        <row r="3881">
          <cell r="A3881" t="str">
            <v>53215</v>
          </cell>
          <cell r="B3881" t="str">
            <v xml:space="preserve">REMOVAL OF URETHRA                 </v>
          </cell>
        </row>
        <row r="3882">
          <cell r="A3882" t="str">
            <v>53220</v>
          </cell>
          <cell r="B3882" t="str">
            <v xml:space="preserve">TREATMENT OF URETHRA LESION        </v>
          </cell>
        </row>
        <row r="3883">
          <cell r="A3883" t="str">
            <v>53230</v>
          </cell>
          <cell r="B3883" t="str">
            <v xml:space="preserve">REMOVAL OF URETHRA LESION          </v>
          </cell>
        </row>
        <row r="3884">
          <cell r="A3884" t="str">
            <v>53235</v>
          </cell>
          <cell r="B3884" t="str">
            <v xml:space="preserve">REMOVAL OF URETHRA LESION          </v>
          </cell>
        </row>
        <row r="3885">
          <cell r="A3885" t="str">
            <v>53240</v>
          </cell>
          <cell r="B3885" t="str">
            <v xml:space="preserve">SURGERY FOR URETHRA POUCH          </v>
          </cell>
        </row>
        <row r="3886">
          <cell r="A3886" t="str">
            <v>53250</v>
          </cell>
          <cell r="B3886" t="str">
            <v xml:space="preserve">REMOVAL OF URETHRA GLAND           </v>
          </cell>
        </row>
        <row r="3887">
          <cell r="A3887" t="str">
            <v>53260</v>
          </cell>
          <cell r="B3887" t="str">
            <v xml:space="preserve">TREATMENT OF URETHRA LESION        </v>
          </cell>
        </row>
        <row r="3888">
          <cell r="A3888" t="str">
            <v>53265</v>
          </cell>
          <cell r="B3888" t="str">
            <v xml:space="preserve">TREATMENT OF URETHRA LESION        </v>
          </cell>
        </row>
        <row r="3889">
          <cell r="A3889" t="str">
            <v>53270</v>
          </cell>
          <cell r="B3889" t="str">
            <v xml:space="preserve">REMOVAL OF URETHRA GLAND           </v>
          </cell>
        </row>
        <row r="3890">
          <cell r="A3890" t="str">
            <v>53275</v>
          </cell>
          <cell r="B3890" t="str">
            <v xml:space="preserve">REPAIR OF URETHRA DEFECT           </v>
          </cell>
        </row>
        <row r="3891">
          <cell r="A3891" t="str">
            <v>53400</v>
          </cell>
          <cell r="B3891" t="str">
            <v xml:space="preserve">REVISE URETHRA, 1ST STAGE          </v>
          </cell>
        </row>
        <row r="3892">
          <cell r="A3892" t="str">
            <v>53405</v>
          </cell>
          <cell r="B3892" t="str">
            <v xml:space="preserve">REVISE URETHRA, 2ND STAGE          </v>
          </cell>
        </row>
        <row r="3893">
          <cell r="A3893" t="str">
            <v>53410</v>
          </cell>
          <cell r="B3893" t="str">
            <v xml:space="preserve">RECONSTRUCTION OF URETHRA          </v>
          </cell>
        </row>
        <row r="3894">
          <cell r="A3894" t="str">
            <v>53415</v>
          </cell>
          <cell r="B3894" t="str">
            <v xml:space="preserve">RECONSTRUCTION OF URETHRA          </v>
          </cell>
        </row>
        <row r="3895">
          <cell r="A3895" t="str">
            <v>53420</v>
          </cell>
          <cell r="B3895" t="str">
            <v xml:space="preserve">RECONSTRUCT URETHRA, STAGE 1       </v>
          </cell>
        </row>
        <row r="3896">
          <cell r="A3896" t="str">
            <v>53425</v>
          </cell>
          <cell r="B3896" t="str">
            <v xml:space="preserve">RECONSTRUCT URETHRA, STAGE 2       </v>
          </cell>
        </row>
        <row r="3897">
          <cell r="A3897" t="str">
            <v>53430</v>
          </cell>
          <cell r="B3897" t="str">
            <v xml:space="preserve">RECONSTRUCTION OF URETHRA          </v>
          </cell>
        </row>
        <row r="3898">
          <cell r="A3898" t="str">
            <v>53440</v>
          </cell>
          <cell r="B3898" t="str">
            <v xml:space="preserve">CORRECT BLADDER FUNCTION           </v>
          </cell>
        </row>
        <row r="3899">
          <cell r="A3899" t="str">
            <v>53442</v>
          </cell>
          <cell r="B3899" t="str">
            <v xml:space="preserve">REMOVE PERINEAL PROSTHESIS         </v>
          </cell>
        </row>
        <row r="3900">
          <cell r="A3900" t="str">
            <v>53443</v>
          </cell>
          <cell r="B3900" t="str">
            <v xml:space="preserve">RECONSTRUCTION OF URETHRA          </v>
          </cell>
        </row>
        <row r="3901">
          <cell r="A3901" t="str">
            <v>53445</v>
          </cell>
          <cell r="B3901" t="str">
            <v xml:space="preserve">CORRECT URINE FLOW CONTROL         </v>
          </cell>
        </row>
        <row r="3902">
          <cell r="A3902" t="str">
            <v>53447</v>
          </cell>
          <cell r="B3902" t="str">
            <v xml:space="preserve">REMOVE ARTIFICIAL SPHINCTER        </v>
          </cell>
        </row>
        <row r="3903">
          <cell r="A3903" t="str">
            <v>53449</v>
          </cell>
          <cell r="B3903" t="str">
            <v xml:space="preserve">CORRECT ARTIFICIAL SPHINCTER       </v>
          </cell>
        </row>
        <row r="3904">
          <cell r="A3904" t="str">
            <v>53450</v>
          </cell>
          <cell r="B3904" t="str">
            <v xml:space="preserve">REVISION OF URETHRA                </v>
          </cell>
        </row>
        <row r="3905">
          <cell r="A3905" t="str">
            <v>53460</v>
          </cell>
          <cell r="B3905" t="str">
            <v xml:space="preserve">REVISION OF URETHRA                </v>
          </cell>
        </row>
        <row r="3906">
          <cell r="A3906" t="str">
            <v>53502</v>
          </cell>
          <cell r="B3906" t="str">
            <v xml:space="preserve">REPAIR OF URETHRA INJURY           </v>
          </cell>
        </row>
        <row r="3907">
          <cell r="A3907" t="str">
            <v>53505</v>
          </cell>
          <cell r="B3907" t="str">
            <v xml:space="preserve">REPAIR OF URETHRA INJURY           </v>
          </cell>
        </row>
        <row r="3908">
          <cell r="A3908" t="str">
            <v>53510</v>
          </cell>
          <cell r="B3908" t="str">
            <v xml:space="preserve">REPAIR OF URETHRA INJURY           </v>
          </cell>
        </row>
        <row r="3909">
          <cell r="A3909" t="str">
            <v>53515</v>
          </cell>
          <cell r="B3909" t="str">
            <v xml:space="preserve">REPAIR OF URETHRA INJURY           </v>
          </cell>
        </row>
        <row r="3910">
          <cell r="A3910" t="str">
            <v>53520</v>
          </cell>
          <cell r="B3910" t="str">
            <v xml:space="preserve">REPAIR OF URETHRA DEFECT           </v>
          </cell>
        </row>
        <row r="3911">
          <cell r="A3911" t="str">
            <v>53600</v>
          </cell>
          <cell r="B3911" t="str">
            <v xml:space="preserve">DILATE URETHRA STRICTURE           </v>
          </cell>
        </row>
        <row r="3912">
          <cell r="A3912" t="str">
            <v>53601</v>
          </cell>
          <cell r="B3912" t="str">
            <v xml:space="preserve">DILATE URETHRA STRICTURE           </v>
          </cell>
        </row>
        <row r="3913">
          <cell r="A3913" t="str">
            <v>53605</v>
          </cell>
          <cell r="B3913" t="str">
            <v xml:space="preserve">DILATE URETHRA STRICTURE           </v>
          </cell>
        </row>
        <row r="3914">
          <cell r="A3914" t="str">
            <v>53620</v>
          </cell>
          <cell r="B3914" t="str">
            <v xml:space="preserve">DILATE URETHRA STRICTURE           </v>
          </cell>
        </row>
        <row r="3915">
          <cell r="A3915" t="str">
            <v>53621</v>
          </cell>
          <cell r="B3915" t="str">
            <v xml:space="preserve">DILATE URETHRA STRICTURE           </v>
          </cell>
        </row>
        <row r="3916">
          <cell r="A3916" t="str">
            <v>53660</v>
          </cell>
          <cell r="B3916" t="str">
            <v xml:space="preserve">DILATION OF URETHRA                </v>
          </cell>
        </row>
        <row r="3917">
          <cell r="A3917" t="str">
            <v>53661</v>
          </cell>
          <cell r="B3917" t="str">
            <v xml:space="preserve">DILATION OF URETHRA                </v>
          </cell>
        </row>
        <row r="3918">
          <cell r="A3918" t="str">
            <v>53665</v>
          </cell>
          <cell r="B3918" t="str">
            <v xml:space="preserve">DILATION OF URETHRA                </v>
          </cell>
        </row>
        <row r="3919">
          <cell r="A3919" t="str">
            <v>53670</v>
          </cell>
          <cell r="B3919" t="str">
            <v xml:space="preserve">INSERT URINARY CATHETER            </v>
          </cell>
        </row>
        <row r="3920">
          <cell r="A3920" t="str">
            <v>53675</v>
          </cell>
          <cell r="B3920" t="str">
            <v xml:space="preserve">INSERT URINARY CATHETER            </v>
          </cell>
        </row>
        <row r="3921">
          <cell r="A3921" t="str">
            <v>53850</v>
          </cell>
          <cell r="B3921" t="str">
            <v xml:space="preserve">PROSTATIC MICROWAVE THERMOTX       </v>
          </cell>
        </row>
        <row r="3922">
          <cell r="A3922" t="str">
            <v>53852</v>
          </cell>
          <cell r="B3922" t="str">
            <v xml:space="preserve">PROSTATIC RF THERMOTX              </v>
          </cell>
        </row>
        <row r="3923">
          <cell r="A3923" t="str">
            <v>53899</v>
          </cell>
          <cell r="B3923" t="str">
            <v xml:space="preserve">UROLOGY SURGERY PROCEDURE          </v>
          </cell>
        </row>
        <row r="3924">
          <cell r="A3924" t="str">
            <v>54000</v>
          </cell>
          <cell r="B3924" t="str">
            <v xml:space="preserve">SLITTING OF PREPUCE                </v>
          </cell>
        </row>
        <row r="3925">
          <cell r="A3925" t="str">
            <v>54001</v>
          </cell>
          <cell r="B3925" t="str">
            <v xml:space="preserve">SLITTING OF PREPUCE                </v>
          </cell>
        </row>
        <row r="3926">
          <cell r="A3926" t="str">
            <v>54015</v>
          </cell>
          <cell r="B3926" t="str">
            <v xml:space="preserve">DRAIN PENIS LESION                 </v>
          </cell>
        </row>
        <row r="3927">
          <cell r="A3927" t="str">
            <v>54050</v>
          </cell>
          <cell r="B3927" t="str">
            <v xml:space="preserve">DESTRUCTION, PENIS LESION(S)       </v>
          </cell>
        </row>
        <row r="3928">
          <cell r="A3928" t="str">
            <v>54055</v>
          </cell>
          <cell r="B3928" t="str">
            <v xml:space="preserve">DESTRUCTION, PENIS LESION(S)       </v>
          </cell>
        </row>
        <row r="3929">
          <cell r="A3929" t="str">
            <v>54056</v>
          </cell>
          <cell r="B3929" t="str">
            <v xml:space="preserve">CRYOSURGERY, PENIS LESION(S)       </v>
          </cell>
        </row>
        <row r="3930">
          <cell r="A3930" t="str">
            <v>54057</v>
          </cell>
          <cell r="B3930" t="str">
            <v xml:space="preserve">LASER SURG, PENIS LESION(S)        </v>
          </cell>
        </row>
        <row r="3931">
          <cell r="A3931" t="str">
            <v>54060</v>
          </cell>
          <cell r="B3931" t="str">
            <v xml:space="preserve">EXCISION OF PENIS LESION(S)        </v>
          </cell>
        </row>
        <row r="3932">
          <cell r="A3932" t="str">
            <v>54065</v>
          </cell>
          <cell r="B3932" t="str">
            <v xml:space="preserve">DESTRUCTION, PENIS LESION(S)       </v>
          </cell>
        </row>
        <row r="3933">
          <cell r="A3933" t="str">
            <v>54100</v>
          </cell>
          <cell r="B3933" t="str">
            <v xml:space="preserve">BIOPSY OF PENIS                    </v>
          </cell>
        </row>
        <row r="3934">
          <cell r="A3934" t="str">
            <v>54105</v>
          </cell>
          <cell r="B3934" t="str">
            <v xml:space="preserve">BIOPSY OF PENIS                    </v>
          </cell>
        </row>
        <row r="3935">
          <cell r="A3935" t="str">
            <v>54110</v>
          </cell>
          <cell r="B3935" t="str">
            <v xml:space="preserve">TREATMENT OF PENIS LESION          </v>
          </cell>
        </row>
        <row r="3936">
          <cell r="A3936" t="str">
            <v>54111</v>
          </cell>
          <cell r="B3936" t="str">
            <v xml:space="preserve">TREAT PENIS LESION, GRAFT          </v>
          </cell>
        </row>
        <row r="3937">
          <cell r="A3937" t="str">
            <v>54112</v>
          </cell>
          <cell r="B3937" t="str">
            <v xml:space="preserve">TREAT PENIS LESION, GRAFT          </v>
          </cell>
        </row>
        <row r="3938">
          <cell r="A3938" t="str">
            <v>54115</v>
          </cell>
          <cell r="B3938" t="str">
            <v xml:space="preserve">TREATMENT OF PENIS LESION          </v>
          </cell>
        </row>
        <row r="3939">
          <cell r="A3939" t="str">
            <v>54120</v>
          </cell>
          <cell r="B3939" t="str">
            <v xml:space="preserve">PARTIAL REMOVAL OF PENIS           </v>
          </cell>
        </row>
        <row r="3940">
          <cell r="A3940" t="str">
            <v>54125</v>
          </cell>
          <cell r="B3940" t="str">
            <v xml:space="preserve">REMOVAL OF PENIS                   </v>
          </cell>
        </row>
        <row r="3941">
          <cell r="A3941" t="str">
            <v>54130</v>
          </cell>
          <cell r="B3941" t="str">
            <v xml:space="preserve">REMOVE PENIS &amp; NODES               </v>
          </cell>
        </row>
        <row r="3942">
          <cell r="A3942" t="str">
            <v>54135</v>
          </cell>
          <cell r="B3942" t="str">
            <v xml:space="preserve">REMOVE PENIS &amp; NODES               </v>
          </cell>
        </row>
        <row r="3943">
          <cell r="A3943" t="str">
            <v>54150</v>
          </cell>
          <cell r="B3943" t="str">
            <v xml:space="preserve">CIRCUMCISION                       </v>
          </cell>
        </row>
        <row r="3944">
          <cell r="A3944" t="str">
            <v>54152</v>
          </cell>
          <cell r="B3944" t="str">
            <v xml:space="preserve">CIRCUMCISION                       </v>
          </cell>
        </row>
        <row r="3945">
          <cell r="A3945" t="str">
            <v>54160</v>
          </cell>
          <cell r="B3945" t="str">
            <v xml:space="preserve">CIRCUMCISION                       </v>
          </cell>
        </row>
        <row r="3946">
          <cell r="A3946" t="str">
            <v>54161</v>
          </cell>
          <cell r="B3946" t="str">
            <v xml:space="preserve">CIRCUMCISION                       </v>
          </cell>
        </row>
        <row r="3947">
          <cell r="A3947" t="str">
            <v>54200</v>
          </cell>
          <cell r="B3947" t="str">
            <v xml:space="preserve">TREATMENT OF PENIS LESION          </v>
          </cell>
        </row>
        <row r="3948">
          <cell r="A3948" t="str">
            <v>54205</v>
          </cell>
          <cell r="B3948" t="str">
            <v xml:space="preserve">TREATMENT OF PENIS LESION          </v>
          </cell>
        </row>
        <row r="3949">
          <cell r="A3949" t="str">
            <v>54220</v>
          </cell>
          <cell r="B3949" t="str">
            <v xml:space="preserve">TREATMENT OF PENIS LESION          </v>
          </cell>
        </row>
        <row r="3950">
          <cell r="A3950" t="str">
            <v>54230</v>
          </cell>
          <cell r="B3950" t="str">
            <v xml:space="preserve">PREPARE PENIS STUDY                </v>
          </cell>
        </row>
        <row r="3951">
          <cell r="A3951" t="str">
            <v>54231</v>
          </cell>
          <cell r="B3951" t="str">
            <v xml:space="preserve">DYNAMIC CAVERNOSOMETRY             </v>
          </cell>
        </row>
        <row r="3952">
          <cell r="A3952" t="str">
            <v>54235</v>
          </cell>
          <cell r="B3952" t="str">
            <v xml:space="preserve">PENILE INJECTION                   </v>
          </cell>
        </row>
        <row r="3953">
          <cell r="A3953" t="str">
            <v>54240</v>
          </cell>
          <cell r="B3953" t="str">
            <v xml:space="preserve">PENIS STUDY                        </v>
          </cell>
        </row>
        <row r="3954">
          <cell r="A3954" t="str">
            <v>54250</v>
          </cell>
          <cell r="B3954" t="str">
            <v xml:space="preserve">PENIS STUDY                        </v>
          </cell>
        </row>
        <row r="3955">
          <cell r="A3955" t="str">
            <v>54300</v>
          </cell>
          <cell r="B3955" t="str">
            <v xml:space="preserve">REVISION OF PENIS                  </v>
          </cell>
        </row>
        <row r="3956">
          <cell r="A3956" t="str">
            <v>54304</v>
          </cell>
          <cell r="B3956" t="str">
            <v xml:space="preserve">REVISION OF PENIS                  </v>
          </cell>
        </row>
        <row r="3957">
          <cell r="A3957" t="str">
            <v>54308</v>
          </cell>
          <cell r="B3957" t="str">
            <v xml:space="preserve">RECONSTRUCTION OF URETHRA          </v>
          </cell>
        </row>
        <row r="3958">
          <cell r="A3958" t="str">
            <v>54312</v>
          </cell>
          <cell r="B3958" t="str">
            <v xml:space="preserve">RECONSTRUCTION OF URETHRA          </v>
          </cell>
        </row>
        <row r="3959">
          <cell r="A3959" t="str">
            <v>54316</v>
          </cell>
          <cell r="B3959" t="str">
            <v xml:space="preserve">RECONSTRUCTION OF URETHRA          </v>
          </cell>
        </row>
        <row r="3960">
          <cell r="A3960" t="str">
            <v>54318</v>
          </cell>
          <cell r="B3960" t="str">
            <v xml:space="preserve">RECONSTRUCTION OF URETHRA          </v>
          </cell>
        </row>
        <row r="3961">
          <cell r="A3961" t="str">
            <v>54322</v>
          </cell>
          <cell r="B3961" t="str">
            <v xml:space="preserve">RECONSTRUCTION OF URETHRA          </v>
          </cell>
        </row>
        <row r="3962">
          <cell r="A3962" t="str">
            <v>54324</v>
          </cell>
          <cell r="B3962" t="str">
            <v xml:space="preserve">RECONSTRUCTION OF URETHRA          </v>
          </cell>
        </row>
        <row r="3963">
          <cell r="A3963" t="str">
            <v>54326</v>
          </cell>
          <cell r="B3963" t="str">
            <v xml:space="preserve">RECONSTRUCTION OF URETHRA          </v>
          </cell>
        </row>
        <row r="3964">
          <cell r="A3964" t="str">
            <v>54328</v>
          </cell>
          <cell r="B3964" t="str">
            <v xml:space="preserve">REVISE PENIS, URETHRA              </v>
          </cell>
        </row>
        <row r="3965">
          <cell r="A3965" t="str">
            <v>54332</v>
          </cell>
          <cell r="B3965" t="str">
            <v xml:space="preserve">REVISE PENIS, URETHRA              </v>
          </cell>
        </row>
        <row r="3966">
          <cell r="A3966" t="str">
            <v>54336</v>
          </cell>
          <cell r="B3966" t="str">
            <v xml:space="preserve">REVISE PENIS, URETHRA              </v>
          </cell>
        </row>
        <row r="3967">
          <cell r="A3967" t="str">
            <v>54340</v>
          </cell>
          <cell r="B3967" t="str">
            <v xml:space="preserve">SECONDARY URETHRAL SURGERY         </v>
          </cell>
        </row>
        <row r="3968">
          <cell r="A3968" t="str">
            <v>54344</v>
          </cell>
          <cell r="B3968" t="str">
            <v xml:space="preserve">SECONDARY URETHRAL SURGERY         </v>
          </cell>
        </row>
        <row r="3969">
          <cell r="A3969" t="str">
            <v>54348</v>
          </cell>
          <cell r="B3969" t="str">
            <v xml:space="preserve">SECONDARY URETHRAL SURGERY         </v>
          </cell>
        </row>
        <row r="3970">
          <cell r="A3970" t="str">
            <v>54352</v>
          </cell>
          <cell r="B3970" t="str">
            <v xml:space="preserve">RECONSTRUCT URETHRA, PENIS         </v>
          </cell>
        </row>
        <row r="3971">
          <cell r="A3971" t="str">
            <v>54360</v>
          </cell>
          <cell r="B3971" t="str">
            <v xml:space="preserve">PENIS PLASTIC SURGERY              </v>
          </cell>
        </row>
        <row r="3972">
          <cell r="A3972" t="str">
            <v>54380</v>
          </cell>
          <cell r="B3972" t="str">
            <v xml:space="preserve">REPAIR PENIS                       </v>
          </cell>
        </row>
        <row r="3973">
          <cell r="A3973" t="str">
            <v>54385</v>
          </cell>
          <cell r="B3973" t="str">
            <v xml:space="preserve">REPAIR PENIS                       </v>
          </cell>
        </row>
        <row r="3974">
          <cell r="A3974" t="str">
            <v>54390</v>
          </cell>
          <cell r="B3974" t="str">
            <v xml:space="preserve">REPAIR PENIS AND BLADDER           </v>
          </cell>
        </row>
        <row r="3975">
          <cell r="A3975" t="str">
            <v>54400</v>
          </cell>
          <cell r="B3975" t="str">
            <v xml:space="preserve">INSERT SEMI-RIGID PROSTHESIS       </v>
          </cell>
        </row>
        <row r="3976">
          <cell r="A3976" t="str">
            <v>54401</v>
          </cell>
          <cell r="B3976" t="str">
            <v xml:space="preserve">INSERT SELF-CONTD PROSTHESIS       </v>
          </cell>
        </row>
        <row r="3977">
          <cell r="A3977" t="str">
            <v>54402</v>
          </cell>
          <cell r="B3977" t="str">
            <v xml:space="preserve">REMOVE PENIS PROSTHESIS            </v>
          </cell>
        </row>
        <row r="3978">
          <cell r="A3978" t="str">
            <v>54405</v>
          </cell>
          <cell r="B3978" t="str">
            <v xml:space="preserve">INSERT MULTI-COMP PROSTHESIS       </v>
          </cell>
        </row>
        <row r="3979">
          <cell r="A3979" t="str">
            <v>54407</v>
          </cell>
          <cell r="B3979" t="str">
            <v xml:space="preserve">REMOVE MULTI-COMP PROSTHESIS       </v>
          </cell>
        </row>
        <row r="3980">
          <cell r="A3980" t="str">
            <v>54409</v>
          </cell>
          <cell r="B3980" t="str">
            <v xml:space="preserve">REVISE PENIS PROSTHESIS            </v>
          </cell>
        </row>
        <row r="3981">
          <cell r="A3981" t="str">
            <v>54420</v>
          </cell>
          <cell r="B3981" t="str">
            <v xml:space="preserve">REVISION OF PENIS                  </v>
          </cell>
        </row>
        <row r="3982">
          <cell r="A3982" t="str">
            <v>54430</v>
          </cell>
          <cell r="B3982" t="str">
            <v xml:space="preserve">REVISION OF PENIS                  </v>
          </cell>
        </row>
        <row r="3983">
          <cell r="A3983" t="str">
            <v>54435</v>
          </cell>
          <cell r="B3983" t="str">
            <v xml:space="preserve">REVISION OF PENIS                  </v>
          </cell>
        </row>
        <row r="3984">
          <cell r="A3984" t="str">
            <v>54440</v>
          </cell>
          <cell r="B3984" t="str">
            <v xml:space="preserve">REPAIR OF PENIS                    </v>
          </cell>
        </row>
        <row r="3985">
          <cell r="A3985" t="str">
            <v>54450</v>
          </cell>
          <cell r="B3985" t="str">
            <v xml:space="preserve">PREPUTIAL STRETCHING               </v>
          </cell>
        </row>
        <row r="3986">
          <cell r="A3986" t="str">
            <v>54500</v>
          </cell>
          <cell r="B3986" t="str">
            <v xml:space="preserve">BIOPSY OF TESTIS                   </v>
          </cell>
        </row>
        <row r="3987">
          <cell r="A3987" t="str">
            <v>54505</v>
          </cell>
          <cell r="B3987" t="str">
            <v xml:space="preserve">BIOPSY OF TESTIS                   </v>
          </cell>
        </row>
        <row r="3988">
          <cell r="A3988" t="str">
            <v>54510</v>
          </cell>
          <cell r="B3988" t="str">
            <v xml:space="preserve">REMOVAL OF TESTIS LESION           </v>
          </cell>
        </row>
        <row r="3989">
          <cell r="A3989" t="str">
            <v>54520</v>
          </cell>
          <cell r="B3989" t="str">
            <v xml:space="preserve">REMOVAL OF TESTIS                  </v>
          </cell>
        </row>
        <row r="3990">
          <cell r="A3990" t="str">
            <v>54530</v>
          </cell>
          <cell r="B3990" t="str">
            <v xml:space="preserve">REMOVAL OF TESTIS                  </v>
          </cell>
        </row>
        <row r="3991">
          <cell r="A3991" t="str">
            <v>54535</v>
          </cell>
          <cell r="B3991" t="str">
            <v xml:space="preserve">EXTENSIVE TESTIS SURGERY           </v>
          </cell>
        </row>
        <row r="3992">
          <cell r="A3992" t="str">
            <v>54550</v>
          </cell>
          <cell r="B3992" t="str">
            <v xml:space="preserve">EXPLORATION FOR TESTIS             </v>
          </cell>
        </row>
        <row r="3993">
          <cell r="A3993" t="str">
            <v>54560</v>
          </cell>
          <cell r="B3993" t="str">
            <v xml:space="preserve">EXPLORATION FOR TESTIS             </v>
          </cell>
        </row>
        <row r="3994">
          <cell r="A3994" t="str">
            <v>54600</v>
          </cell>
          <cell r="B3994" t="str">
            <v xml:space="preserve">REDUCE TESTIS TORSION              </v>
          </cell>
        </row>
        <row r="3995">
          <cell r="A3995" t="str">
            <v>54620</v>
          </cell>
          <cell r="B3995" t="str">
            <v xml:space="preserve">SUSPENSION OF TESTIS               </v>
          </cell>
        </row>
        <row r="3996">
          <cell r="A3996" t="str">
            <v>54640</v>
          </cell>
          <cell r="B3996" t="str">
            <v xml:space="preserve">SUSPENSION OF TESTIS               </v>
          </cell>
        </row>
        <row r="3997">
          <cell r="A3997" t="str">
            <v>54650</v>
          </cell>
          <cell r="B3997" t="str">
            <v xml:space="preserve">ORCHIOPEXY (FOWLER-STEPHENS)       </v>
          </cell>
        </row>
        <row r="3998">
          <cell r="A3998" t="str">
            <v>54660</v>
          </cell>
          <cell r="B3998" t="str">
            <v xml:space="preserve">REVISION OF TESTIS                 </v>
          </cell>
        </row>
        <row r="3999">
          <cell r="A3999" t="str">
            <v>54670</v>
          </cell>
          <cell r="B3999" t="str">
            <v xml:space="preserve">REPAIR TESTIS INJURY               </v>
          </cell>
        </row>
        <row r="4000">
          <cell r="A4000" t="str">
            <v>54680</v>
          </cell>
          <cell r="B4000" t="str">
            <v xml:space="preserve">RELOCATION OF TESTIS(ES)           </v>
          </cell>
        </row>
        <row r="4001">
          <cell r="A4001" t="str">
            <v>54700</v>
          </cell>
          <cell r="B4001" t="str">
            <v xml:space="preserve">DRAINAGE OF SCROTUM                </v>
          </cell>
        </row>
        <row r="4002">
          <cell r="A4002" t="str">
            <v>54800</v>
          </cell>
          <cell r="B4002" t="str">
            <v xml:space="preserve">BIOPSY OF EPIDIDYMIS               </v>
          </cell>
        </row>
        <row r="4003">
          <cell r="A4003" t="str">
            <v>54820</v>
          </cell>
          <cell r="B4003" t="str">
            <v xml:space="preserve">EXPLORATION OF EPIDIDYMIS          </v>
          </cell>
        </row>
        <row r="4004">
          <cell r="A4004" t="str">
            <v>54830</v>
          </cell>
          <cell r="B4004" t="str">
            <v xml:space="preserve">REMOVE EPIDIDYMIS LESION           </v>
          </cell>
        </row>
        <row r="4005">
          <cell r="A4005" t="str">
            <v>54840</v>
          </cell>
          <cell r="B4005" t="str">
            <v xml:space="preserve">REMOVE EPIDIDYMIS LESION           </v>
          </cell>
        </row>
        <row r="4006">
          <cell r="A4006" t="str">
            <v>54860</v>
          </cell>
          <cell r="B4006" t="str">
            <v xml:space="preserve">REMOVAL OF EPIDIDYMIS              </v>
          </cell>
        </row>
        <row r="4007">
          <cell r="A4007" t="str">
            <v>54861</v>
          </cell>
          <cell r="B4007" t="str">
            <v xml:space="preserve">REMOVAL OF EPIDIDYMIS              </v>
          </cell>
        </row>
        <row r="4008">
          <cell r="A4008" t="str">
            <v>54900</v>
          </cell>
          <cell r="B4008" t="str">
            <v xml:space="preserve">FUSION OF SPERMATIC DUCTS          </v>
          </cell>
        </row>
        <row r="4009">
          <cell r="A4009" t="str">
            <v>54901</v>
          </cell>
          <cell r="B4009" t="str">
            <v xml:space="preserve">FUSION OF SPERMATIC DUCTS          </v>
          </cell>
        </row>
        <row r="4010">
          <cell r="A4010" t="str">
            <v>55000</v>
          </cell>
          <cell r="B4010" t="str">
            <v xml:space="preserve">DRAINAGE OF HYDROCELE              </v>
          </cell>
        </row>
        <row r="4011">
          <cell r="A4011" t="str">
            <v>55040</v>
          </cell>
          <cell r="B4011" t="str">
            <v xml:space="preserve">REMOVAL OF HYDROCELE               </v>
          </cell>
        </row>
        <row r="4012">
          <cell r="A4012" t="str">
            <v>55041</v>
          </cell>
          <cell r="B4012" t="str">
            <v xml:space="preserve">REMOVAL OF HYDROCELES              </v>
          </cell>
        </row>
        <row r="4013">
          <cell r="A4013" t="str">
            <v>55060</v>
          </cell>
          <cell r="B4013" t="str">
            <v xml:space="preserve">REPAIR OF HYDROCELE                </v>
          </cell>
        </row>
        <row r="4014">
          <cell r="A4014" t="str">
            <v>55100</v>
          </cell>
          <cell r="B4014" t="str">
            <v xml:space="preserve">DRAINAGE OF SCROTUM ABSCESS        </v>
          </cell>
        </row>
        <row r="4015">
          <cell r="A4015" t="str">
            <v>55110</v>
          </cell>
          <cell r="B4015" t="str">
            <v xml:space="preserve">EXPLORE SCROTUM                    </v>
          </cell>
        </row>
        <row r="4016">
          <cell r="A4016" t="str">
            <v>55120</v>
          </cell>
          <cell r="B4016" t="str">
            <v xml:space="preserve">REMOVAL OF SCROTUM LESION          </v>
          </cell>
        </row>
        <row r="4017">
          <cell r="A4017" t="str">
            <v>55150</v>
          </cell>
          <cell r="B4017" t="str">
            <v xml:space="preserve">REMOVAL OF SCROTUM                 </v>
          </cell>
        </row>
        <row r="4018">
          <cell r="A4018" t="str">
            <v>55175</v>
          </cell>
          <cell r="B4018" t="str">
            <v xml:space="preserve">REVISION OF SCROTUM                </v>
          </cell>
        </row>
        <row r="4019">
          <cell r="A4019" t="str">
            <v>55180</v>
          </cell>
          <cell r="B4019" t="str">
            <v xml:space="preserve">REVISION OF SCROTUM                </v>
          </cell>
        </row>
        <row r="4020">
          <cell r="A4020" t="str">
            <v>55200</v>
          </cell>
          <cell r="B4020" t="str">
            <v xml:space="preserve">INCISION OF SPERM DUCT             </v>
          </cell>
        </row>
        <row r="4021">
          <cell r="A4021" t="str">
            <v>55250</v>
          </cell>
          <cell r="B4021" t="str">
            <v xml:space="preserve">REMOVAL OF SPERM DUCT(S)           </v>
          </cell>
        </row>
        <row r="4022">
          <cell r="A4022" t="str">
            <v>55300</v>
          </cell>
          <cell r="B4022" t="str">
            <v xml:space="preserve">PREPARATION, SPERM DUCT X-RAY      </v>
          </cell>
        </row>
        <row r="4023">
          <cell r="A4023" t="str">
            <v>55400</v>
          </cell>
          <cell r="B4023" t="str">
            <v xml:space="preserve">REPAIR OF SPERM DUCT               </v>
          </cell>
        </row>
        <row r="4024">
          <cell r="A4024" t="str">
            <v>55450</v>
          </cell>
          <cell r="B4024" t="str">
            <v xml:space="preserve">LIGATION OF SPERM DUCT             </v>
          </cell>
        </row>
        <row r="4025">
          <cell r="A4025" t="str">
            <v>55500</v>
          </cell>
          <cell r="B4025" t="str">
            <v xml:space="preserve">REMOVAL OF HYDROCELE               </v>
          </cell>
        </row>
        <row r="4026">
          <cell r="A4026" t="str">
            <v>55520</v>
          </cell>
          <cell r="B4026" t="str">
            <v xml:space="preserve">REMOVAL OF SPERM CORD LESION       </v>
          </cell>
        </row>
        <row r="4027">
          <cell r="A4027" t="str">
            <v>55530</v>
          </cell>
          <cell r="B4027" t="str">
            <v xml:space="preserve">REVISE SPERMATIC CORD VEINS        </v>
          </cell>
        </row>
        <row r="4028">
          <cell r="A4028" t="str">
            <v>55535</v>
          </cell>
          <cell r="B4028" t="str">
            <v xml:space="preserve">REVISE SPERMATIC CORD VEINS        </v>
          </cell>
        </row>
        <row r="4029">
          <cell r="A4029" t="str">
            <v>55540</v>
          </cell>
          <cell r="B4029" t="str">
            <v xml:space="preserve">REVISE HERNIA &amp; SPERM VEINS        </v>
          </cell>
        </row>
        <row r="4030">
          <cell r="A4030" t="str">
            <v>55600</v>
          </cell>
          <cell r="B4030" t="str">
            <v xml:space="preserve">INCISE SPERM DUCT POUCH            </v>
          </cell>
        </row>
        <row r="4031">
          <cell r="A4031" t="str">
            <v>55605</v>
          </cell>
          <cell r="B4031" t="str">
            <v xml:space="preserve">INCISE SPERM DUCT POUCH            </v>
          </cell>
        </row>
        <row r="4032">
          <cell r="A4032" t="str">
            <v>55650</v>
          </cell>
          <cell r="B4032" t="str">
            <v xml:space="preserve">REMOVE SPERM DUCT POUCH            </v>
          </cell>
        </row>
        <row r="4033">
          <cell r="A4033" t="str">
            <v>55680</v>
          </cell>
          <cell r="B4033" t="str">
            <v xml:space="preserve">REMOVE SPERM POUCH LESION          </v>
          </cell>
        </row>
        <row r="4034">
          <cell r="A4034" t="str">
            <v>55700</v>
          </cell>
          <cell r="B4034" t="str">
            <v xml:space="preserve">BIOPSY OF PROSTATE                 </v>
          </cell>
        </row>
        <row r="4035">
          <cell r="A4035" t="str">
            <v>55705</v>
          </cell>
          <cell r="B4035" t="str">
            <v xml:space="preserve">BIOPSY OF PROSTATE                 </v>
          </cell>
        </row>
        <row r="4036">
          <cell r="A4036" t="str">
            <v>55720</v>
          </cell>
          <cell r="B4036" t="str">
            <v xml:space="preserve">DRAINAGE OF PROSTATE ABSCESS       </v>
          </cell>
        </row>
        <row r="4037">
          <cell r="A4037" t="str">
            <v>55725</v>
          </cell>
          <cell r="B4037" t="str">
            <v xml:space="preserve">DRAINAGE OF PROSTATE ABSCESS       </v>
          </cell>
        </row>
        <row r="4038">
          <cell r="A4038" t="str">
            <v>55801</v>
          </cell>
          <cell r="B4038" t="str">
            <v xml:space="preserve">REMOVAL OF PROSTATE                </v>
          </cell>
        </row>
        <row r="4039">
          <cell r="A4039" t="str">
            <v>55810</v>
          </cell>
          <cell r="B4039" t="str">
            <v xml:space="preserve">EXTENSIVE PROSTATE SURGERY         </v>
          </cell>
        </row>
        <row r="4040">
          <cell r="A4040" t="str">
            <v>55812</v>
          </cell>
          <cell r="B4040" t="str">
            <v xml:space="preserve">EXTENSIVE PROSTATE SURGERY         </v>
          </cell>
        </row>
        <row r="4041">
          <cell r="A4041" t="str">
            <v>55815</v>
          </cell>
          <cell r="B4041" t="str">
            <v xml:space="preserve">EXTENSIVE PROSTATE SURGERY         </v>
          </cell>
        </row>
        <row r="4042">
          <cell r="A4042" t="str">
            <v>55821</v>
          </cell>
          <cell r="B4042" t="str">
            <v xml:space="preserve">REMOVAL OF PROSTATE                </v>
          </cell>
        </row>
        <row r="4043">
          <cell r="A4043" t="str">
            <v>55831</v>
          </cell>
          <cell r="B4043" t="str">
            <v xml:space="preserve">REMOVAL OF PROSTATE                </v>
          </cell>
        </row>
        <row r="4044">
          <cell r="A4044" t="str">
            <v>55840</v>
          </cell>
          <cell r="B4044" t="str">
            <v xml:space="preserve">EXTENSIVE PROSTATE SURGERY         </v>
          </cell>
        </row>
        <row r="4045">
          <cell r="A4045" t="str">
            <v>55842</v>
          </cell>
          <cell r="B4045" t="str">
            <v xml:space="preserve">EXTENSIVE PROSTATE SURGERY         </v>
          </cell>
        </row>
        <row r="4046">
          <cell r="A4046" t="str">
            <v>55845</v>
          </cell>
          <cell r="B4046" t="str">
            <v xml:space="preserve">EXTENSIVE PROSTATE SURGERY         </v>
          </cell>
        </row>
        <row r="4047">
          <cell r="A4047" t="str">
            <v>55859</v>
          </cell>
          <cell r="B4047" t="str">
            <v xml:space="preserve">PERCUT/NEEDLE INSERT, PROS         </v>
          </cell>
        </row>
        <row r="4048">
          <cell r="A4048" t="str">
            <v>55860</v>
          </cell>
          <cell r="B4048" t="str">
            <v xml:space="preserve">SURGICAL EXPOSURE, PROSTATE        </v>
          </cell>
        </row>
        <row r="4049">
          <cell r="A4049" t="str">
            <v>55862</v>
          </cell>
          <cell r="B4049" t="str">
            <v xml:space="preserve">EXTENSIVE PROSTATE SURGERY         </v>
          </cell>
        </row>
        <row r="4050">
          <cell r="A4050" t="str">
            <v>55865</v>
          </cell>
          <cell r="B4050" t="str">
            <v xml:space="preserve">EXTENSIVE PROSTATE SURGERY         </v>
          </cell>
        </row>
        <row r="4051">
          <cell r="A4051" t="str">
            <v>55870</v>
          </cell>
          <cell r="B4051" t="str">
            <v xml:space="preserve">ELECTROEJACULATION                 </v>
          </cell>
        </row>
        <row r="4052">
          <cell r="A4052" t="str">
            <v>55899</v>
          </cell>
          <cell r="B4052" t="str">
            <v xml:space="preserve">GENITAL SURGERY PROCEDURE          </v>
          </cell>
        </row>
        <row r="4053">
          <cell r="A4053" t="str">
            <v>55970</v>
          </cell>
          <cell r="B4053" t="str">
            <v xml:space="preserve">SEX TRANSFORMATION, M TO F         </v>
          </cell>
        </row>
        <row r="4054">
          <cell r="A4054" t="str">
            <v>55980</v>
          </cell>
          <cell r="B4054" t="str">
            <v xml:space="preserve">SEX TRANSFORMATION, F TO M         </v>
          </cell>
        </row>
        <row r="4055">
          <cell r="A4055" t="str">
            <v>56300</v>
          </cell>
          <cell r="B4055" t="str">
            <v xml:space="preserve">LAPAROSCOPY; DIAGNOSTIC            </v>
          </cell>
        </row>
        <row r="4056">
          <cell r="A4056" t="str">
            <v>56301</v>
          </cell>
          <cell r="B4056" t="str">
            <v xml:space="preserve">LAPAROSCOPY; TUBAL CAUTERY         </v>
          </cell>
        </row>
        <row r="4057">
          <cell r="A4057" t="str">
            <v>56302</v>
          </cell>
          <cell r="B4057" t="str">
            <v xml:space="preserve">LAPAROSCOPY; TUBAL BLOCK           </v>
          </cell>
        </row>
        <row r="4058">
          <cell r="A4058" t="str">
            <v>56303</v>
          </cell>
          <cell r="B4058" t="str">
            <v xml:space="preserve">LAPAROSCOPY; EXCISE LESIONS        </v>
          </cell>
        </row>
        <row r="4059">
          <cell r="A4059" t="str">
            <v>56304</v>
          </cell>
          <cell r="B4059" t="str">
            <v xml:space="preserve">LAPAROSCOPY; LYSIS                 </v>
          </cell>
        </row>
        <row r="4060">
          <cell r="A4060" t="str">
            <v>56305</v>
          </cell>
          <cell r="B4060" t="str">
            <v xml:space="preserve">LAPAROSCOPY; BIOPSY                </v>
          </cell>
        </row>
        <row r="4061">
          <cell r="A4061" t="str">
            <v>56306</v>
          </cell>
          <cell r="B4061" t="str">
            <v xml:space="preserve">LAPAROSCOPY; ASPIRATION            </v>
          </cell>
        </row>
        <row r="4062">
          <cell r="A4062" t="str">
            <v>56307</v>
          </cell>
          <cell r="B4062" t="str">
            <v xml:space="preserve">LAPAROSCOPY; REMOVE ADNEXA         </v>
          </cell>
        </row>
        <row r="4063">
          <cell r="A4063" t="str">
            <v>56308</v>
          </cell>
          <cell r="B4063" t="str">
            <v xml:space="preserve">LAPAROSCOPY; HYSTERECTOMY          </v>
          </cell>
        </row>
        <row r="4064">
          <cell r="A4064" t="str">
            <v>56309</v>
          </cell>
          <cell r="B4064" t="str">
            <v xml:space="preserve">LAPAROSCOPY; REMOVE MYOMA          </v>
          </cell>
        </row>
        <row r="4065">
          <cell r="A4065" t="str">
            <v>56310</v>
          </cell>
          <cell r="B4065" t="str">
            <v xml:space="preserve">LAPAROSCOPIC ENTEROLYSIS           </v>
          </cell>
        </row>
        <row r="4066">
          <cell r="A4066" t="str">
            <v>56311</v>
          </cell>
          <cell r="B4066" t="str">
            <v xml:space="preserve">LAPAROSCOPIC LYMPH NODE BIOP       </v>
          </cell>
        </row>
        <row r="4067">
          <cell r="A4067" t="str">
            <v>56312</v>
          </cell>
          <cell r="B4067" t="str">
            <v xml:space="preserve">LAPAROSCOPIC LYMPHADENECTOMY       </v>
          </cell>
        </row>
        <row r="4068">
          <cell r="A4068" t="str">
            <v>56313</v>
          </cell>
          <cell r="B4068" t="str">
            <v xml:space="preserve">LAPAROSCOPIC LYMPHADENECTOMY       </v>
          </cell>
        </row>
        <row r="4069">
          <cell r="A4069" t="str">
            <v>56314</v>
          </cell>
          <cell r="B4069" t="str">
            <v xml:space="preserve">LAPAR; DRAIN LYMPHOCELE            </v>
          </cell>
        </row>
        <row r="4070">
          <cell r="A4070" t="str">
            <v>56315</v>
          </cell>
          <cell r="B4070" t="str">
            <v xml:space="preserve">LAPAROSCOPIC APPENDECTOMY          </v>
          </cell>
        </row>
        <row r="4071">
          <cell r="A4071" t="str">
            <v>56316</v>
          </cell>
          <cell r="B4071" t="str">
            <v xml:space="preserve">LAPAROSCOPIC HERNIA REPAIR         </v>
          </cell>
        </row>
        <row r="4072">
          <cell r="A4072" t="str">
            <v>56317</v>
          </cell>
          <cell r="B4072" t="str">
            <v xml:space="preserve">LAPAROSCOPIC HERNIA REPAIR         </v>
          </cell>
        </row>
        <row r="4073">
          <cell r="A4073" t="str">
            <v>56318</v>
          </cell>
          <cell r="B4073" t="str">
            <v xml:space="preserve">LAPAROSCOPIC ORCHIECTOMY           </v>
          </cell>
        </row>
        <row r="4074">
          <cell r="A4074" t="str">
            <v>56320</v>
          </cell>
          <cell r="B4074" t="str">
            <v xml:space="preserve">LAPAROSCOPY, SPERMATIC VEINS       </v>
          </cell>
        </row>
        <row r="4075">
          <cell r="A4075" t="str">
            <v>56321</v>
          </cell>
          <cell r="B4075" t="str">
            <v xml:space="preserve">LAPAROSCOPY; ADRENALECTOMY         </v>
          </cell>
        </row>
        <row r="4076">
          <cell r="A4076" t="str">
            <v>56322</v>
          </cell>
          <cell r="B4076" t="str">
            <v xml:space="preserve">LAPAROSCOPY, VAGUS NERVES          </v>
          </cell>
        </row>
        <row r="4077">
          <cell r="A4077" t="str">
            <v>56323</v>
          </cell>
          <cell r="B4077" t="str">
            <v xml:space="preserve">LAPAROSCOPY, VAGUS NERVES          </v>
          </cell>
        </row>
        <row r="4078">
          <cell r="A4078" t="str">
            <v>56324</v>
          </cell>
          <cell r="B4078" t="str">
            <v xml:space="preserve">LAPAROSCOPY, CHOLECYSTOENTER       </v>
          </cell>
        </row>
        <row r="4079">
          <cell r="A4079" t="str">
            <v>56340</v>
          </cell>
          <cell r="B4079" t="str">
            <v xml:space="preserve">LAPAROSCOPIC CHOLECYSTECTOMY       </v>
          </cell>
        </row>
        <row r="4080">
          <cell r="A4080" t="str">
            <v>56341</v>
          </cell>
          <cell r="B4080" t="str">
            <v xml:space="preserve">LAPAROSCOPIC CHOLECYSTECTOMY       </v>
          </cell>
        </row>
        <row r="4081">
          <cell r="A4081" t="str">
            <v>56342</v>
          </cell>
          <cell r="B4081" t="str">
            <v xml:space="preserve">LAPAROSCOPIC CHOLECYSTECTOMY       </v>
          </cell>
        </row>
        <row r="4082">
          <cell r="A4082" t="str">
            <v>56343</v>
          </cell>
          <cell r="B4082" t="str">
            <v xml:space="preserve">LAPAROSCOPIC SALPINGOSTOMY         </v>
          </cell>
        </row>
        <row r="4083">
          <cell r="A4083" t="str">
            <v>56344</v>
          </cell>
          <cell r="B4083" t="str">
            <v xml:space="preserve">LAPAROSCOPIC FIMBRIOPLASTY         </v>
          </cell>
        </row>
        <row r="4084">
          <cell r="A4084" t="str">
            <v>56345</v>
          </cell>
          <cell r="B4084" t="str">
            <v xml:space="preserve">LAPAROSCOPIC SPLENECTOMY           </v>
          </cell>
        </row>
        <row r="4085">
          <cell r="A4085" t="str">
            <v>56346</v>
          </cell>
          <cell r="B4085" t="str">
            <v xml:space="preserve">LAPAROSCOPIC GASTROSTOMY           </v>
          </cell>
        </row>
        <row r="4086">
          <cell r="A4086" t="str">
            <v>56347</v>
          </cell>
          <cell r="B4086" t="str">
            <v xml:space="preserve">LAPAROSCOPIC JEJUNOSTOMY           </v>
          </cell>
        </row>
        <row r="4087">
          <cell r="A4087" t="str">
            <v>56348</v>
          </cell>
          <cell r="B4087" t="str">
            <v xml:space="preserve">LAPARO; RESECT INTESTINE           </v>
          </cell>
        </row>
        <row r="4088">
          <cell r="A4088" t="str">
            <v>56349</v>
          </cell>
          <cell r="B4088" t="str">
            <v xml:space="preserve">LAPAROSCOPY; FUNDOPLASTY           </v>
          </cell>
        </row>
        <row r="4089">
          <cell r="A4089" t="str">
            <v>56350</v>
          </cell>
          <cell r="B4089" t="str">
            <v xml:space="preserve">HYSTEROSCOPY; DIAGNOSTIC           </v>
          </cell>
        </row>
        <row r="4090">
          <cell r="A4090" t="str">
            <v>56351</v>
          </cell>
          <cell r="B4090" t="str">
            <v xml:space="preserve">HYSTEROSCOPY; BIOPSY               </v>
          </cell>
        </row>
        <row r="4091">
          <cell r="A4091" t="str">
            <v>56352</v>
          </cell>
          <cell r="B4091" t="str">
            <v xml:space="preserve">HYSTEROSCOPY; LYSIS                </v>
          </cell>
        </row>
        <row r="4092">
          <cell r="A4092" t="str">
            <v>56353</v>
          </cell>
          <cell r="B4092" t="str">
            <v xml:space="preserve">HYSTEROSCOPY; RESECT SEPTUM        </v>
          </cell>
        </row>
        <row r="4093">
          <cell r="A4093" t="str">
            <v>56354</v>
          </cell>
          <cell r="B4093" t="str">
            <v xml:space="preserve">HYSTEROSCOPY; REMOVE MYOMA         </v>
          </cell>
        </row>
        <row r="4094">
          <cell r="A4094" t="str">
            <v>56355</v>
          </cell>
          <cell r="B4094" t="str">
            <v xml:space="preserve">HYSTEROSCOPY; REMOVE IMPACT        </v>
          </cell>
        </row>
        <row r="4095">
          <cell r="A4095" t="str">
            <v>56356</v>
          </cell>
          <cell r="B4095" t="str">
            <v xml:space="preserve">HYSTEROSCOPY; ABLATION             </v>
          </cell>
        </row>
        <row r="4096">
          <cell r="A4096" t="str">
            <v>56362</v>
          </cell>
          <cell r="B4096" t="str">
            <v xml:space="preserve">LAPAROSCOPY W/CHOLANGIO            </v>
          </cell>
        </row>
        <row r="4097">
          <cell r="A4097" t="str">
            <v>56363</v>
          </cell>
          <cell r="B4097" t="str">
            <v xml:space="preserve">LAPAROSCOPY W/BIOPSY               </v>
          </cell>
        </row>
        <row r="4098">
          <cell r="A4098" t="str">
            <v>56399</v>
          </cell>
          <cell r="B4098" t="str">
            <v xml:space="preserve">LAPAROSCOPY PROCEDURE              </v>
          </cell>
        </row>
        <row r="4099">
          <cell r="A4099" t="str">
            <v>56405</v>
          </cell>
          <cell r="B4099" t="str">
            <v xml:space="preserve">I &amp; D OF VULVA/PERINEUM            </v>
          </cell>
        </row>
        <row r="4100">
          <cell r="A4100" t="str">
            <v>56420</v>
          </cell>
          <cell r="B4100" t="str">
            <v xml:space="preserve">DRAINAGE OF GLAND ABSCESS          </v>
          </cell>
        </row>
        <row r="4101">
          <cell r="A4101" t="str">
            <v>56440</v>
          </cell>
          <cell r="B4101" t="str">
            <v xml:space="preserve">SURGERY FOR VULVA LESION           </v>
          </cell>
        </row>
        <row r="4102">
          <cell r="A4102" t="str">
            <v>56441</v>
          </cell>
          <cell r="B4102" t="str">
            <v xml:space="preserve">LYSIS OF LABIAL LESION(S)          </v>
          </cell>
        </row>
        <row r="4103">
          <cell r="A4103" t="str">
            <v>56501</v>
          </cell>
          <cell r="B4103" t="str">
            <v xml:space="preserve">DESTRUCTION, VULVA LESION(S)       </v>
          </cell>
        </row>
        <row r="4104">
          <cell r="A4104" t="str">
            <v>56515</v>
          </cell>
          <cell r="B4104" t="str">
            <v xml:space="preserve">DESTRUCTION, VULVA LESION(S)       </v>
          </cell>
        </row>
        <row r="4105">
          <cell r="A4105" t="str">
            <v>56605</v>
          </cell>
          <cell r="B4105" t="str">
            <v xml:space="preserve">BIOPSY OF VULVA/PERINEUM           </v>
          </cell>
        </row>
        <row r="4106">
          <cell r="A4106" t="str">
            <v>56606</v>
          </cell>
          <cell r="B4106" t="str">
            <v xml:space="preserve">BIOPSY OF VULVA/PERINEUM           </v>
          </cell>
        </row>
        <row r="4107">
          <cell r="A4107" t="str">
            <v>56620</v>
          </cell>
          <cell r="B4107" t="str">
            <v xml:space="preserve">PARTIAL REMOVAL OF VULVA           </v>
          </cell>
        </row>
        <row r="4108">
          <cell r="A4108" t="str">
            <v>56625</v>
          </cell>
          <cell r="B4108" t="str">
            <v xml:space="preserve">COMPLETE REMOVAL OF VULVA          </v>
          </cell>
        </row>
        <row r="4109">
          <cell r="A4109" t="str">
            <v>56630</v>
          </cell>
          <cell r="B4109" t="str">
            <v xml:space="preserve">EXTENSIVE VULVA SURGERY            </v>
          </cell>
        </row>
        <row r="4110">
          <cell r="A4110" t="str">
            <v>56631</v>
          </cell>
          <cell r="B4110" t="str">
            <v xml:space="preserve">EXTENSIVE VULVA SURGERY            </v>
          </cell>
        </row>
        <row r="4111">
          <cell r="A4111" t="str">
            <v>56632</v>
          </cell>
          <cell r="B4111" t="str">
            <v xml:space="preserve">EXTENSIVE VULVA SURGERY            </v>
          </cell>
        </row>
        <row r="4112">
          <cell r="A4112" t="str">
            <v>56633</v>
          </cell>
          <cell r="B4112" t="str">
            <v xml:space="preserve">EXTENSIVE VULVA SURGERY            </v>
          </cell>
        </row>
        <row r="4113">
          <cell r="A4113" t="str">
            <v>56634</v>
          </cell>
          <cell r="B4113" t="str">
            <v xml:space="preserve">EXTENSIVE VULVA SURGERY            </v>
          </cell>
        </row>
        <row r="4114">
          <cell r="A4114" t="str">
            <v>56637</v>
          </cell>
          <cell r="B4114" t="str">
            <v xml:space="preserve">EXTENSIVE VULVA SURGERY            </v>
          </cell>
        </row>
        <row r="4115">
          <cell r="A4115" t="str">
            <v>56640</v>
          </cell>
          <cell r="B4115" t="str">
            <v xml:space="preserve">EXTENSIVE VULVA SURGERY            </v>
          </cell>
        </row>
        <row r="4116">
          <cell r="A4116" t="str">
            <v>56700</v>
          </cell>
          <cell r="B4116" t="str">
            <v xml:space="preserve">PARTIAL REMOVAL OF HYMEN           </v>
          </cell>
        </row>
        <row r="4117">
          <cell r="A4117" t="str">
            <v>56720</v>
          </cell>
          <cell r="B4117" t="str">
            <v xml:space="preserve">INCISION OF HYMEN                  </v>
          </cell>
        </row>
        <row r="4118">
          <cell r="A4118" t="str">
            <v>56740</v>
          </cell>
          <cell r="B4118" t="str">
            <v xml:space="preserve">REMOVE VAGINA GLAND LESION         </v>
          </cell>
        </row>
        <row r="4119">
          <cell r="A4119" t="str">
            <v>56800</v>
          </cell>
          <cell r="B4119" t="str">
            <v xml:space="preserve">REPAIR OF VAGINA                   </v>
          </cell>
        </row>
        <row r="4120">
          <cell r="A4120" t="str">
            <v>56805</v>
          </cell>
          <cell r="B4120" t="str">
            <v xml:space="preserve">REPAIR CLITORIS                    </v>
          </cell>
        </row>
        <row r="4121">
          <cell r="A4121" t="str">
            <v>56810</v>
          </cell>
          <cell r="B4121" t="str">
            <v xml:space="preserve">REPAIR OF PERINEUM                 </v>
          </cell>
        </row>
        <row r="4122">
          <cell r="A4122" t="str">
            <v>57000</v>
          </cell>
          <cell r="B4122" t="str">
            <v xml:space="preserve">EXPLORATION OF VAGINA              </v>
          </cell>
        </row>
        <row r="4123">
          <cell r="A4123" t="str">
            <v>57010</v>
          </cell>
          <cell r="B4123" t="str">
            <v xml:space="preserve">DRAINAGE OF PELVIC ABSCESS         </v>
          </cell>
        </row>
        <row r="4124">
          <cell r="A4124" t="str">
            <v>57020</v>
          </cell>
          <cell r="B4124" t="str">
            <v xml:space="preserve">DRAINAGE OF PELVIC FLUID           </v>
          </cell>
        </row>
        <row r="4125">
          <cell r="A4125" t="str">
            <v>57061</v>
          </cell>
          <cell r="B4125" t="str">
            <v xml:space="preserve">DESTRUCTION VAGINA LESION(S)       </v>
          </cell>
        </row>
        <row r="4126">
          <cell r="A4126" t="str">
            <v>57065</v>
          </cell>
          <cell r="B4126" t="str">
            <v xml:space="preserve">DESTRUCTION VAGINA LESION(S)       </v>
          </cell>
        </row>
        <row r="4127">
          <cell r="A4127" t="str">
            <v>57100</v>
          </cell>
          <cell r="B4127" t="str">
            <v xml:space="preserve">BIOPSY OF VAGINA                   </v>
          </cell>
        </row>
        <row r="4128">
          <cell r="A4128" t="str">
            <v>57105</v>
          </cell>
          <cell r="B4128" t="str">
            <v xml:space="preserve">BIOPSY OF VAGINA                   </v>
          </cell>
        </row>
        <row r="4129">
          <cell r="A4129" t="str">
            <v>57106</v>
          </cell>
          <cell r="B4129" t="str">
            <v xml:space="preserve">REMOVE VAGINA WALL, PARTIAL        </v>
          </cell>
        </row>
        <row r="4130">
          <cell r="A4130" t="str">
            <v>57107</v>
          </cell>
          <cell r="B4130" t="str">
            <v xml:space="preserve">REMOVE VAGINA TISSUE/PARTIAL       </v>
          </cell>
        </row>
        <row r="4131">
          <cell r="A4131" t="str">
            <v>57109</v>
          </cell>
          <cell r="B4131" t="str">
            <v xml:space="preserve">VAGINECTOMY PARTIAL W/NODES        </v>
          </cell>
        </row>
        <row r="4132">
          <cell r="A4132" t="str">
            <v>57110</v>
          </cell>
          <cell r="B4132" t="str">
            <v xml:space="preserve">REMOVE VAGINA WALL, COMPLETE       </v>
          </cell>
        </row>
        <row r="4133">
          <cell r="A4133" t="str">
            <v>57111</v>
          </cell>
          <cell r="B4133" t="str">
            <v xml:space="preserve">REMOVE VAGINA TISSUE/COMPLETE      </v>
          </cell>
        </row>
        <row r="4134">
          <cell r="A4134" t="str">
            <v>57112</v>
          </cell>
          <cell r="B4134" t="str">
            <v xml:space="preserve">VAGINECTOMY COMPLETE W/NODES       </v>
          </cell>
        </row>
        <row r="4135">
          <cell r="A4135" t="str">
            <v>57120</v>
          </cell>
          <cell r="B4135" t="str">
            <v xml:space="preserve">CLOSURE OF VAGINA                  </v>
          </cell>
        </row>
        <row r="4136">
          <cell r="A4136" t="str">
            <v>57130</v>
          </cell>
          <cell r="B4136" t="str">
            <v xml:space="preserve">REMOVE VAGINA LESION               </v>
          </cell>
        </row>
        <row r="4137">
          <cell r="A4137" t="str">
            <v>57135</v>
          </cell>
          <cell r="B4137" t="str">
            <v xml:space="preserve">REMOVE VAGINA LESION               </v>
          </cell>
        </row>
        <row r="4138">
          <cell r="A4138" t="str">
            <v>57150</v>
          </cell>
          <cell r="B4138" t="str">
            <v xml:space="preserve">TREAT VAGINA INFECTION             </v>
          </cell>
        </row>
        <row r="4139">
          <cell r="A4139" t="str">
            <v>57160</v>
          </cell>
          <cell r="B4139" t="str">
            <v xml:space="preserve">INSERTION OF PESSARY/DEVICE        </v>
          </cell>
        </row>
        <row r="4140">
          <cell r="A4140" t="str">
            <v>57170</v>
          </cell>
          <cell r="B4140" t="str">
            <v xml:space="preserve">FITTING OF DIAPHRAGM/CAP           </v>
          </cell>
        </row>
        <row r="4141">
          <cell r="A4141" t="str">
            <v>57180</v>
          </cell>
          <cell r="B4141" t="str">
            <v xml:space="preserve">TREAT VAGINAL BLEEDING             </v>
          </cell>
        </row>
        <row r="4142">
          <cell r="A4142" t="str">
            <v>57200</v>
          </cell>
          <cell r="B4142" t="str">
            <v xml:space="preserve">REPAIR OF VAGINA                   </v>
          </cell>
        </row>
        <row r="4143">
          <cell r="A4143" t="str">
            <v>57210</v>
          </cell>
          <cell r="B4143" t="str">
            <v xml:space="preserve">REPAIR VAGINA/PERINEUM             </v>
          </cell>
        </row>
        <row r="4144">
          <cell r="A4144" t="str">
            <v>57220</v>
          </cell>
          <cell r="B4144" t="str">
            <v xml:space="preserve">REVISION OF URETHRA                </v>
          </cell>
        </row>
        <row r="4145">
          <cell r="A4145" t="str">
            <v>57230</v>
          </cell>
          <cell r="B4145" t="str">
            <v xml:space="preserve">REPAIR OF URETHRAL LESION          </v>
          </cell>
        </row>
        <row r="4146">
          <cell r="A4146" t="str">
            <v>57240</v>
          </cell>
          <cell r="B4146" t="str">
            <v xml:space="preserve">REPAIR BLADDER &amp; VAGINA            </v>
          </cell>
        </row>
        <row r="4147">
          <cell r="A4147" t="str">
            <v>57250</v>
          </cell>
          <cell r="B4147" t="str">
            <v xml:space="preserve">REPAIR RECTUM &amp; VAGINA             </v>
          </cell>
        </row>
        <row r="4148">
          <cell r="A4148" t="str">
            <v>57260</v>
          </cell>
          <cell r="B4148" t="str">
            <v xml:space="preserve">REPAIR OF VAGINA                   </v>
          </cell>
        </row>
        <row r="4149">
          <cell r="A4149" t="str">
            <v>57265</v>
          </cell>
          <cell r="B4149" t="str">
            <v xml:space="preserve">EXTENSIVE REPAIR OF VAGINA         </v>
          </cell>
        </row>
        <row r="4150">
          <cell r="A4150" t="str">
            <v>57268</v>
          </cell>
          <cell r="B4150" t="str">
            <v xml:space="preserve">REPAIR OF BOWEL BULGE              </v>
          </cell>
        </row>
        <row r="4151">
          <cell r="A4151" t="str">
            <v>57270</v>
          </cell>
          <cell r="B4151" t="str">
            <v xml:space="preserve">REPAIR OF BOWEL POUCH              </v>
          </cell>
        </row>
        <row r="4152">
          <cell r="A4152" t="str">
            <v>57280</v>
          </cell>
          <cell r="B4152" t="str">
            <v xml:space="preserve">SUSPENSION OF VAGINA               </v>
          </cell>
        </row>
        <row r="4153">
          <cell r="A4153" t="str">
            <v>57282</v>
          </cell>
          <cell r="B4153" t="str">
            <v xml:space="preserve">REPAIR OF VAGINAL PROLAPSE         </v>
          </cell>
        </row>
        <row r="4154">
          <cell r="A4154" t="str">
            <v>57284</v>
          </cell>
          <cell r="B4154" t="str">
            <v xml:space="preserve">REPAIR PARAVAGINAL DEFECT          </v>
          </cell>
        </row>
        <row r="4155">
          <cell r="A4155" t="str">
            <v>57288</v>
          </cell>
          <cell r="B4155" t="str">
            <v xml:space="preserve">REPAIR BLADDER DEFECT              </v>
          </cell>
        </row>
        <row r="4156">
          <cell r="A4156" t="str">
            <v>57289</v>
          </cell>
          <cell r="B4156" t="str">
            <v xml:space="preserve">REPAIR BLADDER &amp; VAGINA            </v>
          </cell>
        </row>
        <row r="4157">
          <cell r="A4157" t="str">
            <v>57291</v>
          </cell>
          <cell r="B4157" t="str">
            <v xml:space="preserve">CONSTRUCTION OF VAGINA             </v>
          </cell>
        </row>
        <row r="4158">
          <cell r="A4158" t="str">
            <v>57292</v>
          </cell>
          <cell r="B4158" t="str">
            <v xml:space="preserve">CONSTRUCT VAGINA WITH GRAFT        </v>
          </cell>
        </row>
        <row r="4159">
          <cell r="A4159" t="str">
            <v>57300</v>
          </cell>
          <cell r="B4159" t="str">
            <v xml:space="preserve">REPAIR RECTUM-VAGINA FISTULA       </v>
          </cell>
        </row>
        <row r="4160">
          <cell r="A4160" t="str">
            <v>57305</v>
          </cell>
          <cell r="B4160" t="str">
            <v xml:space="preserve">REPAIR RECTUM-VAGINA FISTULA       </v>
          </cell>
        </row>
        <row r="4161">
          <cell r="A4161" t="str">
            <v>57307</v>
          </cell>
          <cell r="B4161" t="str">
            <v xml:space="preserve">FISTULA REPAIR &amp; COLOSTOMY         </v>
          </cell>
        </row>
        <row r="4162">
          <cell r="A4162" t="str">
            <v>57308</v>
          </cell>
          <cell r="B4162" t="str">
            <v xml:space="preserve">FISTULA REPAIR, TRANSPERINE        </v>
          </cell>
        </row>
        <row r="4163">
          <cell r="A4163" t="str">
            <v>57310</v>
          </cell>
          <cell r="B4163" t="str">
            <v xml:space="preserve">REPAIR URETHROVAGINAL LESION       </v>
          </cell>
        </row>
        <row r="4164">
          <cell r="A4164" t="str">
            <v>57311</v>
          </cell>
          <cell r="B4164" t="str">
            <v xml:space="preserve">REPAIR URETHROVAGINAL LESION       </v>
          </cell>
        </row>
        <row r="4165">
          <cell r="A4165" t="str">
            <v>57320</v>
          </cell>
          <cell r="B4165" t="str">
            <v xml:space="preserve">REPAIR BLADDER-VAGINA LESION       </v>
          </cell>
        </row>
        <row r="4166">
          <cell r="A4166" t="str">
            <v>57330</v>
          </cell>
          <cell r="B4166" t="str">
            <v xml:space="preserve">REPAIR BLADDER-VAGINA LESION       </v>
          </cell>
        </row>
        <row r="4167">
          <cell r="A4167" t="str">
            <v>57335</v>
          </cell>
          <cell r="B4167" t="str">
            <v xml:space="preserve">REPAIR VAGINA                      </v>
          </cell>
        </row>
        <row r="4168">
          <cell r="A4168" t="str">
            <v>57400</v>
          </cell>
          <cell r="B4168" t="str">
            <v xml:space="preserve">DILATION OF VAGINA                 </v>
          </cell>
        </row>
        <row r="4169">
          <cell r="A4169" t="str">
            <v>57410</v>
          </cell>
          <cell r="B4169" t="str">
            <v xml:space="preserve">PELVIC EXAMINATION                 </v>
          </cell>
        </row>
        <row r="4170">
          <cell r="A4170" t="str">
            <v>57415</v>
          </cell>
          <cell r="B4170" t="str">
            <v xml:space="preserve">REMOVAL VAGINAL FOREIGN BODY       </v>
          </cell>
        </row>
        <row r="4171">
          <cell r="A4171" t="str">
            <v>57452</v>
          </cell>
          <cell r="B4171" t="str">
            <v xml:space="preserve">EXAMINATION OF VAGINA              </v>
          </cell>
        </row>
        <row r="4172">
          <cell r="A4172" t="str">
            <v>57454</v>
          </cell>
          <cell r="B4172" t="str">
            <v xml:space="preserve">VAGINA EXAMINATION &amp; BIOPSY        </v>
          </cell>
        </row>
        <row r="4173">
          <cell r="A4173" t="str">
            <v>57460</v>
          </cell>
          <cell r="B4173" t="str">
            <v xml:space="preserve">CERVIX EXCISION                    </v>
          </cell>
        </row>
        <row r="4174">
          <cell r="A4174" t="str">
            <v>57500</v>
          </cell>
          <cell r="B4174" t="str">
            <v xml:space="preserve">BIOPSY OF CERVIX                   </v>
          </cell>
        </row>
        <row r="4175">
          <cell r="A4175" t="str">
            <v>57505</v>
          </cell>
          <cell r="B4175" t="str">
            <v xml:space="preserve">ENDOCERVICAL CURETTAGE             </v>
          </cell>
        </row>
        <row r="4176">
          <cell r="A4176" t="str">
            <v>57510</v>
          </cell>
          <cell r="B4176" t="str">
            <v xml:space="preserve">CAUTERIZATION OF CERVIX            </v>
          </cell>
        </row>
        <row r="4177">
          <cell r="A4177" t="str">
            <v>57511</v>
          </cell>
          <cell r="B4177" t="str">
            <v xml:space="preserve">CRYOCAUTERY OF CERVIX              </v>
          </cell>
        </row>
        <row r="4178">
          <cell r="A4178" t="str">
            <v>57513</v>
          </cell>
          <cell r="B4178" t="str">
            <v xml:space="preserve">LASER SURGERY OF CERVIX            </v>
          </cell>
        </row>
        <row r="4179">
          <cell r="A4179" t="str">
            <v>57520</v>
          </cell>
          <cell r="B4179" t="str">
            <v xml:space="preserve">CONIZATION OF CERVIX               </v>
          </cell>
        </row>
        <row r="4180">
          <cell r="A4180" t="str">
            <v>57522</v>
          </cell>
          <cell r="B4180" t="str">
            <v xml:space="preserve">CONIZATION OF CERVIX               </v>
          </cell>
        </row>
        <row r="4181">
          <cell r="A4181" t="str">
            <v>57530</v>
          </cell>
          <cell r="B4181" t="str">
            <v xml:space="preserve">REMOVAL OF CERVIX                  </v>
          </cell>
        </row>
        <row r="4182">
          <cell r="A4182" t="str">
            <v>57531</v>
          </cell>
          <cell r="B4182" t="str">
            <v xml:space="preserve">REMOVAL OF CERVIX, RADICAL         </v>
          </cell>
        </row>
        <row r="4183">
          <cell r="A4183" t="str">
            <v>57540</v>
          </cell>
          <cell r="B4183" t="str">
            <v xml:space="preserve">REMOVAL OF RESIDUAL CERVIX         </v>
          </cell>
        </row>
        <row r="4184">
          <cell r="A4184" t="str">
            <v>57545</v>
          </cell>
          <cell r="B4184" t="str">
            <v xml:space="preserve">REMOVE CERVIX, REPAIR PELVIS       </v>
          </cell>
        </row>
        <row r="4185">
          <cell r="A4185" t="str">
            <v>57550</v>
          </cell>
          <cell r="B4185" t="str">
            <v xml:space="preserve">REMOVAL OF RESIDUAL CERVIX         </v>
          </cell>
        </row>
        <row r="4186">
          <cell r="A4186" t="str">
            <v>57555</v>
          </cell>
          <cell r="B4186" t="str">
            <v xml:space="preserve">REMOVE CERVIX, REPAIR VAGINA       </v>
          </cell>
        </row>
        <row r="4187">
          <cell r="A4187" t="str">
            <v>57556</v>
          </cell>
          <cell r="B4187" t="str">
            <v xml:space="preserve">REMOVE CERVIX, REPAIR BOWEL        </v>
          </cell>
        </row>
        <row r="4188">
          <cell r="A4188" t="str">
            <v>57700</v>
          </cell>
          <cell r="B4188" t="str">
            <v xml:space="preserve">REVISION OF CERVIX                 </v>
          </cell>
        </row>
        <row r="4189">
          <cell r="A4189" t="str">
            <v>57720</v>
          </cell>
          <cell r="B4189" t="str">
            <v xml:space="preserve">REVISION OF CERVIX                 </v>
          </cell>
        </row>
        <row r="4190">
          <cell r="A4190" t="str">
            <v>57800</v>
          </cell>
          <cell r="B4190" t="str">
            <v xml:space="preserve">DILATION OF CERVICAL CANAL         </v>
          </cell>
        </row>
        <row r="4191">
          <cell r="A4191" t="str">
            <v>57820</v>
          </cell>
          <cell r="B4191" t="str">
            <v xml:space="preserve">D&amp;C OF RESIDUAL CERVIX             </v>
          </cell>
        </row>
        <row r="4192">
          <cell r="A4192" t="str">
            <v>58100</v>
          </cell>
          <cell r="B4192" t="str">
            <v xml:space="preserve">BIOPSY OF UTERUS LINING            </v>
          </cell>
        </row>
        <row r="4193">
          <cell r="A4193" t="str">
            <v>58120</v>
          </cell>
          <cell r="B4193" t="str">
            <v xml:space="preserve">DILATION AND CURETTAGE (D&amp;C)       </v>
          </cell>
        </row>
        <row r="4194">
          <cell r="A4194" t="str">
            <v>58140</v>
          </cell>
          <cell r="B4194" t="str">
            <v xml:space="preserve">REMOVAL OF UTERUS LESION           </v>
          </cell>
        </row>
        <row r="4195">
          <cell r="A4195" t="str">
            <v>58145</v>
          </cell>
          <cell r="B4195" t="str">
            <v xml:space="preserve">REMOVAL OF UTERUS LESION           </v>
          </cell>
        </row>
        <row r="4196">
          <cell r="A4196" t="str">
            <v>58150</v>
          </cell>
          <cell r="B4196" t="str">
            <v xml:space="preserve">TOTAL HYSTERECTOMY                 </v>
          </cell>
        </row>
        <row r="4197">
          <cell r="A4197" t="str">
            <v>58152</v>
          </cell>
          <cell r="B4197" t="str">
            <v xml:space="preserve">TOTAL HYSTERECTOMY                 </v>
          </cell>
        </row>
        <row r="4198">
          <cell r="A4198" t="str">
            <v>58180</v>
          </cell>
          <cell r="B4198" t="str">
            <v xml:space="preserve">PARTIAL HYSTERECTOMY               </v>
          </cell>
        </row>
        <row r="4199">
          <cell r="A4199" t="str">
            <v>58200</v>
          </cell>
          <cell r="B4199" t="str">
            <v xml:space="preserve">EXTENSIVE HYSTERECTOMY             </v>
          </cell>
        </row>
        <row r="4200">
          <cell r="A4200" t="str">
            <v>58210</v>
          </cell>
          <cell r="B4200" t="str">
            <v xml:space="preserve">EXTENSIVE HYSTERECTOMY             </v>
          </cell>
        </row>
        <row r="4201">
          <cell r="A4201" t="str">
            <v>58240</v>
          </cell>
          <cell r="B4201" t="str">
            <v xml:space="preserve">REMOVAL OF PELVIS CONTENTS         </v>
          </cell>
        </row>
        <row r="4202">
          <cell r="A4202" t="str">
            <v>58260</v>
          </cell>
          <cell r="B4202" t="str">
            <v xml:space="preserve">VAGINAL HYSTERECTOMY               </v>
          </cell>
        </row>
        <row r="4203">
          <cell r="A4203" t="str">
            <v>58262</v>
          </cell>
          <cell r="B4203" t="str">
            <v xml:space="preserve">VAGINAL HYSTERECTOMY               </v>
          </cell>
        </row>
        <row r="4204">
          <cell r="A4204" t="str">
            <v>58263</v>
          </cell>
          <cell r="B4204" t="str">
            <v xml:space="preserve">VAGINAL HYSTERECTOMY               </v>
          </cell>
        </row>
        <row r="4205">
          <cell r="A4205" t="str">
            <v>58267</v>
          </cell>
          <cell r="B4205" t="str">
            <v xml:space="preserve">HYSTERECTOMY &amp; VAGINA REPAIR       </v>
          </cell>
        </row>
        <row r="4206">
          <cell r="A4206" t="str">
            <v>58270</v>
          </cell>
          <cell r="B4206" t="str">
            <v xml:space="preserve">HYSTERECTOMY &amp; VAGINA REPAIR       </v>
          </cell>
        </row>
        <row r="4207">
          <cell r="A4207" t="str">
            <v>58275</v>
          </cell>
          <cell r="B4207" t="str">
            <v xml:space="preserve">HYSTERECTOMY, REVISE VAGINA        </v>
          </cell>
        </row>
        <row r="4208">
          <cell r="A4208" t="str">
            <v>58280</v>
          </cell>
          <cell r="B4208" t="str">
            <v xml:space="preserve">HYSTERECTOMY, REVISE VAGINA        </v>
          </cell>
        </row>
        <row r="4209">
          <cell r="A4209" t="str">
            <v>58285</v>
          </cell>
          <cell r="B4209" t="str">
            <v xml:space="preserve">EXTENSIVE HYSTERECTOMY             </v>
          </cell>
        </row>
        <row r="4210">
          <cell r="A4210" t="str">
            <v>58300</v>
          </cell>
          <cell r="B4210" t="str">
            <v xml:space="preserve">INSERT INTRAUTERINE DEVICE         </v>
          </cell>
        </row>
        <row r="4211">
          <cell r="A4211" t="str">
            <v>58301</v>
          </cell>
          <cell r="B4211" t="str">
            <v xml:space="preserve">REMOVE INTRAUTERINE DEVICE         </v>
          </cell>
        </row>
        <row r="4212">
          <cell r="A4212" t="str">
            <v>58321</v>
          </cell>
          <cell r="B4212" t="str">
            <v xml:space="preserve">ARTIFICIAL INSEMINATION            </v>
          </cell>
        </row>
        <row r="4213">
          <cell r="A4213" t="str">
            <v>58322</v>
          </cell>
          <cell r="B4213" t="str">
            <v xml:space="preserve">ARTIFICIAL INSEMINATION            </v>
          </cell>
        </row>
        <row r="4214">
          <cell r="A4214" t="str">
            <v>58323</v>
          </cell>
          <cell r="B4214" t="str">
            <v xml:space="preserve">SPERM WASHING                      </v>
          </cell>
        </row>
        <row r="4215">
          <cell r="A4215" t="str">
            <v>58340</v>
          </cell>
          <cell r="B4215" t="str">
            <v xml:space="preserve">CATHETER FOR HYSTEROGRAPHY         </v>
          </cell>
        </row>
        <row r="4216">
          <cell r="A4216" t="str">
            <v>58345</v>
          </cell>
          <cell r="B4216" t="str">
            <v xml:space="preserve">REOPEN FALLOPIAN TUBE              </v>
          </cell>
        </row>
        <row r="4217">
          <cell r="A4217" t="str">
            <v>58350</v>
          </cell>
          <cell r="B4217" t="str">
            <v xml:space="preserve">REOPEN FALLOPIAN TUBE              </v>
          </cell>
        </row>
        <row r="4218">
          <cell r="A4218" t="str">
            <v>58400</v>
          </cell>
          <cell r="B4218" t="str">
            <v xml:space="preserve">SUSPENSION OF UTERUS               </v>
          </cell>
        </row>
        <row r="4219">
          <cell r="A4219" t="str">
            <v>58410</v>
          </cell>
          <cell r="B4219" t="str">
            <v xml:space="preserve">SUSPENSION OF UTERUS               </v>
          </cell>
        </row>
        <row r="4220">
          <cell r="A4220" t="str">
            <v>58520</v>
          </cell>
          <cell r="B4220" t="str">
            <v xml:space="preserve">REPAIR OF RUPTURED UTERUS          </v>
          </cell>
        </row>
        <row r="4221">
          <cell r="A4221" t="str">
            <v>58540</v>
          </cell>
          <cell r="B4221" t="str">
            <v xml:space="preserve">REVISION OF UTERUS                 </v>
          </cell>
        </row>
        <row r="4222">
          <cell r="A4222" t="str">
            <v>58600</v>
          </cell>
          <cell r="B4222" t="str">
            <v xml:space="preserve">DIVISION OF FALLOPIAN TUBE         </v>
          </cell>
        </row>
        <row r="4223">
          <cell r="A4223" t="str">
            <v>58605</v>
          </cell>
          <cell r="B4223" t="str">
            <v xml:space="preserve">DIVISION OF FALLOPIAN TUBE         </v>
          </cell>
        </row>
        <row r="4224">
          <cell r="A4224" t="str">
            <v>58611</v>
          </cell>
          <cell r="B4224" t="str">
            <v xml:space="preserve">LIGATE OVIDUCT(S) ADD-ON           </v>
          </cell>
        </row>
        <row r="4225">
          <cell r="A4225" t="str">
            <v>58615</v>
          </cell>
          <cell r="B4225" t="str">
            <v xml:space="preserve">OCCLUDE FALLOPIAN TUBE(S)          </v>
          </cell>
        </row>
        <row r="4226">
          <cell r="A4226" t="str">
            <v>58700</v>
          </cell>
          <cell r="B4226" t="str">
            <v xml:space="preserve">REMOVAL OF FALLOPIAN TUBE          </v>
          </cell>
        </row>
        <row r="4227">
          <cell r="A4227" t="str">
            <v>58720</v>
          </cell>
          <cell r="B4227" t="str">
            <v xml:space="preserve">REMOVAL OF OVARY/TUBE(S)           </v>
          </cell>
        </row>
        <row r="4228">
          <cell r="A4228" t="str">
            <v>58740</v>
          </cell>
          <cell r="B4228" t="str">
            <v xml:space="preserve">REVISE FALLOPIAN TUBE(S)           </v>
          </cell>
        </row>
        <row r="4229">
          <cell r="A4229" t="str">
            <v>58750</v>
          </cell>
          <cell r="B4229" t="str">
            <v xml:space="preserve">REPAIR OVIDUCT                     </v>
          </cell>
        </row>
        <row r="4230">
          <cell r="A4230" t="str">
            <v>58752</v>
          </cell>
          <cell r="B4230" t="str">
            <v xml:space="preserve">REVISE OVARIAN TUBE(S)             </v>
          </cell>
        </row>
        <row r="4231">
          <cell r="A4231" t="str">
            <v>58760</v>
          </cell>
          <cell r="B4231" t="str">
            <v xml:space="preserve">REMOVE TUBAL OBSTRUCTION           </v>
          </cell>
        </row>
        <row r="4232">
          <cell r="A4232" t="str">
            <v>58770</v>
          </cell>
          <cell r="B4232" t="str">
            <v xml:space="preserve">CREATE NEW TUBAL OPENING           </v>
          </cell>
        </row>
        <row r="4233">
          <cell r="A4233" t="str">
            <v>58800</v>
          </cell>
          <cell r="B4233" t="str">
            <v xml:space="preserve">DRAINAGE OF OVARIAN CYST(S)        </v>
          </cell>
        </row>
        <row r="4234">
          <cell r="A4234" t="str">
            <v>58805</v>
          </cell>
          <cell r="B4234" t="str">
            <v xml:space="preserve">DRAINAGE OF OVARIAN CYST(S)        </v>
          </cell>
        </row>
        <row r="4235">
          <cell r="A4235" t="str">
            <v>58820</v>
          </cell>
          <cell r="B4235" t="str">
            <v xml:space="preserve">OPEN DRAIN OVARY ABSCESS           </v>
          </cell>
        </row>
        <row r="4236">
          <cell r="A4236" t="str">
            <v>58822</v>
          </cell>
          <cell r="B4236" t="str">
            <v xml:space="preserve">PERCUT DRAIN OVARY ABSCESS         </v>
          </cell>
        </row>
        <row r="4237">
          <cell r="A4237" t="str">
            <v>58823</v>
          </cell>
          <cell r="B4237" t="str">
            <v xml:space="preserve">PERCUT DRAIN PELVIC ABSCESS        </v>
          </cell>
        </row>
        <row r="4238">
          <cell r="A4238" t="str">
            <v>58825</v>
          </cell>
          <cell r="B4238" t="str">
            <v xml:space="preserve">TRANSPOSITION, OVARY(S)            </v>
          </cell>
        </row>
        <row r="4239">
          <cell r="A4239" t="str">
            <v>58900</v>
          </cell>
          <cell r="B4239" t="str">
            <v xml:space="preserve">BIOPSY OF OVARY(S)                 </v>
          </cell>
        </row>
        <row r="4240">
          <cell r="A4240" t="str">
            <v>58920</v>
          </cell>
          <cell r="B4240" t="str">
            <v xml:space="preserve">PARTIAL REMOVAL OF OVARY(S)        </v>
          </cell>
        </row>
        <row r="4241">
          <cell r="A4241" t="str">
            <v>58925</v>
          </cell>
          <cell r="B4241" t="str">
            <v xml:space="preserve">REMOVAL OF OVARIAN CYST(S)         </v>
          </cell>
        </row>
        <row r="4242">
          <cell r="A4242" t="str">
            <v>58940</v>
          </cell>
          <cell r="B4242" t="str">
            <v xml:space="preserve">REMOVAL OF OVARY(S)                </v>
          </cell>
        </row>
        <row r="4243">
          <cell r="A4243" t="str">
            <v>58943</v>
          </cell>
          <cell r="B4243" t="str">
            <v xml:space="preserve">REMOVAL OF OVARY(S)                </v>
          </cell>
        </row>
        <row r="4244">
          <cell r="A4244" t="str">
            <v>58950</v>
          </cell>
          <cell r="B4244" t="str">
            <v xml:space="preserve">RESECT OVARIAN MALIGNANCY          </v>
          </cell>
        </row>
        <row r="4245">
          <cell r="A4245" t="str">
            <v>58951</v>
          </cell>
          <cell r="B4245" t="str">
            <v xml:space="preserve">RESECT OVARIAN MALIGNANCY          </v>
          </cell>
        </row>
        <row r="4246">
          <cell r="A4246" t="str">
            <v>58952</v>
          </cell>
          <cell r="B4246" t="str">
            <v xml:space="preserve">RESECT OVARIAN MALIGNANCY          </v>
          </cell>
        </row>
        <row r="4247">
          <cell r="A4247" t="str">
            <v>58960</v>
          </cell>
          <cell r="B4247" t="str">
            <v xml:space="preserve">EXPLORATION OF ABDOMEN             </v>
          </cell>
        </row>
        <row r="4248">
          <cell r="A4248" t="str">
            <v>58970</v>
          </cell>
          <cell r="B4248" t="str">
            <v xml:space="preserve">RETRIEVAL OF OOCYTE                </v>
          </cell>
        </row>
        <row r="4249">
          <cell r="A4249" t="str">
            <v>58974</v>
          </cell>
          <cell r="B4249" t="str">
            <v xml:space="preserve">TRANSFER OF EMBRYO                 </v>
          </cell>
        </row>
        <row r="4250">
          <cell r="A4250" t="str">
            <v>58976</v>
          </cell>
          <cell r="B4250" t="str">
            <v xml:space="preserve">TRANSFER OF EMBRYO                 </v>
          </cell>
        </row>
        <row r="4251">
          <cell r="A4251" t="str">
            <v>58999</v>
          </cell>
          <cell r="B4251" t="str">
            <v xml:space="preserve">GENITAL SURGERY PROCEDURE          </v>
          </cell>
        </row>
        <row r="4252">
          <cell r="A4252" t="str">
            <v>59000</v>
          </cell>
          <cell r="B4252" t="str">
            <v xml:space="preserve">AMNIOCENTESIS                      </v>
          </cell>
        </row>
        <row r="4253">
          <cell r="A4253" t="str">
            <v>59012</v>
          </cell>
          <cell r="B4253" t="str">
            <v xml:space="preserve">FETAL CORD PUNCTURE,PRENATAL       </v>
          </cell>
        </row>
        <row r="4254">
          <cell r="A4254" t="str">
            <v>59015</v>
          </cell>
          <cell r="B4254" t="str">
            <v xml:space="preserve">CHORION BIOPSY                     </v>
          </cell>
        </row>
        <row r="4255">
          <cell r="A4255" t="str">
            <v>59020</v>
          </cell>
          <cell r="B4255" t="str">
            <v xml:space="preserve">FETAL CONTRACT STRESS TEST         </v>
          </cell>
        </row>
        <row r="4256">
          <cell r="A4256" t="str">
            <v>59025</v>
          </cell>
          <cell r="B4256" t="str">
            <v xml:space="preserve">FETAL NON-STRESS TEST              </v>
          </cell>
        </row>
        <row r="4257">
          <cell r="A4257" t="str">
            <v>59030</v>
          </cell>
          <cell r="B4257" t="str">
            <v xml:space="preserve">FETAL SCALP BLOOD SAMPLE           </v>
          </cell>
        </row>
        <row r="4258">
          <cell r="A4258" t="str">
            <v>59050</v>
          </cell>
          <cell r="B4258" t="str">
            <v xml:space="preserve">FETAL MONITOR W/REPORT             </v>
          </cell>
        </row>
        <row r="4259">
          <cell r="A4259" t="str">
            <v>59051</v>
          </cell>
          <cell r="B4259" t="str">
            <v xml:space="preserve">FETAL MONITOR/INTERPRET ONLY       </v>
          </cell>
        </row>
        <row r="4260">
          <cell r="A4260" t="str">
            <v>59100</v>
          </cell>
          <cell r="B4260" t="str">
            <v xml:space="preserve">REMOVE UTERUS LESION               </v>
          </cell>
        </row>
        <row r="4261">
          <cell r="A4261" t="str">
            <v>59120</v>
          </cell>
          <cell r="B4261" t="str">
            <v xml:space="preserve">TREAT ECTOPIC PREGNANCY            </v>
          </cell>
        </row>
        <row r="4262">
          <cell r="A4262" t="str">
            <v>59121</v>
          </cell>
          <cell r="B4262" t="str">
            <v xml:space="preserve">TREAT ECTOPIC PREGNANCY            </v>
          </cell>
        </row>
        <row r="4263">
          <cell r="A4263" t="str">
            <v>59130</v>
          </cell>
          <cell r="B4263" t="str">
            <v xml:space="preserve">TREAT ECTOPIC PREGNANCY            </v>
          </cell>
        </row>
        <row r="4264">
          <cell r="A4264" t="str">
            <v>59135</v>
          </cell>
          <cell r="B4264" t="str">
            <v xml:space="preserve">TREAT ECTOPIC PREGNANCY            </v>
          </cell>
        </row>
        <row r="4265">
          <cell r="A4265" t="str">
            <v>59136</v>
          </cell>
          <cell r="B4265" t="str">
            <v xml:space="preserve">TREAT ECTOPIC PREGNANCY            </v>
          </cell>
        </row>
        <row r="4266">
          <cell r="A4266" t="str">
            <v>59140</v>
          </cell>
          <cell r="B4266" t="str">
            <v xml:space="preserve">TREAT ECTOPIC PREGNANCY            </v>
          </cell>
        </row>
        <row r="4267">
          <cell r="A4267" t="str">
            <v>59150</v>
          </cell>
          <cell r="B4267" t="str">
            <v xml:space="preserve">TREAT ECTOPIC PREGNANCY            </v>
          </cell>
        </row>
        <row r="4268">
          <cell r="A4268" t="str">
            <v>59151</v>
          </cell>
          <cell r="B4268" t="str">
            <v xml:space="preserve">TREAT ECTOPIC PREGNANCY            </v>
          </cell>
        </row>
        <row r="4269">
          <cell r="A4269" t="str">
            <v>59160</v>
          </cell>
          <cell r="B4269" t="str">
            <v xml:space="preserve">D&amp;C AFTER DELIVERY                 </v>
          </cell>
        </row>
        <row r="4270">
          <cell r="A4270" t="str">
            <v>59200</v>
          </cell>
          <cell r="B4270" t="str">
            <v xml:space="preserve">INSERT CERVICAL DILATOR            </v>
          </cell>
        </row>
        <row r="4271">
          <cell r="A4271" t="str">
            <v>59300</v>
          </cell>
          <cell r="B4271" t="str">
            <v xml:space="preserve">EPISIOTOMY OR VAGINAL REPAIR       </v>
          </cell>
        </row>
        <row r="4272">
          <cell r="A4272" t="str">
            <v>59320</v>
          </cell>
          <cell r="B4272" t="str">
            <v xml:space="preserve">REVISION OF CERVIX                 </v>
          </cell>
        </row>
        <row r="4273">
          <cell r="A4273" t="str">
            <v>59325</v>
          </cell>
          <cell r="B4273" t="str">
            <v xml:space="preserve">REVISION OF CERVIX                 </v>
          </cell>
        </row>
        <row r="4274">
          <cell r="A4274" t="str">
            <v>59350</v>
          </cell>
          <cell r="B4274" t="str">
            <v xml:space="preserve">REPAIR OF UTERUS                   </v>
          </cell>
        </row>
        <row r="4275">
          <cell r="A4275" t="str">
            <v>59400</v>
          </cell>
          <cell r="B4275" t="str">
            <v xml:space="preserve">OBSTETRICAL CARE                   </v>
          </cell>
        </row>
        <row r="4276">
          <cell r="A4276" t="str">
            <v>59409</v>
          </cell>
          <cell r="B4276" t="str">
            <v xml:space="preserve">OBSTETRICAL CARE                   </v>
          </cell>
        </row>
        <row r="4277">
          <cell r="A4277" t="str">
            <v>59410</v>
          </cell>
          <cell r="B4277" t="str">
            <v xml:space="preserve">OBSTETRICAL CARE                   </v>
          </cell>
        </row>
        <row r="4278">
          <cell r="A4278" t="str">
            <v>59412</v>
          </cell>
          <cell r="B4278" t="str">
            <v xml:space="preserve">ANTEPARTUM MANIPULATION            </v>
          </cell>
        </row>
        <row r="4279">
          <cell r="A4279" t="str">
            <v>59414</v>
          </cell>
          <cell r="B4279" t="str">
            <v xml:space="preserve">DELIVER PLACENTA                   </v>
          </cell>
        </row>
        <row r="4280">
          <cell r="A4280" t="str">
            <v>59425</v>
          </cell>
          <cell r="B4280" t="str">
            <v xml:space="preserve">ANTEPARTUM CARE ONLY               </v>
          </cell>
        </row>
        <row r="4281">
          <cell r="A4281" t="str">
            <v>59426</v>
          </cell>
          <cell r="B4281" t="str">
            <v xml:space="preserve">ANTEPARTUM CARE ONLY               </v>
          </cell>
        </row>
        <row r="4282">
          <cell r="A4282" t="str">
            <v>59430</v>
          </cell>
          <cell r="B4282" t="str">
            <v xml:space="preserve">CARE AFTER DELIVERY                </v>
          </cell>
        </row>
        <row r="4283">
          <cell r="A4283" t="str">
            <v>59510</v>
          </cell>
          <cell r="B4283" t="str">
            <v xml:space="preserve">CESAREAN DELIVERY                  </v>
          </cell>
        </row>
        <row r="4284">
          <cell r="A4284" t="str">
            <v>59514</v>
          </cell>
          <cell r="B4284" t="str">
            <v xml:space="preserve">CESAREAN DELIVERY ONLY             </v>
          </cell>
        </row>
        <row r="4285">
          <cell r="A4285" t="str">
            <v>59515</v>
          </cell>
          <cell r="B4285" t="str">
            <v xml:space="preserve">CESAREAN DELIVERY                  </v>
          </cell>
        </row>
        <row r="4286">
          <cell r="A4286" t="str">
            <v>59525</v>
          </cell>
          <cell r="B4286" t="str">
            <v xml:space="preserve">REMOVE UTERUS AFTER CESAREAN       </v>
          </cell>
        </row>
        <row r="4287">
          <cell r="A4287" t="str">
            <v>59610</v>
          </cell>
          <cell r="B4287" t="str">
            <v xml:space="preserve">VBAC DELIVERY                      </v>
          </cell>
        </row>
        <row r="4288">
          <cell r="A4288" t="str">
            <v>59612</v>
          </cell>
          <cell r="B4288" t="str">
            <v xml:space="preserve">VBAC DELIVERY ONLY                 </v>
          </cell>
        </row>
        <row r="4289">
          <cell r="A4289" t="str">
            <v>59614</v>
          </cell>
          <cell r="B4289" t="str">
            <v xml:space="preserve">VBAC CARE AFTER DELIVERY           </v>
          </cell>
        </row>
        <row r="4290">
          <cell r="A4290" t="str">
            <v>59618</v>
          </cell>
          <cell r="B4290" t="str">
            <v xml:space="preserve">ATTEMPTED VBAC DELIVERY            </v>
          </cell>
        </row>
        <row r="4291">
          <cell r="A4291" t="str">
            <v>59620</v>
          </cell>
          <cell r="B4291" t="str">
            <v xml:space="preserve">ATTEMPTED VBAC DELIVERY ONLY       </v>
          </cell>
        </row>
        <row r="4292">
          <cell r="A4292" t="str">
            <v>59622</v>
          </cell>
          <cell r="B4292" t="str">
            <v xml:space="preserve">ATTEMPTED VBAC AFTER CARE          </v>
          </cell>
        </row>
        <row r="4293">
          <cell r="A4293" t="str">
            <v>59812</v>
          </cell>
          <cell r="B4293" t="str">
            <v xml:space="preserve">TREATMENT OF MISCARRIAGE           </v>
          </cell>
        </row>
        <row r="4294">
          <cell r="A4294" t="str">
            <v>59820</v>
          </cell>
          <cell r="B4294" t="str">
            <v xml:space="preserve">CARE OF MISCARRIAGE                </v>
          </cell>
        </row>
        <row r="4295">
          <cell r="A4295" t="str">
            <v>59821</v>
          </cell>
          <cell r="B4295" t="str">
            <v xml:space="preserve">TREATMENT OF MISCARRIAGE           </v>
          </cell>
        </row>
        <row r="4296">
          <cell r="A4296" t="str">
            <v>59830</v>
          </cell>
          <cell r="B4296" t="str">
            <v xml:space="preserve">TREAT UTERUS INFECTION             </v>
          </cell>
        </row>
        <row r="4297">
          <cell r="A4297" t="str">
            <v>59840</v>
          </cell>
          <cell r="B4297" t="str">
            <v xml:space="preserve">ABORTION                           </v>
          </cell>
        </row>
        <row r="4298">
          <cell r="A4298" t="str">
            <v>59841</v>
          </cell>
          <cell r="B4298" t="str">
            <v xml:space="preserve">ABORTION                           </v>
          </cell>
        </row>
        <row r="4299">
          <cell r="A4299" t="str">
            <v>59850</v>
          </cell>
          <cell r="B4299" t="str">
            <v xml:space="preserve">ABORTION                           </v>
          </cell>
        </row>
        <row r="4300">
          <cell r="A4300" t="str">
            <v>59851</v>
          </cell>
          <cell r="B4300" t="str">
            <v xml:space="preserve">ABORTION                           </v>
          </cell>
        </row>
        <row r="4301">
          <cell r="A4301" t="str">
            <v>59852</v>
          </cell>
          <cell r="B4301" t="str">
            <v xml:space="preserve">ABORTION                           </v>
          </cell>
        </row>
        <row r="4302">
          <cell r="A4302" t="str">
            <v>59855</v>
          </cell>
          <cell r="B4302" t="str">
            <v xml:space="preserve">ABORTION                           </v>
          </cell>
        </row>
        <row r="4303">
          <cell r="A4303" t="str">
            <v>59856</v>
          </cell>
          <cell r="B4303" t="str">
            <v xml:space="preserve">ABORTION                           </v>
          </cell>
        </row>
        <row r="4304">
          <cell r="A4304" t="str">
            <v>59857</v>
          </cell>
          <cell r="B4304" t="str">
            <v xml:space="preserve">ABORTION                           </v>
          </cell>
        </row>
        <row r="4305">
          <cell r="A4305" t="str">
            <v>59866</v>
          </cell>
          <cell r="B4305" t="str">
            <v xml:space="preserve">ABORTION                           </v>
          </cell>
        </row>
        <row r="4306">
          <cell r="A4306" t="str">
            <v>59870</v>
          </cell>
          <cell r="B4306" t="str">
            <v xml:space="preserve">EVACUATE MOLE OF UTERUS            </v>
          </cell>
        </row>
        <row r="4307">
          <cell r="A4307" t="str">
            <v>59871</v>
          </cell>
          <cell r="B4307" t="str">
            <v xml:space="preserve">REMOVE CERCLAGE SUTURE             </v>
          </cell>
        </row>
        <row r="4308">
          <cell r="A4308" t="str">
            <v>59899</v>
          </cell>
          <cell r="B4308" t="str">
            <v xml:space="preserve">MATERNITY CARE PROCEDURE           </v>
          </cell>
        </row>
        <row r="4309">
          <cell r="A4309" t="str">
            <v>60000</v>
          </cell>
          <cell r="B4309" t="str">
            <v xml:space="preserve">DRAIN THYROID/TONGUE CYST          </v>
          </cell>
        </row>
        <row r="4310">
          <cell r="A4310" t="str">
            <v>60001</v>
          </cell>
          <cell r="B4310" t="str">
            <v xml:space="preserve">ASPIRATE/INJECT THYRIOD CYST       </v>
          </cell>
        </row>
        <row r="4311">
          <cell r="A4311" t="str">
            <v>60100</v>
          </cell>
          <cell r="B4311" t="str">
            <v xml:space="preserve">BIOPSY OF THYROID                  </v>
          </cell>
        </row>
        <row r="4312">
          <cell r="A4312" t="str">
            <v>60200</v>
          </cell>
          <cell r="B4312" t="str">
            <v xml:space="preserve">REMOVE THYROID LESION              </v>
          </cell>
        </row>
        <row r="4313">
          <cell r="A4313" t="str">
            <v>60210</v>
          </cell>
          <cell r="B4313" t="str">
            <v xml:space="preserve">PARTIAL EXCISION THYROID           </v>
          </cell>
        </row>
        <row r="4314">
          <cell r="A4314" t="str">
            <v>60212</v>
          </cell>
          <cell r="B4314" t="str">
            <v xml:space="preserve">PARITAL THYROID EXCISION           </v>
          </cell>
        </row>
        <row r="4315">
          <cell r="A4315" t="str">
            <v>60220</v>
          </cell>
          <cell r="B4315" t="str">
            <v xml:space="preserve">PARTIAL REMOVAL OF THYROID         </v>
          </cell>
        </row>
        <row r="4316">
          <cell r="A4316" t="str">
            <v>60225</v>
          </cell>
          <cell r="B4316" t="str">
            <v xml:space="preserve">PARTIAL REMOVAL OF THYROID         </v>
          </cell>
        </row>
        <row r="4317">
          <cell r="A4317" t="str">
            <v>60240</v>
          </cell>
          <cell r="B4317" t="str">
            <v xml:space="preserve">REMOVAL OF THYROID                 </v>
          </cell>
        </row>
        <row r="4318">
          <cell r="A4318" t="str">
            <v>60252</v>
          </cell>
          <cell r="B4318" t="str">
            <v xml:space="preserve">REMOVAL OF THYROID                 </v>
          </cell>
        </row>
        <row r="4319">
          <cell r="A4319" t="str">
            <v>60254</v>
          </cell>
          <cell r="B4319" t="str">
            <v xml:space="preserve">EXTENSIVE THYROID SURGERY          </v>
          </cell>
        </row>
        <row r="4320">
          <cell r="A4320" t="str">
            <v>60260</v>
          </cell>
          <cell r="B4320" t="str">
            <v xml:space="preserve">REPEAT THYROID SURGERY             </v>
          </cell>
        </row>
        <row r="4321">
          <cell r="A4321" t="str">
            <v>60270</v>
          </cell>
          <cell r="B4321" t="str">
            <v xml:space="preserve">REMOVAL OF THYROID                 </v>
          </cell>
        </row>
        <row r="4322">
          <cell r="A4322" t="str">
            <v>60271</v>
          </cell>
          <cell r="B4322" t="str">
            <v xml:space="preserve">REMOVAL OF THYROID                 </v>
          </cell>
        </row>
        <row r="4323">
          <cell r="A4323" t="str">
            <v>60280</v>
          </cell>
          <cell r="B4323" t="str">
            <v xml:space="preserve">REMOVE THYROID DUCT LESION         </v>
          </cell>
        </row>
        <row r="4324">
          <cell r="A4324" t="str">
            <v>60281</v>
          </cell>
          <cell r="B4324" t="str">
            <v xml:space="preserve">REMOVE THYROID DUCT LESION         </v>
          </cell>
        </row>
        <row r="4325">
          <cell r="A4325" t="str">
            <v>60500</v>
          </cell>
          <cell r="B4325" t="str">
            <v xml:space="preserve">EXPLORE PARATHYROID GLANDS         </v>
          </cell>
        </row>
        <row r="4326">
          <cell r="A4326" t="str">
            <v>60502</v>
          </cell>
          <cell r="B4326" t="str">
            <v xml:space="preserve">RE-EXPLORE PARATHYROIDS            </v>
          </cell>
        </row>
        <row r="4327">
          <cell r="A4327" t="str">
            <v>60505</v>
          </cell>
          <cell r="B4327" t="str">
            <v xml:space="preserve">EXPLORE PARATHYROID GLANDS         </v>
          </cell>
        </row>
        <row r="4328">
          <cell r="A4328" t="str">
            <v>60512</v>
          </cell>
          <cell r="B4328" t="str">
            <v xml:space="preserve">AUTOTRANSPLANT, PARATHYROID        </v>
          </cell>
        </row>
        <row r="4329">
          <cell r="A4329" t="str">
            <v>60520</v>
          </cell>
          <cell r="B4329" t="str">
            <v xml:space="preserve">REMOVAL OF THYMUS GLAND            </v>
          </cell>
        </row>
        <row r="4330">
          <cell r="A4330" t="str">
            <v>60521</v>
          </cell>
          <cell r="B4330" t="str">
            <v xml:space="preserve">REMOVAL THYMUS GLAND               </v>
          </cell>
        </row>
        <row r="4331">
          <cell r="A4331" t="str">
            <v>60522</v>
          </cell>
          <cell r="B4331" t="str">
            <v xml:space="preserve">REMOVAL OF THYMUS GLAND            </v>
          </cell>
        </row>
        <row r="4332">
          <cell r="A4332" t="str">
            <v>60540</v>
          </cell>
          <cell r="B4332" t="str">
            <v xml:space="preserve">EXPLORE ADRENAL GLAND              </v>
          </cell>
        </row>
        <row r="4333">
          <cell r="A4333" t="str">
            <v>60545</v>
          </cell>
          <cell r="B4333" t="str">
            <v xml:space="preserve">EXPLORE ADRENAL GLAND              </v>
          </cell>
        </row>
        <row r="4334">
          <cell r="A4334" t="str">
            <v>60600</v>
          </cell>
          <cell r="B4334" t="str">
            <v xml:space="preserve">REMOVE CAROTID BODY LESION         </v>
          </cell>
        </row>
        <row r="4335">
          <cell r="A4335" t="str">
            <v>60605</v>
          </cell>
          <cell r="B4335" t="str">
            <v xml:space="preserve">REMOVE CAROTID BODY LESION         </v>
          </cell>
        </row>
        <row r="4336">
          <cell r="A4336" t="str">
            <v>60699</v>
          </cell>
          <cell r="B4336" t="str">
            <v xml:space="preserve">ENDOCRINE SURGERY PROCEDURE        </v>
          </cell>
        </row>
        <row r="4337">
          <cell r="A4337" t="str">
            <v>61000</v>
          </cell>
          <cell r="B4337" t="str">
            <v xml:space="preserve">REMOVE CRANIAL CAVITY FLUID        </v>
          </cell>
        </row>
        <row r="4338">
          <cell r="A4338" t="str">
            <v>61001</v>
          </cell>
          <cell r="B4338" t="str">
            <v xml:space="preserve">REMOVE CRANIAL CAVITY FLUID        </v>
          </cell>
        </row>
        <row r="4339">
          <cell r="A4339" t="str">
            <v>61020</v>
          </cell>
          <cell r="B4339" t="str">
            <v xml:space="preserve">REMOVE BRAIN CAVITY FLUID          </v>
          </cell>
        </row>
        <row r="4340">
          <cell r="A4340" t="str">
            <v>61026</v>
          </cell>
          <cell r="B4340" t="str">
            <v xml:space="preserve">INJECTION INTO BRAIN CANAL         </v>
          </cell>
        </row>
        <row r="4341">
          <cell r="A4341" t="str">
            <v>61050</v>
          </cell>
          <cell r="B4341" t="str">
            <v xml:space="preserve">REMOVE BRAIN CANAL FLUID           </v>
          </cell>
        </row>
        <row r="4342">
          <cell r="A4342" t="str">
            <v>61055</v>
          </cell>
          <cell r="B4342" t="str">
            <v xml:space="preserve">INJECTION INTO BRAIN CANAL         </v>
          </cell>
        </row>
        <row r="4343">
          <cell r="A4343" t="str">
            <v>61070</v>
          </cell>
          <cell r="B4343" t="str">
            <v xml:space="preserve">BRAIN CANAL SHUNT PROCEDURE        </v>
          </cell>
        </row>
        <row r="4344">
          <cell r="A4344" t="str">
            <v>61105</v>
          </cell>
          <cell r="B4344" t="str">
            <v xml:space="preserve">TWIST DRILL HOLE                   </v>
          </cell>
        </row>
        <row r="4345">
          <cell r="A4345" t="str">
            <v>61107</v>
          </cell>
          <cell r="B4345" t="str">
            <v xml:space="preserve">DRILL SKULL FOR IMPLANTATION       </v>
          </cell>
        </row>
        <row r="4346">
          <cell r="A4346" t="str">
            <v>61108</v>
          </cell>
          <cell r="B4346" t="str">
            <v xml:space="preserve">DRILL SKULL FOR DRAINAGE           </v>
          </cell>
        </row>
        <row r="4347">
          <cell r="A4347" t="str">
            <v>61120</v>
          </cell>
          <cell r="B4347" t="str">
            <v xml:space="preserve">BURR HOLE FOR PUNCTURE             </v>
          </cell>
        </row>
        <row r="4348">
          <cell r="A4348" t="str">
            <v>61140</v>
          </cell>
          <cell r="B4348" t="str">
            <v xml:space="preserve">PIERCE SKULL FOR BIOPSY            </v>
          </cell>
        </row>
        <row r="4349">
          <cell r="A4349" t="str">
            <v>61150</v>
          </cell>
          <cell r="B4349" t="str">
            <v xml:space="preserve">PIERCE SKULL FOR DRAINAGE          </v>
          </cell>
        </row>
        <row r="4350">
          <cell r="A4350" t="str">
            <v>61151</v>
          </cell>
          <cell r="B4350" t="str">
            <v xml:space="preserve">PIERCE SKULL FOR DRAINAGE          </v>
          </cell>
        </row>
        <row r="4351">
          <cell r="A4351" t="str">
            <v>61154</v>
          </cell>
          <cell r="B4351" t="str">
            <v xml:space="preserve">PIERCE SKULL, REMOVE CLOT          </v>
          </cell>
        </row>
        <row r="4352">
          <cell r="A4352" t="str">
            <v>61156</v>
          </cell>
          <cell r="B4352" t="str">
            <v xml:space="preserve">PIERCE SKULL FOR DRAINAGE          </v>
          </cell>
        </row>
        <row r="4353">
          <cell r="A4353" t="str">
            <v>61210</v>
          </cell>
          <cell r="B4353" t="str">
            <v xml:space="preserve">PIERCE SKULL; IMPLANT DEVICE       </v>
          </cell>
        </row>
        <row r="4354">
          <cell r="A4354" t="str">
            <v>61215</v>
          </cell>
          <cell r="B4354" t="str">
            <v xml:space="preserve">INSERT BRAIN-FLUID DEVICE          </v>
          </cell>
        </row>
        <row r="4355">
          <cell r="A4355" t="str">
            <v>61250</v>
          </cell>
          <cell r="B4355" t="str">
            <v xml:space="preserve">PIERCE SKULL &amp; EXPLORE             </v>
          </cell>
        </row>
        <row r="4356">
          <cell r="A4356" t="str">
            <v>61253</v>
          </cell>
          <cell r="B4356" t="str">
            <v xml:space="preserve">PIERCE SKULL &amp; EXPLORE             </v>
          </cell>
        </row>
        <row r="4357">
          <cell r="A4357" t="str">
            <v>61304</v>
          </cell>
          <cell r="B4357" t="str">
            <v xml:space="preserve">OPEN SKULL FOR EXPLORATION         </v>
          </cell>
        </row>
        <row r="4358">
          <cell r="A4358" t="str">
            <v>61305</v>
          </cell>
          <cell r="B4358" t="str">
            <v xml:space="preserve">OPEN SKULL FOR EXPLORATION         </v>
          </cell>
        </row>
        <row r="4359">
          <cell r="A4359" t="str">
            <v>61312</v>
          </cell>
          <cell r="B4359" t="str">
            <v xml:space="preserve">OPEN SKULL FOR DRAINAGE            </v>
          </cell>
        </row>
        <row r="4360">
          <cell r="A4360" t="str">
            <v>61313</v>
          </cell>
          <cell r="B4360" t="str">
            <v xml:space="preserve">OPEN SKULL FOR DRAINAGE            </v>
          </cell>
        </row>
        <row r="4361">
          <cell r="A4361" t="str">
            <v>61314</v>
          </cell>
          <cell r="B4361" t="str">
            <v xml:space="preserve">OPEN SKULL FOR DRAINAGE            </v>
          </cell>
        </row>
        <row r="4362">
          <cell r="A4362" t="str">
            <v>61315</v>
          </cell>
          <cell r="B4362" t="str">
            <v xml:space="preserve">OPEN SKULL FOR DRAINAGE            </v>
          </cell>
        </row>
        <row r="4363">
          <cell r="A4363" t="str">
            <v>61320</v>
          </cell>
          <cell r="B4363" t="str">
            <v xml:space="preserve">OPEN SKULL FOR DRAINAGE            </v>
          </cell>
        </row>
        <row r="4364">
          <cell r="A4364" t="str">
            <v>61321</v>
          </cell>
          <cell r="B4364" t="str">
            <v xml:space="preserve">OPEN SKULL FOR DRAINAGE            </v>
          </cell>
        </row>
        <row r="4365">
          <cell r="A4365" t="str">
            <v>61330</v>
          </cell>
          <cell r="B4365" t="str">
            <v xml:space="preserve">DECOMPRESS EYE SOCKET              </v>
          </cell>
        </row>
        <row r="4366">
          <cell r="A4366" t="str">
            <v>61332</v>
          </cell>
          <cell r="B4366" t="str">
            <v xml:space="preserve">EXPLORE/BIOPSY EYE SOCKET          </v>
          </cell>
        </row>
        <row r="4367">
          <cell r="A4367" t="str">
            <v>61333</v>
          </cell>
          <cell r="B4367" t="str">
            <v xml:space="preserve">EXPLORE ORBIT; REMOVE LESION       </v>
          </cell>
        </row>
        <row r="4368">
          <cell r="A4368" t="str">
            <v>61334</v>
          </cell>
          <cell r="B4368" t="str">
            <v xml:space="preserve">EXPLORE ORBIT; REMOVE OBJECT       </v>
          </cell>
        </row>
        <row r="4369">
          <cell r="A4369" t="str">
            <v>61340</v>
          </cell>
          <cell r="B4369" t="str">
            <v xml:space="preserve">RELIEVE CRANIAL PRESSURE           </v>
          </cell>
        </row>
        <row r="4370">
          <cell r="A4370" t="str">
            <v>61343</v>
          </cell>
          <cell r="B4370" t="str">
            <v xml:space="preserve">INCISE SKULL, PRESSURE RELIEF      </v>
          </cell>
        </row>
        <row r="4371">
          <cell r="A4371" t="str">
            <v>61345</v>
          </cell>
          <cell r="B4371" t="str">
            <v xml:space="preserve">RELIEVE CRANIAL PRESSURE           </v>
          </cell>
        </row>
        <row r="4372">
          <cell r="A4372" t="str">
            <v>61440</v>
          </cell>
          <cell r="B4372" t="str">
            <v xml:space="preserve">INCISE SKULL FOR SURGERY           </v>
          </cell>
        </row>
        <row r="4373">
          <cell r="A4373" t="str">
            <v>61450</v>
          </cell>
          <cell r="B4373" t="str">
            <v xml:space="preserve">INCISE SKULL FOR SURGERY           </v>
          </cell>
        </row>
        <row r="4374">
          <cell r="A4374" t="str">
            <v>61458</v>
          </cell>
          <cell r="B4374" t="str">
            <v xml:space="preserve">INCISE SKULL FOR BRAIN WOUND       </v>
          </cell>
        </row>
        <row r="4375">
          <cell r="A4375" t="str">
            <v>61460</v>
          </cell>
          <cell r="B4375" t="str">
            <v xml:space="preserve">INCISE SKULL FOR SURGERY           </v>
          </cell>
        </row>
        <row r="4376">
          <cell r="A4376" t="str">
            <v>61470</v>
          </cell>
          <cell r="B4376" t="str">
            <v xml:space="preserve">INCISE SKULL FOR SURGERY           </v>
          </cell>
        </row>
        <row r="4377">
          <cell r="A4377" t="str">
            <v>61480</v>
          </cell>
          <cell r="B4377" t="str">
            <v xml:space="preserve">INCISE SKULL FOR SURGERY           </v>
          </cell>
        </row>
        <row r="4378">
          <cell r="A4378" t="str">
            <v>61490</v>
          </cell>
          <cell r="B4378" t="str">
            <v xml:space="preserve">INCISE SKULL FOR SURGERY           </v>
          </cell>
        </row>
        <row r="4379">
          <cell r="A4379" t="str">
            <v>61500</v>
          </cell>
          <cell r="B4379" t="str">
            <v xml:space="preserve">REMOVAL OF SKULL LESION            </v>
          </cell>
        </row>
        <row r="4380">
          <cell r="A4380" t="str">
            <v>61501</v>
          </cell>
          <cell r="B4380" t="str">
            <v xml:space="preserve">REMOVE INFECTED SKULL BONE         </v>
          </cell>
        </row>
        <row r="4381">
          <cell r="A4381" t="str">
            <v>61510</v>
          </cell>
          <cell r="B4381" t="str">
            <v xml:space="preserve">REMOVAL OF BRAIN LESION            </v>
          </cell>
        </row>
        <row r="4382">
          <cell r="A4382" t="str">
            <v>61512</v>
          </cell>
          <cell r="B4382" t="str">
            <v xml:space="preserve">REMOVE BRAIN LINING LESION         </v>
          </cell>
        </row>
        <row r="4383">
          <cell r="A4383" t="str">
            <v>61514</v>
          </cell>
          <cell r="B4383" t="str">
            <v xml:space="preserve">REMOVAL OF BRAIN ABSCESS           </v>
          </cell>
        </row>
        <row r="4384">
          <cell r="A4384" t="str">
            <v>61516</v>
          </cell>
          <cell r="B4384" t="str">
            <v xml:space="preserve">REMOVAL OF BRAIN LESION            </v>
          </cell>
        </row>
        <row r="4385">
          <cell r="A4385" t="str">
            <v>61518</v>
          </cell>
          <cell r="B4385" t="str">
            <v xml:space="preserve">REMOVAL OF BRAIN LESION            </v>
          </cell>
        </row>
        <row r="4386">
          <cell r="A4386" t="str">
            <v>61519</v>
          </cell>
          <cell r="B4386" t="str">
            <v xml:space="preserve">REMOVE BRAIN LINING LESION         </v>
          </cell>
        </row>
        <row r="4387">
          <cell r="A4387" t="str">
            <v>61520</v>
          </cell>
          <cell r="B4387" t="str">
            <v xml:space="preserve">REMOVAL OF BRAIN LESION            </v>
          </cell>
        </row>
        <row r="4388">
          <cell r="A4388" t="str">
            <v>61521</v>
          </cell>
          <cell r="B4388" t="str">
            <v xml:space="preserve">REMOVAL OF BRAIN LESION            </v>
          </cell>
        </row>
        <row r="4389">
          <cell r="A4389" t="str">
            <v>61522</v>
          </cell>
          <cell r="B4389" t="str">
            <v xml:space="preserve">REMOVAL OF BRAIN ABSCESS           </v>
          </cell>
        </row>
        <row r="4390">
          <cell r="A4390" t="str">
            <v>61524</v>
          </cell>
          <cell r="B4390" t="str">
            <v xml:space="preserve">REMOVAL OF BRAIN LESION            </v>
          </cell>
        </row>
        <row r="4391">
          <cell r="A4391" t="str">
            <v>61526</v>
          </cell>
          <cell r="B4391" t="str">
            <v xml:space="preserve">REMOVAL OF BRAIN LESION            </v>
          </cell>
        </row>
        <row r="4392">
          <cell r="A4392" t="str">
            <v>61530</v>
          </cell>
          <cell r="B4392" t="str">
            <v xml:space="preserve">REMOVAL OF BRAIN LESION            </v>
          </cell>
        </row>
        <row r="4393">
          <cell r="A4393" t="str">
            <v>61531</v>
          </cell>
          <cell r="B4393" t="str">
            <v xml:space="preserve">IMPLANT BRAIN ELECTRODES           </v>
          </cell>
        </row>
        <row r="4394">
          <cell r="A4394" t="str">
            <v>61533</v>
          </cell>
          <cell r="B4394" t="str">
            <v xml:space="preserve">IMPLANT BRAIN ELECTRODES           </v>
          </cell>
        </row>
        <row r="4395">
          <cell r="A4395" t="str">
            <v>61534</v>
          </cell>
          <cell r="B4395" t="str">
            <v xml:space="preserve">REMOVAL OF BRAIN LESION            </v>
          </cell>
        </row>
        <row r="4396">
          <cell r="A4396" t="str">
            <v>61535</v>
          </cell>
          <cell r="B4396" t="str">
            <v xml:space="preserve">REMOVE BRAIN ELECTRODES            </v>
          </cell>
        </row>
        <row r="4397">
          <cell r="A4397" t="str">
            <v>61536</v>
          </cell>
          <cell r="B4397" t="str">
            <v xml:space="preserve">REMOVAL OF BRAIN LESION            </v>
          </cell>
        </row>
        <row r="4398">
          <cell r="A4398" t="str">
            <v>61538</v>
          </cell>
          <cell r="B4398" t="str">
            <v xml:space="preserve">REMOVAL OF BRAIN TISSUE            </v>
          </cell>
        </row>
        <row r="4399">
          <cell r="A4399" t="str">
            <v>61539</v>
          </cell>
          <cell r="B4399" t="str">
            <v xml:space="preserve">REMOVAL OF BRAIN TISSUE            </v>
          </cell>
        </row>
        <row r="4400">
          <cell r="A4400" t="str">
            <v>61541</v>
          </cell>
          <cell r="B4400" t="str">
            <v xml:space="preserve">INCISION OF BRAIN TISSUE           </v>
          </cell>
        </row>
        <row r="4401">
          <cell r="A4401" t="str">
            <v>61542</v>
          </cell>
          <cell r="B4401" t="str">
            <v xml:space="preserve">REMOVAL OF BRAIN TISSUE            </v>
          </cell>
        </row>
        <row r="4402">
          <cell r="A4402" t="str">
            <v>61543</v>
          </cell>
          <cell r="B4402" t="str">
            <v xml:space="preserve">REMOVAL OF BRAIN TISSUE            </v>
          </cell>
        </row>
        <row r="4403">
          <cell r="A4403" t="str">
            <v>61544</v>
          </cell>
          <cell r="B4403" t="str">
            <v xml:space="preserve">REMOVE &amp; TREAT BRAIN LESION        </v>
          </cell>
        </row>
        <row r="4404">
          <cell r="A4404" t="str">
            <v>61545</v>
          </cell>
          <cell r="B4404" t="str">
            <v xml:space="preserve">EXCISION OF BRAIN TUMOR            </v>
          </cell>
        </row>
        <row r="4405">
          <cell r="A4405" t="str">
            <v>61546</v>
          </cell>
          <cell r="B4405" t="str">
            <v xml:space="preserve">REMOVAL OF PITUITARY GLAND         </v>
          </cell>
        </row>
        <row r="4406">
          <cell r="A4406" t="str">
            <v>61548</v>
          </cell>
          <cell r="B4406" t="str">
            <v xml:space="preserve">REMOVAL OF PITUITARY GLAND         </v>
          </cell>
        </row>
        <row r="4407">
          <cell r="A4407" t="str">
            <v>61550</v>
          </cell>
          <cell r="B4407" t="str">
            <v xml:space="preserve">RELEASE OF SKULL SEAMS             </v>
          </cell>
        </row>
        <row r="4408">
          <cell r="A4408" t="str">
            <v>61552</v>
          </cell>
          <cell r="B4408" t="str">
            <v xml:space="preserve">RELEASE OF SKULL SEAMS             </v>
          </cell>
        </row>
        <row r="4409">
          <cell r="A4409" t="str">
            <v>61556</v>
          </cell>
          <cell r="B4409" t="str">
            <v xml:space="preserve">INCISE SKULL/SUTURES               </v>
          </cell>
        </row>
        <row r="4410">
          <cell r="A4410" t="str">
            <v>61557</v>
          </cell>
          <cell r="B4410" t="str">
            <v xml:space="preserve">INCISE SKULL/SUTURES               </v>
          </cell>
        </row>
        <row r="4411">
          <cell r="A4411" t="str">
            <v>61558</v>
          </cell>
          <cell r="B4411" t="str">
            <v xml:space="preserve">EXCISION OF SKULL/SUTURES          </v>
          </cell>
        </row>
        <row r="4412">
          <cell r="A4412" t="str">
            <v>61559</v>
          </cell>
          <cell r="B4412" t="str">
            <v xml:space="preserve">EXCISION OF SKULL/SUTURES          </v>
          </cell>
        </row>
        <row r="4413">
          <cell r="A4413" t="str">
            <v>61563</v>
          </cell>
          <cell r="B4413" t="str">
            <v xml:space="preserve">EXCISION OF SKULL TUMOR            </v>
          </cell>
        </row>
        <row r="4414">
          <cell r="A4414" t="str">
            <v>61564</v>
          </cell>
          <cell r="B4414" t="str">
            <v xml:space="preserve">EXCISION OF SKULL TUMOR            </v>
          </cell>
        </row>
        <row r="4415">
          <cell r="A4415" t="str">
            <v>61570</v>
          </cell>
          <cell r="B4415" t="str">
            <v xml:space="preserve">REMOVE BRAIN FOREIGN BODY          </v>
          </cell>
        </row>
        <row r="4416">
          <cell r="A4416" t="str">
            <v>61571</v>
          </cell>
          <cell r="B4416" t="str">
            <v xml:space="preserve">INCISE SKULL FOR BRAIN WOUND       </v>
          </cell>
        </row>
        <row r="4417">
          <cell r="A4417" t="str">
            <v>61575</v>
          </cell>
          <cell r="B4417" t="str">
            <v xml:space="preserve">SKULL BASE/BRAINSTEM SURGERY       </v>
          </cell>
        </row>
        <row r="4418">
          <cell r="A4418" t="str">
            <v>61576</v>
          </cell>
          <cell r="B4418" t="str">
            <v xml:space="preserve">SKULL BASE/BRAINSTEM SURGERY       </v>
          </cell>
        </row>
        <row r="4419">
          <cell r="A4419" t="str">
            <v>61580</v>
          </cell>
          <cell r="B4419" t="str">
            <v xml:space="preserve">CRANIOFACIAL APPROACH, SKULL       </v>
          </cell>
        </row>
        <row r="4420">
          <cell r="A4420" t="str">
            <v>61581</v>
          </cell>
          <cell r="B4420" t="str">
            <v xml:space="preserve">CRANIOFACIAL APPROACH, SKULL       </v>
          </cell>
        </row>
        <row r="4421">
          <cell r="A4421" t="str">
            <v>61582</v>
          </cell>
          <cell r="B4421" t="str">
            <v xml:space="preserve">CRANIOFACIAL APPROACH, SKULL       </v>
          </cell>
        </row>
        <row r="4422">
          <cell r="A4422" t="str">
            <v>61583</v>
          </cell>
          <cell r="B4422" t="str">
            <v xml:space="preserve">CRANIOFACIAL APPROACH, SKULL       </v>
          </cell>
        </row>
        <row r="4423">
          <cell r="A4423" t="str">
            <v>61584</v>
          </cell>
          <cell r="B4423" t="str">
            <v xml:space="preserve">ORBITOCRANIAL APPROACH/SKULL       </v>
          </cell>
        </row>
        <row r="4424">
          <cell r="A4424" t="str">
            <v>61585</v>
          </cell>
          <cell r="B4424" t="str">
            <v xml:space="preserve">ORBITOCRANIAL APPROACH/SKULL       </v>
          </cell>
        </row>
        <row r="4425">
          <cell r="A4425" t="str">
            <v>61586</v>
          </cell>
          <cell r="B4425" t="str">
            <v xml:space="preserve">RESECT NASOPHARYNX, SKULL          </v>
          </cell>
        </row>
        <row r="4426">
          <cell r="A4426" t="str">
            <v>61590</v>
          </cell>
          <cell r="B4426" t="str">
            <v xml:space="preserve">INFRATEMPORAL APPROACH/SKULL       </v>
          </cell>
        </row>
        <row r="4427">
          <cell r="A4427" t="str">
            <v>61591</v>
          </cell>
          <cell r="B4427" t="str">
            <v xml:space="preserve">INFRATEMPORAL APPROACH/SKULL       </v>
          </cell>
        </row>
        <row r="4428">
          <cell r="A4428" t="str">
            <v>61592</v>
          </cell>
          <cell r="B4428" t="str">
            <v xml:space="preserve">ORBITOCRANIAL APPROACH/SKULL       </v>
          </cell>
        </row>
        <row r="4429">
          <cell r="A4429" t="str">
            <v>61595</v>
          </cell>
          <cell r="B4429" t="str">
            <v xml:space="preserve">TRANSTEMPORAL APPROACH/SKULL       </v>
          </cell>
        </row>
        <row r="4430">
          <cell r="A4430" t="str">
            <v>61596</v>
          </cell>
          <cell r="B4430" t="str">
            <v xml:space="preserve">TRANSCOCHLEAR APPROACH/SKULL       </v>
          </cell>
        </row>
        <row r="4431">
          <cell r="A4431" t="str">
            <v>61597</v>
          </cell>
          <cell r="B4431" t="str">
            <v xml:space="preserve">TRANSCONDYLAR APPROACH/SKULL       </v>
          </cell>
        </row>
        <row r="4432">
          <cell r="A4432" t="str">
            <v>61598</v>
          </cell>
          <cell r="B4432" t="str">
            <v xml:space="preserve">TRANSPETROSAL APPROACH/SKULL       </v>
          </cell>
        </row>
        <row r="4433">
          <cell r="A4433" t="str">
            <v>61600</v>
          </cell>
          <cell r="B4433" t="str">
            <v xml:space="preserve">RESECT/EXCISE CRANIAL LESION       </v>
          </cell>
        </row>
        <row r="4434">
          <cell r="A4434" t="str">
            <v>61601</v>
          </cell>
          <cell r="B4434" t="str">
            <v xml:space="preserve">RESECT/EXCISE CRANIAL LESION       </v>
          </cell>
        </row>
        <row r="4435">
          <cell r="A4435" t="str">
            <v>61605</v>
          </cell>
          <cell r="B4435" t="str">
            <v xml:space="preserve">RESECT/EXCISE CRANIAL LESION       </v>
          </cell>
        </row>
        <row r="4436">
          <cell r="A4436" t="str">
            <v>61606</v>
          </cell>
          <cell r="B4436" t="str">
            <v xml:space="preserve">RESECT/EXCISE CRANIAL LESION       </v>
          </cell>
        </row>
        <row r="4437">
          <cell r="A4437" t="str">
            <v>61607</v>
          </cell>
          <cell r="B4437" t="str">
            <v xml:space="preserve">RESECT/EXCISE CRANIAL LESION       </v>
          </cell>
        </row>
        <row r="4438">
          <cell r="A4438" t="str">
            <v>61608</v>
          </cell>
          <cell r="B4438" t="str">
            <v xml:space="preserve">RESECT/EXCISE CRANIAL LESION       </v>
          </cell>
        </row>
        <row r="4439">
          <cell r="A4439" t="str">
            <v>61609</v>
          </cell>
          <cell r="B4439" t="str">
            <v xml:space="preserve">TRANSECT, ARTERY, SINUS            </v>
          </cell>
        </row>
        <row r="4440">
          <cell r="A4440" t="str">
            <v>61610</v>
          </cell>
          <cell r="B4440" t="str">
            <v xml:space="preserve">TRANSECT, ARTERY, SINUS            </v>
          </cell>
        </row>
        <row r="4441">
          <cell r="A4441" t="str">
            <v>61611</v>
          </cell>
          <cell r="B4441" t="str">
            <v xml:space="preserve">TRANSECT, ARTERY, SINUS            </v>
          </cell>
        </row>
        <row r="4442">
          <cell r="A4442" t="str">
            <v>61612</v>
          </cell>
          <cell r="B4442" t="str">
            <v xml:space="preserve">TRANSECT, ARTERY, SINUS            </v>
          </cell>
        </row>
        <row r="4443">
          <cell r="A4443" t="str">
            <v>61613</v>
          </cell>
          <cell r="B4443" t="str">
            <v xml:space="preserve">REMOVE ANEURYSM, SINUS             </v>
          </cell>
        </row>
        <row r="4444">
          <cell r="A4444" t="str">
            <v>61615</v>
          </cell>
          <cell r="B4444" t="str">
            <v xml:space="preserve">RESECT/EXCISE LESION, SKULL        </v>
          </cell>
        </row>
        <row r="4445">
          <cell r="A4445" t="str">
            <v>61616</v>
          </cell>
          <cell r="B4445" t="str">
            <v xml:space="preserve">RESECT/EXCISE LESION, SKULL        </v>
          </cell>
        </row>
        <row r="4446">
          <cell r="A4446" t="str">
            <v>61618</v>
          </cell>
          <cell r="B4446" t="str">
            <v xml:space="preserve">REPAIR DURA                        </v>
          </cell>
        </row>
        <row r="4447">
          <cell r="A4447" t="str">
            <v>61619</v>
          </cell>
          <cell r="B4447" t="str">
            <v xml:space="preserve">REPAIR DURA                        </v>
          </cell>
        </row>
        <row r="4448">
          <cell r="A4448" t="str">
            <v>61624</v>
          </cell>
          <cell r="B4448" t="str">
            <v xml:space="preserve">OCCLUSION/EMBOLIZATION CATH        </v>
          </cell>
        </row>
        <row r="4449">
          <cell r="A4449" t="str">
            <v>61626</v>
          </cell>
          <cell r="B4449" t="str">
            <v xml:space="preserve">OCCLUSION/EMBOLIZATION CATH        </v>
          </cell>
        </row>
        <row r="4450">
          <cell r="A4450" t="str">
            <v>61680</v>
          </cell>
          <cell r="B4450" t="str">
            <v xml:space="preserve">INTRACRANIAL VESSEL SURGERY        </v>
          </cell>
        </row>
        <row r="4451">
          <cell r="A4451" t="str">
            <v>61682</v>
          </cell>
          <cell r="B4451" t="str">
            <v xml:space="preserve">INTRACRANIAL VESSEL SURGERY        </v>
          </cell>
        </row>
        <row r="4452">
          <cell r="A4452" t="str">
            <v>61684</v>
          </cell>
          <cell r="B4452" t="str">
            <v xml:space="preserve">INTRACRANIAL VESSEL SURGERY        </v>
          </cell>
        </row>
        <row r="4453">
          <cell r="A4453" t="str">
            <v>61686</v>
          </cell>
          <cell r="B4453" t="str">
            <v xml:space="preserve">INTRACRANIAL VESSEL SURGERY        </v>
          </cell>
        </row>
        <row r="4454">
          <cell r="A4454" t="str">
            <v>61690</v>
          </cell>
          <cell r="B4454" t="str">
            <v xml:space="preserve">INTRACRANIAL VESSEL SURGERY        </v>
          </cell>
        </row>
        <row r="4455">
          <cell r="A4455" t="str">
            <v>61692</v>
          </cell>
          <cell r="B4455" t="str">
            <v xml:space="preserve">INTRACRANIAL VESSEL SURGERY        </v>
          </cell>
        </row>
        <row r="4456">
          <cell r="A4456" t="str">
            <v>61700</v>
          </cell>
          <cell r="B4456" t="str">
            <v xml:space="preserve">INNER SKULL VESSEL SURGERY         </v>
          </cell>
        </row>
        <row r="4457">
          <cell r="A4457" t="str">
            <v>61702</v>
          </cell>
          <cell r="B4457" t="str">
            <v xml:space="preserve">INNER SKULL VESSEL SURGERY         </v>
          </cell>
        </row>
        <row r="4458">
          <cell r="A4458" t="str">
            <v>61703</v>
          </cell>
          <cell r="B4458" t="str">
            <v xml:space="preserve">CLAMP NECK ARTERY                  </v>
          </cell>
        </row>
        <row r="4459">
          <cell r="A4459" t="str">
            <v>61705</v>
          </cell>
          <cell r="B4459" t="str">
            <v xml:space="preserve">REVISE CIRCULATION TO HEAD         </v>
          </cell>
        </row>
        <row r="4460">
          <cell r="A4460" t="str">
            <v>61708</v>
          </cell>
          <cell r="B4460" t="str">
            <v xml:space="preserve">REVISE CIRCULATION TO HEAD         </v>
          </cell>
        </row>
        <row r="4461">
          <cell r="A4461" t="str">
            <v>61710</v>
          </cell>
          <cell r="B4461" t="str">
            <v xml:space="preserve">REVISE CIRCULATION TO HEAD         </v>
          </cell>
        </row>
        <row r="4462">
          <cell r="A4462" t="str">
            <v>61711</v>
          </cell>
          <cell r="B4462" t="str">
            <v xml:space="preserve">FUSION OF SKULL ARTERIES           </v>
          </cell>
        </row>
        <row r="4463">
          <cell r="A4463" t="str">
            <v>61720</v>
          </cell>
          <cell r="B4463" t="str">
            <v xml:space="preserve">INCISE SKULL/BRAIN SURGERY         </v>
          </cell>
        </row>
        <row r="4464">
          <cell r="A4464" t="str">
            <v>61735</v>
          </cell>
          <cell r="B4464" t="str">
            <v xml:space="preserve">INCISE SKULL/BRAIN SURGERY         </v>
          </cell>
        </row>
        <row r="4465">
          <cell r="A4465" t="str">
            <v>61750</v>
          </cell>
          <cell r="B4465" t="str">
            <v xml:space="preserve">INCISE SKULL; BRAIN BIOPSY         </v>
          </cell>
        </row>
        <row r="4466">
          <cell r="A4466" t="str">
            <v>61751</v>
          </cell>
          <cell r="B4466" t="str">
            <v xml:space="preserve">BRAIN BIOPSY WITH CAT SCAN         </v>
          </cell>
        </row>
        <row r="4467">
          <cell r="A4467" t="str">
            <v>61760</v>
          </cell>
          <cell r="B4467" t="str">
            <v xml:space="preserve">IMPLANT BRAIN ELECTRODES           </v>
          </cell>
        </row>
        <row r="4468">
          <cell r="A4468" t="str">
            <v>61770</v>
          </cell>
          <cell r="B4468" t="str">
            <v xml:space="preserve">INCISE SKULL FOR TREATMENT         </v>
          </cell>
        </row>
        <row r="4469">
          <cell r="A4469" t="str">
            <v>61790</v>
          </cell>
          <cell r="B4469" t="str">
            <v xml:space="preserve">TREAT TRIGEMINAL NERVE             </v>
          </cell>
        </row>
        <row r="4470">
          <cell r="A4470" t="str">
            <v>61791</v>
          </cell>
          <cell r="B4470" t="str">
            <v xml:space="preserve">TREAT TRIGEMINAL TRACT             </v>
          </cell>
        </row>
        <row r="4471">
          <cell r="A4471" t="str">
            <v>61793</v>
          </cell>
          <cell r="B4471" t="str">
            <v xml:space="preserve">FOCUS RADIATION BEAM               </v>
          </cell>
        </row>
        <row r="4472">
          <cell r="A4472" t="str">
            <v>61795</v>
          </cell>
          <cell r="B4472" t="str">
            <v xml:space="preserve">BRAIN SURGERY USING COMPUTER       </v>
          </cell>
        </row>
        <row r="4473">
          <cell r="A4473" t="str">
            <v>61850</v>
          </cell>
          <cell r="B4473" t="str">
            <v xml:space="preserve">IMPLANT NEUROELECTRODES            </v>
          </cell>
        </row>
        <row r="4474">
          <cell r="A4474" t="str">
            <v>61855</v>
          </cell>
          <cell r="B4474" t="str">
            <v xml:space="preserve">IMPLANT NEUROELECTRODES            </v>
          </cell>
        </row>
        <row r="4475">
          <cell r="A4475" t="str">
            <v>61860</v>
          </cell>
          <cell r="B4475" t="str">
            <v xml:space="preserve">IMPLANT NEUROELECTRODES            </v>
          </cell>
        </row>
        <row r="4476">
          <cell r="A4476" t="str">
            <v>61865</v>
          </cell>
          <cell r="B4476" t="str">
            <v xml:space="preserve">IMPLANT NEUROELECTRODES            </v>
          </cell>
        </row>
        <row r="4477">
          <cell r="A4477" t="str">
            <v>61870</v>
          </cell>
          <cell r="B4477" t="str">
            <v xml:space="preserve">IMPLANT NEUROELECTRODES            </v>
          </cell>
        </row>
        <row r="4478">
          <cell r="A4478" t="str">
            <v>61875</v>
          </cell>
          <cell r="B4478" t="str">
            <v xml:space="preserve">IMPLANT NEUROELECTRODES            </v>
          </cell>
        </row>
        <row r="4479">
          <cell r="A4479" t="str">
            <v>61880</v>
          </cell>
          <cell r="B4479" t="str">
            <v xml:space="preserve">REVISE/REMOVE NEUROELECTRODE       </v>
          </cell>
        </row>
        <row r="4480">
          <cell r="A4480" t="str">
            <v>61885</v>
          </cell>
          <cell r="B4480" t="str">
            <v xml:space="preserve">IMPLANT NEURORECEIVER              </v>
          </cell>
        </row>
        <row r="4481">
          <cell r="A4481" t="str">
            <v>61888</v>
          </cell>
          <cell r="B4481" t="str">
            <v xml:space="preserve">REVISE/REMOVE NEURORECEIVER        </v>
          </cell>
        </row>
        <row r="4482">
          <cell r="A4482" t="str">
            <v>62000</v>
          </cell>
          <cell r="B4482" t="str">
            <v xml:space="preserve">REPAIR OF SKULL FRACTURE           </v>
          </cell>
        </row>
        <row r="4483">
          <cell r="A4483" t="str">
            <v>62005</v>
          </cell>
          <cell r="B4483" t="str">
            <v xml:space="preserve">REPAIR OF SKULL FRACTURE           </v>
          </cell>
        </row>
        <row r="4484">
          <cell r="A4484" t="str">
            <v>62010</v>
          </cell>
          <cell r="B4484" t="str">
            <v xml:space="preserve">TREATMENT OF HEAD INJURY           </v>
          </cell>
        </row>
        <row r="4485">
          <cell r="A4485" t="str">
            <v>62100</v>
          </cell>
          <cell r="B4485" t="str">
            <v xml:space="preserve">REPAIR BRAIN FLUID LEAKAGE         </v>
          </cell>
        </row>
        <row r="4486">
          <cell r="A4486" t="str">
            <v>62115</v>
          </cell>
          <cell r="B4486" t="str">
            <v xml:space="preserve">REDUCTION OF SKULL DEFECT          </v>
          </cell>
        </row>
        <row r="4487">
          <cell r="A4487" t="str">
            <v>62116</v>
          </cell>
          <cell r="B4487" t="str">
            <v xml:space="preserve">REDUCTION OF SKULL DEFECT          </v>
          </cell>
        </row>
        <row r="4488">
          <cell r="A4488" t="str">
            <v>62117</v>
          </cell>
          <cell r="B4488" t="str">
            <v xml:space="preserve">REDUCTION OF SKULL DEFECT          </v>
          </cell>
        </row>
        <row r="4489">
          <cell r="A4489" t="str">
            <v>62120</v>
          </cell>
          <cell r="B4489" t="str">
            <v xml:space="preserve">REPAIR SKULL CAVITY LESION         </v>
          </cell>
        </row>
        <row r="4490">
          <cell r="A4490" t="str">
            <v>62121</v>
          </cell>
          <cell r="B4490" t="str">
            <v xml:space="preserve">INCISE SKULL REPAIR                </v>
          </cell>
        </row>
        <row r="4491">
          <cell r="A4491" t="str">
            <v>62140</v>
          </cell>
          <cell r="B4491" t="str">
            <v xml:space="preserve">REPAIR OF SKULL DEFECT             </v>
          </cell>
        </row>
        <row r="4492">
          <cell r="A4492" t="str">
            <v>62141</v>
          </cell>
          <cell r="B4492" t="str">
            <v xml:space="preserve">REPAIR OF SKULL DEFECT             </v>
          </cell>
        </row>
        <row r="4493">
          <cell r="A4493" t="str">
            <v>62142</v>
          </cell>
          <cell r="B4493" t="str">
            <v xml:space="preserve">REMOVE SKULL PLATE/FLAP            </v>
          </cell>
        </row>
        <row r="4494">
          <cell r="A4494" t="str">
            <v>62143</v>
          </cell>
          <cell r="B4494" t="str">
            <v xml:space="preserve">REPLACE SKULL PLATE/FLAP           </v>
          </cell>
        </row>
        <row r="4495">
          <cell r="A4495" t="str">
            <v>62145</v>
          </cell>
          <cell r="B4495" t="str">
            <v xml:space="preserve">REPAIR OF SKULL &amp; BRAIN            </v>
          </cell>
        </row>
        <row r="4496">
          <cell r="A4496" t="str">
            <v>62146</v>
          </cell>
          <cell r="B4496" t="str">
            <v xml:space="preserve">REPAIR OF SKULL WITH GRAFT         </v>
          </cell>
        </row>
        <row r="4497">
          <cell r="A4497" t="str">
            <v>62147</v>
          </cell>
          <cell r="B4497" t="str">
            <v xml:space="preserve">REPAIR OF SKULL WITH GRAFT         </v>
          </cell>
        </row>
        <row r="4498">
          <cell r="A4498" t="str">
            <v>62180</v>
          </cell>
          <cell r="B4498" t="str">
            <v xml:space="preserve">ESTABLISH BRAIN CAVITY SHUNT       </v>
          </cell>
        </row>
        <row r="4499">
          <cell r="A4499" t="str">
            <v>62190</v>
          </cell>
          <cell r="B4499" t="str">
            <v xml:space="preserve">ESTABLISH BRAIN CAVITY SHUNT       </v>
          </cell>
        </row>
        <row r="4500">
          <cell r="A4500" t="str">
            <v>62192</v>
          </cell>
          <cell r="B4500" t="str">
            <v xml:space="preserve">ESTABLISH BRAIN CAVITY SHUNT       </v>
          </cell>
        </row>
        <row r="4501">
          <cell r="A4501" t="str">
            <v>62194</v>
          </cell>
          <cell r="B4501" t="str">
            <v xml:space="preserve">REPLACE/IRRIGATE CATHETER          </v>
          </cell>
        </row>
        <row r="4502">
          <cell r="A4502" t="str">
            <v>62200</v>
          </cell>
          <cell r="B4502" t="str">
            <v xml:space="preserve">ESTABLISH BRAIN CAVITY SHUNT       </v>
          </cell>
        </row>
        <row r="4503">
          <cell r="A4503" t="str">
            <v>62201</v>
          </cell>
          <cell r="B4503" t="str">
            <v xml:space="preserve">ESTABLISH BRAIN CAVITY SHUNT       </v>
          </cell>
        </row>
        <row r="4504">
          <cell r="A4504" t="str">
            <v>62220</v>
          </cell>
          <cell r="B4504" t="str">
            <v xml:space="preserve">ESTABLISH BRAIN CAVITY SHUNT       </v>
          </cell>
        </row>
        <row r="4505">
          <cell r="A4505" t="str">
            <v>62223</v>
          </cell>
          <cell r="B4505" t="str">
            <v xml:space="preserve">ESTABLISH BRAIN CAVITY SHUNT       </v>
          </cell>
        </row>
        <row r="4506">
          <cell r="A4506" t="str">
            <v>62225</v>
          </cell>
          <cell r="B4506" t="str">
            <v xml:space="preserve">REPLACE/IRRIGATE CATHETER          </v>
          </cell>
        </row>
        <row r="4507">
          <cell r="A4507" t="str">
            <v>62230</v>
          </cell>
          <cell r="B4507" t="str">
            <v xml:space="preserve">REPLACE/REVISE BRAIN SHUNT         </v>
          </cell>
        </row>
        <row r="4508">
          <cell r="A4508" t="str">
            <v>62256</v>
          </cell>
          <cell r="B4508" t="str">
            <v xml:space="preserve">REMOVE BRAIN CAVITY SHUNT          </v>
          </cell>
        </row>
        <row r="4509">
          <cell r="A4509" t="str">
            <v>62258</v>
          </cell>
          <cell r="B4509" t="str">
            <v xml:space="preserve">REPLACE BRAIN CAVITY SHUNT         </v>
          </cell>
        </row>
        <row r="4510">
          <cell r="A4510" t="str">
            <v>62268</v>
          </cell>
          <cell r="B4510" t="str">
            <v xml:space="preserve">DRAIN SPINAL CORD CYST             </v>
          </cell>
        </row>
        <row r="4511">
          <cell r="A4511" t="str">
            <v>62269</v>
          </cell>
          <cell r="B4511" t="str">
            <v xml:space="preserve">NEEDLE BIOPSY SPINAL CORD          </v>
          </cell>
        </row>
        <row r="4512">
          <cell r="A4512" t="str">
            <v>62270</v>
          </cell>
          <cell r="B4512" t="str">
            <v xml:space="preserve">SPINAL FLUID TAP, DIAGNOSTIC       </v>
          </cell>
        </row>
        <row r="4513">
          <cell r="A4513" t="str">
            <v>62272</v>
          </cell>
          <cell r="B4513" t="str">
            <v xml:space="preserve">DRAIN SPINAL FLUID                 </v>
          </cell>
        </row>
        <row r="4514">
          <cell r="A4514" t="str">
            <v>62273</v>
          </cell>
          <cell r="B4514" t="str">
            <v xml:space="preserve">TREAT LUMBAR SPINE LESION          </v>
          </cell>
        </row>
        <row r="4515">
          <cell r="A4515" t="str">
            <v>62274</v>
          </cell>
          <cell r="B4515" t="str">
            <v xml:space="preserve">INJECT SPINAL ANESTHETIC           </v>
          </cell>
        </row>
        <row r="4516">
          <cell r="A4516" t="str">
            <v>62275</v>
          </cell>
          <cell r="B4516" t="str">
            <v xml:space="preserve">INJECT SPINAL ANESTHETIC           </v>
          </cell>
        </row>
        <row r="4517">
          <cell r="A4517" t="str">
            <v>62276</v>
          </cell>
          <cell r="B4517" t="str">
            <v xml:space="preserve">INJECT SPINAL ANESTHETIC           </v>
          </cell>
        </row>
        <row r="4518">
          <cell r="A4518" t="str">
            <v>62277</v>
          </cell>
          <cell r="B4518" t="str">
            <v xml:space="preserve">INJECT SPINAL ANESTHETIC           </v>
          </cell>
        </row>
        <row r="4519">
          <cell r="A4519" t="str">
            <v>62278</v>
          </cell>
          <cell r="B4519" t="str">
            <v xml:space="preserve">INJECT SPINAL ANESTHETIC           </v>
          </cell>
        </row>
        <row r="4520">
          <cell r="A4520" t="str">
            <v>62279</v>
          </cell>
          <cell r="B4520" t="str">
            <v xml:space="preserve">INJECT SPINAL ANESTHETIC           </v>
          </cell>
        </row>
        <row r="4521">
          <cell r="A4521" t="str">
            <v>62280</v>
          </cell>
          <cell r="B4521" t="str">
            <v xml:space="preserve">TREAT SPINAL CORD LESION           </v>
          </cell>
        </row>
        <row r="4522">
          <cell r="A4522" t="str">
            <v>62281</v>
          </cell>
          <cell r="B4522" t="str">
            <v xml:space="preserve">TREAT SPINAL CORD LESION           </v>
          </cell>
        </row>
        <row r="4523">
          <cell r="A4523" t="str">
            <v>62282</v>
          </cell>
          <cell r="B4523" t="str">
            <v xml:space="preserve">TREAT SPINAL CANAL LESION          </v>
          </cell>
        </row>
        <row r="4524">
          <cell r="A4524" t="str">
            <v>62284</v>
          </cell>
          <cell r="B4524" t="str">
            <v xml:space="preserve">INJECTION FOR MYELOGRAM            </v>
          </cell>
        </row>
        <row r="4525">
          <cell r="A4525" t="str">
            <v>62287</v>
          </cell>
          <cell r="B4525" t="str">
            <v xml:space="preserve">PERCUTANEOUS DISKECTOMY            </v>
          </cell>
        </row>
        <row r="4526">
          <cell r="A4526" t="str">
            <v>62288</v>
          </cell>
          <cell r="B4526" t="str">
            <v xml:space="preserve">INJECTION INTO SPINAL CANAL        </v>
          </cell>
        </row>
        <row r="4527">
          <cell r="A4527" t="str">
            <v>62289</v>
          </cell>
          <cell r="B4527" t="str">
            <v xml:space="preserve">INJECTION INTO SPINAL CANAL        </v>
          </cell>
        </row>
        <row r="4528">
          <cell r="A4528" t="str">
            <v>62290</v>
          </cell>
          <cell r="B4528" t="str">
            <v xml:space="preserve">INJECT FOR SPINE DISK X-RAY        </v>
          </cell>
        </row>
        <row r="4529">
          <cell r="A4529" t="str">
            <v>62291</v>
          </cell>
          <cell r="B4529" t="str">
            <v xml:space="preserve">INJECT FOR SPINE DISK X-RAY        </v>
          </cell>
        </row>
        <row r="4530">
          <cell r="A4530" t="str">
            <v>62292</v>
          </cell>
          <cell r="B4530" t="str">
            <v xml:space="preserve">INJECTION INTO DISK LESION         </v>
          </cell>
        </row>
        <row r="4531">
          <cell r="A4531" t="str">
            <v>62294</v>
          </cell>
          <cell r="B4531" t="str">
            <v xml:space="preserve">INJECTION INTO SPINAL ARTERY       </v>
          </cell>
        </row>
        <row r="4532">
          <cell r="A4532" t="str">
            <v>62298</v>
          </cell>
          <cell r="B4532" t="str">
            <v xml:space="preserve">INJECTION INTO SPINAL CANAL        </v>
          </cell>
        </row>
        <row r="4533">
          <cell r="A4533" t="str">
            <v>62350</v>
          </cell>
          <cell r="B4533" t="str">
            <v xml:space="preserve">IMPLANT SPINAL CANAL CATHETER      </v>
          </cell>
        </row>
        <row r="4534">
          <cell r="A4534" t="str">
            <v>62351</v>
          </cell>
          <cell r="B4534" t="str">
            <v xml:space="preserve">IMPLANT SPINAL CANAL CATHETER      </v>
          </cell>
        </row>
        <row r="4535">
          <cell r="A4535" t="str">
            <v>62355</v>
          </cell>
          <cell r="B4535" t="str">
            <v xml:space="preserve">REMOVE SPINAL CANAL CATHETER       </v>
          </cell>
        </row>
        <row r="4536">
          <cell r="A4536" t="str">
            <v>62360</v>
          </cell>
          <cell r="B4536" t="str">
            <v xml:space="preserve">INSERT SPINE INFUSION DEVICE       </v>
          </cell>
        </row>
        <row r="4537">
          <cell r="A4537" t="str">
            <v>62361</v>
          </cell>
          <cell r="B4537" t="str">
            <v xml:space="preserve">IMPLANT SPINE INFUSION PUMP        </v>
          </cell>
        </row>
        <row r="4538">
          <cell r="A4538" t="str">
            <v>62362</v>
          </cell>
          <cell r="B4538" t="str">
            <v xml:space="preserve">IMPLANT SPINE INFUSION PUMP        </v>
          </cell>
        </row>
        <row r="4539">
          <cell r="A4539" t="str">
            <v>62365</v>
          </cell>
          <cell r="B4539" t="str">
            <v xml:space="preserve">REMOVE SPINE INFUSION DEVICE       </v>
          </cell>
        </row>
        <row r="4540">
          <cell r="A4540" t="str">
            <v>62367</v>
          </cell>
          <cell r="B4540" t="str">
            <v xml:space="preserve">ANALYZE SPINE INFUSION PUMP        </v>
          </cell>
        </row>
        <row r="4541">
          <cell r="A4541" t="str">
            <v>62368</v>
          </cell>
          <cell r="B4541" t="str">
            <v xml:space="preserve">ANALYZE SPINE INFUSION PUMP        </v>
          </cell>
        </row>
        <row r="4542">
          <cell r="A4542" t="str">
            <v>63001</v>
          </cell>
          <cell r="B4542" t="str">
            <v xml:space="preserve">REMOVAL OF SPINAL LAMINA           </v>
          </cell>
        </row>
        <row r="4543">
          <cell r="A4543" t="str">
            <v>63003</v>
          </cell>
          <cell r="B4543" t="str">
            <v xml:space="preserve">REMOVAL OF SPINAL LAMINA           </v>
          </cell>
        </row>
        <row r="4544">
          <cell r="A4544" t="str">
            <v>63005</v>
          </cell>
          <cell r="B4544" t="str">
            <v xml:space="preserve">REMOVAL OF SPINAL LAMINA           </v>
          </cell>
        </row>
        <row r="4545">
          <cell r="A4545" t="str">
            <v>63011</v>
          </cell>
          <cell r="B4545" t="str">
            <v xml:space="preserve">REMOVAL OF SPINAL LAMINA           </v>
          </cell>
        </row>
        <row r="4546">
          <cell r="A4546" t="str">
            <v>63012</v>
          </cell>
          <cell r="B4546" t="str">
            <v xml:space="preserve">REMOVAL OF SPINAL LAMINA           </v>
          </cell>
        </row>
        <row r="4547">
          <cell r="A4547" t="str">
            <v>63015</v>
          </cell>
          <cell r="B4547" t="str">
            <v xml:space="preserve">REMOVAL OF SPINAL LAMINA           </v>
          </cell>
        </row>
        <row r="4548">
          <cell r="A4548" t="str">
            <v>63016</v>
          </cell>
          <cell r="B4548" t="str">
            <v xml:space="preserve">REMOVAL OF SPINAL LAMINA           </v>
          </cell>
        </row>
        <row r="4549">
          <cell r="A4549" t="str">
            <v>63017</v>
          </cell>
          <cell r="B4549" t="str">
            <v xml:space="preserve">REMOVAL OF SPINAL LAMINA           </v>
          </cell>
        </row>
        <row r="4550">
          <cell r="A4550" t="str">
            <v>63020</v>
          </cell>
          <cell r="B4550" t="str">
            <v xml:space="preserve">NECK SPINE DISK SURGERY            </v>
          </cell>
        </row>
        <row r="4551">
          <cell r="A4551" t="str">
            <v>63030</v>
          </cell>
          <cell r="B4551" t="str">
            <v xml:space="preserve">LOW BACK DISK SURGERY              </v>
          </cell>
        </row>
        <row r="4552">
          <cell r="A4552" t="str">
            <v>63035</v>
          </cell>
          <cell r="B4552" t="str">
            <v xml:space="preserve">SPINAL DISK SURGERY ADD-ON         </v>
          </cell>
        </row>
        <row r="4553">
          <cell r="A4553" t="str">
            <v>63040</v>
          </cell>
          <cell r="B4553" t="str">
            <v xml:space="preserve">NECK SPINE DISK SURGERY            </v>
          </cell>
        </row>
        <row r="4554">
          <cell r="A4554" t="str">
            <v>63042</v>
          </cell>
          <cell r="B4554" t="str">
            <v xml:space="preserve">LOW BACK DISK SURGERY              </v>
          </cell>
        </row>
        <row r="4555">
          <cell r="A4555" t="str">
            <v>63045</v>
          </cell>
          <cell r="B4555" t="str">
            <v xml:space="preserve">REMOVAL OF SPINAL LAMINA           </v>
          </cell>
        </row>
        <row r="4556">
          <cell r="A4556" t="str">
            <v>63046</v>
          </cell>
          <cell r="B4556" t="str">
            <v xml:space="preserve">REMOVAL OF SPINAL LAMINA           </v>
          </cell>
        </row>
        <row r="4557">
          <cell r="A4557" t="str">
            <v>63047</v>
          </cell>
          <cell r="B4557" t="str">
            <v xml:space="preserve">REMOVAL OF SPINAL LAMINA           </v>
          </cell>
        </row>
        <row r="4558">
          <cell r="A4558" t="str">
            <v>63048</v>
          </cell>
          <cell r="B4558" t="str">
            <v xml:space="preserve">REMOVE SPINAL LAMINA ADD-ON        </v>
          </cell>
        </row>
        <row r="4559">
          <cell r="A4559" t="str">
            <v>63055</v>
          </cell>
          <cell r="B4559" t="str">
            <v xml:space="preserve">DECOMPRESS SPINAL CORD             </v>
          </cell>
        </row>
        <row r="4560">
          <cell r="A4560" t="str">
            <v>63056</v>
          </cell>
          <cell r="B4560" t="str">
            <v xml:space="preserve">DECOMPRESS SPINAL CORD             </v>
          </cell>
        </row>
        <row r="4561">
          <cell r="A4561" t="str">
            <v>63057</v>
          </cell>
          <cell r="B4561" t="str">
            <v xml:space="preserve">DECOMPRESS SPINE CORD ADD-ON       </v>
          </cell>
        </row>
        <row r="4562">
          <cell r="A4562" t="str">
            <v>63064</v>
          </cell>
          <cell r="B4562" t="str">
            <v xml:space="preserve">DECOMPRESS SPINAL CORD             </v>
          </cell>
        </row>
        <row r="4563">
          <cell r="A4563" t="str">
            <v>63066</v>
          </cell>
          <cell r="B4563" t="str">
            <v xml:space="preserve">DECOMPRESS SPINE CORD ADD-ON       </v>
          </cell>
        </row>
        <row r="4564">
          <cell r="A4564" t="str">
            <v>63075</v>
          </cell>
          <cell r="B4564" t="str">
            <v xml:space="preserve">NECK SPINE DISK SURGERY            </v>
          </cell>
        </row>
        <row r="4565">
          <cell r="A4565" t="str">
            <v>63076</v>
          </cell>
          <cell r="B4565" t="str">
            <v xml:space="preserve">NECK SPINE DISK SURGERY            </v>
          </cell>
        </row>
        <row r="4566">
          <cell r="A4566" t="str">
            <v>63077</v>
          </cell>
          <cell r="B4566" t="str">
            <v xml:space="preserve">SPINE DISK SURGERY, THORAX         </v>
          </cell>
        </row>
        <row r="4567">
          <cell r="A4567" t="str">
            <v>63078</v>
          </cell>
          <cell r="B4567" t="str">
            <v xml:space="preserve">SPINE DISK SURGERY, THORAX         </v>
          </cell>
        </row>
        <row r="4568">
          <cell r="A4568" t="str">
            <v>63081</v>
          </cell>
          <cell r="B4568" t="str">
            <v xml:space="preserve">REMOVAL OF VERTEBRAL BODY          </v>
          </cell>
        </row>
        <row r="4569">
          <cell r="A4569" t="str">
            <v>63082</v>
          </cell>
          <cell r="B4569" t="str">
            <v xml:space="preserve">REMOVE VERTEBRAL BODY ADD-ON       </v>
          </cell>
        </row>
        <row r="4570">
          <cell r="A4570" t="str">
            <v>63085</v>
          </cell>
          <cell r="B4570" t="str">
            <v xml:space="preserve">REMOVAL OF VERTEBRAL BODY          </v>
          </cell>
        </row>
        <row r="4571">
          <cell r="A4571" t="str">
            <v>63086</v>
          </cell>
          <cell r="B4571" t="str">
            <v xml:space="preserve">REMOVE VERTEBRAL BODY ADD-ON       </v>
          </cell>
        </row>
        <row r="4572">
          <cell r="A4572" t="str">
            <v>63087</v>
          </cell>
          <cell r="B4572" t="str">
            <v xml:space="preserve">REMOVAL OF VERTEBRAL BODY          </v>
          </cell>
        </row>
        <row r="4573">
          <cell r="A4573" t="str">
            <v>63088</v>
          </cell>
          <cell r="B4573" t="str">
            <v xml:space="preserve">REMOVE VERTEBRAL BODY ADD-ON       </v>
          </cell>
        </row>
        <row r="4574">
          <cell r="A4574" t="str">
            <v>63090</v>
          </cell>
          <cell r="B4574" t="str">
            <v xml:space="preserve">REMOVAL OF VERTEBRAL BODY          </v>
          </cell>
        </row>
        <row r="4575">
          <cell r="A4575" t="str">
            <v>63091</v>
          </cell>
          <cell r="B4575" t="str">
            <v xml:space="preserve">REMOVE VERTEBRAL BODY ADD-ON       </v>
          </cell>
        </row>
        <row r="4576">
          <cell r="A4576" t="str">
            <v>63170</v>
          </cell>
          <cell r="B4576" t="str">
            <v xml:space="preserve">INCISE SPINAL CORD TRACT(S)        </v>
          </cell>
        </row>
        <row r="4577">
          <cell r="A4577" t="str">
            <v>63172</v>
          </cell>
          <cell r="B4577" t="str">
            <v xml:space="preserve">DRAINAGE OF SPINAL CYST            </v>
          </cell>
        </row>
        <row r="4578">
          <cell r="A4578" t="str">
            <v>63173</v>
          </cell>
          <cell r="B4578" t="str">
            <v xml:space="preserve">DRAINAGE OF SPINAL CYST            </v>
          </cell>
        </row>
        <row r="4579">
          <cell r="A4579" t="str">
            <v>63180</v>
          </cell>
          <cell r="B4579" t="str">
            <v xml:space="preserve">REVISE SPINAL CORD LIGAMENTS       </v>
          </cell>
        </row>
        <row r="4580">
          <cell r="A4580" t="str">
            <v>63182</v>
          </cell>
          <cell r="B4580" t="str">
            <v xml:space="preserve">REVISE SPINAL CORD LIGAMENTS       </v>
          </cell>
        </row>
        <row r="4581">
          <cell r="A4581" t="str">
            <v>63185</v>
          </cell>
          <cell r="B4581" t="str">
            <v xml:space="preserve">INCISE SPINAL COLUMN/NERVES        </v>
          </cell>
        </row>
        <row r="4582">
          <cell r="A4582" t="str">
            <v>63190</v>
          </cell>
          <cell r="B4582" t="str">
            <v xml:space="preserve">INCISE SPINAL COLUMN/NERVES        </v>
          </cell>
        </row>
        <row r="4583">
          <cell r="A4583" t="str">
            <v>63191</v>
          </cell>
          <cell r="B4583" t="str">
            <v xml:space="preserve">INCISE SPINAL COLUMN/NERVES        </v>
          </cell>
        </row>
        <row r="4584">
          <cell r="A4584" t="str">
            <v>63194</v>
          </cell>
          <cell r="B4584" t="str">
            <v xml:space="preserve">INCISE SPINAL COLUMN &amp; CORD        </v>
          </cell>
        </row>
        <row r="4585">
          <cell r="A4585" t="str">
            <v>63195</v>
          </cell>
          <cell r="B4585" t="str">
            <v xml:space="preserve">INCISE SPINAL COLUMN &amp; CORD        </v>
          </cell>
        </row>
        <row r="4586">
          <cell r="A4586" t="str">
            <v>63196</v>
          </cell>
          <cell r="B4586" t="str">
            <v xml:space="preserve">INCISE SPINAL COLUMN &amp; CORD        </v>
          </cell>
        </row>
        <row r="4587">
          <cell r="A4587" t="str">
            <v>63197</v>
          </cell>
          <cell r="B4587" t="str">
            <v xml:space="preserve">INCISE SPINAL COLUMN &amp; CORD        </v>
          </cell>
        </row>
        <row r="4588">
          <cell r="A4588" t="str">
            <v>63198</v>
          </cell>
          <cell r="B4588" t="str">
            <v xml:space="preserve">INCISE SPINAL COLUMN &amp; CORD        </v>
          </cell>
        </row>
        <row r="4589">
          <cell r="A4589" t="str">
            <v>63199</v>
          </cell>
          <cell r="B4589" t="str">
            <v xml:space="preserve">INCISE SPINAL COLUMN &amp; CORD        </v>
          </cell>
        </row>
        <row r="4590">
          <cell r="A4590" t="str">
            <v>63200</v>
          </cell>
          <cell r="B4590" t="str">
            <v xml:space="preserve">RELEASE OF SPINAL CORD             </v>
          </cell>
        </row>
        <row r="4591">
          <cell r="A4591" t="str">
            <v>63250</v>
          </cell>
          <cell r="B4591" t="str">
            <v xml:space="preserve">REVISE SPINAL CORD VESSELS         </v>
          </cell>
        </row>
        <row r="4592">
          <cell r="A4592" t="str">
            <v>63251</v>
          </cell>
          <cell r="B4592" t="str">
            <v xml:space="preserve">REVISE SPINAL CORD VESSELS         </v>
          </cell>
        </row>
        <row r="4593">
          <cell r="A4593" t="str">
            <v>63252</v>
          </cell>
          <cell r="B4593" t="str">
            <v xml:space="preserve">REVISE SPINAL CORD VESSELS         </v>
          </cell>
        </row>
        <row r="4594">
          <cell r="A4594" t="str">
            <v>63265</v>
          </cell>
          <cell r="B4594" t="str">
            <v xml:space="preserve">EXCISE INTRASPINAL LESION          </v>
          </cell>
        </row>
        <row r="4595">
          <cell r="A4595" t="str">
            <v>63266</v>
          </cell>
          <cell r="B4595" t="str">
            <v xml:space="preserve">EXCISE INTRASPINAL LESION          </v>
          </cell>
        </row>
        <row r="4596">
          <cell r="A4596" t="str">
            <v>63267</v>
          </cell>
          <cell r="B4596" t="str">
            <v xml:space="preserve">EXCISE INTRASPINAL LESION          </v>
          </cell>
        </row>
        <row r="4597">
          <cell r="A4597" t="str">
            <v>63268</v>
          </cell>
          <cell r="B4597" t="str">
            <v xml:space="preserve">EXCISE INTRASPINAL LESION          </v>
          </cell>
        </row>
        <row r="4598">
          <cell r="A4598" t="str">
            <v>63270</v>
          </cell>
          <cell r="B4598" t="str">
            <v xml:space="preserve">EXCISE INTRASPINAL LESION          </v>
          </cell>
        </row>
        <row r="4599">
          <cell r="A4599" t="str">
            <v>63271</v>
          </cell>
          <cell r="B4599" t="str">
            <v xml:space="preserve">EXCISE INTRASPINAL LESION          </v>
          </cell>
        </row>
        <row r="4600">
          <cell r="A4600" t="str">
            <v>63272</v>
          </cell>
          <cell r="B4600" t="str">
            <v xml:space="preserve">EXCISE INTRASPINAL LESION          </v>
          </cell>
        </row>
        <row r="4601">
          <cell r="A4601" t="str">
            <v>63273</v>
          </cell>
          <cell r="B4601" t="str">
            <v xml:space="preserve">EXCISE INTRASPINAL LESION          </v>
          </cell>
        </row>
        <row r="4602">
          <cell r="A4602" t="str">
            <v>63275</v>
          </cell>
          <cell r="B4602" t="str">
            <v xml:space="preserve">BIOPSY/EXCISE SPINAL TUMOR         </v>
          </cell>
        </row>
        <row r="4603">
          <cell r="A4603" t="str">
            <v>63276</v>
          </cell>
          <cell r="B4603" t="str">
            <v xml:space="preserve">BIOPSY/EXCISE SPINAL TUMOR         </v>
          </cell>
        </row>
        <row r="4604">
          <cell r="A4604" t="str">
            <v>63277</v>
          </cell>
          <cell r="B4604" t="str">
            <v xml:space="preserve">BIOPSY/EXCISE SPINAL TUMOR         </v>
          </cell>
        </row>
        <row r="4605">
          <cell r="A4605" t="str">
            <v>63278</v>
          </cell>
          <cell r="B4605" t="str">
            <v xml:space="preserve">BIOPSY/EXCISE SPINAL TUMOR         </v>
          </cell>
        </row>
        <row r="4606">
          <cell r="A4606" t="str">
            <v>63280</v>
          </cell>
          <cell r="B4606" t="str">
            <v xml:space="preserve">BIOPSY/EXCISE SPINAL TUMOR         </v>
          </cell>
        </row>
        <row r="4607">
          <cell r="A4607" t="str">
            <v>63281</v>
          </cell>
          <cell r="B4607" t="str">
            <v xml:space="preserve">BIOPSY/EXCISE SPINAL TUMOR         </v>
          </cell>
        </row>
        <row r="4608">
          <cell r="A4608" t="str">
            <v>63282</v>
          </cell>
          <cell r="B4608" t="str">
            <v xml:space="preserve">BIOPSY/EXCISE SPINAL TUMOR         </v>
          </cell>
        </row>
        <row r="4609">
          <cell r="A4609" t="str">
            <v>63283</v>
          </cell>
          <cell r="B4609" t="str">
            <v xml:space="preserve">BIOPSY/EXCISE SPINAL TUMOR         </v>
          </cell>
        </row>
        <row r="4610">
          <cell r="A4610" t="str">
            <v>63285</v>
          </cell>
          <cell r="B4610" t="str">
            <v xml:space="preserve">BIOPSY/EXCISE SPINAL TUMOR         </v>
          </cell>
        </row>
        <row r="4611">
          <cell r="A4611" t="str">
            <v>63286</v>
          </cell>
          <cell r="B4611" t="str">
            <v xml:space="preserve">BIOPSY/EXCISE SPINAL TUMOR         </v>
          </cell>
        </row>
        <row r="4612">
          <cell r="A4612" t="str">
            <v>63287</v>
          </cell>
          <cell r="B4612" t="str">
            <v xml:space="preserve">BIOPSY/EXCISE SPINAL TUMOR         </v>
          </cell>
        </row>
        <row r="4613">
          <cell r="A4613" t="str">
            <v>63290</v>
          </cell>
          <cell r="B4613" t="str">
            <v xml:space="preserve">BIOPSY/EXCISE SPINAL TUMOR         </v>
          </cell>
        </row>
        <row r="4614">
          <cell r="A4614" t="str">
            <v>63300</v>
          </cell>
          <cell r="B4614" t="str">
            <v xml:space="preserve">REMOVAL OF VERTEBRAL BODY          </v>
          </cell>
        </row>
        <row r="4615">
          <cell r="A4615" t="str">
            <v>63301</v>
          </cell>
          <cell r="B4615" t="str">
            <v xml:space="preserve">REMOVAL OF VERTEBRAL BODY          </v>
          </cell>
        </row>
        <row r="4616">
          <cell r="A4616" t="str">
            <v>63302</v>
          </cell>
          <cell r="B4616" t="str">
            <v xml:space="preserve">REMOVAL OF VERTEBRAL BODY          </v>
          </cell>
        </row>
        <row r="4617">
          <cell r="A4617" t="str">
            <v>63303</v>
          </cell>
          <cell r="B4617" t="str">
            <v xml:space="preserve">REMOVAL OF VERTEBRAL BODY          </v>
          </cell>
        </row>
        <row r="4618">
          <cell r="A4618" t="str">
            <v>63304</v>
          </cell>
          <cell r="B4618" t="str">
            <v xml:space="preserve">REMOVAL OF VERTEBRAL BODY          </v>
          </cell>
        </row>
        <row r="4619">
          <cell r="A4619" t="str">
            <v>63305</v>
          </cell>
          <cell r="B4619" t="str">
            <v xml:space="preserve">REMOVAL OF VERTEBRAL BODY          </v>
          </cell>
        </row>
        <row r="4620">
          <cell r="A4620" t="str">
            <v>63306</v>
          </cell>
          <cell r="B4620" t="str">
            <v xml:space="preserve">REMOVAL OF VERTEBRAL BODY          </v>
          </cell>
        </row>
        <row r="4621">
          <cell r="A4621" t="str">
            <v>63307</v>
          </cell>
          <cell r="B4621" t="str">
            <v xml:space="preserve">REMOVAL OF VERTEBRAL BODY          </v>
          </cell>
        </row>
        <row r="4622">
          <cell r="A4622" t="str">
            <v>63308</v>
          </cell>
          <cell r="B4622" t="str">
            <v xml:space="preserve">REMOVE VERTEBRAL BODY ADD-ON       </v>
          </cell>
        </row>
        <row r="4623">
          <cell r="A4623" t="str">
            <v>63600</v>
          </cell>
          <cell r="B4623" t="str">
            <v xml:space="preserve">REMOVE SPINAL CORD LESION          </v>
          </cell>
        </row>
        <row r="4624">
          <cell r="A4624" t="str">
            <v>63610</v>
          </cell>
          <cell r="B4624" t="str">
            <v xml:space="preserve">STIMULATION OF SPINAL CORD         </v>
          </cell>
        </row>
        <row r="4625">
          <cell r="A4625" t="str">
            <v>63615</v>
          </cell>
          <cell r="B4625" t="str">
            <v xml:space="preserve">REMOVE LESION OF SPINAL CORD       </v>
          </cell>
        </row>
        <row r="4626">
          <cell r="A4626" t="str">
            <v>63650</v>
          </cell>
          <cell r="B4626" t="str">
            <v xml:space="preserve">IMPLANT NEUROELECTRODES            </v>
          </cell>
        </row>
        <row r="4627">
          <cell r="A4627" t="str">
            <v>63655</v>
          </cell>
          <cell r="B4627" t="str">
            <v xml:space="preserve">IMPLANT NEUROELECTRODES            </v>
          </cell>
        </row>
        <row r="4628">
          <cell r="A4628" t="str">
            <v>63660</v>
          </cell>
          <cell r="B4628" t="str">
            <v xml:space="preserve">REVISE/REMOVE NEUROELECTRODE       </v>
          </cell>
        </row>
        <row r="4629">
          <cell r="A4629" t="str">
            <v>63685</v>
          </cell>
          <cell r="B4629" t="str">
            <v xml:space="preserve">IMPLANT NEURORECEIVER              </v>
          </cell>
        </row>
        <row r="4630">
          <cell r="A4630" t="str">
            <v>63688</v>
          </cell>
          <cell r="B4630" t="str">
            <v xml:space="preserve">REVISE/REMOVE NEURORECEIVER        </v>
          </cell>
        </row>
        <row r="4631">
          <cell r="A4631" t="str">
            <v>63700</v>
          </cell>
          <cell r="B4631" t="str">
            <v xml:space="preserve">REPAIR OF SPINAL HERNIATION        </v>
          </cell>
        </row>
        <row r="4632">
          <cell r="A4632" t="str">
            <v>63702</v>
          </cell>
          <cell r="B4632" t="str">
            <v xml:space="preserve">REPAIR OF SPINAL HERNIATION        </v>
          </cell>
        </row>
        <row r="4633">
          <cell r="A4633" t="str">
            <v>63704</v>
          </cell>
          <cell r="B4633" t="str">
            <v xml:space="preserve">REPAIR OF SPINAL HERNIATION        </v>
          </cell>
        </row>
        <row r="4634">
          <cell r="A4634" t="str">
            <v>63706</v>
          </cell>
          <cell r="B4634" t="str">
            <v xml:space="preserve">REPAIR OF SPINAL HERNIATION        </v>
          </cell>
        </row>
        <row r="4635">
          <cell r="A4635" t="str">
            <v>63707</v>
          </cell>
          <cell r="B4635" t="str">
            <v xml:space="preserve">REPAIR SPINAL FLUID LEAKAGE        </v>
          </cell>
        </row>
        <row r="4636">
          <cell r="A4636" t="str">
            <v>63709</v>
          </cell>
          <cell r="B4636" t="str">
            <v xml:space="preserve">REPAIR SPINAL FLUID LEAKAGE        </v>
          </cell>
        </row>
        <row r="4637">
          <cell r="A4637" t="str">
            <v>63710</v>
          </cell>
          <cell r="B4637" t="str">
            <v xml:space="preserve">GRAFT REPAIR OF SPINE DEFECT       </v>
          </cell>
        </row>
        <row r="4638">
          <cell r="A4638" t="str">
            <v>63740</v>
          </cell>
          <cell r="B4638" t="str">
            <v xml:space="preserve">INSTALL SPINAL SHUNT               </v>
          </cell>
        </row>
        <row r="4639">
          <cell r="A4639" t="str">
            <v>63741</v>
          </cell>
          <cell r="B4639" t="str">
            <v xml:space="preserve">INSTALL SPINAL SHUNT               </v>
          </cell>
        </row>
        <row r="4640">
          <cell r="A4640" t="str">
            <v>63744</v>
          </cell>
          <cell r="B4640" t="str">
            <v xml:space="preserve">REVISION OF SPINAL SHUNT           </v>
          </cell>
        </row>
        <row r="4641">
          <cell r="A4641" t="str">
            <v>63746</v>
          </cell>
          <cell r="B4641" t="str">
            <v xml:space="preserve">REMOVAL OF SPINAL SHUNT            </v>
          </cell>
        </row>
        <row r="4642">
          <cell r="A4642" t="str">
            <v>64400</v>
          </cell>
          <cell r="B4642" t="str">
            <v xml:space="preserve">INJECTION FOR NERVE BLOCK          </v>
          </cell>
        </row>
        <row r="4643">
          <cell r="A4643" t="str">
            <v>64402</v>
          </cell>
          <cell r="B4643" t="str">
            <v xml:space="preserve">INJECTION FOR NERVE BLOCK          </v>
          </cell>
        </row>
        <row r="4644">
          <cell r="A4644" t="str">
            <v>64405</v>
          </cell>
          <cell r="B4644" t="str">
            <v xml:space="preserve">INJECTION FOR NERVE BLOCK          </v>
          </cell>
        </row>
        <row r="4645">
          <cell r="A4645" t="str">
            <v>64408</v>
          </cell>
          <cell r="B4645" t="str">
            <v xml:space="preserve">INJECTION FOR NERVE BLOCK          </v>
          </cell>
        </row>
        <row r="4646">
          <cell r="A4646" t="str">
            <v>64410</v>
          </cell>
          <cell r="B4646" t="str">
            <v xml:space="preserve">INJECTION FOR NERVE BLOCK          </v>
          </cell>
        </row>
        <row r="4647">
          <cell r="A4647" t="str">
            <v>64412</v>
          </cell>
          <cell r="B4647" t="str">
            <v xml:space="preserve">INJECTION FOR NERVE BLOCK          </v>
          </cell>
        </row>
        <row r="4648">
          <cell r="A4648" t="str">
            <v>64413</v>
          </cell>
          <cell r="B4648" t="str">
            <v xml:space="preserve">INJECTION FOR NERVE BLOCK          </v>
          </cell>
        </row>
        <row r="4649">
          <cell r="A4649" t="str">
            <v>64415</v>
          </cell>
          <cell r="B4649" t="str">
            <v xml:space="preserve">INJECTION FOR NERVE BLOCK          </v>
          </cell>
        </row>
        <row r="4650">
          <cell r="A4650" t="str">
            <v>64417</v>
          </cell>
          <cell r="B4650" t="str">
            <v xml:space="preserve">INJECTION FOR NERVE BLOCK          </v>
          </cell>
        </row>
        <row r="4651">
          <cell r="A4651" t="str">
            <v>64418</v>
          </cell>
          <cell r="B4651" t="str">
            <v xml:space="preserve">INJECTION FOR NERVE BLOCK          </v>
          </cell>
        </row>
        <row r="4652">
          <cell r="A4652" t="str">
            <v>64420</v>
          </cell>
          <cell r="B4652" t="str">
            <v xml:space="preserve">INJECTION FOR NERVE BLOCK          </v>
          </cell>
        </row>
        <row r="4653">
          <cell r="A4653" t="str">
            <v>64421</v>
          </cell>
          <cell r="B4653" t="str">
            <v xml:space="preserve">INJECTION FOR NERVE BLOCK          </v>
          </cell>
        </row>
        <row r="4654">
          <cell r="A4654" t="str">
            <v>64425</v>
          </cell>
          <cell r="B4654" t="str">
            <v xml:space="preserve">INJECTION FOR NERVE BLOCK          </v>
          </cell>
        </row>
        <row r="4655">
          <cell r="A4655" t="str">
            <v>64430</v>
          </cell>
          <cell r="B4655" t="str">
            <v xml:space="preserve">INJECTION FOR NERVE BLOCK          </v>
          </cell>
        </row>
        <row r="4656">
          <cell r="A4656" t="str">
            <v>64435</v>
          </cell>
          <cell r="B4656" t="str">
            <v xml:space="preserve">INJECTION FOR NERVE BLOCK          </v>
          </cell>
        </row>
        <row r="4657">
          <cell r="A4657" t="str">
            <v>64440</v>
          </cell>
          <cell r="B4657" t="str">
            <v xml:space="preserve">INJECTION FOR NERVE BLOCK          </v>
          </cell>
        </row>
        <row r="4658">
          <cell r="A4658" t="str">
            <v>64441</v>
          </cell>
          <cell r="B4658" t="str">
            <v xml:space="preserve">INJECTION FOR NERVE BLOCK          </v>
          </cell>
        </row>
        <row r="4659">
          <cell r="A4659" t="str">
            <v>64442</v>
          </cell>
          <cell r="B4659" t="str">
            <v xml:space="preserve">INJECTION FOR NERVE BLOCK          </v>
          </cell>
        </row>
        <row r="4660">
          <cell r="A4660" t="str">
            <v>64443</v>
          </cell>
          <cell r="B4660" t="str">
            <v xml:space="preserve">INJECT, NERVE BLOCK ADD-ON         </v>
          </cell>
        </row>
        <row r="4661">
          <cell r="A4661" t="str">
            <v>64445</v>
          </cell>
          <cell r="B4661" t="str">
            <v xml:space="preserve">INJECTION FOR NERVE BLOCK          </v>
          </cell>
        </row>
        <row r="4662">
          <cell r="A4662" t="str">
            <v>64450</v>
          </cell>
          <cell r="B4662" t="str">
            <v xml:space="preserve">INJECTION FOR NERVE BLOCK          </v>
          </cell>
        </row>
        <row r="4663">
          <cell r="A4663" t="str">
            <v>64505</v>
          </cell>
          <cell r="B4663" t="str">
            <v xml:space="preserve">INJECTION FOR NERVE BLOCK          </v>
          </cell>
        </row>
        <row r="4664">
          <cell r="A4664" t="str">
            <v>64508</v>
          </cell>
          <cell r="B4664" t="str">
            <v xml:space="preserve">INJECTION FOR NERVE BLOCK          </v>
          </cell>
        </row>
        <row r="4665">
          <cell r="A4665" t="str">
            <v>64510</v>
          </cell>
          <cell r="B4665" t="str">
            <v xml:space="preserve">INJECTION FOR NERVE BLOCK          </v>
          </cell>
        </row>
        <row r="4666">
          <cell r="A4666" t="str">
            <v>64520</v>
          </cell>
          <cell r="B4666" t="str">
            <v xml:space="preserve">INJECTION FOR NERVE BLOCK          </v>
          </cell>
        </row>
        <row r="4667">
          <cell r="A4667" t="str">
            <v>64530</v>
          </cell>
          <cell r="B4667" t="str">
            <v xml:space="preserve">INJECTION FOR NERVE BLOCK          </v>
          </cell>
        </row>
        <row r="4668">
          <cell r="A4668" t="str">
            <v>64550</v>
          </cell>
          <cell r="B4668" t="str">
            <v xml:space="preserve">APPLY NEUROSTIMULATOR              </v>
          </cell>
        </row>
        <row r="4669">
          <cell r="A4669" t="str">
            <v>64553</v>
          </cell>
          <cell r="B4669" t="str">
            <v xml:space="preserve">IMPLANT NEUROELECTRODES            </v>
          </cell>
        </row>
        <row r="4670">
          <cell r="A4670" t="str">
            <v>64555</v>
          </cell>
          <cell r="B4670" t="str">
            <v xml:space="preserve">IMPLANT NEUROELECTRODES            </v>
          </cell>
        </row>
        <row r="4671">
          <cell r="A4671" t="str">
            <v>64560</v>
          </cell>
          <cell r="B4671" t="str">
            <v xml:space="preserve">IMPLANT NEUROELECTRODES            </v>
          </cell>
        </row>
        <row r="4672">
          <cell r="A4672" t="str">
            <v>64565</v>
          </cell>
          <cell r="B4672" t="str">
            <v xml:space="preserve">IMPLANT NEUROELECTRODES            </v>
          </cell>
        </row>
        <row r="4673">
          <cell r="A4673" t="str">
            <v>64573</v>
          </cell>
          <cell r="B4673" t="str">
            <v xml:space="preserve">IMPLANT NEUROELECTRODES            </v>
          </cell>
        </row>
        <row r="4674">
          <cell r="A4674" t="str">
            <v>64575</v>
          </cell>
          <cell r="B4674" t="str">
            <v xml:space="preserve">IMPLANT NEUROELECTRODES            </v>
          </cell>
        </row>
        <row r="4675">
          <cell r="A4675" t="str">
            <v>64577</v>
          </cell>
          <cell r="B4675" t="str">
            <v xml:space="preserve">IMPLANT NEUROELECTRODES            </v>
          </cell>
        </row>
        <row r="4676">
          <cell r="A4676" t="str">
            <v>64580</v>
          </cell>
          <cell r="B4676" t="str">
            <v xml:space="preserve">IMPLANT NEUROELECTRODES            </v>
          </cell>
        </row>
        <row r="4677">
          <cell r="A4677" t="str">
            <v>64585</v>
          </cell>
          <cell r="B4677" t="str">
            <v xml:space="preserve">REVISE/REMOVE NEUROELECTRODE       </v>
          </cell>
        </row>
        <row r="4678">
          <cell r="A4678" t="str">
            <v>64590</v>
          </cell>
          <cell r="B4678" t="str">
            <v xml:space="preserve">IMPLANT NEURORECEIVER              </v>
          </cell>
        </row>
        <row r="4679">
          <cell r="A4679" t="str">
            <v>64595</v>
          </cell>
          <cell r="B4679" t="str">
            <v xml:space="preserve">REVISE/REMOVE NEURORECEIVER        </v>
          </cell>
        </row>
        <row r="4680">
          <cell r="A4680" t="str">
            <v>64600</v>
          </cell>
          <cell r="B4680" t="str">
            <v xml:space="preserve">INJECTION TREATMENT OF NERVE       </v>
          </cell>
        </row>
        <row r="4681">
          <cell r="A4681" t="str">
            <v>64605</v>
          </cell>
          <cell r="B4681" t="str">
            <v xml:space="preserve">INJECTION TREATMENT OF NERVE       </v>
          </cell>
        </row>
        <row r="4682">
          <cell r="A4682" t="str">
            <v>64610</v>
          </cell>
          <cell r="B4682" t="str">
            <v xml:space="preserve">INJECTION TREATMENT OF NERVE       </v>
          </cell>
        </row>
        <row r="4683">
          <cell r="A4683" t="str">
            <v>64612</v>
          </cell>
          <cell r="B4683" t="str">
            <v xml:space="preserve">DESTROY NERVE, FACE MUSCLE         </v>
          </cell>
        </row>
        <row r="4684">
          <cell r="A4684" t="str">
            <v>64613</v>
          </cell>
          <cell r="B4684" t="str">
            <v xml:space="preserve">DESTROY NERVE, SPINE MUSCLE        </v>
          </cell>
        </row>
        <row r="4685">
          <cell r="A4685" t="str">
            <v>64620</v>
          </cell>
          <cell r="B4685" t="str">
            <v xml:space="preserve">INJECTION TREATMENT OF NERVE       </v>
          </cell>
        </row>
        <row r="4686">
          <cell r="A4686" t="str">
            <v>64622</v>
          </cell>
          <cell r="B4686" t="str">
            <v xml:space="preserve">INJECTION TREATMENT OF NERVE       </v>
          </cell>
        </row>
        <row r="4687">
          <cell r="A4687" t="str">
            <v>64623</v>
          </cell>
          <cell r="B4687" t="str">
            <v xml:space="preserve">INJECT, TX  OF NERVE ADD-ON        </v>
          </cell>
        </row>
        <row r="4688">
          <cell r="A4688" t="str">
            <v>64630</v>
          </cell>
          <cell r="B4688" t="str">
            <v xml:space="preserve">INJECTION TREATMENT OF NERVE       </v>
          </cell>
        </row>
        <row r="4689">
          <cell r="A4689" t="str">
            <v>64640</v>
          </cell>
          <cell r="B4689" t="str">
            <v xml:space="preserve">INJECTION TREATMENT OF NERVE       </v>
          </cell>
        </row>
        <row r="4690">
          <cell r="A4690" t="str">
            <v>64680</v>
          </cell>
          <cell r="B4690" t="str">
            <v xml:space="preserve">INJECTION TREATMENT OF NERVE       </v>
          </cell>
        </row>
        <row r="4691">
          <cell r="A4691" t="str">
            <v>64702</v>
          </cell>
          <cell r="B4691" t="str">
            <v xml:space="preserve">REVISE FINGER/TOE NERVE            </v>
          </cell>
        </row>
        <row r="4692">
          <cell r="A4692" t="str">
            <v>64704</v>
          </cell>
          <cell r="B4692" t="str">
            <v xml:space="preserve">REVISE HAND/FOOT NERVE             </v>
          </cell>
        </row>
        <row r="4693">
          <cell r="A4693" t="str">
            <v>64708</v>
          </cell>
          <cell r="B4693" t="str">
            <v xml:space="preserve">REVISE ARM/LEG NERVE               </v>
          </cell>
        </row>
        <row r="4694">
          <cell r="A4694" t="str">
            <v>64712</v>
          </cell>
          <cell r="B4694" t="str">
            <v xml:space="preserve">REVISION OF SCIATIC NERVE          </v>
          </cell>
        </row>
        <row r="4695">
          <cell r="A4695" t="str">
            <v>64713</v>
          </cell>
          <cell r="B4695" t="str">
            <v xml:space="preserve">REVISION OF ARM NERVE(S)           </v>
          </cell>
        </row>
        <row r="4696">
          <cell r="A4696" t="str">
            <v>64714</v>
          </cell>
          <cell r="B4696" t="str">
            <v xml:space="preserve">REVISE LOW BACK NERVE(S)           </v>
          </cell>
        </row>
        <row r="4697">
          <cell r="A4697" t="str">
            <v>64716</v>
          </cell>
          <cell r="B4697" t="str">
            <v xml:space="preserve">REVISION OF CRANIAL NERVE          </v>
          </cell>
        </row>
        <row r="4698">
          <cell r="A4698" t="str">
            <v>64718</v>
          </cell>
          <cell r="B4698" t="str">
            <v xml:space="preserve">REVISE ULNAR NERVE AT ELBOW        </v>
          </cell>
        </row>
        <row r="4699">
          <cell r="A4699" t="str">
            <v>64719</v>
          </cell>
          <cell r="B4699" t="str">
            <v xml:space="preserve">REVISE ULNAR NERVE AT WRIST        </v>
          </cell>
        </row>
        <row r="4700">
          <cell r="A4700" t="str">
            <v>64721</v>
          </cell>
          <cell r="B4700" t="str">
            <v xml:space="preserve">CARPAL TUNNEL SURGERY              </v>
          </cell>
        </row>
        <row r="4701">
          <cell r="A4701" t="str">
            <v>64722</v>
          </cell>
          <cell r="B4701" t="str">
            <v xml:space="preserve">RELIEVE PRESSURE ON NERVE(S)       </v>
          </cell>
        </row>
        <row r="4702">
          <cell r="A4702" t="str">
            <v>64726</v>
          </cell>
          <cell r="B4702" t="str">
            <v xml:space="preserve">RELEASE FOOT/TOE NERVE             </v>
          </cell>
        </row>
        <row r="4703">
          <cell r="A4703" t="str">
            <v>64727</v>
          </cell>
          <cell r="B4703" t="str">
            <v xml:space="preserve">INTERNAL NERVE REVISION            </v>
          </cell>
        </row>
        <row r="4704">
          <cell r="A4704" t="str">
            <v>64732</v>
          </cell>
          <cell r="B4704" t="str">
            <v xml:space="preserve">INCISION OF BROW NERVE             </v>
          </cell>
        </row>
        <row r="4705">
          <cell r="A4705" t="str">
            <v>64734</v>
          </cell>
          <cell r="B4705" t="str">
            <v xml:space="preserve">INCISION OF CHEEK NERVE            </v>
          </cell>
        </row>
        <row r="4706">
          <cell r="A4706" t="str">
            <v>64736</v>
          </cell>
          <cell r="B4706" t="str">
            <v xml:space="preserve">INCISION OF CHIN NERVE             </v>
          </cell>
        </row>
        <row r="4707">
          <cell r="A4707" t="str">
            <v>64738</v>
          </cell>
          <cell r="B4707" t="str">
            <v xml:space="preserve">INCISION OF JAW NERVE              </v>
          </cell>
        </row>
        <row r="4708">
          <cell r="A4708" t="str">
            <v>64740</v>
          </cell>
          <cell r="B4708" t="str">
            <v xml:space="preserve">INCISION OF TONGUE NERVE           </v>
          </cell>
        </row>
        <row r="4709">
          <cell r="A4709" t="str">
            <v>64742</v>
          </cell>
          <cell r="B4709" t="str">
            <v xml:space="preserve">INCISION OF FACIAL NERVE           </v>
          </cell>
        </row>
        <row r="4710">
          <cell r="A4710" t="str">
            <v>64744</v>
          </cell>
          <cell r="B4710" t="str">
            <v xml:space="preserve">INCISE NERVE, BACK OF HEAD         </v>
          </cell>
        </row>
        <row r="4711">
          <cell r="A4711" t="str">
            <v>64746</v>
          </cell>
          <cell r="B4711" t="str">
            <v xml:space="preserve">INCISE DIAPHRAGM NERVE             </v>
          </cell>
        </row>
        <row r="4712">
          <cell r="A4712" t="str">
            <v>64752</v>
          </cell>
          <cell r="B4712" t="str">
            <v xml:space="preserve">INCISION OF VAGUS NERVE            </v>
          </cell>
        </row>
        <row r="4713">
          <cell r="A4713" t="str">
            <v>64755</v>
          </cell>
          <cell r="B4713" t="str">
            <v xml:space="preserve">INCISION OF STOMACH NERVES         </v>
          </cell>
        </row>
        <row r="4714">
          <cell r="A4714" t="str">
            <v>64760</v>
          </cell>
          <cell r="B4714" t="str">
            <v xml:space="preserve">INCISION OF VAGUS NERVE            </v>
          </cell>
        </row>
        <row r="4715">
          <cell r="A4715" t="str">
            <v>64761</v>
          </cell>
          <cell r="B4715" t="str">
            <v xml:space="preserve">INCISION OF PELVIS NERVE           </v>
          </cell>
        </row>
        <row r="4716">
          <cell r="A4716" t="str">
            <v>64763</v>
          </cell>
          <cell r="B4716" t="str">
            <v xml:space="preserve">INCISE HIP/THIGH NERVE             </v>
          </cell>
        </row>
        <row r="4717">
          <cell r="A4717" t="str">
            <v>64766</v>
          </cell>
          <cell r="B4717" t="str">
            <v xml:space="preserve">INCISE HIP/THIGH NERVE             </v>
          </cell>
        </row>
        <row r="4718">
          <cell r="A4718" t="str">
            <v>64771</v>
          </cell>
          <cell r="B4718" t="str">
            <v xml:space="preserve">SEVER CRANIAL NERVE                </v>
          </cell>
        </row>
        <row r="4719">
          <cell r="A4719" t="str">
            <v>64772</v>
          </cell>
          <cell r="B4719" t="str">
            <v xml:space="preserve">INCISION OF SPINAL NERVE           </v>
          </cell>
        </row>
        <row r="4720">
          <cell r="A4720" t="str">
            <v>64774</v>
          </cell>
          <cell r="B4720" t="str">
            <v xml:space="preserve">REMOVE SKIN NERVE LESION           </v>
          </cell>
        </row>
        <row r="4721">
          <cell r="A4721" t="str">
            <v>64776</v>
          </cell>
          <cell r="B4721" t="str">
            <v xml:space="preserve">REMOVE DIGIT NERVE LESION          </v>
          </cell>
        </row>
        <row r="4722">
          <cell r="A4722" t="str">
            <v>64778</v>
          </cell>
          <cell r="B4722" t="str">
            <v xml:space="preserve">DIGIT NERVE SURGERY ADD-ON         </v>
          </cell>
        </row>
        <row r="4723">
          <cell r="A4723" t="str">
            <v>64782</v>
          </cell>
          <cell r="B4723" t="str">
            <v xml:space="preserve">REMOVE LIMB NERVE LESION           </v>
          </cell>
        </row>
        <row r="4724">
          <cell r="A4724" t="str">
            <v>64783</v>
          </cell>
          <cell r="B4724" t="str">
            <v xml:space="preserve">LIMB NERVE SURGERY ADD-ON          </v>
          </cell>
        </row>
        <row r="4725">
          <cell r="A4725" t="str">
            <v>64784</v>
          </cell>
          <cell r="B4725" t="str">
            <v xml:space="preserve">REMOVE NERVE LESION                </v>
          </cell>
        </row>
        <row r="4726">
          <cell r="A4726" t="str">
            <v>64786</v>
          </cell>
          <cell r="B4726" t="str">
            <v xml:space="preserve">REMOVE SCIATIC NERVE LESION        </v>
          </cell>
        </row>
        <row r="4727">
          <cell r="A4727" t="str">
            <v>64787</v>
          </cell>
          <cell r="B4727" t="str">
            <v xml:space="preserve">IMPLANT NERVE END                  </v>
          </cell>
        </row>
        <row r="4728">
          <cell r="A4728" t="str">
            <v>64788</v>
          </cell>
          <cell r="B4728" t="str">
            <v xml:space="preserve">REMOVE SKIN NERVE LESION           </v>
          </cell>
        </row>
        <row r="4729">
          <cell r="A4729" t="str">
            <v>64790</v>
          </cell>
          <cell r="B4729" t="str">
            <v xml:space="preserve">REMOVAL OF NERVE LESION            </v>
          </cell>
        </row>
        <row r="4730">
          <cell r="A4730" t="str">
            <v>64792</v>
          </cell>
          <cell r="B4730" t="str">
            <v xml:space="preserve">REMOVAL OF NERVE LESION            </v>
          </cell>
        </row>
        <row r="4731">
          <cell r="A4731" t="str">
            <v>64795</v>
          </cell>
          <cell r="B4731" t="str">
            <v xml:space="preserve">BIOPSY OF NERVE                    </v>
          </cell>
        </row>
        <row r="4732">
          <cell r="A4732" t="str">
            <v>64802</v>
          </cell>
          <cell r="B4732" t="str">
            <v xml:space="preserve">REMOVE SYMPATHETIC NERVES          </v>
          </cell>
        </row>
        <row r="4733">
          <cell r="A4733" t="str">
            <v>64804</v>
          </cell>
          <cell r="B4733" t="str">
            <v xml:space="preserve">REMOVE SYMPATHETIC NERVES          </v>
          </cell>
        </row>
        <row r="4734">
          <cell r="A4734" t="str">
            <v>64809</v>
          </cell>
          <cell r="B4734" t="str">
            <v xml:space="preserve">REMOVE SYMPATHETIC NERVES          </v>
          </cell>
        </row>
        <row r="4735">
          <cell r="A4735" t="str">
            <v>64818</v>
          </cell>
          <cell r="B4735" t="str">
            <v xml:space="preserve">REMOVE SYMPATHETIC NERVES          </v>
          </cell>
        </row>
        <row r="4736">
          <cell r="A4736" t="str">
            <v>64820</v>
          </cell>
          <cell r="B4736" t="str">
            <v xml:space="preserve">REMOVE SYMPATHETIC NERVES          </v>
          </cell>
        </row>
        <row r="4737">
          <cell r="A4737" t="str">
            <v>64831</v>
          </cell>
          <cell r="B4737" t="str">
            <v xml:space="preserve">REPAIR OF DIGIT NERVE              </v>
          </cell>
        </row>
        <row r="4738">
          <cell r="A4738" t="str">
            <v>64832</v>
          </cell>
          <cell r="B4738" t="str">
            <v xml:space="preserve">REPAIR NERVE ADD-ON                </v>
          </cell>
        </row>
        <row r="4739">
          <cell r="A4739" t="str">
            <v>64834</v>
          </cell>
          <cell r="B4739" t="str">
            <v xml:space="preserve">REPAIR OF HAND OR FOOT NERVE       </v>
          </cell>
        </row>
        <row r="4740">
          <cell r="A4740" t="str">
            <v>64835</v>
          </cell>
          <cell r="B4740" t="str">
            <v xml:space="preserve">REPAIR OF HAND OR FOOT NERVE       </v>
          </cell>
        </row>
        <row r="4741">
          <cell r="A4741" t="str">
            <v>64836</v>
          </cell>
          <cell r="B4741" t="str">
            <v xml:space="preserve">REPAIR OF HAND OR FOOT NERVE       </v>
          </cell>
        </row>
        <row r="4742">
          <cell r="A4742" t="str">
            <v>64837</v>
          </cell>
          <cell r="B4742" t="str">
            <v xml:space="preserve">REPAIR NERVE ADD-ON                </v>
          </cell>
        </row>
        <row r="4743">
          <cell r="A4743" t="str">
            <v>64840</v>
          </cell>
          <cell r="B4743" t="str">
            <v xml:space="preserve">REPAIR OF LEG NERVE                </v>
          </cell>
        </row>
        <row r="4744">
          <cell r="A4744" t="str">
            <v>64856</v>
          </cell>
          <cell r="B4744" t="str">
            <v xml:space="preserve">REPAIR/TRANSPOSE NERVE             </v>
          </cell>
        </row>
        <row r="4745">
          <cell r="A4745" t="str">
            <v>64857</v>
          </cell>
          <cell r="B4745" t="str">
            <v xml:space="preserve">REPAIR ARM/LEG NERVE               </v>
          </cell>
        </row>
        <row r="4746">
          <cell r="A4746" t="str">
            <v>64858</v>
          </cell>
          <cell r="B4746" t="str">
            <v xml:space="preserve">REPAIR SCIATIC NERVE               </v>
          </cell>
        </row>
        <row r="4747">
          <cell r="A4747" t="str">
            <v>64859</v>
          </cell>
          <cell r="B4747" t="str">
            <v xml:space="preserve">NERVE SURGERY                      </v>
          </cell>
        </row>
        <row r="4748">
          <cell r="A4748" t="str">
            <v>64861</v>
          </cell>
          <cell r="B4748" t="str">
            <v xml:space="preserve">REPAIR OF ARM NERVES               </v>
          </cell>
        </row>
        <row r="4749">
          <cell r="A4749" t="str">
            <v>64862</v>
          </cell>
          <cell r="B4749" t="str">
            <v xml:space="preserve">REPAIR OF LOW BACK NERVES          </v>
          </cell>
        </row>
        <row r="4750">
          <cell r="A4750" t="str">
            <v>64864</v>
          </cell>
          <cell r="B4750" t="str">
            <v xml:space="preserve">REPAIR OF FACIAL NERVE             </v>
          </cell>
        </row>
        <row r="4751">
          <cell r="A4751" t="str">
            <v>64865</v>
          </cell>
          <cell r="B4751" t="str">
            <v xml:space="preserve">REPAIR OF FACIAL NERVE             </v>
          </cell>
        </row>
        <row r="4752">
          <cell r="A4752" t="str">
            <v>64866</v>
          </cell>
          <cell r="B4752" t="str">
            <v xml:space="preserve">FUSION OF FACIAL/OTHER NERVE       </v>
          </cell>
        </row>
        <row r="4753">
          <cell r="A4753" t="str">
            <v>64868</v>
          </cell>
          <cell r="B4753" t="str">
            <v xml:space="preserve">FUSION OF FACIAL/OTHER NERVE       </v>
          </cell>
        </row>
        <row r="4754">
          <cell r="A4754" t="str">
            <v>64870</v>
          </cell>
          <cell r="B4754" t="str">
            <v xml:space="preserve">FUSION OF FACIAL/OTHER NERVE       </v>
          </cell>
        </row>
        <row r="4755">
          <cell r="A4755" t="str">
            <v>64872</v>
          </cell>
          <cell r="B4755" t="str">
            <v xml:space="preserve">SUBSEQUENT REPAIR OF NERVE         </v>
          </cell>
        </row>
        <row r="4756">
          <cell r="A4756" t="str">
            <v>64874</v>
          </cell>
          <cell r="B4756" t="str">
            <v xml:space="preserve">REPAIR &amp; REVISE NERVE ADD-ON       </v>
          </cell>
        </row>
        <row r="4757">
          <cell r="A4757" t="str">
            <v>64876</v>
          </cell>
          <cell r="B4757" t="str">
            <v xml:space="preserve">REPAIR NERVE; SHORTEN BONE         </v>
          </cell>
        </row>
        <row r="4758">
          <cell r="A4758" t="str">
            <v>64885</v>
          </cell>
          <cell r="B4758" t="str">
            <v xml:space="preserve">NERVE GRAFT, HEAD OR NECK          </v>
          </cell>
        </row>
        <row r="4759">
          <cell r="A4759" t="str">
            <v>64886</v>
          </cell>
          <cell r="B4759" t="str">
            <v xml:space="preserve">NERVE GRAFT, HEAD OR NECK          </v>
          </cell>
        </row>
        <row r="4760">
          <cell r="A4760" t="str">
            <v>64890</v>
          </cell>
          <cell r="B4760" t="str">
            <v xml:space="preserve">NERVE GRAFT, HAND OR FOOT          </v>
          </cell>
        </row>
        <row r="4761">
          <cell r="A4761" t="str">
            <v>64891</v>
          </cell>
          <cell r="B4761" t="str">
            <v xml:space="preserve">NERVE GRAFT, HAND OR FOOT          </v>
          </cell>
        </row>
        <row r="4762">
          <cell r="A4762" t="str">
            <v>64892</v>
          </cell>
          <cell r="B4762" t="str">
            <v xml:space="preserve">NERVE GRAFT, ARM OR LEG            </v>
          </cell>
        </row>
        <row r="4763">
          <cell r="A4763" t="str">
            <v>64893</v>
          </cell>
          <cell r="B4763" t="str">
            <v xml:space="preserve">NERVE GRAFT, ARM OR LEG            </v>
          </cell>
        </row>
        <row r="4764">
          <cell r="A4764" t="str">
            <v>64895</v>
          </cell>
          <cell r="B4764" t="str">
            <v xml:space="preserve">NERVE GRAFT, HAND OR FOOT          </v>
          </cell>
        </row>
        <row r="4765">
          <cell r="A4765" t="str">
            <v>64896</v>
          </cell>
          <cell r="B4765" t="str">
            <v xml:space="preserve">NERVE GRAFT, HAND OR FOOT          </v>
          </cell>
        </row>
        <row r="4766">
          <cell r="A4766" t="str">
            <v>64897</v>
          </cell>
          <cell r="B4766" t="str">
            <v xml:space="preserve">NERVE GRAFT, ARM OR LEG            </v>
          </cell>
        </row>
        <row r="4767">
          <cell r="A4767" t="str">
            <v>64898</v>
          </cell>
          <cell r="B4767" t="str">
            <v xml:space="preserve">NERVE GRAFT, ARM OR LEG            </v>
          </cell>
        </row>
        <row r="4768">
          <cell r="A4768" t="str">
            <v>64901</v>
          </cell>
          <cell r="B4768" t="str">
            <v xml:space="preserve">NERVE GRAFT ADD-ON                 </v>
          </cell>
        </row>
        <row r="4769">
          <cell r="A4769" t="str">
            <v>64902</v>
          </cell>
          <cell r="B4769" t="str">
            <v xml:space="preserve">NERVE GRAFT ADD-ON                 </v>
          </cell>
        </row>
        <row r="4770">
          <cell r="A4770" t="str">
            <v>64905</v>
          </cell>
          <cell r="B4770" t="str">
            <v xml:space="preserve">NERVE PEDICLE TRANSFER             </v>
          </cell>
        </row>
        <row r="4771">
          <cell r="A4771" t="str">
            <v>64907</v>
          </cell>
          <cell r="B4771" t="str">
            <v xml:space="preserve">NERVE PEDICLE TRANSFER             </v>
          </cell>
        </row>
        <row r="4772">
          <cell r="A4772" t="str">
            <v>64999</v>
          </cell>
          <cell r="B4772" t="str">
            <v xml:space="preserve">NERVOUS SYSTEM SURGERY             </v>
          </cell>
        </row>
        <row r="4773">
          <cell r="A4773" t="str">
            <v>65091</v>
          </cell>
          <cell r="B4773" t="str">
            <v xml:space="preserve">REVISE EYE                         </v>
          </cell>
        </row>
        <row r="4774">
          <cell r="A4774" t="str">
            <v>65093</v>
          </cell>
          <cell r="B4774" t="str">
            <v xml:space="preserve">REVISE EYE WITH IMPLANT            </v>
          </cell>
        </row>
        <row r="4775">
          <cell r="A4775" t="str">
            <v>65101</v>
          </cell>
          <cell r="B4775" t="str">
            <v xml:space="preserve">REMOVAL OF EYE                     </v>
          </cell>
        </row>
        <row r="4776">
          <cell r="A4776" t="str">
            <v>65103</v>
          </cell>
          <cell r="B4776" t="str">
            <v xml:space="preserve">REMOVE EYE/INSERT IMPLANT          </v>
          </cell>
        </row>
        <row r="4777">
          <cell r="A4777" t="str">
            <v>65105</v>
          </cell>
          <cell r="B4777" t="str">
            <v xml:space="preserve">REMOVE EYE/ATTACH IMPLANT          </v>
          </cell>
        </row>
        <row r="4778">
          <cell r="A4778" t="str">
            <v>65110</v>
          </cell>
          <cell r="B4778" t="str">
            <v xml:space="preserve">REMOVAL OF EYE                     </v>
          </cell>
        </row>
        <row r="4779">
          <cell r="A4779" t="str">
            <v>65112</v>
          </cell>
          <cell r="B4779" t="str">
            <v xml:space="preserve">REMOVE EYE, REVISE SOCKET          </v>
          </cell>
        </row>
        <row r="4780">
          <cell r="A4780" t="str">
            <v>65114</v>
          </cell>
          <cell r="B4780" t="str">
            <v xml:space="preserve">REMOVE EYE, REVISE SOCKET          </v>
          </cell>
        </row>
        <row r="4781">
          <cell r="A4781" t="str">
            <v>65125</v>
          </cell>
          <cell r="B4781" t="str">
            <v xml:space="preserve">REVISE OCULAR IMPLANT              </v>
          </cell>
        </row>
        <row r="4782">
          <cell r="A4782" t="str">
            <v>65130</v>
          </cell>
          <cell r="B4782" t="str">
            <v xml:space="preserve">INSERT OCULAR IMPLANT              </v>
          </cell>
        </row>
        <row r="4783">
          <cell r="A4783" t="str">
            <v>65135</v>
          </cell>
          <cell r="B4783" t="str">
            <v xml:space="preserve">INSERT OCULAR IMPLANT              </v>
          </cell>
        </row>
        <row r="4784">
          <cell r="A4784" t="str">
            <v>65140</v>
          </cell>
          <cell r="B4784" t="str">
            <v xml:space="preserve">ATTACH OCULAR IMPLANT              </v>
          </cell>
        </row>
        <row r="4785">
          <cell r="A4785" t="str">
            <v>65150</v>
          </cell>
          <cell r="B4785" t="str">
            <v xml:space="preserve">REVISE OCULAR IMPLANT              </v>
          </cell>
        </row>
        <row r="4786">
          <cell r="A4786" t="str">
            <v>65155</v>
          </cell>
          <cell r="B4786" t="str">
            <v xml:space="preserve">REINSERT OCULAR IMPLANT            </v>
          </cell>
        </row>
        <row r="4787">
          <cell r="A4787" t="str">
            <v>65175</v>
          </cell>
          <cell r="B4787" t="str">
            <v xml:space="preserve">REMOVAL OF OCULAR IMPLANT          </v>
          </cell>
        </row>
        <row r="4788">
          <cell r="A4788" t="str">
            <v>65205</v>
          </cell>
          <cell r="B4788" t="str">
            <v xml:space="preserve">REMOVE FOREIGN BODY FROM EYE       </v>
          </cell>
        </row>
        <row r="4789">
          <cell r="A4789" t="str">
            <v>65210</v>
          </cell>
          <cell r="B4789" t="str">
            <v xml:space="preserve">REMOVE FOREIGN BODY FROM EYE       </v>
          </cell>
        </row>
        <row r="4790">
          <cell r="A4790" t="str">
            <v>65220</v>
          </cell>
          <cell r="B4790" t="str">
            <v xml:space="preserve">REMOVE FOREIGN BODY FROM EYE       </v>
          </cell>
        </row>
        <row r="4791">
          <cell r="A4791" t="str">
            <v>65222</v>
          </cell>
          <cell r="B4791" t="str">
            <v xml:space="preserve">REMOVE FOREIGN BODY FROM EYE       </v>
          </cell>
        </row>
        <row r="4792">
          <cell r="A4792" t="str">
            <v>65235</v>
          </cell>
          <cell r="B4792" t="str">
            <v xml:space="preserve">REMOVE FOREIGN BODY FROM EYE       </v>
          </cell>
        </row>
        <row r="4793">
          <cell r="A4793" t="str">
            <v>65260</v>
          </cell>
          <cell r="B4793" t="str">
            <v xml:space="preserve">REMOVE FOREIGN BODY FROM EYE       </v>
          </cell>
        </row>
        <row r="4794">
          <cell r="A4794" t="str">
            <v>65265</v>
          </cell>
          <cell r="B4794" t="str">
            <v xml:space="preserve">REMOVE FOREIGN BODY FROM EYE       </v>
          </cell>
        </row>
        <row r="4795">
          <cell r="A4795" t="str">
            <v>65270</v>
          </cell>
          <cell r="B4795" t="str">
            <v xml:space="preserve">REPAIR OF EYE WOUND                </v>
          </cell>
        </row>
        <row r="4796">
          <cell r="A4796" t="str">
            <v>65272</v>
          </cell>
          <cell r="B4796" t="str">
            <v xml:space="preserve">REPAIR OF EYE WOUND                </v>
          </cell>
        </row>
        <row r="4797">
          <cell r="A4797" t="str">
            <v>65273</v>
          </cell>
          <cell r="B4797" t="str">
            <v xml:space="preserve">REPAIR OF EYE WOUND                </v>
          </cell>
        </row>
        <row r="4798">
          <cell r="A4798" t="str">
            <v>65275</v>
          </cell>
          <cell r="B4798" t="str">
            <v xml:space="preserve">REPAIR OF EYE WOUND                </v>
          </cell>
        </row>
        <row r="4799">
          <cell r="A4799" t="str">
            <v>65280</v>
          </cell>
          <cell r="B4799" t="str">
            <v xml:space="preserve">REPAIR OF EYE WOUND                </v>
          </cell>
        </row>
        <row r="4800">
          <cell r="A4800" t="str">
            <v>65285</v>
          </cell>
          <cell r="B4800" t="str">
            <v xml:space="preserve">REPAIR OF EYE WOUND                </v>
          </cell>
        </row>
        <row r="4801">
          <cell r="A4801" t="str">
            <v>65286</v>
          </cell>
          <cell r="B4801" t="str">
            <v xml:space="preserve">REPAIR OF EYE WOUND                </v>
          </cell>
        </row>
        <row r="4802">
          <cell r="A4802" t="str">
            <v>65290</v>
          </cell>
          <cell r="B4802" t="str">
            <v xml:space="preserve">REPAIR OF EYE SOCKET WOUND         </v>
          </cell>
        </row>
        <row r="4803">
          <cell r="A4803" t="str">
            <v>65400</v>
          </cell>
          <cell r="B4803" t="str">
            <v xml:space="preserve">REMOVAL OF EYE LESION              </v>
          </cell>
        </row>
        <row r="4804">
          <cell r="A4804" t="str">
            <v>65410</v>
          </cell>
          <cell r="B4804" t="str">
            <v xml:space="preserve">BIOPSY OF CORNEA                   </v>
          </cell>
        </row>
        <row r="4805">
          <cell r="A4805" t="str">
            <v>65420</v>
          </cell>
          <cell r="B4805" t="str">
            <v xml:space="preserve">REMOVAL OF EYE LESION              </v>
          </cell>
        </row>
        <row r="4806">
          <cell r="A4806" t="str">
            <v>65426</v>
          </cell>
          <cell r="B4806" t="str">
            <v xml:space="preserve">REMOVAL OF EYE LESION              </v>
          </cell>
        </row>
        <row r="4807">
          <cell r="A4807" t="str">
            <v>65430</v>
          </cell>
          <cell r="B4807" t="str">
            <v xml:space="preserve">CORNEAL SMEAR                      </v>
          </cell>
        </row>
        <row r="4808">
          <cell r="A4808" t="str">
            <v>65435</v>
          </cell>
          <cell r="B4808" t="str">
            <v xml:space="preserve">CURETTE/TREAT CORNEA               </v>
          </cell>
        </row>
        <row r="4809">
          <cell r="A4809" t="str">
            <v>65436</v>
          </cell>
          <cell r="B4809" t="str">
            <v xml:space="preserve">CURETTE/TREAT CORNEA               </v>
          </cell>
        </row>
        <row r="4810">
          <cell r="A4810" t="str">
            <v>65450</v>
          </cell>
          <cell r="B4810" t="str">
            <v xml:space="preserve">TREATMENT OF CORNEAL LESION        </v>
          </cell>
        </row>
        <row r="4811">
          <cell r="A4811" t="str">
            <v>65600</v>
          </cell>
          <cell r="B4811" t="str">
            <v xml:space="preserve">REVISION OF CORNEA                 </v>
          </cell>
        </row>
        <row r="4812">
          <cell r="A4812" t="str">
            <v>65710</v>
          </cell>
          <cell r="B4812" t="str">
            <v xml:space="preserve">CORNEAL TRANSPLANT                 </v>
          </cell>
        </row>
        <row r="4813">
          <cell r="A4813" t="str">
            <v>65730</v>
          </cell>
          <cell r="B4813" t="str">
            <v xml:space="preserve">CORNEAL TRANSPLANT                 </v>
          </cell>
        </row>
        <row r="4814">
          <cell r="A4814" t="str">
            <v>65750</v>
          </cell>
          <cell r="B4814" t="str">
            <v xml:space="preserve">CORNEAL TRANSPLANT                 </v>
          </cell>
        </row>
        <row r="4815">
          <cell r="A4815" t="str">
            <v>65755</v>
          </cell>
          <cell r="B4815" t="str">
            <v xml:space="preserve">CORNEAL TRANSPLANT                 </v>
          </cell>
        </row>
        <row r="4816">
          <cell r="A4816" t="str">
            <v>65760</v>
          </cell>
          <cell r="B4816" t="str">
            <v xml:space="preserve">REVISION OF CORNEA                 </v>
          </cell>
        </row>
        <row r="4817">
          <cell r="A4817" t="str">
            <v>65765</v>
          </cell>
          <cell r="B4817" t="str">
            <v xml:space="preserve">REVISION OF CORNEA                 </v>
          </cell>
        </row>
        <row r="4818">
          <cell r="A4818" t="str">
            <v>65767</v>
          </cell>
          <cell r="B4818" t="str">
            <v xml:space="preserve">CORNEAL TISSUE TRANSPLANT          </v>
          </cell>
        </row>
        <row r="4819">
          <cell r="A4819" t="str">
            <v>65770</v>
          </cell>
          <cell r="B4819" t="str">
            <v xml:space="preserve">REVISE CORNEA WITH IMPLANT         </v>
          </cell>
        </row>
        <row r="4820">
          <cell r="A4820" t="str">
            <v>65771</v>
          </cell>
          <cell r="B4820" t="str">
            <v xml:space="preserve">RADIAL KERATOTOMY                  </v>
          </cell>
        </row>
        <row r="4821">
          <cell r="A4821" t="str">
            <v>65772</v>
          </cell>
          <cell r="B4821" t="str">
            <v xml:space="preserve">CORRECTION OF ASTIGMATISM          </v>
          </cell>
        </row>
        <row r="4822">
          <cell r="A4822" t="str">
            <v>65775</v>
          </cell>
          <cell r="B4822" t="str">
            <v xml:space="preserve">CORRECTION OF ASTIGMATISM          </v>
          </cell>
        </row>
        <row r="4823">
          <cell r="A4823" t="str">
            <v>65800</v>
          </cell>
          <cell r="B4823" t="str">
            <v xml:space="preserve">DRAINAGE OF EYE                    </v>
          </cell>
        </row>
        <row r="4824">
          <cell r="A4824" t="str">
            <v>65805</v>
          </cell>
          <cell r="B4824" t="str">
            <v xml:space="preserve">DRAINAGE OF EYE                    </v>
          </cell>
        </row>
        <row r="4825">
          <cell r="A4825" t="str">
            <v>65810</v>
          </cell>
          <cell r="B4825" t="str">
            <v xml:space="preserve">DRAINAGE OF EYE                    </v>
          </cell>
        </row>
        <row r="4826">
          <cell r="A4826" t="str">
            <v>65815</v>
          </cell>
          <cell r="B4826" t="str">
            <v xml:space="preserve">DRAINAGE OF EYE                    </v>
          </cell>
        </row>
        <row r="4827">
          <cell r="A4827" t="str">
            <v>65820</v>
          </cell>
          <cell r="B4827" t="str">
            <v xml:space="preserve">RELIEVE INNER EYE PRESSURE         </v>
          </cell>
        </row>
        <row r="4828">
          <cell r="A4828" t="str">
            <v>65850</v>
          </cell>
          <cell r="B4828" t="str">
            <v xml:space="preserve">INCISION OF EYE                    </v>
          </cell>
        </row>
        <row r="4829">
          <cell r="A4829" t="str">
            <v>65855</v>
          </cell>
          <cell r="B4829" t="str">
            <v xml:space="preserve">LASER SURGERY OF EYE               </v>
          </cell>
        </row>
        <row r="4830">
          <cell r="A4830" t="str">
            <v>65860</v>
          </cell>
          <cell r="B4830" t="str">
            <v xml:space="preserve">INCISE INNER EYE ADHESIONS         </v>
          </cell>
        </row>
        <row r="4831">
          <cell r="A4831" t="str">
            <v>65865</v>
          </cell>
          <cell r="B4831" t="str">
            <v xml:space="preserve">INCISE INNER EYE ADHESIONS         </v>
          </cell>
        </row>
        <row r="4832">
          <cell r="A4832" t="str">
            <v>65870</v>
          </cell>
          <cell r="B4832" t="str">
            <v xml:space="preserve">INCISE INNER EYE ADHESIONS         </v>
          </cell>
        </row>
        <row r="4833">
          <cell r="A4833" t="str">
            <v>65875</v>
          </cell>
          <cell r="B4833" t="str">
            <v xml:space="preserve">INCISE INNER EYE ADHESIONS         </v>
          </cell>
        </row>
        <row r="4834">
          <cell r="A4834" t="str">
            <v>65880</v>
          </cell>
          <cell r="B4834" t="str">
            <v xml:space="preserve">INCISE INNER EYE ADHESIONS         </v>
          </cell>
        </row>
        <row r="4835">
          <cell r="A4835" t="str">
            <v>65900</v>
          </cell>
          <cell r="B4835" t="str">
            <v xml:space="preserve">REMOVE EYE LESION                  </v>
          </cell>
        </row>
        <row r="4836">
          <cell r="A4836" t="str">
            <v>65920</v>
          </cell>
          <cell r="B4836" t="str">
            <v xml:space="preserve">REMOVE IMPLANT FROM EYE            </v>
          </cell>
        </row>
        <row r="4837">
          <cell r="A4837" t="str">
            <v>65930</v>
          </cell>
          <cell r="B4837" t="str">
            <v xml:space="preserve">REMOVE BLOOD CLOT FROM EYE         </v>
          </cell>
        </row>
        <row r="4838">
          <cell r="A4838" t="str">
            <v>66020</v>
          </cell>
          <cell r="B4838" t="str">
            <v xml:space="preserve">INJECTION TREATMENT OF EYE         </v>
          </cell>
        </row>
        <row r="4839">
          <cell r="A4839" t="str">
            <v>66030</v>
          </cell>
          <cell r="B4839" t="str">
            <v xml:space="preserve">INJECTION TREATMENT OF EYE         </v>
          </cell>
        </row>
        <row r="4840">
          <cell r="A4840" t="str">
            <v>66130</v>
          </cell>
          <cell r="B4840" t="str">
            <v xml:space="preserve">REMOVE EYE LESION                  </v>
          </cell>
        </row>
        <row r="4841">
          <cell r="A4841" t="str">
            <v>66150</v>
          </cell>
          <cell r="B4841" t="str">
            <v xml:space="preserve">GLAUCOMA SURGERY                   </v>
          </cell>
        </row>
        <row r="4842">
          <cell r="A4842" t="str">
            <v>66155</v>
          </cell>
          <cell r="B4842" t="str">
            <v xml:space="preserve">GLAUCOMA SURGERY                   </v>
          </cell>
        </row>
        <row r="4843">
          <cell r="A4843" t="str">
            <v>66160</v>
          </cell>
          <cell r="B4843" t="str">
            <v xml:space="preserve">GLAUCOMA SURGERY                   </v>
          </cell>
        </row>
        <row r="4844">
          <cell r="A4844" t="str">
            <v>66165</v>
          </cell>
          <cell r="B4844" t="str">
            <v xml:space="preserve">GLAUCOMA SURGERY                   </v>
          </cell>
        </row>
        <row r="4845">
          <cell r="A4845" t="str">
            <v>66170</v>
          </cell>
          <cell r="B4845" t="str">
            <v xml:space="preserve">GLAUCOMA SURGERY                   </v>
          </cell>
        </row>
        <row r="4846">
          <cell r="A4846" t="str">
            <v>66172</v>
          </cell>
          <cell r="B4846" t="str">
            <v xml:space="preserve">INCISION OF EYE                    </v>
          </cell>
        </row>
        <row r="4847">
          <cell r="A4847" t="str">
            <v>66180</v>
          </cell>
          <cell r="B4847" t="str">
            <v xml:space="preserve">IMPLANT EYE SHUNT                  </v>
          </cell>
        </row>
        <row r="4848">
          <cell r="A4848" t="str">
            <v>66185</v>
          </cell>
          <cell r="B4848" t="str">
            <v xml:space="preserve">REVISE EYE SHUNT                   </v>
          </cell>
        </row>
        <row r="4849">
          <cell r="A4849" t="str">
            <v>66220</v>
          </cell>
          <cell r="B4849" t="str">
            <v xml:space="preserve">REPAIR EYE LESION                  </v>
          </cell>
        </row>
        <row r="4850">
          <cell r="A4850" t="str">
            <v>66225</v>
          </cell>
          <cell r="B4850" t="str">
            <v xml:space="preserve">REPAIR/GRAFT EYE LESION            </v>
          </cell>
        </row>
        <row r="4851">
          <cell r="A4851" t="str">
            <v>66250</v>
          </cell>
          <cell r="B4851" t="str">
            <v xml:space="preserve">FOLLOW-UP SURGERY OF EYE           </v>
          </cell>
        </row>
        <row r="4852">
          <cell r="A4852" t="str">
            <v>66500</v>
          </cell>
          <cell r="B4852" t="str">
            <v xml:space="preserve">INCISION OF IRIS                   </v>
          </cell>
        </row>
        <row r="4853">
          <cell r="A4853" t="str">
            <v>66505</v>
          </cell>
          <cell r="B4853" t="str">
            <v xml:space="preserve">INCISION OF IRIS                   </v>
          </cell>
        </row>
        <row r="4854">
          <cell r="A4854" t="str">
            <v>66600</v>
          </cell>
          <cell r="B4854" t="str">
            <v xml:space="preserve">REMOVE IRIS AND LESION             </v>
          </cell>
        </row>
        <row r="4855">
          <cell r="A4855" t="str">
            <v>66605</v>
          </cell>
          <cell r="B4855" t="str">
            <v xml:space="preserve">REMOVAL OF IRIS                    </v>
          </cell>
        </row>
        <row r="4856">
          <cell r="A4856" t="str">
            <v>66625</v>
          </cell>
          <cell r="B4856" t="str">
            <v xml:space="preserve">REMOVAL OF IRIS                    </v>
          </cell>
        </row>
        <row r="4857">
          <cell r="A4857" t="str">
            <v>66630</v>
          </cell>
          <cell r="B4857" t="str">
            <v xml:space="preserve">REMOVAL OF IRIS                    </v>
          </cell>
        </row>
        <row r="4858">
          <cell r="A4858" t="str">
            <v>66635</v>
          </cell>
          <cell r="B4858" t="str">
            <v xml:space="preserve">REMOVAL OF IRIS                    </v>
          </cell>
        </row>
        <row r="4859">
          <cell r="A4859" t="str">
            <v>66680</v>
          </cell>
          <cell r="B4859" t="str">
            <v xml:space="preserve">REPAIR IRIS &amp; CILIARY BODY         </v>
          </cell>
        </row>
        <row r="4860">
          <cell r="A4860" t="str">
            <v>66682</v>
          </cell>
          <cell r="B4860" t="str">
            <v xml:space="preserve">REPAIR IRIS AND CILIARY BODY       </v>
          </cell>
        </row>
        <row r="4861">
          <cell r="A4861" t="str">
            <v>66700</v>
          </cell>
          <cell r="B4861" t="str">
            <v xml:space="preserve">DESTRUCTION, CILIARY BODY          </v>
          </cell>
        </row>
        <row r="4862">
          <cell r="A4862" t="str">
            <v>66710</v>
          </cell>
          <cell r="B4862" t="str">
            <v xml:space="preserve">DESTRUCTION, CILIARY BODY          </v>
          </cell>
        </row>
        <row r="4863">
          <cell r="A4863" t="str">
            <v>66720</v>
          </cell>
          <cell r="B4863" t="str">
            <v xml:space="preserve">DESTRUCTION, CILIARY BODY          </v>
          </cell>
        </row>
        <row r="4864">
          <cell r="A4864" t="str">
            <v>66740</v>
          </cell>
          <cell r="B4864" t="str">
            <v xml:space="preserve">DESTRUCTION, CILIARY BODY          </v>
          </cell>
        </row>
        <row r="4865">
          <cell r="A4865" t="str">
            <v>66761</v>
          </cell>
          <cell r="B4865" t="str">
            <v xml:space="preserve">REVISION OF IRIS                   </v>
          </cell>
        </row>
        <row r="4866">
          <cell r="A4866" t="str">
            <v>66762</v>
          </cell>
          <cell r="B4866" t="str">
            <v xml:space="preserve">REVISION OF IRIS                   </v>
          </cell>
        </row>
        <row r="4867">
          <cell r="A4867" t="str">
            <v>66770</v>
          </cell>
          <cell r="B4867" t="str">
            <v xml:space="preserve">REMOVAL OF INNER EYE LESION        </v>
          </cell>
        </row>
        <row r="4868">
          <cell r="A4868" t="str">
            <v>66820</v>
          </cell>
          <cell r="B4868" t="str">
            <v xml:space="preserve">INCISION, SECONDARY CATARACT       </v>
          </cell>
        </row>
        <row r="4869">
          <cell r="A4869" t="str">
            <v>66821</v>
          </cell>
          <cell r="B4869" t="str">
            <v xml:space="preserve">AFTER CATARACT LASER SURGERY       </v>
          </cell>
        </row>
        <row r="4870">
          <cell r="A4870" t="str">
            <v>66825</v>
          </cell>
          <cell r="B4870" t="str">
            <v xml:space="preserve">REPOSITION INTRAOCULAR LENS        </v>
          </cell>
        </row>
        <row r="4871">
          <cell r="A4871" t="str">
            <v>66830</v>
          </cell>
          <cell r="B4871" t="str">
            <v xml:space="preserve">REMOVAL OF LENS LESION             </v>
          </cell>
        </row>
        <row r="4872">
          <cell r="A4872" t="str">
            <v>66840</v>
          </cell>
          <cell r="B4872" t="str">
            <v xml:space="preserve">REMOVAL OF LENS MATERIAL           </v>
          </cell>
        </row>
        <row r="4873">
          <cell r="A4873" t="str">
            <v>66850</v>
          </cell>
          <cell r="B4873" t="str">
            <v xml:space="preserve">REMOVAL OF LENS MATERIAL           </v>
          </cell>
        </row>
        <row r="4874">
          <cell r="A4874" t="str">
            <v>66852</v>
          </cell>
          <cell r="B4874" t="str">
            <v xml:space="preserve">REMOVAL OF LENS MATERIAL           </v>
          </cell>
        </row>
        <row r="4875">
          <cell r="A4875" t="str">
            <v>66920</v>
          </cell>
          <cell r="B4875" t="str">
            <v xml:space="preserve">EXTRACTION OF LENS                 </v>
          </cell>
        </row>
        <row r="4876">
          <cell r="A4876" t="str">
            <v>66930</v>
          </cell>
          <cell r="B4876" t="str">
            <v xml:space="preserve">EXTRACTION OF LENS                 </v>
          </cell>
        </row>
        <row r="4877">
          <cell r="A4877" t="str">
            <v>66940</v>
          </cell>
          <cell r="B4877" t="str">
            <v xml:space="preserve">EXTRACTION OF LENS                 </v>
          </cell>
        </row>
        <row r="4878">
          <cell r="A4878" t="str">
            <v>66983</v>
          </cell>
          <cell r="B4878" t="str">
            <v xml:space="preserve">REMOVE CATARACT, INSERT LENS       </v>
          </cell>
        </row>
        <row r="4879">
          <cell r="A4879" t="str">
            <v>66984</v>
          </cell>
          <cell r="B4879" t="str">
            <v xml:space="preserve">REMOVE CATARACT, INSERT LENS       </v>
          </cell>
        </row>
        <row r="4880">
          <cell r="A4880" t="str">
            <v>66985</v>
          </cell>
          <cell r="B4880" t="str">
            <v xml:space="preserve">INSERT LENS PROSTHESIS             </v>
          </cell>
        </row>
        <row r="4881">
          <cell r="A4881" t="str">
            <v>66986</v>
          </cell>
          <cell r="B4881" t="str">
            <v xml:space="preserve">EXCHANGE LENS PROSTHESIS           </v>
          </cell>
        </row>
        <row r="4882">
          <cell r="A4882" t="str">
            <v>66999</v>
          </cell>
          <cell r="B4882" t="str">
            <v xml:space="preserve">EYE SURGERY PROCEDURE              </v>
          </cell>
        </row>
        <row r="4883">
          <cell r="A4883" t="str">
            <v>67005</v>
          </cell>
          <cell r="B4883" t="str">
            <v xml:space="preserve">PARTIAL REMOVAL OF EYE FLUID       </v>
          </cell>
        </row>
        <row r="4884">
          <cell r="A4884" t="str">
            <v>67010</v>
          </cell>
          <cell r="B4884" t="str">
            <v xml:space="preserve">PARTIAL REMOVAL OF EYE FLUID       </v>
          </cell>
        </row>
        <row r="4885">
          <cell r="A4885" t="str">
            <v>67015</v>
          </cell>
          <cell r="B4885" t="str">
            <v xml:space="preserve">RELEASE OF EYE FLUID               </v>
          </cell>
        </row>
        <row r="4886">
          <cell r="A4886" t="str">
            <v>67025</v>
          </cell>
          <cell r="B4886" t="str">
            <v xml:space="preserve">REPLACE EYE FLUID                  </v>
          </cell>
        </row>
        <row r="4887">
          <cell r="A4887" t="str">
            <v>67027</v>
          </cell>
          <cell r="B4887" t="str">
            <v xml:space="preserve">IMPLANT EYE DRUG SYSTEM            </v>
          </cell>
        </row>
        <row r="4888">
          <cell r="A4888" t="str">
            <v>67028</v>
          </cell>
          <cell r="B4888" t="str">
            <v xml:space="preserve">INJECTION EYE DRUG                 </v>
          </cell>
        </row>
        <row r="4889">
          <cell r="A4889" t="str">
            <v>67030</v>
          </cell>
          <cell r="B4889" t="str">
            <v xml:space="preserve">INCISE INNER EYE STRANDS           </v>
          </cell>
        </row>
        <row r="4890">
          <cell r="A4890" t="str">
            <v>67031</v>
          </cell>
          <cell r="B4890" t="str">
            <v xml:space="preserve">LASER SURGERY, EYE STRANDS         </v>
          </cell>
        </row>
        <row r="4891">
          <cell r="A4891" t="str">
            <v>67036</v>
          </cell>
          <cell r="B4891" t="str">
            <v xml:space="preserve">REMOVAL OF INNER EYE FLUID         </v>
          </cell>
        </row>
        <row r="4892">
          <cell r="A4892" t="str">
            <v>67038</v>
          </cell>
          <cell r="B4892" t="str">
            <v xml:space="preserve">STRIP RETINAL MEMBRANE             </v>
          </cell>
        </row>
        <row r="4893">
          <cell r="A4893" t="str">
            <v>67039</v>
          </cell>
          <cell r="B4893" t="str">
            <v xml:space="preserve">LASER TREATMENT OF RETINA          </v>
          </cell>
        </row>
        <row r="4894">
          <cell r="A4894" t="str">
            <v>67040</v>
          </cell>
          <cell r="B4894" t="str">
            <v xml:space="preserve">LASER TREATMENT OF RETINA          </v>
          </cell>
        </row>
        <row r="4895">
          <cell r="A4895" t="str">
            <v>67101</v>
          </cell>
          <cell r="B4895" t="str">
            <v xml:space="preserve">REPAIR, DETACHED RETINA            </v>
          </cell>
        </row>
        <row r="4896">
          <cell r="A4896" t="str">
            <v>67105</v>
          </cell>
          <cell r="B4896" t="str">
            <v xml:space="preserve">REPAIR, DETACHED RETINA            </v>
          </cell>
        </row>
        <row r="4897">
          <cell r="A4897" t="str">
            <v>67107</v>
          </cell>
          <cell r="B4897" t="str">
            <v xml:space="preserve">REPAIR DETACHED RETINA             </v>
          </cell>
        </row>
        <row r="4898">
          <cell r="A4898" t="str">
            <v>67108</v>
          </cell>
          <cell r="B4898" t="str">
            <v xml:space="preserve">REPAIR DETACHED RETINA             </v>
          </cell>
        </row>
        <row r="4899">
          <cell r="A4899" t="str">
            <v>67110</v>
          </cell>
          <cell r="B4899" t="str">
            <v xml:space="preserve">REPAIR DETACHED RETINA             </v>
          </cell>
        </row>
        <row r="4900">
          <cell r="A4900" t="str">
            <v>67112</v>
          </cell>
          <cell r="B4900" t="str">
            <v xml:space="preserve">RE-REPAIR DETACHED RETINA          </v>
          </cell>
        </row>
        <row r="4901">
          <cell r="A4901" t="str">
            <v>67115</v>
          </cell>
          <cell r="B4901" t="str">
            <v xml:space="preserve">RELEASE, ENCIRCLING MATERIAL       </v>
          </cell>
        </row>
        <row r="4902">
          <cell r="A4902" t="str">
            <v>67120</v>
          </cell>
          <cell r="B4902" t="str">
            <v xml:space="preserve">REMOVE EYE IMPLANT MATERIAL        </v>
          </cell>
        </row>
        <row r="4903">
          <cell r="A4903" t="str">
            <v>67121</v>
          </cell>
          <cell r="B4903" t="str">
            <v xml:space="preserve">REMOVE EYE IMPLANT MATERIAL        </v>
          </cell>
        </row>
        <row r="4904">
          <cell r="A4904" t="str">
            <v>67141</v>
          </cell>
          <cell r="B4904" t="str">
            <v xml:space="preserve">TREATMENT OF RETINA                </v>
          </cell>
        </row>
        <row r="4905">
          <cell r="A4905" t="str">
            <v>67145</v>
          </cell>
          <cell r="B4905" t="str">
            <v xml:space="preserve">TREATMENT OF RETINA                </v>
          </cell>
        </row>
        <row r="4906">
          <cell r="A4906" t="str">
            <v>67208</v>
          </cell>
          <cell r="B4906" t="str">
            <v xml:space="preserve">TREATMENT OF RETINAL LESION        </v>
          </cell>
        </row>
        <row r="4907">
          <cell r="A4907" t="str">
            <v>67210</v>
          </cell>
          <cell r="B4907" t="str">
            <v xml:space="preserve">TREATMENT OF RETINAL LESION        </v>
          </cell>
        </row>
        <row r="4908">
          <cell r="A4908" t="str">
            <v>67218</v>
          </cell>
          <cell r="B4908" t="str">
            <v xml:space="preserve">TREATMENT OF RETINAL LESION        </v>
          </cell>
        </row>
        <row r="4909">
          <cell r="A4909" t="str">
            <v>67220</v>
          </cell>
          <cell r="B4909" t="str">
            <v xml:space="preserve">TREAT CHOROID LESION               </v>
          </cell>
        </row>
        <row r="4910">
          <cell r="A4910" t="str">
            <v>67227</v>
          </cell>
          <cell r="B4910" t="str">
            <v xml:space="preserve">TREATMENT OF RETINAL LESION        </v>
          </cell>
        </row>
        <row r="4911">
          <cell r="A4911" t="str">
            <v>67228</v>
          </cell>
          <cell r="B4911" t="str">
            <v xml:space="preserve">TREATMENT OF RETINAL LESION        </v>
          </cell>
        </row>
        <row r="4912">
          <cell r="A4912" t="str">
            <v>67250</v>
          </cell>
          <cell r="B4912" t="str">
            <v xml:space="preserve">REINFORCE EYE WALL                 </v>
          </cell>
        </row>
        <row r="4913">
          <cell r="A4913" t="str">
            <v>67255</v>
          </cell>
          <cell r="B4913" t="str">
            <v xml:space="preserve">REINFORCE/GRAFT EYE WALL           </v>
          </cell>
        </row>
        <row r="4914">
          <cell r="A4914" t="str">
            <v>67299</v>
          </cell>
          <cell r="B4914" t="str">
            <v xml:space="preserve">EYE SURGERY PROCEDURE              </v>
          </cell>
        </row>
        <row r="4915">
          <cell r="A4915" t="str">
            <v>67311</v>
          </cell>
          <cell r="B4915" t="str">
            <v xml:space="preserve">REVISE EYE MUSCLE                  </v>
          </cell>
        </row>
        <row r="4916">
          <cell r="A4916" t="str">
            <v>67312</v>
          </cell>
          <cell r="B4916" t="str">
            <v xml:space="preserve">REVISE TWO EYE MUSCLES             </v>
          </cell>
        </row>
        <row r="4917">
          <cell r="A4917" t="str">
            <v>67314</v>
          </cell>
          <cell r="B4917" t="str">
            <v xml:space="preserve">REVISE EYE MUSCLE                  </v>
          </cell>
        </row>
        <row r="4918">
          <cell r="A4918" t="str">
            <v>67316</v>
          </cell>
          <cell r="B4918" t="str">
            <v xml:space="preserve">REVISE TWO EYE MUSCLES             </v>
          </cell>
        </row>
        <row r="4919">
          <cell r="A4919" t="str">
            <v>67318</v>
          </cell>
          <cell r="B4919" t="str">
            <v xml:space="preserve">REVISE EYE MUSCLE(S)               </v>
          </cell>
        </row>
        <row r="4920">
          <cell r="A4920" t="str">
            <v>67320</v>
          </cell>
          <cell r="B4920" t="str">
            <v xml:space="preserve">REVISE EYE MUSCLE(S) ADD-ON        </v>
          </cell>
        </row>
        <row r="4921">
          <cell r="A4921" t="str">
            <v>67331</v>
          </cell>
          <cell r="B4921" t="str">
            <v xml:space="preserve">EYE SURGERY FOLLOW-UP ADD-ON       </v>
          </cell>
        </row>
        <row r="4922">
          <cell r="A4922" t="str">
            <v>67332</v>
          </cell>
          <cell r="B4922" t="str">
            <v xml:space="preserve">REREVISE EYE MUSCLES ADD-ON        </v>
          </cell>
        </row>
        <row r="4923">
          <cell r="A4923" t="str">
            <v>67334</v>
          </cell>
          <cell r="B4923" t="str">
            <v xml:space="preserve">REVISE EYE MUSCLE W/SUTURE         </v>
          </cell>
        </row>
        <row r="4924">
          <cell r="A4924" t="str">
            <v>67335</v>
          </cell>
          <cell r="B4924" t="str">
            <v xml:space="preserve">EYE SUTURE DURING SURGERY          </v>
          </cell>
        </row>
        <row r="4925">
          <cell r="A4925" t="str">
            <v>67340</v>
          </cell>
          <cell r="B4925" t="str">
            <v xml:space="preserve">REVISE EYE MUSCLE ADD-ON           </v>
          </cell>
        </row>
        <row r="4926">
          <cell r="A4926" t="str">
            <v>67343</v>
          </cell>
          <cell r="B4926" t="str">
            <v xml:space="preserve">RELEASE EYE TISSUE                 </v>
          </cell>
        </row>
        <row r="4927">
          <cell r="A4927" t="str">
            <v>67345</v>
          </cell>
          <cell r="B4927" t="str">
            <v xml:space="preserve">DESTROY NERVE OF EYE MUSCLE        </v>
          </cell>
        </row>
        <row r="4928">
          <cell r="A4928" t="str">
            <v>67350</v>
          </cell>
          <cell r="B4928" t="str">
            <v xml:space="preserve">BIOPSY EYE MUSCLE                  </v>
          </cell>
        </row>
        <row r="4929">
          <cell r="A4929" t="str">
            <v>67399</v>
          </cell>
          <cell r="B4929" t="str">
            <v xml:space="preserve">EYE MUSCLE SURGERY PROCEDURE       </v>
          </cell>
        </row>
        <row r="4930">
          <cell r="A4930" t="str">
            <v>67400</v>
          </cell>
          <cell r="B4930" t="str">
            <v xml:space="preserve">EXPLORE/BIOPSY EYE SOCKET          </v>
          </cell>
        </row>
        <row r="4931">
          <cell r="A4931" t="str">
            <v>67405</v>
          </cell>
          <cell r="B4931" t="str">
            <v xml:space="preserve">EXPLORE/DRAIN EYE SOCKET           </v>
          </cell>
        </row>
        <row r="4932">
          <cell r="A4932" t="str">
            <v>67412</v>
          </cell>
          <cell r="B4932" t="str">
            <v xml:space="preserve">EXPLORE/TREAT EYE SOCKET           </v>
          </cell>
        </row>
        <row r="4933">
          <cell r="A4933" t="str">
            <v>67413</v>
          </cell>
          <cell r="B4933" t="str">
            <v xml:space="preserve">EXPLORE/TREAT EYE SOCKET           </v>
          </cell>
        </row>
        <row r="4934">
          <cell r="A4934" t="str">
            <v>67414</v>
          </cell>
          <cell r="B4934" t="str">
            <v xml:space="preserve">EXPLORE/DECOMPRESS EYE SOCKET      </v>
          </cell>
        </row>
        <row r="4935">
          <cell r="A4935" t="str">
            <v>67415</v>
          </cell>
          <cell r="B4935" t="str">
            <v xml:space="preserve">ASPIRATION ORBITAL CONTENTS        </v>
          </cell>
        </row>
        <row r="4936">
          <cell r="A4936" t="str">
            <v>67420</v>
          </cell>
          <cell r="B4936" t="str">
            <v xml:space="preserve">EXPLORE/TREAT EYE SOCKET           </v>
          </cell>
        </row>
        <row r="4937">
          <cell r="A4937" t="str">
            <v>67430</v>
          </cell>
          <cell r="B4937" t="str">
            <v xml:space="preserve">EXPLORE/TREAT EYE SOCKET           </v>
          </cell>
        </row>
        <row r="4938">
          <cell r="A4938" t="str">
            <v>67440</v>
          </cell>
          <cell r="B4938" t="str">
            <v xml:space="preserve">EXPLORE/DRAIN EYE SOCKET           </v>
          </cell>
        </row>
        <row r="4939">
          <cell r="A4939" t="str">
            <v>67445</v>
          </cell>
          <cell r="B4939" t="str">
            <v xml:space="preserve">EXPLORE/DECOMPRESS EYE SOCKET      </v>
          </cell>
        </row>
        <row r="4940">
          <cell r="A4940" t="str">
            <v>67450</v>
          </cell>
          <cell r="B4940" t="str">
            <v xml:space="preserve">EXPLORE/BIOPSY EYE SOCKET          </v>
          </cell>
        </row>
        <row r="4941">
          <cell r="A4941" t="str">
            <v>67500</v>
          </cell>
          <cell r="B4941" t="str">
            <v xml:space="preserve">INJECT/TREAT EYE SOCKET            </v>
          </cell>
        </row>
        <row r="4942">
          <cell r="A4942" t="str">
            <v>67505</v>
          </cell>
          <cell r="B4942" t="str">
            <v xml:space="preserve">INJECT/TREAT EYE SOCKET            </v>
          </cell>
        </row>
        <row r="4943">
          <cell r="A4943" t="str">
            <v>67515</v>
          </cell>
          <cell r="B4943" t="str">
            <v xml:space="preserve">INJECT/TREAT EYE SOCKET            </v>
          </cell>
        </row>
        <row r="4944">
          <cell r="A4944" t="str">
            <v>67550</v>
          </cell>
          <cell r="B4944" t="str">
            <v xml:space="preserve">INSERT EYE SOCKET IMPLANT          </v>
          </cell>
        </row>
        <row r="4945">
          <cell r="A4945" t="str">
            <v>67560</v>
          </cell>
          <cell r="B4945" t="str">
            <v xml:space="preserve">REVISE EYE SOCKET IMPLANT          </v>
          </cell>
        </row>
        <row r="4946">
          <cell r="A4946" t="str">
            <v>67570</v>
          </cell>
          <cell r="B4946" t="str">
            <v xml:space="preserve">DECOMPRESS OPTIC NERVE             </v>
          </cell>
        </row>
        <row r="4947">
          <cell r="A4947" t="str">
            <v>67599</v>
          </cell>
          <cell r="B4947" t="str">
            <v xml:space="preserve">ORBIT SURGERY PROCEDURE            </v>
          </cell>
        </row>
        <row r="4948">
          <cell r="A4948" t="str">
            <v>67700</v>
          </cell>
          <cell r="B4948" t="str">
            <v xml:space="preserve">DRAINAGE OF EYELID ABSCESS         </v>
          </cell>
        </row>
        <row r="4949">
          <cell r="A4949" t="str">
            <v>67710</v>
          </cell>
          <cell r="B4949" t="str">
            <v xml:space="preserve">INCISION OF EYELID                 </v>
          </cell>
        </row>
        <row r="4950">
          <cell r="A4950" t="str">
            <v>67715</v>
          </cell>
          <cell r="B4950" t="str">
            <v xml:space="preserve">INCISION OF EYELID FOLD            </v>
          </cell>
        </row>
        <row r="4951">
          <cell r="A4951" t="str">
            <v>67800</v>
          </cell>
          <cell r="B4951" t="str">
            <v xml:space="preserve">REMOVE EYELID LESION               </v>
          </cell>
        </row>
        <row r="4952">
          <cell r="A4952" t="str">
            <v>67801</v>
          </cell>
          <cell r="B4952" t="str">
            <v xml:space="preserve">REMOVE EYELID LESIONS              </v>
          </cell>
        </row>
        <row r="4953">
          <cell r="A4953" t="str">
            <v>67805</v>
          </cell>
          <cell r="B4953" t="str">
            <v xml:space="preserve">REMOVE EYELID LESIONS              </v>
          </cell>
        </row>
        <row r="4954">
          <cell r="A4954" t="str">
            <v>67808</v>
          </cell>
          <cell r="B4954" t="str">
            <v xml:space="preserve">REMOVE EYELID LESION(S)            </v>
          </cell>
        </row>
        <row r="4955">
          <cell r="A4955" t="str">
            <v>67810</v>
          </cell>
          <cell r="B4955" t="str">
            <v xml:space="preserve">BIOPSY OF EYELID                   </v>
          </cell>
        </row>
        <row r="4956">
          <cell r="A4956" t="str">
            <v>67820</v>
          </cell>
          <cell r="B4956" t="str">
            <v xml:space="preserve">REVISE EYELASHES                   </v>
          </cell>
        </row>
        <row r="4957">
          <cell r="A4957" t="str">
            <v>67825</v>
          </cell>
          <cell r="B4957" t="str">
            <v xml:space="preserve">REVISE EYELASHES                   </v>
          </cell>
        </row>
        <row r="4958">
          <cell r="A4958" t="str">
            <v>67830</v>
          </cell>
          <cell r="B4958" t="str">
            <v xml:space="preserve">REVISE EYELASHES                   </v>
          </cell>
        </row>
        <row r="4959">
          <cell r="A4959" t="str">
            <v>67835</v>
          </cell>
          <cell r="B4959" t="str">
            <v xml:space="preserve">REVISE EYELASHES                   </v>
          </cell>
        </row>
        <row r="4960">
          <cell r="A4960" t="str">
            <v>67840</v>
          </cell>
          <cell r="B4960" t="str">
            <v xml:space="preserve">REMOVE EYELID LESION               </v>
          </cell>
        </row>
        <row r="4961">
          <cell r="A4961" t="str">
            <v>67850</v>
          </cell>
          <cell r="B4961" t="str">
            <v xml:space="preserve">TREAT EYELID LESION                </v>
          </cell>
        </row>
        <row r="4962">
          <cell r="A4962" t="str">
            <v>67875</v>
          </cell>
          <cell r="B4962" t="str">
            <v xml:space="preserve">CLOSURE OF EYELID BY SUTURE        </v>
          </cell>
        </row>
        <row r="4963">
          <cell r="A4963" t="str">
            <v>67880</v>
          </cell>
          <cell r="B4963" t="str">
            <v xml:space="preserve">REVISION OF EYELID                 </v>
          </cell>
        </row>
        <row r="4964">
          <cell r="A4964" t="str">
            <v>67882</v>
          </cell>
          <cell r="B4964" t="str">
            <v xml:space="preserve">REVISION OF EYELID                 </v>
          </cell>
        </row>
        <row r="4965">
          <cell r="A4965" t="str">
            <v>67900</v>
          </cell>
          <cell r="B4965" t="str">
            <v xml:space="preserve">REPAIR BROW DEFECT                 </v>
          </cell>
        </row>
        <row r="4966">
          <cell r="A4966" t="str">
            <v>67901</v>
          </cell>
          <cell r="B4966" t="str">
            <v xml:space="preserve">REPAIR EYELID DEFECT               </v>
          </cell>
        </row>
        <row r="4967">
          <cell r="A4967" t="str">
            <v>67902</v>
          </cell>
          <cell r="B4967" t="str">
            <v xml:space="preserve">REPAIR EYELID DEFECT               </v>
          </cell>
        </row>
        <row r="4968">
          <cell r="A4968" t="str">
            <v>67903</v>
          </cell>
          <cell r="B4968" t="str">
            <v xml:space="preserve">REPAIR EYELID DEFECT               </v>
          </cell>
        </row>
        <row r="4969">
          <cell r="A4969" t="str">
            <v>67904</v>
          </cell>
          <cell r="B4969" t="str">
            <v xml:space="preserve">REPAIR EYELID DEFECT               </v>
          </cell>
        </row>
        <row r="4970">
          <cell r="A4970" t="str">
            <v>67906</v>
          </cell>
          <cell r="B4970" t="str">
            <v xml:space="preserve">REPAIR EYELID DEFECT               </v>
          </cell>
        </row>
        <row r="4971">
          <cell r="A4971" t="str">
            <v>67908</v>
          </cell>
          <cell r="B4971" t="str">
            <v xml:space="preserve">REPAIR EYELID DEFECT               </v>
          </cell>
        </row>
        <row r="4972">
          <cell r="A4972" t="str">
            <v>67909</v>
          </cell>
          <cell r="B4972" t="str">
            <v xml:space="preserve">REVISE EYELID DEFECT               </v>
          </cell>
        </row>
        <row r="4973">
          <cell r="A4973" t="str">
            <v>67911</v>
          </cell>
          <cell r="B4973" t="str">
            <v xml:space="preserve">REVISE EYELID DEFECT               </v>
          </cell>
        </row>
        <row r="4974">
          <cell r="A4974" t="str">
            <v>67914</v>
          </cell>
          <cell r="B4974" t="str">
            <v xml:space="preserve">REPAIR EYELID DEFECT               </v>
          </cell>
        </row>
        <row r="4975">
          <cell r="A4975" t="str">
            <v>67915</v>
          </cell>
          <cell r="B4975" t="str">
            <v xml:space="preserve">REPAIR EYELID DEFECT               </v>
          </cell>
        </row>
        <row r="4976">
          <cell r="A4976" t="str">
            <v>67916</v>
          </cell>
          <cell r="B4976" t="str">
            <v xml:space="preserve">REPAIR EYELID DEFECT               </v>
          </cell>
        </row>
        <row r="4977">
          <cell r="A4977" t="str">
            <v>67917</v>
          </cell>
          <cell r="B4977" t="str">
            <v xml:space="preserve">REPAIR EYELID DEFECT               </v>
          </cell>
        </row>
        <row r="4978">
          <cell r="A4978" t="str">
            <v>67921</v>
          </cell>
          <cell r="B4978" t="str">
            <v xml:space="preserve">REPAIR EYELID DEFECT               </v>
          </cell>
        </row>
        <row r="4979">
          <cell r="A4979" t="str">
            <v>67922</v>
          </cell>
          <cell r="B4979" t="str">
            <v xml:space="preserve">REPAIR EYELID DEFECT               </v>
          </cell>
        </row>
        <row r="4980">
          <cell r="A4980" t="str">
            <v>67923</v>
          </cell>
          <cell r="B4980" t="str">
            <v xml:space="preserve">REPAIR EYELID DEFECT               </v>
          </cell>
        </row>
        <row r="4981">
          <cell r="A4981" t="str">
            <v>67924</v>
          </cell>
          <cell r="B4981" t="str">
            <v xml:space="preserve">REPAIR EYELID DEFECT               </v>
          </cell>
        </row>
        <row r="4982">
          <cell r="A4982" t="str">
            <v>67930</v>
          </cell>
          <cell r="B4982" t="str">
            <v xml:space="preserve">REPAIR EYELID WOUND                </v>
          </cell>
        </row>
        <row r="4983">
          <cell r="A4983" t="str">
            <v>67935</v>
          </cell>
          <cell r="B4983" t="str">
            <v xml:space="preserve">REPAIR EYELID WOUND                </v>
          </cell>
        </row>
        <row r="4984">
          <cell r="A4984" t="str">
            <v>67938</v>
          </cell>
          <cell r="B4984" t="str">
            <v xml:space="preserve">REMOVE EYELID FOREIGN BODY         </v>
          </cell>
        </row>
        <row r="4985">
          <cell r="A4985" t="str">
            <v>67950</v>
          </cell>
          <cell r="B4985" t="str">
            <v xml:space="preserve">REVISION OF EYELID                 </v>
          </cell>
        </row>
        <row r="4986">
          <cell r="A4986" t="str">
            <v>67961</v>
          </cell>
          <cell r="B4986" t="str">
            <v xml:space="preserve">REVISION OF EYELID                 </v>
          </cell>
        </row>
        <row r="4987">
          <cell r="A4987" t="str">
            <v>67966</v>
          </cell>
          <cell r="B4987" t="str">
            <v xml:space="preserve">REVISION OF EYELID                 </v>
          </cell>
        </row>
        <row r="4988">
          <cell r="A4988" t="str">
            <v>67971</v>
          </cell>
          <cell r="B4988" t="str">
            <v xml:space="preserve">RECONSTRUCTION OF EYELID           </v>
          </cell>
        </row>
        <row r="4989">
          <cell r="A4989" t="str">
            <v>67973</v>
          </cell>
          <cell r="B4989" t="str">
            <v xml:space="preserve">RECONSTRUCTION OF EYELID           </v>
          </cell>
        </row>
        <row r="4990">
          <cell r="A4990" t="str">
            <v>67974</v>
          </cell>
          <cell r="B4990" t="str">
            <v xml:space="preserve">RECONSTRUCTION OF EYELID           </v>
          </cell>
        </row>
        <row r="4991">
          <cell r="A4991" t="str">
            <v>67975</v>
          </cell>
          <cell r="B4991" t="str">
            <v xml:space="preserve">RECONSTRUCTION OF EYELID           </v>
          </cell>
        </row>
        <row r="4992">
          <cell r="A4992" t="str">
            <v>67999</v>
          </cell>
          <cell r="B4992" t="str">
            <v xml:space="preserve">REVISION OF EYELID                 </v>
          </cell>
        </row>
        <row r="4993">
          <cell r="A4993" t="str">
            <v>68020</v>
          </cell>
          <cell r="B4993" t="str">
            <v xml:space="preserve">INCISE/DRAIN EYELID LINING         </v>
          </cell>
        </row>
        <row r="4994">
          <cell r="A4994" t="str">
            <v>68040</v>
          </cell>
          <cell r="B4994" t="str">
            <v xml:space="preserve">TREATMENT OF EYELID LESIONS        </v>
          </cell>
        </row>
        <row r="4995">
          <cell r="A4995" t="str">
            <v>68100</v>
          </cell>
          <cell r="B4995" t="str">
            <v xml:space="preserve">BIOPSY OF EYELID LINING            </v>
          </cell>
        </row>
        <row r="4996">
          <cell r="A4996" t="str">
            <v>68110</v>
          </cell>
          <cell r="B4996" t="str">
            <v xml:space="preserve">REMOVE EYELID LINING LESION        </v>
          </cell>
        </row>
        <row r="4997">
          <cell r="A4997" t="str">
            <v>68115</v>
          </cell>
          <cell r="B4997" t="str">
            <v xml:space="preserve">REMOVE EYELID LINING LESION        </v>
          </cell>
        </row>
        <row r="4998">
          <cell r="A4998" t="str">
            <v>68130</v>
          </cell>
          <cell r="B4998" t="str">
            <v xml:space="preserve">REMOVE EYELID LINING LESION        </v>
          </cell>
        </row>
        <row r="4999">
          <cell r="A4999" t="str">
            <v>68135</v>
          </cell>
          <cell r="B4999" t="str">
            <v xml:space="preserve">REMOVE EYELID LINING LESION        </v>
          </cell>
        </row>
        <row r="5000">
          <cell r="A5000" t="str">
            <v>68200</v>
          </cell>
          <cell r="B5000" t="str">
            <v xml:space="preserve">TREAT EYELID BY INJECTION          </v>
          </cell>
        </row>
        <row r="5001">
          <cell r="A5001" t="str">
            <v>68320</v>
          </cell>
          <cell r="B5001" t="str">
            <v xml:space="preserve">REVISE/GRAFT EYELID LINING         </v>
          </cell>
        </row>
        <row r="5002">
          <cell r="A5002" t="str">
            <v>68325</v>
          </cell>
          <cell r="B5002" t="str">
            <v xml:space="preserve">REVISE/GRAFT EYELID LINING         </v>
          </cell>
        </row>
        <row r="5003">
          <cell r="A5003" t="str">
            <v>68326</v>
          </cell>
          <cell r="B5003" t="str">
            <v xml:space="preserve">REVISE/GRAFT EYELID LINING         </v>
          </cell>
        </row>
        <row r="5004">
          <cell r="A5004" t="str">
            <v>68328</v>
          </cell>
          <cell r="B5004" t="str">
            <v xml:space="preserve">REVISE/GRAFT EYELID LINING         </v>
          </cell>
        </row>
        <row r="5005">
          <cell r="A5005" t="str">
            <v>68330</v>
          </cell>
          <cell r="B5005" t="str">
            <v xml:space="preserve">REVISE EYELID LINING               </v>
          </cell>
        </row>
        <row r="5006">
          <cell r="A5006" t="str">
            <v>68335</v>
          </cell>
          <cell r="B5006" t="str">
            <v xml:space="preserve">REVISE/GRAFT EYELID LINING         </v>
          </cell>
        </row>
        <row r="5007">
          <cell r="A5007" t="str">
            <v>68340</v>
          </cell>
          <cell r="B5007" t="str">
            <v xml:space="preserve">SEPARATE EYELID ADHESIONS          </v>
          </cell>
        </row>
        <row r="5008">
          <cell r="A5008" t="str">
            <v>68360</v>
          </cell>
          <cell r="B5008" t="str">
            <v xml:space="preserve">REVISE EYELID LINING               </v>
          </cell>
        </row>
        <row r="5009">
          <cell r="A5009" t="str">
            <v>68362</v>
          </cell>
          <cell r="B5009" t="str">
            <v xml:space="preserve">REVISE EYELID LINING               </v>
          </cell>
        </row>
        <row r="5010">
          <cell r="A5010" t="str">
            <v>68399</v>
          </cell>
          <cell r="B5010" t="str">
            <v xml:space="preserve">EYELID LINING SURGERY              </v>
          </cell>
        </row>
        <row r="5011">
          <cell r="A5011" t="str">
            <v>68400</v>
          </cell>
          <cell r="B5011" t="str">
            <v xml:space="preserve">INCISE/DRAIN TEAR GLAND            </v>
          </cell>
        </row>
        <row r="5012">
          <cell r="A5012" t="str">
            <v>68420</v>
          </cell>
          <cell r="B5012" t="str">
            <v xml:space="preserve">INCISE/DRAIN TEAR SAC              </v>
          </cell>
        </row>
        <row r="5013">
          <cell r="A5013" t="str">
            <v>68440</v>
          </cell>
          <cell r="B5013" t="str">
            <v xml:space="preserve">INCISE TEAR DUCT OPENING           </v>
          </cell>
        </row>
        <row r="5014">
          <cell r="A5014" t="str">
            <v>68500</v>
          </cell>
          <cell r="B5014" t="str">
            <v xml:space="preserve">REMOVAL OF TEAR GLAND              </v>
          </cell>
        </row>
        <row r="5015">
          <cell r="A5015" t="str">
            <v>68505</v>
          </cell>
          <cell r="B5015" t="str">
            <v xml:space="preserve">PARTIAL REMOVAL TEAR GLAND         </v>
          </cell>
        </row>
        <row r="5016">
          <cell r="A5016" t="str">
            <v>68510</v>
          </cell>
          <cell r="B5016" t="str">
            <v xml:space="preserve">BIOPSY OF TEAR GLAND               </v>
          </cell>
        </row>
        <row r="5017">
          <cell r="A5017" t="str">
            <v>68520</v>
          </cell>
          <cell r="B5017" t="str">
            <v xml:space="preserve">REMOVAL OF TEAR SAC                </v>
          </cell>
        </row>
        <row r="5018">
          <cell r="A5018" t="str">
            <v>68525</v>
          </cell>
          <cell r="B5018" t="str">
            <v xml:space="preserve">BIOPSY OF TEAR SAC                 </v>
          </cell>
        </row>
        <row r="5019">
          <cell r="A5019" t="str">
            <v>68530</v>
          </cell>
          <cell r="B5019" t="str">
            <v xml:space="preserve">CLEARANCE OF TEAR DUCT             </v>
          </cell>
        </row>
        <row r="5020">
          <cell r="A5020" t="str">
            <v>68540</v>
          </cell>
          <cell r="B5020" t="str">
            <v xml:space="preserve">REMOVE TEAR GLAND LESION           </v>
          </cell>
        </row>
        <row r="5021">
          <cell r="A5021" t="str">
            <v>68550</v>
          </cell>
          <cell r="B5021" t="str">
            <v xml:space="preserve">REMOVE TEAR GLAND LESION           </v>
          </cell>
        </row>
        <row r="5022">
          <cell r="A5022" t="str">
            <v>68700</v>
          </cell>
          <cell r="B5022" t="str">
            <v xml:space="preserve">REPAIR TEAR DUCTS                  </v>
          </cell>
        </row>
        <row r="5023">
          <cell r="A5023" t="str">
            <v>68705</v>
          </cell>
          <cell r="B5023" t="str">
            <v xml:space="preserve">REVISE TEAR DUCT OPENING           </v>
          </cell>
        </row>
        <row r="5024">
          <cell r="A5024" t="str">
            <v>68720</v>
          </cell>
          <cell r="B5024" t="str">
            <v xml:space="preserve">CREATE TEAR SAC DRAIN              </v>
          </cell>
        </row>
        <row r="5025">
          <cell r="A5025" t="str">
            <v>68745</v>
          </cell>
          <cell r="B5025" t="str">
            <v xml:space="preserve">CREATE TEAR DUCT DRAIN             </v>
          </cell>
        </row>
        <row r="5026">
          <cell r="A5026" t="str">
            <v>68750</v>
          </cell>
          <cell r="B5026" t="str">
            <v xml:space="preserve">CREATE TEAR DUCT DRAIN             </v>
          </cell>
        </row>
        <row r="5027">
          <cell r="A5027" t="str">
            <v>68760</v>
          </cell>
          <cell r="B5027" t="str">
            <v xml:space="preserve">CLOSE TEAR DUCT OPENING            </v>
          </cell>
        </row>
        <row r="5028">
          <cell r="A5028" t="str">
            <v>68761</v>
          </cell>
          <cell r="B5028" t="str">
            <v xml:space="preserve">CLOSE TEAR DUCT OPENING            </v>
          </cell>
        </row>
        <row r="5029">
          <cell r="A5029" t="str">
            <v>68770</v>
          </cell>
          <cell r="B5029" t="str">
            <v xml:space="preserve">CLOSE TEAR SYSTEM FISTULA          </v>
          </cell>
        </row>
        <row r="5030">
          <cell r="A5030" t="str">
            <v>68801</v>
          </cell>
          <cell r="B5030" t="str">
            <v xml:space="preserve">DILATE TEAR DUCT OPENING           </v>
          </cell>
        </row>
        <row r="5031">
          <cell r="A5031" t="str">
            <v>68810</v>
          </cell>
          <cell r="B5031" t="str">
            <v xml:space="preserve">PROBE NASOLACRIMAL DUCT            </v>
          </cell>
        </row>
        <row r="5032">
          <cell r="A5032" t="str">
            <v>68811</v>
          </cell>
          <cell r="B5032" t="str">
            <v xml:space="preserve">PROBE NASOLACRIMAL DUCT            </v>
          </cell>
        </row>
        <row r="5033">
          <cell r="A5033" t="str">
            <v>68815</v>
          </cell>
          <cell r="B5033" t="str">
            <v xml:space="preserve">PROBE NASOLACRIMAL DUCT            </v>
          </cell>
        </row>
        <row r="5034">
          <cell r="A5034" t="str">
            <v>68840</v>
          </cell>
          <cell r="B5034" t="str">
            <v xml:space="preserve">EXPLORE/IRRIGATE TEAR DUCTS        </v>
          </cell>
        </row>
        <row r="5035">
          <cell r="A5035" t="str">
            <v>68850</v>
          </cell>
          <cell r="B5035" t="str">
            <v xml:space="preserve">INJECTION FOR TEAR SAC X-RAY       </v>
          </cell>
        </row>
        <row r="5036">
          <cell r="A5036" t="str">
            <v>68899</v>
          </cell>
          <cell r="B5036" t="str">
            <v xml:space="preserve">TEAR DUCT SYSTEM SURGERY           </v>
          </cell>
        </row>
        <row r="5037">
          <cell r="A5037" t="str">
            <v>69000</v>
          </cell>
          <cell r="B5037" t="str">
            <v xml:space="preserve">DRAIN EXTERNAL EAR LESION          </v>
          </cell>
        </row>
        <row r="5038">
          <cell r="A5038" t="str">
            <v>69005</v>
          </cell>
          <cell r="B5038" t="str">
            <v xml:space="preserve">DRAIN EXTERNAL EAR LESION          </v>
          </cell>
        </row>
        <row r="5039">
          <cell r="A5039" t="str">
            <v>69020</v>
          </cell>
          <cell r="B5039" t="str">
            <v xml:space="preserve">DRAIN OUTER EAR CANAL LESION       </v>
          </cell>
        </row>
        <row r="5040">
          <cell r="A5040" t="str">
            <v>69090</v>
          </cell>
          <cell r="B5040" t="str">
            <v xml:space="preserve">PIERCE EARLOBES                    </v>
          </cell>
        </row>
        <row r="5041">
          <cell r="A5041" t="str">
            <v>69100</v>
          </cell>
          <cell r="B5041" t="str">
            <v xml:space="preserve">BIOPSY OF EXTERNAL EAR             </v>
          </cell>
        </row>
        <row r="5042">
          <cell r="A5042" t="str">
            <v>69105</v>
          </cell>
          <cell r="B5042" t="str">
            <v xml:space="preserve">BIOPSY OF EXTERNAL EAR CANAL       </v>
          </cell>
        </row>
        <row r="5043">
          <cell r="A5043" t="str">
            <v>69110</v>
          </cell>
          <cell r="B5043" t="str">
            <v xml:space="preserve">PARTIAL REMOVAL EXTERNAL EAR       </v>
          </cell>
        </row>
        <row r="5044">
          <cell r="A5044" t="str">
            <v>69120</v>
          </cell>
          <cell r="B5044" t="str">
            <v xml:space="preserve">REMOVAL OF EXTERNAL EAR            </v>
          </cell>
        </row>
        <row r="5045">
          <cell r="A5045" t="str">
            <v>69140</v>
          </cell>
          <cell r="B5045" t="str">
            <v xml:space="preserve">REMOVE EAR CANAL LESION(S)         </v>
          </cell>
        </row>
        <row r="5046">
          <cell r="A5046" t="str">
            <v>69145</v>
          </cell>
          <cell r="B5046" t="str">
            <v xml:space="preserve">REMOVE EAR CANAL LESION(S)         </v>
          </cell>
        </row>
        <row r="5047">
          <cell r="A5047" t="str">
            <v>69150</v>
          </cell>
          <cell r="B5047" t="str">
            <v xml:space="preserve">EXTENSIVE EAR CANAL SURGERY        </v>
          </cell>
        </row>
        <row r="5048">
          <cell r="A5048" t="str">
            <v>69155</v>
          </cell>
          <cell r="B5048" t="str">
            <v xml:space="preserve">EXTENSIVE EAR/NECK SURGERY         </v>
          </cell>
        </row>
        <row r="5049">
          <cell r="A5049" t="str">
            <v>69200</v>
          </cell>
          <cell r="B5049" t="str">
            <v xml:space="preserve">CLEAR OUTER EAR CANAL              </v>
          </cell>
        </row>
        <row r="5050">
          <cell r="A5050" t="str">
            <v>69205</v>
          </cell>
          <cell r="B5050" t="str">
            <v xml:space="preserve">CLEAR OUTER EAR CANAL              </v>
          </cell>
        </row>
        <row r="5051">
          <cell r="A5051" t="str">
            <v>69210</v>
          </cell>
          <cell r="B5051" t="str">
            <v xml:space="preserve">REMOVE IMPACTED EAR WAX            </v>
          </cell>
        </row>
        <row r="5052">
          <cell r="A5052" t="str">
            <v>69220</v>
          </cell>
          <cell r="B5052" t="str">
            <v xml:space="preserve">CLEAN OUT MASTOID CAVITY           </v>
          </cell>
        </row>
        <row r="5053">
          <cell r="A5053" t="str">
            <v>69222</v>
          </cell>
          <cell r="B5053" t="str">
            <v xml:space="preserve">CLEAN OUT MASTOID CAVITY           </v>
          </cell>
        </row>
        <row r="5054">
          <cell r="A5054" t="str">
            <v>69300</v>
          </cell>
          <cell r="B5054" t="str">
            <v xml:space="preserve">REVISE EXTERNAL EAR                </v>
          </cell>
        </row>
        <row r="5055">
          <cell r="A5055" t="str">
            <v>69310</v>
          </cell>
          <cell r="B5055" t="str">
            <v xml:space="preserve">REBUILD OUTER EAR CANAL            </v>
          </cell>
        </row>
        <row r="5056">
          <cell r="A5056" t="str">
            <v>69320</v>
          </cell>
          <cell r="B5056" t="str">
            <v xml:space="preserve">REBUILD OUTER EAR CANAL            </v>
          </cell>
        </row>
        <row r="5057">
          <cell r="A5057" t="str">
            <v>69399</v>
          </cell>
          <cell r="B5057" t="str">
            <v xml:space="preserve">OUTER EAR SURGERY PROCEDURE        </v>
          </cell>
        </row>
        <row r="5058">
          <cell r="A5058" t="str">
            <v>69400</v>
          </cell>
          <cell r="B5058" t="str">
            <v xml:space="preserve">INFLATE MIDDLE EAR CANAL           </v>
          </cell>
        </row>
        <row r="5059">
          <cell r="A5059" t="str">
            <v>69401</v>
          </cell>
          <cell r="B5059" t="str">
            <v xml:space="preserve">INFLATE MIDDLE EAR CANAL           </v>
          </cell>
        </row>
        <row r="5060">
          <cell r="A5060" t="str">
            <v>69405</v>
          </cell>
          <cell r="B5060" t="str">
            <v xml:space="preserve">CATHETERIZE MIDDLE EAR CANAL       </v>
          </cell>
        </row>
        <row r="5061">
          <cell r="A5061" t="str">
            <v>69410</v>
          </cell>
          <cell r="B5061" t="str">
            <v xml:space="preserve">INSET MIDDLE EAR BAFFLE            </v>
          </cell>
        </row>
        <row r="5062">
          <cell r="A5062" t="str">
            <v>69420</v>
          </cell>
          <cell r="B5062" t="str">
            <v xml:space="preserve">INCISION OF EARDRUM                </v>
          </cell>
        </row>
        <row r="5063">
          <cell r="A5063" t="str">
            <v>69421</v>
          </cell>
          <cell r="B5063" t="str">
            <v xml:space="preserve">INCISION OF EARDRUM                </v>
          </cell>
        </row>
        <row r="5064">
          <cell r="A5064" t="str">
            <v>69424</v>
          </cell>
          <cell r="B5064" t="str">
            <v xml:space="preserve">REMOVE VENTILATING TUBE            </v>
          </cell>
        </row>
        <row r="5065">
          <cell r="A5065" t="str">
            <v>69433</v>
          </cell>
          <cell r="B5065" t="str">
            <v xml:space="preserve">CREATE EARDRUM OPENING             </v>
          </cell>
        </row>
        <row r="5066">
          <cell r="A5066" t="str">
            <v>69436</v>
          </cell>
          <cell r="B5066" t="str">
            <v xml:space="preserve">CREATE EARDRUM OPENING             </v>
          </cell>
        </row>
        <row r="5067">
          <cell r="A5067" t="str">
            <v>69440</v>
          </cell>
          <cell r="B5067" t="str">
            <v xml:space="preserve">EXPLORATION OF MIDDLE EAR          </v>
          </cell>
        </row>
        <row r="5068">
          <cell r="A5068" t="str">
            <v>69450</v>
          </cell>
          <cell r="B5068" t="str">
            <v xml:space="preserve">EARDRUM REVISION                   </v>
          </cell>
        </row>
        <row r="5069">
          <cell r="A5069" t="str">
            <v>69501</v>
          </cell>
          <cell r="B5069" t="str">
            <v xml:space="preserve">MASTOIDECTOMY                      </v>
          </cell>
        </row>
        <row r="5070">
          <cell r="A5070" t="str">
            <v>69502</v>
          </cell>
          <cell r="B5070" t="str">
            <v xml:space="preserve">MASTOIDECTOMY                      </v>
          </cell>
        </row>
        <row r="5071">
          <cell r="A5071" t="str">
            <v>69505</v>
          </cell>
          <cell r="B5071" t="str">
            <v xml:space="preserve">REMOVE MASTOID STRUCTURES          </v>
          </cell>
        </row>
        <row r="5072">
          <cell r="A5072" t="str">
            <v>69511</v>
          </cell>
          <cell r="B5072" t="str">
            <v xml:space="preserve">EXTENSIVE MASTOID SURGERY          </v>
          </cell>
        </row>
        <row r="5073">
          <cell r="A5073" t="str">
            <v>69530</v>
          </cell>
          <cell r="B5073" t="str">
            <v xml:space="preserve">EXTENSIVE MASTOID SURGERY          </v>
          </cell>
        </row>
        <row r="5074">
          <cell r="A5074" t="str">
            <v>69535</v>
          </cell>
          <cell r="B5074" t="str">
            <v xml:space="preserve">REMOVE PART OF TEMPORAL BONE       </v>
          </cell>
        </row>
        <row r="5075">
          <cell r="A5075" t="str">
            <v>69540</v>
          </cell>
          <cell r="B5075" t="str">
            <v xml:space="preserve">REMOVE EAR LESION                  </v>
          </cell>
        </row>
        <row r="5076">
          <cell r="A5076" t="str">
            <v>69550</v>
          </cell>
          <cell r="B5076" t="str">
            <v xml:space="preserve">REMOVE EAR LESION                  </v>
          </cell>
        </row>
        <row r="5077">
          <cell r="A5077" t="str">
            <v>69552</v>
          </cell>
          <cell r="B5077" t="str">
            <v xml:space="preserve">REMOVE EAR LESION                  </v>
          </cell>
        </row>
        <row r="5078">
          <cell r="A5078" t="str">
            <v>69554</v>
          </cell>
          <cell r="B5078" t="str">
            <v xml:space="preserve">REMOVE EAR LESION                  </v>
          </cell>
        </row>
        <row r="5079">
          <cell r="A5079" t="str">
            <v>69601</v>
          </cell>
          <cell r="B5079" t="str">
            <v xml:space="preserve">MASTOID SURGERY REVISION           </v>
          </cell>
        </row>
        <row r="5080">
          <cell r="A5080" t="str">
            <v>69602</v>
          </cell>
          <cell r="B5080" t="str">
            <v xml:space="preserve">MASTOID SURGERY REVISION           </v>
          </cell>
        </row>
        <row r="5081">
          <cell r="A5081" t="str">
            <v>69603</v>
          </cell>
          <cell r="B5081" t="str">
            <v xml:space="preserve">MASTOID SURGERY REVISION           </v>
          </cell>
        </row>
        <row r="5082">
          <cell r="A5082" t="str">
            <v>69604</v>
          </cell>
          <cell r="B5082" t="str">
            <v xml:space="preserve">MASTOID SURGERY REVISION           </v>
          </cell>
        </row>
        <row r="5083">
          <cell r="A5083" t="str">
            <v>69605</v>
          </cell>
          <cell r="B5083" t="str">
            <v xml:space="preserve">MASTOID SURGERY REVISION           </v>
          </cell>
        </row>
        <row r="5084">
          <cell r="A5084" t="str">
            <v>69610</v>
          </cell>
          <cell r="B5084" t="str">
            <v xml:space="preserve">REPAIR OF EARDRUM                  </v>
          </cell>
        </row>
        <row r="5085">
          <cell r="A5085" t="str">
            <v>69620</v>
          </cell>
          <cell r="B5085" t="str">
            <v xml:space="preserve">REPAIR OF EARDRUM                  </v>
          </cell>
        </row>
        <row r="5086">
          <cell r="A5086" t="str">
            <v>69631</v>
          </cell>
          <cell r="B5086" t="str">
            <v xml:space="preserve">REPAIR EARDRUM STRUCTURES          </v>
          </cell>
        </row>
        <row r="5087">
          <cell r="A5087" t="str">
            <v>69632</v>
          </cell>
          <cell r="B5087" t="str">
            <v xml:space="preserve">REBUILD EARDRUM STRUCTURES         </v>
          </cell>
        </row>
        <row r="5088">
          <cell r="A5088" t="str">
            <v>69633</v>
          </cell>
          <cell r="B5088" t="str">
            <v xml:space="preserve">REBUILD EARDRUM STRUCTURES         </v>
          </cell>
        </row>
        <row r="5089">
          <cell r="A5089" t="str">
            <v>69635</v>
          </cell>
          <cell r="B5089" t="str">
            <v xml:space="preserve">REPAIR EARDRUM STRUCTURES          </v>
          </cell>
        </row>
        <row r="5090">
          <cell r="A5090" t="str">
            <v>69636</v>
          </cell>
          <cell r="B5090" t="str">
            <v xml:space="preserve">REBUILD EARDRUM STRUCTURES         </v>
          </cell>
        </row>
        <row r="5091">
          <cell r="A5091" t="str">
            <v>69637</v>
          </cell>
          <cell r="B5091" t="str">
            <v xml:space="preserve">REBUILD EARDRUM STRUCTURES         </v>
          </cell>
        </row>
        <row r="5092">
          <cell r="A5092" t="str">
            <v>69641</v>
          </cell>
          <cell r="B5092" t="str">
            <v xml:space="preserve">REVISE MIDDLE EAR &amp; MASTOID        </v>
          </cell>
        </row>
        <row r="5093">
          <cell r="A5093" t="str">
            <v>69642</v>
          </cell>
          <cell r="B5093" t="str">
            <v xml:space="preserve">REVISE MIDDLE EAR &amp; MASTOID        </v>
          </cell>
        </row>
        <row r="5094">
          <cell r="A5094" t="str">
            <v>69643</v>
          </cell>
          <cell r="B5094" t="str">
            <v xml:space="preserve">REVISE MIDDLE EAR &amp; MASTOID        </v>
          </cell>
        </row>
        <row r="5095">
          <cell r="A5095" t="str">
            <v>69644</v>
          </cell>
          <cell r="B5095" t="str">
            <v xml:space="preserve">REVISE MIDDLE EAR &amp; MASTOID        </v>
          </cell>
        </row>
        <row r="5096">
          <cell r="A5096" t="str">
            <v>69645</v>
          </cell>
          <cell r="B5096" t="str">
            <v xml:space="preserve">REVISE MIDDLE EAR &amp; MASTOID        </v>
          </cell>
        </row>
        <row r="5097">
          <cell r="A5097" t="str">
            <v>69646</v>
          </cell>
          <cell r="B5097" t="str">
            <v xml:space="preserve">REVISE MIDDLE EAR &amp; MASTOID        </v>
          </cell>
        </row>
        <row r="5098">
          <cell r="A5098" t="str">
            <v>69650</v>
          </cell>
          <cell r="B5098" t="str">
            <v xml:space="preserve">RELEASE MIDDLE EAR BONE            </v>
          </cell>
        </row>
        <row r="5099">
          <cell r="A5099" t="str">
            <v>69660</v>
          </cell>
          <cell r="B5099" t="str">
            <v xml:space="preserve">REVISE MIDDLE EAR BONE             </v>
          </cell>
        </row>
        <row r="5100">
          <cell r="A5100" t="str">
            <v>69661</v>
          </cell>
          <cell r="B5100" t="str">
            <v xml:space="preserve">REVISE MIDDLE EAR BONE             </v>
          </cell>
        </row>
        <row r="5101">
          <cell r="A5101" t="str">
            <v>69662</v>
          </cell>
          <cell r="B5101" t="str">
            <v xml:space="preserve">REVISE MIDDLE EAR BONE             </v>
          </cell>
        </row>
        <row r="5102">
          <cell r="A5102" t="str">
            <v>69666</v>
          </cell>
          <cell r="B5102" t="str">
            <v xml:space="preserve">REPAIR MIDDLE EAR STRUCTURES       </v>
          </cell>
        </row>
        <row r="5103">
          <cell r="A5103" t="str">
            <v>69667</v>
          </cell>
          <cell r="B5103" t="str">
            <v xml:space="preserve">REPAIR MIDDLE EAR STRUCTURES       </v>
          </cell>
        </row>
        <row r="5104">
          <cell r="A5104" t="str">
            <v>69670</v>
          </cell>
          <cell r="B5104" t="str">
            <v xml:space="preserve">REMOVE MASTOID AIR CELLS           </v>
          </cell>
        </row>
        <row r="5105">
          <cell r="A5105" t="str">
            <v>69676</v>
          </cell>
          <cell r="B5105" t="str">
            <v xml:space="preserve">REMOVE MIDDLE EAR NERVE            </v>
          </cell>
        </row>
        <row r="5106">
          <cell r="A5106" t="str">
            <v>69700</v>
          </cell>
          <cell r="B5106" t="str">
            <v xml:space="preserve">CLOSE MASTOID FISTULA              </v>
          </cell>
        </row>
        <row r="5107">
          <cell r="A5107" t="str">
            <v>69710</v>
          </cell>
          <cell r="B5107" t="str">
            <v xml:space="preserve">IMPLANT/REPLACE HEARING AID        </v>
          </cell>
        </row>
        <row r="5108">
          <cell r="A5108" t="str">
            <v>69711</v>
          </cell>
          <cell r="B5108" t="str">
            <v xml:space="preserve">REMOVE/REPAIR HEARING AID          </v>
          </cell>
        </row>
        <row r="5109">
          <cell r="A5109" t="str">
            <v>69720</v>
          </cell>
          <cell r="B5109" t="str">
            <v xml:space="preserve">RELEASE FACIAL NERVE               </v>
          </cell>
        </row>
        <row r="5110">
          <cell r="A5110" t="str">
            <v>69725</v>
          </cell>
          <cell r="B5110" t="str">
            <v xml:space="preserve">RELEASE FACIAL NERVE               </v>
          </cell>
        </row>
        <row r="5111">
          <cell r="A5111" t="str">
            <v>69740</v>
          </cell>
          <cell r="B5111" t="str">
            <v xml:space="preserve">REPAIR FACIAL NERVE                </v>
          </cell>
        </row>
        <row r="5112">
          <cell r="A5112" t="str">
            <v>69745</v>
          </cell>
          <cell r="B5112" t="str">
            <v xml:space="preserve">REPAIR FACIAL NERVE                </v>
          </cell>
        </row>
        <row r="5113">
          <cell r="A5113" t="str">
            <v>69799</v>
          </cell>
          <cell r="B5113" t="str">
            <v xml:space="preserve">MIDDLE EAR SURGERY PROCEDURE       </v>
          </cell>
        </row>
        <row r="5114">
          <cell r="A5114" t="str">
            <v>69801</v>
          </cell>
          <cell r="B5114" t="str">
            <v xml:space="preserve">INCISE INNER EAR                   </v>
          </cell>
        </row>
        <row r="5115">
          <cell r="A5115" t="str">
            <v>69802</v>
          </cell>
          <cell r="B5115" t="str">
            <v xml:space="preserve">INCISE INNER EAR                   </v>
          </cell>
        </row>
        <row r="5116">
          <cell r="A5116" t="str">
            <v>69805</v>
          </cell>
          <cell r="B5116" t="str">
            <v xml:space="preserve">EXPLORE INNER EAR                  </v>
          </cell>
        </row>
        <row r="5117">
          <cell r="A5117" t="str">
            <v>69806</v>
          </cell>
          <cell r="B5117" t="str">
            <v xml:space="preserve">EXPLORE INNER EAR                  </v>
          </cell>
        </row>
        <row r="5118">
          <cell r="A5118" t="str">
            <v>69820</v>
          </cell>
          <cell r="B5118" t="str">
            <v xml:space="preserve">ESTABLISH INNER EAR WINDOW         </v>
          </cell>
        </row>
        <row r="5119">
          <cell r="A5119" t="str">
            <v>69840</v>
          </cell>
          <cell r="B5119" t="str">
            <v xml:space="preserve">REVISE INNER EAR WINDOW            </v>
          </cell>
        </row>
        <row r="5120">
          <cell r="A5120" t="str">
            <v>69905</v>
          </cell>
          <cell r="B5120" t="str">
            <v xml:space="preserve">REMOVE INNER EAR                   </v>
          </cell>
        </row>
        <row r="5121">
          <cell r="A5121" t="str">
            <v>69910</v>
          </cell>
          <cell r="B5121" t="str">
            <v xml:space="preserve">REMOVE INNER EAR &amp; MASTOID         </v>
          </cell>
        </row>
        <row r="5122">
          <cell r="A5122" t="str">
            <v>69915</v>
          </cell>
          <cell r="B5122" t="str">
            <v xml:space="preserve">INCISE INNER EAR NERVE             </v>
          </cell>
        </row>
        <row r="5123">
          <cell r="A5123" t="str">
            <v>69930</v>
          </cell>
          <cell r="B5123" t="str">
            <v xml:space="preserve">IMPLANT COCHLEAR DEVICE            </v>
          </cell>
        </row>
        <row r="5124">
          <cell r="A5124" t="str">
            <v>69949</v>
          </cell>
          <cell r="B5124" t="str">
            <v xml:space="preserve">INNER EAR SURGERY PROCEDURE        </v>
          </cell>
        </row>
        <row r="5125">
          <cell r="A5125" t="str">
            <v>69950</v>
          </cell>
          <cell r="B5125" t="str">
            <v xml:space="preserve">INCISE INNER EAR NERVE             </v>
          </cell>
        </row>
        <row r="5126">
          <cell r="A5126" t="str">
            <v>69955</v>
          </cell>
          <cell r="B5126" t="str">
            <v xml:space="preserve">RELEASE FACIAL NERVE               </v>
          </cell>
        </row>
        <row r="5127">
          <cell r="A5127" t="str">
            <v>69960</v>
          </cell>
          <cell r="B5127" t="str">
            <v xml:space="preserve">RELEASE INNER EAR CANAL            </v>
          </cell>
        </row>
        <row r="5128">
          <cell r="A5128" t="str">
            <v>69970</v>
          </cell>
          <cell r="B5128" t="str">
            <v xml:space="preserve">REMOVE INNER EAR LESION            </v>
          </cell>
        </row>
        <row r="5129">
          <cell r="A5129" t="str">
            <v>69979</v>
          </cell>
          <cell r="B5129" t="str">
            <v xml:space="preserve">TEMPORAL BONE SURGERY              </v>
          </cell>
        </row>
        <row r="5130">
          <cell r="A5130" t="str">
            <v>69990</v>
          </cell>
          <cell r="B5130" t="str">
            <v xml:space="preserve">MICROSURGERY ADD-ON                </v>
          </cell>
        </row>
        <row r="5131">
          <cell r="A5131" t="str">
            <v>70010</v>
          </cell>
          <cell r="B5131" t="str">
            <v xml:space="preserve">CONTRAST X-RAY OF BRAIN            </v>
          </cell>
        </row>
        <row r="5132">
          <cell r="A5132" t="str">
            <v>70015</v>
          </cell>
          <cell r="B5132" t="str">
            <v xml:space="preserve">CONTRAST X-RAY OF BRAIN            </v>
          </cell>
        </row>
        <row r="5133">
          <cell r="A5133" t="str">
            <v>70030</v>
          </cell>
          <cell r="B5133" t="str">
            <v xml:space="preserve">X-RAY EYE FOR FOREIGN BODY         </v>
          </cell>
        </row>
        <row r="5134">
          <cell r="A5134" t="str">
            <v>70100</v>
          </cell>
          <cell r="B5134" t="str">
            <v xml:space="preserve">X-RAY EXAM OF JAW                  </v>
          </cell>
        </row>
        <row r="5135">
          <cell r="A5135" t="str">
            <v>70110</v>
          </cell>
          <cell r="B5135" t="str">
            <v xml:space="preserve">X-RAY EXAM OF JAW                  </v>
          </cell>
        </row>
        <row r="5136">
          <cell r="A5136" t="str">
            <v>70120</v>
          </cell>
          <cell r="B5136" t="str">
            <v xml:space="preserve">X-RAY EXAM OF MASTOIDS             </v>
          </cell>
        </row>
        <row r="5137">
          <cell r="A5137" t="str">
            <v>70130</v>
          </cell>
          <cell r="B5137" t="str">
            <v xml:space="preserve">X-RAY EXAM OF MASTOIDS             </v>
          </cell>
        </row>
        <row r="5138">
          <cell r="A5138" t="str">
            <v>70134</v>
          </cell>
          <cell r="B5138" t="str">
            <v xml:space="preserve">X-RAY EXAM OF MIDDLE EAR           </v>
          </cell>
        </row>
        <row r="5139">
          <cell r="A5139" t="str">
            <v>70140</v>
          </cell>
          <cell r="B5139" t="str">
            <v xml:space="preserve">X-RAY EXAM OF FACIAL BONES         </v>
          </cell>
        </row>
        <row r="5140">
          <cell r="A5140" t="str">
            <v>70150</v>
          </cell>
          <cell r="B5140" t="str">
            <v xml:space="preserve">X-RAY EXAM OF FACIAL BONES         </v>
          </cell>
        </row>
        <row r="5141">
          <cell r="A5141" t="str">
            <v>70160</v>
          </cell>
          <cell r="B5141" t="str">
            <v xml:space="preserve">X-RAY EXAM OF NASAL BONES          </v>
          </cell>
        </row>
        <row r="5142">
          <cell r="A5142" t="str">
            <v>70170</v>
          </cell>
          <cell r="B5142" t="str">
            <v xml:space="preserve">X-RAY EXAM OF TEAR DUCT            </v>
          </cell>
        </row>
        <row r="5143">
          <cell r="A5143" t="str">
            <v>70190</v>
          </cell>
          <cell r="B5143" t="str">
            <v xml:space="preserve">X-RAY EXAM OF EYE SOCKETS          </v>
          </cell>
        </row>
        <row r="5144">
          <cell r="A5144" t="str">
            <v>70200</v>
          </cell>
          <cell r="B5144" t="str">
            <v xml:space="preserve">X-RAY EXAM OF EYE SOCKETS          </v>
          </cell>
        </row>
        <row r="5145">
          <cell r="A5145" t="str">
            <v>70210</v>
          </cell>
          <cell r="B5145" t="str">
            <v xml:space="preserve">X-RAY EXAM OF SINUSES              </v>
          </cell>
        </row>
        <row r="5146">
          <cell r="A5146" t="str">
            <v>70220</v>
          </cell>
          <cell r="B5146" t="str">
            <v xml:space="preserve">X-RAY EXAM OF SINUSES              </v>
          </cell>
        </row>
        <row r="5147">
          <cell r="A5147" t="str">
            <v>70240</v>
          </cell>
          <cell r="B5147" t="str">
            <v xml:space="preserve">X-RAY EXAM PITUITARY SADDLE        </v>
          </cell>
        </row>
        <row r="5148">
          <cell r="A5148" t="str">
            <v>70250</v>
          </cell>
          <cell r="B5148" t="str">
            <v xml:space="preserve">X-RAY EXAM OF SKULL                </v>
          </cell>
        </row>
        <row r="5149">
          <cell r="A5149" t="str">
            <v>70260</v>
          </cell>
          <cell r="B5149" t="str">
            <v xml:space="preserve">X-RAY EXAM OF SKULL                </v>
          </cell>
        </row>
        <row r="5150">
          <cell r="A5150" t="str">
            <v>70300</v>
          </cell>
          <cell r="B5150" t="str">
            <v xml:space="preserve">X-RAY EXAM OF TEETH                </v>
          </cell>
        </row>
        <row r="5151">
          <cell r="A5151" t="str">
            <v>70310</v>
          </cell>
          <cell r="B5151" t="str">
            <v xml:space="preserve">X-RAY EXAM OF TEETH                </v>
          </cell>
        </row>
        <row r="5152">
          <cell r="A5152" t="str">
            <v>70320</v>
          </cell>
          <cell r="B5152" t="str">
            <v xml:space="preserve">FULL MOUTH X-RAY OF TEETH          </v>
          </cell>
        </row>
        <row r="5153">
          <cell r="A5153" t="str">
            <v>70328</v>
          </cell>
          <cell r="B5153" t="str">
            <v xml:space="preserve">X-RAY EXAM OF JAW JOINT            </v>
          </cell>
        </row>
        <row r="5154">
          <cell r="A5154" t="str">
            <v>70330</v>
          </cell>
          <cell r="B5154" t="str">
            <v xml:space="preserve">X-RAY EXAM OF JAW JOINTS           </v>
          </cell>
        </row>
        <row r="5155">
          <cell r="A5155" t="str">
            <v>70332</v>
          </cell>
          <cell r="B5155" t="str">
            <v xml:space="preserve">X-RAY EXAM OF JAW JOINT            </v>
          </cell>
        </row>
        <row r="5156">
          <cell r="A5156" t="str">
            <v>70336</v>
          </cell>
          <cell r="B5156" t="str">
            <v xml:space="preserve">MAGNETIC IMAGE JAW JOINT           </v>
          </cell>
        </row>
        <row r="5157">
          <cell r="A5157" t="str">
            <v>70350</v>
          </cell>
          <cell r="B5157" t="str">
            <v xml:space="preserve">X-RAY HEAD FOR ORTHODONTIA         </v>
          </cell>
        </row>
        <row r="5158">
          <cell r="A5158" t="str">
            <v>70355</v>
          </cell>
          <cell r="B5158" t="str">
            <v xml:space="preserve">PANORAMIC X-RAY OF JAWS            </v>
          </cell>
        </row>
        <row r="5159">
          <cell r="A5159" t="str">
            <v>70360</v>
          </cell>
          <cell r="B5159" t="str">
            <v xml:space="preserve">X-RAY EXAM OF NECK                 </v>
          </cell>
        </row>
        <row r="5160">
          <cell r="A5160" t="str">
            <v>70370</v>
          </cell>
          <cell r="B5160" t="str">
            <v xml:space="preserve">THROAT X-RAY &amp; FLUOROSCOPY         </v>
          </cell>
        </row>
        <row r="5161">
          <cell r="A5161" t="str">
            <v>70371</v>
          </cell>
          <cell r="B5161" t="str">
            <v xml:space="preserve">SPEECH EVALUATION, COMPLEX         </v>
          </cell>
        </row>
        <row r="5162">
          <cell r="A5162" t="str">
            <v>70373</v>
          </cell>
          <cell r="B5162" t="str">
            <v xml:space="preserve">CONTRAST X-RAY OF LARYNX           </v>
          </cell>
        </row>
        <row r="5163">
          <cell r="A5163" t="str">
            <v>70380</v>
          </cell>
          <cell r="B5163" t="str">
            <v xml:space="preserve">X-RAY EXAM OF SALIVARY GLAND       </v>
          </cell>
        </row>
        <row r="5164">
          <cell r="A5164" t="str">
            <v>70390</v>
          </cell>
          <cell r="B5164" t="str">
            <v xml:space="preserve">X-RAY EXAM OF SALIVARY DUCT        </v>
          </cell>
        </row>
        <row r="5165">
          <cell r="A5165" t="str">
            <v>70450</v>
          </cell>
          <cell r="B5165" t="str">
            <v xml:space="preserve">CAT SCAN OF HEAD OR BRAIN          </v>
          </cell>
        </row>
        <row r="5166">
          <cell r="A5166" t="str">
            <v>70460</v>
          </cell>
          <cell r="B5166" t="str">
            <v xml:space="preserve">CONTRAST CAT SCAN OF HEAD          </v>
          </cell>
        </row>
        <row r="5167">
          <cell r="A5167" t="str">
            <v>70470</v>
          </cell>
          <cell r="B5167" t="str">
            <v xml:space="preserve">CONTRAST CAT SCANS OF HEAD         </v>
          </cell>
        </row>
        <row r="5168">
          <cell r="A5168" t="str">
            <v>70480</v>
          </cell>
          <cell r="B5168" t="str">
            <v xml:space="preserve">CAT SCAN OF SKULL                  </v>
          </cell>
        </row>
        <row r="5169">
          <cell r="A5169" t="str">
            <v>70481</v>
          </cell>
          <cell r="B5169" t="str">
            <v xml:space="preserve">CONTRAST CAT SCAN OF SKULL         </v>
          </cell>
        </row>
        <row r="5170">
          <cell r="A5170" t="str">
            <v>70482</v>
          </cell>
          <cell r="B5170" t="str">
            <v xml:space="preserve">CONTRAST CAT SCANS OF SKULL        </v>
          </cell>
        </row>
        <row r="5171">
          <cell r="A5171" t="str">
            <v>70486</v>
          </cell>
          <cell r="B5171" t="str">
            <v xml:space="preserve">CAT SCAN OF FACE, JAW              </v>
          </cell>
        </row>
        <row r="5172">
          <cell r="A5172" t="str">
            <v>70487</v>
          </cell>
          <cell r="B5172" t="str">
            <v xml:space="preserve">CONTRAST CAT SCAN, FACE/JAW        </v>
          </cell>
        </row>
        <row r="5173">
          <cell r="A5173" t="str">
            <v>70488</v>
          </cell>
          <cell r="B5173" t="str">
            <v xml:space="preserve">CONTRAST CAT SCANS FACE/JAW        </v>
          </cell>
        </row>
        <row r="5174">
          <cell r="A5174" t="str">
            <v>70490</v>
          </cell>
          <cell r="B5174" t="str">
            <v xml:space="preserve">CAT SCAN OF NECK TISSUE            </v>
          </cell>
        </row>
        <row r="5175">
          <cell r="A5175" t="str">
            <v>70491</v>
          </cell>
          <cell r="B5175" t="str">
            <v xml:space="preserve">CONTRAST CAT OF NECK TISSUE        </v>
          </cell>
        </row>
        <row r="5176">
          <cell r="A5176" t="str">
            <v>70492</v>
          </cell>
          <cell r="B5176" t="str">
            <v xml:space="preserve">CONTRAST CAT OF NECK TISSUE        </v>
          </cell>
        </row>
        <row r="5177">
          <cell r="A5177" t="str">
            <v>70540</v>
          </cell>
          <cell r="B5177" t="str">
            <v xml:space="preserve">MAGNETIC IMAGE, FACE, NECK         </v>
          </cell>
        </row>
        <row r="5178">
          <cell r="A5178" t="str">
            <v>70541</v>
          </cell>
          <cell r="B5178" t="str">
            <v xml:space="preserve">MAGNETIC IMAGE, HEAD (MRA)         </v>
          </cell>
        </row>
        <row r="5179">
          <cell r="A5179" t="str">
            <v>70551</v>
          </cell>
          <cell r="B5179" t="str">
            <v xml:space="preserve">MAGNETIC IMAGE, BRAIN (MRI)        </v>
          </cell>
        </row>
        <row r="5180">
          <cell r="A5180" t="str">
            <v>70552</v>
          </cell>
          <cell r="B5180" t="str">
            <v xml:space="preserve">MAGNETIC IMAGE, BRAIN (MRI)        </v>
          </cell>
        </row>
        <row r="5181">
          <cell r="A5181" t="str">
            <v>70553</v>
          </cell>
          <cell r="B5181" t="str">
            <v xml:space="preserve">MAGNETIC IMAGE, BRAIN              </v>
          </cell>
        </row>
        <row r="5182">
          <cell r="A5182" t="str">
            <v>71010</v>
          </cell>
          <cell r="B5182" t="str">
            <v xml:space="preserve">CHEST X-RAY                        </v>
          </cell>
        </row>
        <row r="5183">
          <cell r="A5183" t="str">
            <v>71015</v>
          </cell>
          <cell r="B5183" t="str">
            <v xml:space="preserve">X-RAY EXAM OF CHEST                </v>
          </cell>
        </row>
        <row r="5184">
          <cell r="A5184" t="str">
            <v>71020</v>
          </cell>
          <cell r="B5184" t="str">
            <v xml:space="preserve">CHEST X-RAY                        </v>
          </cell>
        </row>
        <row r="5185">
          <cell r="A5185" t="str">
            <v>71021</v>
          </cell>
          <cell r="B5185" t="str">
            <v xml:space="preserve">CHEST X-RAY                        </v>
          </cell>
        </row>
        <row r="5186">
          <cell r="A5186" t="str">
            <v>71022</v>
          </cell>
          <cell r="B5186" t="str">
            <v xml:space="preserve">CHEST X-RAY                        </v>
          </cell>
        </row>
        <row r="5187">
          <cell r="A5187" t="str">
            <v>71023</v>
          </cell>
          <cell r="B5187" t="str">
            <v xml:space="preserve">CHEST X-RAY AND FLUOROSCOPY        </v>
          </cell>
        </row>
        <row r="5188">
          <cell r="A5188" t="str">
            <v>71030</v>
          </cell>
          <cell r="B5188" t="str">
            <v xml:space="preserve">CHEST X-RAY                        </v>
          </cell>
        </row>
        <row r="5189">
          <cell r="A5189" t="str">
            <v>71034</v>
          </cell>
          <cell r="B5189" t="str">
            <v xml:space="preserve">CHEST X-RAY &amp; FLUOROSCOPY          </v>
          </cell>
        </row>
        <row r="5190">
          <cell r="A5190" t="str">
            <v>71035</v>
          </cell>
          <cell r="B5190" t="str">
            <v xml:space="preserve">CHEST X-RAY                        </v>
          </cell>
        </row>
        <row r="5191">
          <cell r="A5191" t="str">
            <v>71036</v>
          </cell>
          <cell r="B5191" t="str">
            <v xml:space="preserve">X-RAY GUIDANCE FOR BIOPSY          </v>
          </cell>
        </row>
        <row r="5192">
          <cell r="A5192" t="str">
            <v>71040</v>
          </cell>
          <cell r="B5192" t="str">
            <v xml:space="preserve">CONTRAST X-RAY OF BRONCHI          </v>
          </cell>
        </row>
        <row r="5193">
          <cell r="A5193" t="str">
            <v>71060</v>
          </cell>
          <cell r="B5193" t="str">
            <v xml:space="preserve">CONTRAST X-RAY OF BRONCHI          </v>
          </cell>
        </row>
        <row r="5194">
          <cell r="A5194" t="str">
            <v>71090</v>
          </cell>
          <cell r="B5194" t="str">
            <v xml:space="preserve">X-RAY &amp; PACEMAKER INSERTION        </v>
          </cell>
        </row>
        <row r="5195">
          <cell r="A5195" t="str">
            <v>71100</v>
          </cell>
          <cell r="B5195" t="str">
            <v xml:space="preserve">X-RAY EXAM OF RIBS                 </v>
          </cell>
        </row>
        <row r="5196">
          <cell r="A5196" t="str">
            <v>71101</v>
          </cell>
          <cell r="B5196" t="str">
            <v xml:space="preserve">X-RAY EXAM OF RIBS, CHEST          </v>
          </cell>
        </row>
        <row r="5197">
          <cell r="A5197" t="str">
            <v>71110</v>
          </cell>
          <cell r="B5197" t="str">
            <v xml:space="preserve">X-RAY EXAM OF RIBS                 </v>
          </cell>
        </row>
        <row r="5198">
          <cell r="A5198" t="str">
            <v>71111</v>
          </cell>
          <cell r="B5198" t="str">
            <v xml:space="preserve">X-RAY EXAM OF RIBS, CHEST          </v>
          </cell>
        </row>
        <row r="5199">
          <cell r="A5199" t="str">
            <v>71120</v>
          </cell>
          <cell r="B5199" t="str">
            <v xml:space="preserve">X-RAY EXAM OF BREASTBONE           </v>
          </cell>
        </row>
        <row r="5200">
          <cell r="A5200" t="str">
            <v>71130</v>
          </cell>
          <cell r="B5200" t="str">
            <v xml:space="preserve">X-RAY EXAM OF BREASTBONE           </v>
          </cell>
        </row>
        <row r="5201">
          <cell r="A5201" t="str">
            <v>71250</v>
          </cell>
          <cell r="B5201" t="str">
            <v xml:space="preserve">CAT SCAN OF CHEST                  </v>
          </cell>
        </row>
        <row r="5202">
          <cell r="A5202" t="str">
            <v>71260</v>
          </cell>
          <cell r="B5202" t="str">
            <v xml:space="preserve">CONTRAST CAT SCAN OF CHEST         </v>
          </cell>
        </row>
        <row r="5203">
          <cell r="A5203" t="str">
            <v>71270</v>
          </cell>
          <cell r="B5203" t="str">
            <v xml:space="preserve">CONTRAST CAT SCANS OF CHEST        </v>
          </cell>
        </row>
        <row r="5204">
          <cell r="A5204" t="str">
            <v>71550</v>
          </cell>
          <cell r="B5204" t="str">
            <v xml:space="preserve">MAGNETIC IMAGE, CHEST              </v>
          </cell>
        </row>
        <row r="5205">
          <cell r="A5205" t="str">
            <v>71555</v>
          </cell>
          <cell r="B5205" t="str">
            <v xml:space="preserve">MAGNETIC IMAGING/CHEST (MRA)       </v>
          </cell>
        </row>
        <row r="5206">
          <cell r="A5206" t="str">
            <v>72010</v>
          </cell>
          <cell r="B5206" t="str">
            <v xml:space="preserve">X-RAY EXAM OF SPINE                </v>
          </cell>
        </row>
        <row r="5207">
          <cell r="A5207" t="str">
            <v>72020</v>
          </cell>
          <cell r="B5207" t="str">
            <v xml:space="preserve">X-RAY EXAM OF SPINE                </v>
          </cell>
        </row>
        <row r="5208">
          <cell r="A5208" t="str">
            <v>72040</v>
          </cell>
          <cell r="B5208" t="str">
            <v xml:space="preserve">X-RAY EXAM OF NECK SPINE           </v>
          </cell>
        </row>
        <row r="5209">
          <cell r="A5209" t="str">
            <v>72050</v>
          </cell>
          <cell r="B5209" t="str">
            <v xml:space="preserve">X-RAY EXAM OF NECK SPINE           </v>
          </cell>
        </row>
        <row r="5210">
          <cell r="A5210" t="str">
            <v>72052</v>
          </cell>
          <cell r="B5210" t="str">
            <v xml:space="preserve">X-RAY EXAM OF NECK SPINE           </v>
          </cell>
        </row>
        <row r="5211">
          <cell r="A5211" t="str">
            <v>72069</v>
          </cell>
          <cell r="B5211" t="str">
            <v xml:space="preserve">X-RAY EXAM OF TRUNK SPINE          </v>
          </cell>
        </row>
        <row r="5212">
          <cell r="A5212" t="str">
            <v>72070</v>
          </cell>
          <cell r="B5212" t="str">
            <v xml:space="preserve">X-RAY EXAM OF THORAX SPINE         </v>
          </cell>
        </row>
        <row r="5213">
          <cell r="A5213" t="str">
            <v>72072</v>
          </cell>
          <cell r="B5213" t="str">
            <v xml:space="preserve">X-RAY EXAM OF THORACIC SPINE       </v>
          </cell>
        </row>
        <row r="5214">
          <cell r="A5214" t="str">
            <v>72074</v>
          </cell>
          <cell r="B5214" t="str">
            <v xml:space="preserve">X-RAY EXAM OF THORACIC SPINE       </v>
          </cell>
        </row>
        <row r="5215">
          <cell r="A5215" t="str">
            <v>72080</v>
          </cell>
          <cell r="B5215" t="str">
            <v xml:space="preserve">X-RAY EXAM OF TRUNK SPINE          </v>
          </cell>
        </row>
        <row r="5216">
          <cell r="A5216" t="str">
            <v>72090</v>
          </cell>
          <cell r="B5216" t="str">
            <v xml:space="preserve">X-RAY EXAM OF TRUNK SPINE          </v>
          </cell>
        </row>
        <row r="5217">
          <cell r="A5217" t="str">
            <v>72100</v>
          </cell>
          <cell r="B5217" t="str">
            <v xml:space="preserve">X-RAY EXAM OF LOWER SPINE          </v>
          </cell>
        </row>
        <row r="5218">
          <cell r="A5218" t="str">
            <v>72110</v>
          </cell>
          <cell r="B5218" t="str">
            <v xml:space="preserve">X-RAY EXAM OF LOWER SPINE          </v>
          </cell>
        </row>
        <row r="5219">
          <cell r="A5219" t="str">
            <v>72114</v>
          </cell>
          <cell r="B5219" t="str">
            <v xml:space="preserve">X-RAY EXAM OF LOWER SPINE          </v>
          </cell>
        </row>
        <row r="5220">
          <cell r="A5220" t="str">
            <v>72120</v>
          </cell>
          <cell r="B5220" t="str">
            <v xml:space="preserve">X-RAY EXAM OF LOWER SPINE          </v>
          </cell>
        </row>
        <row r="5221">
          <cell r="A5221" t="str">
            <v>72125</v>
          </cell>
          <cell r="B5221" t="str">
            <v xml:space="preserve">CAT SCAN OF NECK SPINE             </v>
          </cell>
        </row>
        <row r="5222">
          <cell r="A5222" t="str">
            <v>72126</v>
          </cell>
          <cell r="B5222" t="str">
            <v xml:space="preserve">CONTRAST CAT SCAN OF NECK          </v>
          </cell>
        </row>
        <row r="5223">
          <cell r="A5223" t="str">
            <v>72127</v>
          </cell>
          <cell r="B5223" t="str">
            <v xml:space="preserve">CONTRAST CAT SCANS OF NECK         </v>
          </cell>
        </row>
        <row r="5224">
          <cell r="A5224" t="str">
            <v>72128</v>
          </cell>
          <cell r="B5224" t="str">
            <v xml:space="preserve">CAT SCAN OF THORAX SPINE           </v>
          </cell>
        </row>
        <row r="5225">
          <cell r="A5225" t="str">
            <v>72129</v>
          </cell>
          <cell r="B5225" t="str">
            <v xml:space="preserve">CONTRAST CAT SCAN OF THORAX        </v>
          </cell>
        </row>
        <row r="5226">
          <cell r="A5226" t="str">
            <v>72130</v>
          </cell>
          <cell r="B5226" t="str">
            <v xml:space="preserve">CONTRAST CAT SCANS OF THORAX       </v>
          </cell>
        </row>
        <row r="5227">
          <cell r="A5227" t="str">
            <v>72131</v>
          </cell>
          <cell r="B5227" t="str">
            <v xml:space="preserve">CAT SCAN OF LOWER SPINE            </v>
          </cell>
        </row>
        <row r="5228">
          <cell r="A5228" t="str">
            <v>72132</v>
          </cell>
          <cell r="B5228" t="str">
            <v xml:space="preserve">CONTRAST CAT OF LOWER SPINE        </v>
          </cell>
        </row>
        <row r="5229">
          <cell r="A5229" t="str">
            <v>72133</v>
          </cell>
          <cell r="B5229" t="str">
            <v xml:space="preserve">CONTRAST CAT SCANS,LOW SPINE       </v>
          </cell>
        </row>
        <row r="5230">
          <cell r="A5230" t="str">
            <v>72141</v>
          </cell>
          <cell r="B5230" t="str">
            <v xml:space="preserve">MAGNETIC IMAGE, NECK SPINE         </v>
          </cell>
        </row>
        <row r="5231">
          <cell r="A5231" t="str">
            <v>72142</v>
          </cell>
          <cell r="B5231" t="str">
            <v xml:space="preserve">MAGNETIC IMAGE, NECK SPINE         </v>
          </cell>
        </row>
        <row r="5232">
          <cell r="A5232" t="str">
            <v>72146</v>
          </cell>
          <cell r="B5232" t="str">
            <v xml:space="preserve">MAGNETIC IMAGE, CHEST SPINE        </v>
          </cell>
        </row>
        <row r="5233">
          <cell r="A5233" t="str">
            <v>72147</v>
          </cell>
          <cell r="B5233" t="str">
            <v xml:space="preserve">MAGNETIC IMAGE, CHEST SPINE        </v>
          </cell>
        </row>
        <row r="5234">
          <cell r="A5234" t="str">
            <v>72148</v>
          </cell>
          <cell r="B5234" t="str">
            <v xml:space="preserve">MAGNETIC IMAGE, LUMBAR SPINE       </v>
          </cell>
        </row>
        <row r="5235">
          <cell r="A5235" t="str">
            <v>72149</v>
          </cell>
          <cell r="B5235" t="str">
            <v xml:space="preserve">MAGNETIC IMAGE, LUMBAR SPINE       </v>
          </cell>
        </row>
        <row r="5236">
          <cell r="A5236" t="str">
            <v>72156</v>
          </cell>
          <cell r="B5236" t="str">
            <v xml:space="preserve">MAGNETIC IMAGE, NECK SPINE         </v>
          </cell>
        </row>
        <row r="5237">
          <cell r="A5237" t="str">
            <v>72157</v>
          </cell>
          <cell r="B5237" t="str">
            <v xml:space="preserve">MAGNETIC IMAGE, CHEST SPINE        </v>
          </cell>
        </row>
        <row r="5238">
          <cell r="A5238" t="str">
            <v>72158</v>
          </cell>
          <cell r="B5238" t="str">
            <v xml:space="preserve">MAGNETIC IMAGE, LUMBAR SPINE       </v>
          </cell>
        </row>
        <row r="5239">
          <cell r="A5239" t="str">
            <v>72159</v>
          </cell>
          <cell r="B5239" t="str">
            <v xml:space="preserve">MAGNETIC IMAGING/SPINE (MRA)       </v>
          </cell>
        </row>
        <row r="5240">
          <cell r="A5240" t="str">
            <v>72170</v>
          </cell>
          <cell r="B5240" t="str">
            <v xml:space="preserve">X-RAY EXAM OF PELVIS               </v>
          </cell>
        </row>
        <row r="5241">
          <cell r="A5241" t="str">
            <v>72190</v>
          </cell>
          <cell r="B5241" t="str">
            <v xml:space="preserve">X-RAY EXAM OF PELVIS               </v>
          </cell>
        </row>
        <row r="5242">
          <cell r="A5242" t="str">
            <v>72192</v>
          </cell>
          <cell r="B5242" t="str">
            <v xml:space="preserve">CAT SCAN OF PELVIS                 </v>
          </cell>
        </row>
        <row r="5243">
          <cell r="A5243" t="str">
            <v>72193</v>
          </cell>
          <cell r="B5243" t="str">
            <v xml:space="preserve">CONTRAST CAT SCAN OF PELVIS        </v>
          </cell>
        </row>
        <row r="5244">
          <cell r="A5244" t="str">
            <v>72194</v>
          </cell>
          <cell r="B5244" t="str">
            <v xml:space="preserve">CONTRAST CAT SCANS OF PELVIS       </v>
          </cell>
        </row>
        <row r="5245">
          <cell r="A5245" t="str">
            <v>72196</v>
          </cell>
          <cell r="B5245" t="str">
            <v xml:space="preserve">MAGNETIC IMAGE, PELVIS             </v>
          </cell>
        </row>
        <row r="5246">
          <cell r="A5246" t="str">
            <v>72198</v>
          </cell>
          <cell r="B5246" t="str">
            <v xml:space="preserve">MAGNETIC IMAGING/PELVIS(MRA)       </v>
          </cell>
        </row>
        <row r="5247">
          <cell r="A5247" t="str">
            <v>72200</v>
          </cell>
          <cell r="B5247" t="str">
            <v xml:space="preserve">X-RAY EXAM SACROILIAC JOINTS       </v>
          </cell>
        </row>
        <row r="5248">
          <cell r="A5248" t="str">
            <v>72202</v>
          </cell>
          <cell r="B5248" t="str">
            <v xml:space="preserve">X-RAY EXAM SACROILIAC JOINTS       </v>
          </cell>
        </row>
        <row r="5249">
          <cell r="A5249" t="str">
            <v>72220</v>
          </cell>
          <cell r="B5249" t="str">
            <v xml:space="preserve">X-RAY EXAM OF TAILBONE             </v>
          </cell>
        </row>
        <row r="5250">
          <cell r="A5250" t="str">
            <v>72240</v>
          </cell>
          <cell r="B5250" t="str">
            <v xml:space="preserve">CONTRAST X-RAY OF NECK SPINE       </v>
          </cell>
        </row>
        <row r="5251">
          <cell r="A5251" t="str">
            <v>72255</v>
          </cell>
          <cell r="B5251" t="str">
            <v xml:space="preserve">CONTRAST X-RAY THORAX SPINE        </v>
          </cell>
        </row>
        <row r="5252">
          <cell r="A5252" t="str">
            <v>72265</v>
          </cell>
          <cell r="B5252" t="str">
            <v xml:space="preserve">CONTRAST X-RAY LOWER SPINE         </v>
          </cell>
        </row>
        <row r="5253">
          <cell r="A5253" t="str">
            <v>72270</v>
          </cell>
          <cell r="B5253" t="str">
            <v xml:space="preserve">CONTRAST X-RAY OF SPINE            </v>
          </cell>
        </row>
        <row r="5254">
          <cell r="A5254" t="str">
            <v>72285</v>
          </cell>
          <cell r="B5254" t="str">
            <v xml:space="preserve">X-RAY OF NECK SPINE DISK           </v>
          </cell>
        </row>
        <row r="5255">
          <cell r="A5255" t="str">
            <v>72295</v>
          </cell>
          <cell r="B5255" t="str">
            <v xml:space="preserve">X-RAY OF LOWER SPINE DISK          </v>
          </cell>
        </row>
        <row r="5256">
          <cell r="A5256" t="str">
            <v>73000</v>
          </cell>
          <cell r="B5256" t="str">
            <v xml:space="preserve">X-RAY EXAM OF COLLARBONE           </v>
          </cell>
        </row>
        <row r="5257">
          <cell r="A5257" t="str">
            <v>73010</v>
          </cell>
          <cell r="B5257" t="str">
            <v xml:space="preserve">X-RAY EXAM OF SHOULDER BLADE       </v>
          </cell>
        </row>
        <row r="5258">
          <cell r="A5258" t="str">
            <v>73020</v>
          </cell>
          <cell r="B5258" t="str">
            <v xml:space="preserve">X-RAY EXAM OF SHOULDER             </v>
          </cell>
        </row>
        <row r="5259">
          <cell r="A5259" t="str">
            <v>73030</v>
          </cell>
          <cell r="B5259" t="str">
            <v xml:space="preserve">X-RAY EXAM OF SHOULDER             </v>
          </cell>
        </row>
        <row r="5260">
          <cell r="A5260" t="str">
            <v>73040</v>
          </cell>
          <cell r="B5260" t="str">
            <v xml:space="preserve">CONTRAST X-RAY OF SHOULDER         </v>
          </cell>
        </row>
        <row r="5261">
          <cell r="A5261" t="str">
            <v>73050</v>
          </cell>
          <cell r="B5261" t="str">
            <v xml:space="preserve">X-RAY EXAM OF SHOULDERS            </v>
          </cell>
        </row>
        <row r="5262">
          <cell r="A5262" t="str">
            <v>73060</v>
          </cell>
          <cell r="B5262" t="str">
            <v xml:space="preserve">X-RAY EXAM OF HUMERUS              </v>
          </cell>
        </row>
        <row r="5263">
          <cell r="A5263" t="str">
            <v>73070</v>
          </cell>
          <cell r="B5263" t="str">
            <v xml:space="preserve">X-RAY EXAM OF ELBOW                </v>
          </cell>
        </row>
        <row r="5264">
          <cell r="A5264" t="str">
            <v>73080</v>
          </cell>
          <cell r="B5264" t="str">
            <v xml:space="preserve">X-RAY EXAM OF ELBOW                </v>
          </cell>
        </row>
        <row r="5265">
          <cell r="A5265" t="str">
            <v>73085</v>
          </cell>
          <cell r="B5265" t="str">
            <v xml:space="preserve">CONTRAST X-RAY OF ELBOW            </v>
          </cell>
        </row>
        <row r="5266">
          <cell r="A5266" t="str">
            <v>73090</v>
          </cell>
          <cell r="B5266" t="str">
            <v xml:space="preserve">X-RAY EXAM OF FOREARM              </v>
          </cell>
        </row>
        <row r="5267">
          <cell r="A5267" t="str">
            <v>73092</v>
          </cell>
          <cell r="B5267" t="str">
            <v xml:space="preserve">X-RAY EXAM OF ARM, INFANT          </v>
          </cell>
        </row>
        <row r="5268">
          <cell r="A5268" t="str">
            <v>73100</v>
          </cell>
          <cell r="B5268" t="str">
            <v xml:space="preserve">X-RAY EXAM OF WRIST                </v>
          </cell>
        </row>
        <row r="5269">
          <cell r="A5269" t="str">
            <v>73110</v>
          </cell>
          <cell r="B5269" t="str">
            <v xml:space="preserve">X-RAY EXAM OF WRIST                </v>
          </cell>
        </row>
        <row r="5270">
          <cell r="A5270" t="str">
            <v>73115</v>
          </cell>
          <cell r="B5270" t="str">
            <v xml:space="preserve">CONTRAST X-RAY OF WRIST            </v>
          </cell>
        </row>
        <row r="5271">
          <cell r="A5271" t="str">
            <v>73120</v>
          </cell>
          <cell r="B5271" t="str">
            <v xml:space="preserve">X-RAY EXAM OF HAND                 </v>
          </cell>
        </row>
        <row r="5272">
          <cell r="A5272" t="str">
            <v>73130</v>
          </cell>
          <cell r="B5272" t="str">
            <v xml:space="preserve">X-RAY EXAM OF HAND                 </v>
          </cell>
        </row>
        <row r="5273">
          <cell r="A5273" t="str">
            <v>73140</v>
          </cell>
          <cell r="B5273" t="str">
            <v xml:space="preserve">X-RAY EXAM OF FINGER(S)            </v>
          </cell>
        </row>
        <row r="5274">
          <cell r="A5274" t="str">
            <v>73200</v>
          </cell>
          <cell r="B5274" t="str">
            <v xml:space="preserve">CAT SCAN OF ARM                    </v>
          </cell>
        </row>
        <row r="5275">
          <cell r="A5275" t="str">
            <v>73201</v>
          </cell>
          <cell r="B5275" t="str">
            <v xml:space="preserve">CONTRAST CAT SCAN OF ARM           </v>
          </cell>
        </row>
        <row r="5276">
          <cell r="A5276" t="str">
            <v>73202</v>
          </cell>
          <cell r="B5276" t="str">
            <v xml:space="preserve">CONTRAST CAT SCANS OF ARM          </v>
          </cell>
        </row>
        <row r="5277">
          <cell r="A5277" t="str">
            <v>73220</v>
          </cell>
          <cell r="B5277" t="str">
            <v xml:space="preserve">MAGNETIC IMAGE, ARM, HAND          </v>
          </cell>
        </row>
        <row r="5278">
          <cell r="A5278" t="str">
            <v>73221</v>
          </cell>
          <cell r="B5278" t="str">
            <v xml:space="preserve">MAGNETIC IMAGE, JOINT OF ARM       </v>
          </cell>
        </row>
        <row r="5279">
          <cell r="A5279" t="str">
            <v>73225</v>
          </cell>
          <cell r="B5279" t="str">
            <v xml:space="preserve">MAGNETIC IMAGING/UPPER (MRA)       </v>
          </cell>
        </row>
        <row r="5280">
          <cell r="A5280" t="str">
            <v>73500</v>
          </cell>
          <cell r="B5280" t="str">
            <v xml:space="preserve">X-RAY EXAM OF HIP                  </v>
          </cell>
        </row>
        <row r="5281">
          <cell r="A5281" t="str">
            <v>73510</v>
          </cell>
          <cell r="B5281" t="str">
            <v xml:space="preserve">X-RAY EXAM OF HIP                  </v>
          </cell>
        </row>
        <row r="5282">
          <cell r="A5282" t="str">
            <v>73520</v>
          </cell>
          <cell r="B5282" t="str">
            <v xml:space="preserve">X-RAY EXAM OF HIPS                 </v>
          </cell>
        </row>
        <row r="5283">
          <cell r="A5283" t="str">
            <v>73525</v>
          </cell>
          <cell r="B5283" t="str">
            <v xml:space="preserve">CONTRAST X-RAY OF HIP              </v>
          </cell>
        </row>
        <row r="5284">
          <cell r="A5284" t="str">
            <v>73530</v>
          </cell>
          <cell r="B5284" t="str">
            <v xml:space="preserve">X-RAY EXAM OF HIP                  </v>
          </cell>
        </row>
        <row r="5285">
          <cell r="A5285" t="str">
            <v>73540</v>
          </cell>
          <cell r="B5285" t="str">
            <v xml:space="preserve">X-RAY EXAM OF PELVIS &amp; HIPS        </v>
          </cell>
        </row>
        <row r="5286">
          <cell r="A5286" t="str">
            <v>73550</v>
          </cell>
          <cell r="B5286" t="str">
            <v xml:space="preserve">X-RAY EXAM OF THIGH                </v>
          </cell>
        </row>
        <row r="5287">
          <cell r="A5287" t="str">
            <v>73560</v>
          </cell>
          <cell r="B5287" t="str">
            <v xml:space="preserve">X-RAY EXAM OF KNEE, 1 OR 2         </v>
          </cell>
        </row>
        <row r="5288">
          <cell r="A5288" t="str">
            <v>73562</v>
          </cell>
          <cell r="B5288" t="str">
            <v xml:space="preserve">X-RAY EXAM OF KNEE, 3              </v>
          </cell>
        </row>
        <row r="5289">
          <cell r="A5289" t="str">
            <v>73564</v>
          </cell>
          <cell r="B5289" t="str">
            <v xml:space="preserve">X-RAY EXAM OF KNEE, 4+             </v>
          </cell>
        </row>
        <row r="5290">
          <cell r="A5290" t="str">
            <v>73565</v>
          </cell>
          <cell r="B5290" t="str">
            <v xml:space="preserve">X-RAY EXAM OF KNEE                 </v>
          </cell>
        </row>
        <row r="5291">
          <cell r="A5291" t="str">
            <v>73580</v>
          </cell>
          <cell r="B5291" t="str">
            <v xml:space="preserve">CONTRAST X-RAY OF KNEE JOINT       </v>
          </cell>
        </row>
        <row r="5292">
          <cell r="A5292" t="str">
            <v>73590</v>
          </cell>
          <cell r="B5292" t="str">
            <v xml:space="preserve">X-RAY EXAM OF LOWER LEG            </v>
          </cell>
        </row>
        <row r="5293">
          <cell r="A5293" t="str">
            <v>73592</v>
          </cell>
          <cell r="B5293" t="str">
            <v xml:space="preserve">X-RAY EXAM OF LEG, INFANT          </v>
          </cell>
        </row>
        <row r="5294">
          <cell r="A5294" t="str">
            <v>73600</v>
          </cell>
          <cell r="B5294" t="str">
            <v xml:space="preserve">X-RAY EXAM OF ANKLE                </v>
          </cell>
        </row>
        <row r="5295">
          <cell r="A5295" t="str">
            <v>73610</v>
          </cell>
          <cell r="B5295" t="str">
            <v xml:space="preserve">X-RAY EXAM OF ANKLE                </v>
          </cell>
        </row>
        <row r="5296">
          <cell r="A5296" t="str">
            <v>73615</v>
          </cell>
          <cell r="B5296" t="str">
            <v xml:space="preserve">CONTRAST X-RAY OF ANKLE            </v>
          </cell>
        </row>
        <row r="5297">
          <cell r="A5297" t="str">
            <v>73620</v>
          </cell>
          <cell r="B5297" t="str">
            <v xml:space="preserve">X-RAY EXAM OF FOOT                 </v>
          </cell>
        </row>
        <row r="5298">
          <cell r="A5298" t="str">
            <v>73630</v>
          </cell>
          <cell r="B5298" t="str">
            <v xml:space="preserve">X-RAY EXAM OF FOOT                 </v>
          </cell>
        </row>
        <row r="5299">
          <cell r="A5299" t="str">
            <v>73650</v>
          </cell>
          <cell r="B5299" t="str">
            <v xml:space="preserve">X-RAY EXAM OF HEEL                 </v>
          </cell>
        </row>
        <row r="5300">
          <cell r="A5300" t="str">
            <v>73660</v>
          </cell>
          <cell r="B5300" t="str">
            <v xml:space="preserve">X-RAY EXAM OF TOE(S)               </v>
          </cell>
        </row>
        <row r="5301">
          <cell r="A5301" t="str">
            <v>73700</v>
          </cell>
          <cell r="B5301" t="str">
            <v xml:space="preserve">CAT SCAN OF LEG                    </v>
          </cell>
        </row>
        <row r="5302">
          <cell r="A5302" t="str">
            <v>73701</v>
          </cell>
          <cell r="B5302" t="str">
            <v xml:space="preserve">CONTRAST CAT SCAN OF LEG           </v>
          </cell>
        </row>
        <row r="5303">
          <cell r="A5303" t="str">
            <v>73702</v>
          </cell>
          <cell r="B5303" t="str">
            <v xml:space="preserve">CONTRAST CAT SCANS OF LEG          </v>
          </cell>
        </row>
        <row r="5304">
          <cell r="A5304" t="str">
            <v>73720</v>
          </cell>
          <cell r="B5304" t="str">
            <v xml:space="preserve">MAGNETIC IMAGE, LEG, FOOT          </v>
          </cell>
        </row>
        <row r="5305">
          <cell r="A5305" t="str">
            <v>73721</v>
          </cell>
          <cell r="B5305" t="str">
            <v xml:space="preserve">MAGNETIC IMAGE, JOINT OF LEG       </v>
          </cell>
        </row>
        <row r="5306">
          <cell r="A5306" t="str">
            <v>73725</v>
          </cell>
          <cell r="B5306" t="str">
            <v xml:space="preserve">MAGNETIC IMAGING/LOWER (MRA)       </v>
          </cell>
        </row>
        <row r="5307">
          <cell r="A5307" t="str">
            <v>74000</v>
          </cell>
          <cell r="B5307" t="str">
            <v xml:space="preserve">X-RAY EXAM OF ABDOMEN              </v>
          </cell>
        </row>
        <row r="5308">
          <cell r="A5308" t="str">
            <v>74010</v>
          </cell>
          <cell r="B5308" t="str">
            <v xml:space="preserve">X-RAY EXAM OF ABDOMEN              </v>
          </cell>
        </row>
        <row r="5309">
          <cell r="A5309" t="str">
            <v>74020</v>
          </cell>
          <cell r="B5309" t="str">
            <v xml:space="preserve">X-RAY EXAM OF ABDOMEN              </v>
          </cell>
        </row>
        <row r="5310">
          <cell r="A5310" t="str">
            <v>74022</v>
          </cell>
          <cell r="B5310" t="str">
            <v xml:space="preserve">X-RAY EXAM SERIES, ABDOMEN         </v>
          </cell>
        </row>
        <row r="5311">
          <cell r="A5311" t="str">
            <v>74150</v>
          </cell>
          <cell r="B5311" t="str">
            <v xml:space="preserve">CAT SCAN OF ABDOMEN                </v>
          </cell>
        </row>
        <row r="5312">
          <cell r="A5312" t="str">
            <v>74160</v>
          </cell>
          <cell r="B5312" t="str">
            <v xml:space="preserve">CONTRAST CAT SCAN OF ABDOMEN       </v>
          </cell>
        </row>
        <row r="5313">
          <cell r="A5313" t="str">
            <v>74170</v>
          </cell>
          <cell r="B5313" t="str">
            <v xml:space="preserve">CONTRAST CAT SCANS, ABDOMEN        </v>
          </cell>
        </row>
        <row r="5314">
          <cell r="A5314" t="str">
            <v>74181</v>
          </cell>
          <cell r="B5314" t="str">
            <v xml:space="preserve">MAGNETIC IMAGE, ABDOMEN (MRI)      </v>
          </cell>
        </row>
        <row r="5315">
          <cell r="A5315" t="str">
            <v>74185</v>
          </cell>
          <cell r="B5315" t="str">
            <v xml:space="preserve">MAGNETIC IMAGE/ABDOMEN (MRA)       </v>
          </cell>
        </row>
        <row r="5316">
          <cell r="A5316" t="str">
            <v>74190</v>
          </cell>
          <cell r="B5316" t="str">
            <v xml:space="preserve">X-RAY EXAM OF PERITONEUM           </v>
          </cell>
        </row>
        <row r="5317">
          <cell r="A5317" t="str">
            <v>74210</v>
          </cell>
          <cell r="B5317" t="str">
            <v xml:space="preserve">CONTRAST XRAY EXAM OF THROAT       </v>
          </cell>
        </row>
        <row r="5318">
          <cell r="A5318" t="str">
            <v>74220</v>
          </cell>
          <cell r="B5318" t="str">
            <v xml:space="preserve">CONTRAST XRAY EXAM, ESOPHAGUS      </v>
          </cell>
        </row>
        <row r="5319">
          <cell r="A5319" t="str">
            <v>74230</v>
          </cell>
          <cell r="B5319" t="str">
            <v xml:space="preserve">CINEMA XRAY THROAT/ESOPHAGUS       </v>
          </cell>
        </row>
        <row r="5320">
          <cell r="A5320" t="str">
            <v>74235</v>
          </cell>
          <cell r="B5320" t="str">
            <v xml:space="preserve">REMOVE ESOPHAGUS OBSTRUCTION       </v>
          </cell>
        </row>
        <row r="5321">
          <cell r="A5321" t="str">
            <v>74240</v>
          </cell>
          <cell r="B5321" t="str">
            <v xml:space="preserve">X-RAY EXAM UPPER GI TRACT          </v>
          </cell>
        </row>
        <row r="5322">
          <cell r="A5322" t="str">
            <v>74241</v>
          </cell>
          <cell r="B5322" t="str">
            <v xml:space="preserve">X-RAY EXAM UPPER GI TRACT          </v>
          </cell>
        </row>
        <row r="5323">
          <cell r="A5323" t="str">
            <v>74245</v>
          </cell>
          <cell r="B5323" t="str">
            <v xml:space="preserve">X-RAY EXAM UPPER GI TRACT          </v>
          </cell>
        </row>
        <row r="5324">
          <cell r="A5324" t="str">
            <v>74246</v>
          </cell>
          <cell r="B5324" t="str">
            <v xml:space="preserve">CONTRAST XRAY UPPER GI TRACT       </v>
          </cell>
        </row>
        <row r="5325">
          <cell r="A5325" t="str">
            <v>74247</v>
          </cell>
          <cell r="B5325" t="str">
            <v xml:space="preserve">CONTRAST XRAY UPPER GI TRACT       </v>
          </cell>
        </row>
        <row r="5326">
          <cell r="A5326" t="str">
            <v>74249</v>
          </cell>
          <cell r="B5326" t="str">
            <v xml:space="preserve">CONTRAST XRAY UPPER GI TRACT       </v>
          </cell>
        </row>
        <row r="5327">
          <cell r="A5327" t="str">
            <v>74250</v>
          </cell>
          <cell r="B5327" t="str">
            <v xml:space="preserve">X-RAY EXAM OF SMALL BOWEL          </v>
          </cell>
        </row>
        <row r="5328">
          <cell r="A5328" t="str">
            <v>74251</v>
          </cell>
          <cell r="B5328" t="str">
            <v xml:space="preserve">X-RAY EXAM OF SMALL BOWEL          </v>
          </cell>
        </row>
        <row r="5329">
          <cell r="A5329" t="str">
            <v>74260</v>
          </cell>
          <cell r="B5329" t="str">
            <v xml:space="preserve">X-RAY EXAM OF SMALL BOWEL          </v>
          </cell>
        </row>
        <row r="5330">
          <cell r="A5330" t="str">
            <v>74270</v>
          </cell>
          <cell r="B5330" t="str">
            <v xml:space="preserve">CONTRAST X-RAY EXAM OF COLON       </v>
          </cell>
        </row>
        <row r="5331">
          <cell r="A5331" t="str">
            <v>74280</v>
          </cell>
          <cell r="B5331" t="str">
            <v xml:space="preserve">CONTRAST X-RAY EXAM OF COLON       </v>
          </cell>
        </row>
        <row r="5332">
          <cell r="A5332" t="str">
            <v>74283</v>
          </cell>
          <cell r="B5332" t="str">
            <v xml:space="preserve">CONTRAST X-RAY EXAM OF COLON       </v>
          </cell>
        </row>
        <row r="5333">
          <cell r="A5333" t="str">
            <v>74290</v>
          </cell>
          <cell r="B5333" t="str">
            <v xml:space="preserve">CONTRAST X-RAY, GALLBLADDER        </v>
          </cell>
        </row>
        <row r="5334">
          <cell r="A5334" t="str">
            <v>74291</v>
          </cell>
          <cell r="B5334" t="str">
            <v xml:space="preserve">CONTRAST X-RAYS, GALLBLADDER       </v>
          </cell>
        </row>
        <row r="5335">
          <cell r="A5335" t="str">
            <v>74300</v>
          </cell>
          <cell r="B5335" t="str">
            <v xml:space="preserve">X-RAY BILE DUCTS, PANCREAS         </v>
          </cell>
        </row>
        <row r="5336">
          <cell r="A5336" t="str">
            <v>74301</v>
          </cell>
          <cell r="B5336" t="str">
            <v xml:space="preserve">X-RAYS AT SURGERY ADD-ON           </v>
          </cell>
        </row>
        <row r="5337">
          <cell r="A5337" t="str">
            <v>74305</v>
          </cell>
          <cell r="B5337" t="str">
            <v xml:space="preserve">X-RAY BILE DUCTS, PANCREAS         </v>
          </cell>
        </row>
        <row r="5338">
          <cell r="A5338" t="str">
            <v>74320</v>
          </cell>
          <cell r="B5338" t="str">
            <v xml:space="preserve">CONTRAST X-RAY OF BILE DUCTS       </v>
          </cell>
        </row>
        <row r="5339">
          <cell r="A5339" t="str">
            <v>74327</v>
          </cell>
          <cell r="B5339" t="str">
            <v xml:space="preserve">X-RAY FOR BILE STONE REMOVAL       </v>
          </cell>
        </row>
        <row r="5340">
          <cell r="A5340" t="str">
            <v>74328</v>
          </cell>
          <cell r="B5340" t="str">
            <v xml:space="preserve">XRAY FOR BILE DUCT ENDOSCOPY       </v>
          </cell>
        </row>
        <row r="5341">
          <cell r="A5341" t="str">
            <v>74329</v>
          </cell>
          <cell r="B5341" t="str">
            <v xml:space="preserve">X-RAY FOR PANCREAS ENDOSCOPY       </v>
          </cell>
        </row>
        <row r="5342">
          <cell r="A5342" t="str">
            <v>74330</v>
          </cell>
          <cell r="B5342" t="str">
            <v xml:space="preserve">XRAY,BILE/PANCREAS ENDOSCOPY       </v>
          </cell>
        </row>
        <row r="5343">
          <cell r="A5343" t="str">
            <v>74340</v>
          </cell>
          <cell r="B5343" t="str">
            <v xml:space="preserve">X-RAY GUIDE FOR GI TUBE            </v>
          </cell>
        </row>
        <row r="5344">
          <cell r="A5344" t="str">
            <v>74350</v>
          </cell>
          <cell r="B5344" t="str">
            <v xml:space="preserve">X-RAY GUIDE, STOMACH TUBE          </v>
          </cell>
        </row>
        <row r="5345">
          <cell r="A5345" t="str">
            <v>74355</v>
          </cell>
          <cell r="B5345" t="str">
            <v xml:space="preserve">X-RAY GUIDE, INTESTINAL TUBE       </v>
          </cell>
        </row>
        <row r="5346">
          <cell r="A5346" t="str">
            <v>74360</v>
          </cell>
          <cell r="B5346" t="str">
            <v xml:space="preserve">X-RAY GUIDE, GI DILATION           </v>
          </cell>
        </row>
        <row r="5347">
          <cell r="A5347" t="str">
            <v>74363</v>
          </cell>
          <cell r="B5347" t="str">
            <v xml:space="preserve">X-RAY, BILE DUCT DILATION          </v>
          </cell>
        </row>
        <row r="5348">
          <cell r="A5348" t="str">
            <v>74400</v>
          </cell>
          <cell r="B5348" t="str">
            <v xml:space="preserve">CONTRAST X-RAY URINARY TRACT       </v>
          </cell>
        </row>
        <row r="5349">
          <cell r="A5349" t="str">
            <v>74410</v>
          </cell>
          <cell r="B5349" t="str">
            <v xml:space="preserve">CONTRAST X-RAY URINARY TRACT       </v>
          </cell>
        </row>
        <row r="5350">
          <cell r="A5350" t="str">
            <v>74415</v>
          </cell>
          <cell r="B5350" t="str">
            <v xml:space="preserve">CONTRAST X-RAY URINARY TRACT       </v>
          </cell>
        </row>
        <row r="5351">
          <cell r="A5351" t="str">
            <v>74420</v>
          </cell>
          <cell r="B5351" t="str">
            <v xml:space="preserve">CONTRAST X-RAY URINARY TRACT       </v>
          </cell>
        </row>
        <row r="5352">
          <cell r="A5352" t="str">
            <v>74425</v>
          </cell>
          <cell r="B5352" t="str">
            <v xml:space="preserve">CONTRAST X-RAY URINARY TRACT       </v>
          </cell>
        </row>
        <row r="5353">
          <cell r="A5353" t="str">
            <v>74430</v>
          </cell>
          <cell r="B5353" t="str">
            <v xml:space="preserve">CONTRAST X-RAY OF BLADDER          </v>
          </cell>
        </row>
        <row r="5354">
          <cell r="A5354" t="str">
            <v>74440</v>
          </cell>
          <cell r="B5354" t="str">
            <v xml:space="preserve">XRAY EXAM MALE GENITAL TRACT       </v>
          </cell>
        </row>
        <row r="5355">
          <cell r="A5355" t="str">
            <v>74445</v>
          </cell>
          <cell r="B5355" t="str">
            <v xml:space="preserve">X-RAY EXAM OF PENIS                </v>
          </cell>
        </row>
        <row r="5356">
          <cell r="A5356" t="str">
            <v>74450</v>
          </cell>
          <cell r="B5356" t="str">
            <v xml:space="preserve">X-RAY EXAM URETHRA/BLADDER         </v>
          </cell>
        </row>
        <row r="5357">
          <cell r="A5357" t="str">
            <v>74455</v>
          </cell>
          <cell r="B5357" t="str">
            <v xml:space="preserve">X-RAY EXAM URETHRA/BLADDER         </v>
          </cell>
        </row>
        <row r="5358">
          <cell r="A5358" t="str">
            <v>74470</v>
          </cell>
          <cell r="B5358" t="str">
            <v xml:space="preserve">X-RAY EXAM OF KIDNEY LESION        </v>
          </cell>
        </row>
        <row r="5359">
          <cell r="A5359" t="str">
            <v>74475</v>
          </cell>
          <cell r="B5359" t="str">
            <v xml:space="preserve">XRAY CONTROL CATHETER INSERT       </v>
          </cell>
        </row>
        <row r="5360">
          <cell r="A5360" t="str">
            <v>74480</v>
          </cell>
          <cell r="B5360" t="str">
            <v xml:space="preserve">XRAY CONTROL CATHETER INSERT       </v>
          </cell>
        </row>
        <row r="5361">
          <cell r="A5361" t="str">
            <v>74485</v>
          </cell>
          <cell r="B5361" t="str">
            <v xml:space="preserve">X-RAY GUIDE, GU DILATION           </v>
          </cell>
        </row>
        <row r="5362">
          <cell r="A5362" t="str">
            <v>74710</v>
          </cell>
          <cell r="B5362" t="str">
            <v xml:space="preserve">X-RAY MEASUREMENT OF PELVIS        </v>
          </cell>
        </row>
        <row r="5363">
          <cell r="A5363" t="str">
            <v>74740</v>
          </cell>
          <cell r="B5363" t="str">
            <v xml:space="preserve">X-RAY FEMALE GENITAL TRACT         </v>
          </cell>
        </row>
        <row r="5364">
          <cell r="A5364" t="str">
            <v>74742</v>
          </cell>
          <cell r="B5364" t="str">
            <v xml:space="preserve">X-RAY FALLOPIAN TUBE               </v>
          </cell>
        </row>
        <row r="5365">
          <cell r="A5365" t="str">
            <v>74775</v>
          </cell>
          <cell r="B5365" t="str">
            <v xml:space="preserve">X-RAY EXAM OF PERINEUM             </v>
          </cell>
        </row>
        <row r="5366">
          <cell r="A5366" t="str">
            <v>75552</v>
          </cell>
          <cell r="B5366" t="str">
            <v xml:space="preserve">MAGNETIC IMAGE, MYOCARDIUM         </v>
          </cell>
        </row>
        <row r="5367">
          <cell r="A5367" t="str">
            <v>75553</v>
          </cell>
          <cell r="B5367" t="str">
            <v xml:space="preserve">MAGNETIC IMAGE, MYOCARDIUM         </v>
          </cell>
        </row>
        <row r="5368">
          <cell r="A5368" t="str">
            <v>75554</v>
          </cell>
          <cell r="B5368" t="str">
            <v xml:space="preserve">CARDIAC MRI/FUNCTION               </v>
          </cell>
        </row>
        <row r="5369">
          <cell r="A5369" t="str">
            <v>75555</v>
          </cell>
          <cell r="B5369" t="str">
            <v xml:space="preserve">CARDIAC MRI/LIMITED STUDY          </v>
          </cell>
        </row>
        <row r="5370">
          <cell r="A5370" t="str">
            <v>75556</v>
          </cell>
          <cell r="B5370" t="str">
            <v xml:space="preserve">CARDIAC MRI/FLOW MAPPING           </v>
          </cell>
        </row>
        <row r="5371">
          <cell r="A5371" t="str">
            <v>75600</v>
          </cell>
          <cell r="B5371" t="str">
            <v xml:space="preserve">CONTRAST X-RAY EXAM OF AORTA       </v>
          </cell>
        </row>
        <row r="5372">
          <cell r="A5372" t="str">
            <v>75605</v>
          </cell>
          <cell r="B5372" t="str">
            <v xml:space="preserve">CONTRAST X-RAY EXAM OF AORTA       </v>
          </cell>
        </row>
        <row r="5373">
          <cell r="A5373" t="str">
            <v>75625</v>
          </cell>
          <cell r="B5373" t="str">
            <v xml:space="preserve">CONTRAST X-RAY EXAM OF AORTA       </v>
          </cell>
        </row>
        <row r="5374">
          <cell r="A5374" t="str">
            <v>75630</v>
          </cell>
          <cell r="B5374" t="str">
            <v xml:space="preserve">X-RAY AORTA, LEG ARTERIES          </v>
          </cell>
        </row>
        <row r="5375">
          <cell r="A5375" t="str">
            <v>75650</v>
          </cell>
          <cell r="B5375" t="str">
            <v xml:space="preserve">ARTERY X-RAYS, HEAD &amp; NECK         </v>
          </cell>
        </row>
        <row r="5376">
          <cell r="A5376" t="str">
            <v>75658</v>
          </cell>
          <cell r="B5376" t="str">
            <v xml:space="preserve">X-RAY EXAM OF ARM ARTERIES         </v>
          </cell>
        </row>
        <row r="5377">
          <cell r="A5377" t="str">
            <v>75660</v>
          </cell>
          <cell r="B5377" t="str">
            <v xml:space="preserve">ARTERY X-RAYS, HEAD &amp; NECK         </v>
          </cell>
        </row>
        <row r="5378">
          <cell r="A5378" t="str">
            <v>75662</v>
          </cell>
          <cell r="B5378" t="str">
            <v xml:space="preserve">ARTERY X-RAYS, HEAD &amp; NECK         </v>
          </cell>
        </row>
        <row r="5379">
          <cell r="A5379" t="str">
            <v>75665</v>
          </cell>
          <cell r="B5379" t="str">
            <v xml:space="preserve">ARTERY X-RAYS, HEAD &amp; NECK         </v>
          </cell>
        </row>
        <row r="5380">
          <cell r="A5380" t="str">
            <v>75671</v>
          </cell>
          <cell r="B5380" t="str">
            <v xml:space="preserve">ARTERY X-RAYS, HEAD &amp; NECK         </v>
          </cell>
        </row>
        <row r="5381">
          <cell r="A5381" t="str">
            <v>75676</v>
          </cell>
          <cell r="B5381" t="str">
            <v xml:space="preserve">ARTERY X-RAYS, NECK                </v>
          </cell>
        </row>
        <row r="5382">
          <cell r="A5382" t="str">
            <v>75680</v>
          </cell>
          <cell r="B5382" t="str">
            <v xml:space="preserve">ARTERY X-RAYS, NECK                </v>
          </cell>
        </row>
        <row r="5383">
          <cell r="A5383" t="str">
            <v>75685</v>
          </cell>
          <cell r="B5383" t="str">
            <v xml:space="preserve">ARTERY X-RAYS, SPINE               </v>
          </cell>
        </row>
        <row r="5384">
          <cell r="A5384" t="str">
            <v>75705</v>
          </cell>
          <cell r="B5384" t="str">
            <v xml:space="preserve">ARTERY X-RAYS, SPINE               </v>
          </cell>
        </row>
        <row r="5385">
          <cell r="A5385" t="str">
            <v>75710</v>
          </cell>
          <cell r="B5385" t="str">
            <v xml:space="preserve">ARTERY X-RAYS, ARM/LEG             </v>
          </cell>
        </row>
        <row r="5386">
          <cell r="A5386" t="str">
            <v>75716</v>
          </cell>
          <cell r="B5386" t="str">
            <v xml:space="preserve">ARTERY X-RAYS, ARMS/LEGS           </v>
          </cell>
        </row>
        <row r="5387">
          <cell r="A5387" t="str">
            <v>75722</v>
          </cell>
          <cell r="B5387" t="str">
            <v xml:space="preserve">ARTERY X-RAYS, KIDNEY              </v>
          </cell>
        </row>
        <row r="5388">
          <cell r="A5388" t="str">
            <v>75724</v>
          </cell>
          <cell r="B5388" t="str">
            <v xml:space="preserve">ARTERY X-RAYS, KIDNEYS             </v>
          </cell>
        </row>
        <row r="5389">
          <cell r="A5389" t="str">
            <v>75726</v>
          </cell>
          <cell r="B5389" t="str">
            <v xml:space="preserve">ARTERY X-RAYS, ABDOMEN             </v>
          </cell>
        </row>
        <row r="5390">
          <cell r="A5390" t="str">
            <v>75731</v>
          </cell>
          <cell r="B5390" t="str">
            <v xml:space="preserve">ARTERY X-RAYS, ADRENAL GLAND       </v>
          </cell>
        </row>
        <row r="5391">
          <cell r="A5391" t="str">
            <v>75733</v>
          </cell>
          <cell r="B5391" t="str">
            <v xml:space="preserve">ARTERY X-RAYS, ADRENAL GLANDS      </v>
          </cell>
        </row>
        <row r="5392">
          <cell r="A5392" t="str">
            <v>75736</v>
          </cell>
          <cell r="B5392" t="str">
            <v xml:space="preserve">ARTERY X-RAYS, PELVIS              </v>
          </cell>
        </row>
        <row r="5393">
          <cell r="A5393" t="str">
            <v>75741</v>
          </cell>
          <cell r="B5393" t="str">
            <v xml:space="preserve">ARTERY X-RAYS, LUNG                </v>
          </cell>
        </row>
        <row r="5394">
          <cell r="A5394" t="str">
            <v>75743</v>
          </cell>
          <cell r="B5394" t="str">
            <v xml:space="preserve">ARTERY X-RAYS, LUNGS               </v>
          </cell>
        </row>
        <row r="5395">
          <cell r="A5395" t="str">
            <v>75746</v>
          </cell>
          <cell r="B5395" t="str">
            <v xml:space="preserve">ARTERY X-RAYS, LUNG                </v>
          </cell>
        </row>
        <row r="5396">
          <cell r="A5396" t="str">
            <v>75756</v>
          </cell>
          <cell r="B5396" t="str">
            <v xml:space="preserve">ARTERY X-RAYS, CHEST               </v>
          </cell>
        </row>
        <row r="5397">
          <cell r="A5397" t="str">
            <v>75774</v>
          </cell>
          <cell r="B5397" t="str">
            <v xml:space="preserve">ARTERY X-RAY, EACH VESSEL          </v>
          </cell>
        </row>
        <row r="5398">
          <cell r="A5398" t="str">
            <v>75790</v>
          </cell>
          <cell r="B5398" t="str">
            <v xml:space="preserve">VISUALIZE A-V SHUNT                </v>
          </cell>
        </row>
        <row r="5399">
          <cell r="A5399" t="str">
            <v>75801</v>
          </cell>
          <cell r="B5399" t="str">
            <v xml:space="preserve">LYMPH VESSEL X-RAY, ARM/LEG        </v>
          </cell>
        </row>
        <row r="5400">
          <cell r="A5400" t="str">
            <v>75803</v>
          </cell>
          <cell r="B5400" t="str">
            <v xml:space="preserve">LYMPH VESSEL X-RAY,ARMS/LEGS       </v>
          </cell>
        </row>
        <row r="5401">
          <cell r="A5401" t="str">
            <v>75805</v>
          </cell>
          <cell r="B5401" t="str">
            <v xml:space="preserve">LYMPH VESSEL X-RAY, TRUNK          </v>
          </cell>
        </row>
        <row r="5402">
          <cell r="A5402" t="str">
            <v>75807</v>
          </cell>
          <cell r="B5402" t="str">
            <v xml:space="preserve">LYMPH VESSEL X-RAY, TRUNK          </v>
          </cell>
        </row>
        <row r="5403">
          <cell r="A5403" t="str">
            <v>75809</v>
          </cell>
          <cell r="B5403" t="str">
            <v xml:space="preserve">NONVASCULAR SHUNT, X-RAY           </v>
          </cell>
        </row>
        <row r="5404">
          <cell r="A5404" t="str">
            <v>75810</v>
          </cell>
          <cell r="B5404" t="str">
            <v xml:space="preserve">VEIN X-RAY, SPLEEN/LIVER           </v>
          </cell>
        </row>
        <row r="5405">
          <cell r="A5405" t="str">
            <v>75820</v>
          </cell>
          <cell r="B5405" t="str">
            <v xml:space="preserve">VEIN X-RAY, ARM/LEG                </v>
          </cell>
        </row>
        <row r="5406">
          <cell r="A5406" t="str">
            <v>75822</v>
          </cell>
          <cell r="B5406" t="str">
            <v xml:space="preserve">VEIN X-RAY, ARMS/LEGS              </v>
          </cell>
        </row>
        <row r="5407">
          <cell r="A5407" t="str">
            <v>75825</v>
          </cell>
          <cell r="B5407" t="str">
            <v xml:space="preserve">VEIN X-RAY, TRUNK                  </v>
          </cell>
        </row>
        <row r="5408">
          <cell r="A5408" t="str">
            <v>75827</v>
          </cell>
          <cell r="B5408" t="str">
            <v xml:space="preserve">VEIN X-RAY, CHEST                  </v>
          </cell>
        </row>
        <row r="5409">
          <cell r="A5409" t="str">
            <v>75831</v>
          </cell>
          <cell r="B5409" t="str">
            <v xml:space="preserve">VEIN X-RAY, KIDNEY                 </v>
          </cell>
        </row>
        <row r="5410">
          <cell r="A5410" t="str">
            <v>75833</v>
          </cell>
          <cell r="B5410" t="str">
            <v xml:space="preserve">VEIN X-RAY, KIDNEYS                </v>
          </cell>
        </row>
        <row r="5411">
          <cell r="A5411" t="str">
            <v>75840</v>
          </cell>
          <cell r="B5411" t="str">
            <v xml:space="preserve">VEIN X-RAY, ADRENAL GLAND          </v>
          </cell>
        </row>
        <row r="5412">
          <cell r="A5412" t="str">
            <v>75842</v>
          </cell>
          <cell r="B5412" t="str">
            <v xml:space="preserve">VEIN X-RAY, ADRENAL GLANDS         </v>
          </cell>
        </row>
        <row r="5413">
          <cell r="A5413" t="str">
            <v>75860</v>
          </cell>
          <cell r="B5413" t="str">
            <v xml:space="preserve">VEIN X-RAY, NECK                   </v>
          </cell>
        </row>
        <row r="5414">
          <cell r="A5414" t="str">
            <v>75870</v>
          </cell>
          <cell r="B5414" t="str">
            <v xml:space="preserve">VEIN X-RAY, SKULL                  </v>
          </cell>
        </row>
        <row r="5415">
          <cell r="A5415" t="str">
            <v>75872</v>
          </cell>
          <cell r="B5415" t="str">
            <v xml:space="preserve">VEIN X-RAY, SKULL                  </v>
          </cell>
        </row>
        <row r="5416">
          <cell r="A5416" t="str">
            <v>75880</v>
          </cell>
          <cell r="B5416" t="str">
            <v xml:space="preserve">VEIN X-RAY, EYE SOCKET             </v>
          </cell>
        </row>
        <row r="5417">
          <cell r="A5417" t="str">
            <v>75885</v>
          </cell>
          <cell r="B5417" t="str">
            <v xml:space="preserve">VEIN X-RAY, LIVER                  </v>
          </cell>
        </row>
        <row r="5418">
          <cell r="A5418" t="str">
            <v>75887</v>
          </cell>
          <cell r="B5418" t="str">
            <v xml:space="preserve">VEIN X-RAY, LIVER                  </v>
          </cell>
        </row>
        <row r="5419">
          <cell r="A5419" t="str">
            <v>75889</v>
          </cell>
          <cell r="B5419" t="str">
            <v xml:space="preserve">VEIN X-RAY, LIVER                  </v>
          </cell>
        </row>
        <row r="5420">
          <cell r="A5420" t="str">
            <v>75891</v>
          </cell>
          <cell r="B5420" t="str">
            <v xml:space="preserve">VEIN X-RAY, LIVER                  </v>
          </cell>
        </row>
        <row r="5421">
          <cell r="A5421" t="str">
            <v>75893</v>
          </cell>
          <cell r="B5421" t="str">
            <v xml:space="preserve">VENOUS SAMPLING BY CATHETER        </v>
          </cell>
        </row>
        <row r="5422">
          <cell r="A5422" t="str">
            <v>75894</v>
          </cell>
          <cell r="B5422" t="str">
            <v xml:space="preserve">XRAYS, TRANSCATHETER THERAPY       </v>
          </cell>
        </row>
        <row r="5423">
          <cell r="A5423" t="str">
            <v>75896</v>
          </cell>
          <cell r="B5423" t="str">
            <v xml:space="preserve">XRAYS, TRANSCATHETER THERAPY       </v>
          </cell>
        </row>
        <row r="5424">
          <cell r="A5424" t="str">
            <v>75898</v>
          </cell>
          <cell r="B5424" t="str">
            <v xml:space="preserve">FOLLOW-UP ANGIOGRAM                </v>
          </cell>
        </row>
        <row r="5425">
          <cell r="A5425" t="str">
            <v>75900</v>
          </cell>
          <cell r="B5425" t="str">
            <v xml:space="preserve">ARTERIAL CATHETER EXCHANGE         </v>
          </cell>
        </row>
        <row r="5426">
          <cell r="A5426" t="str">
            <v>75940</v>
          </cell>
          <cell r="B5426" t="str">
            <v xml:space="preserve">X-RAY PLACEMENT, VEIN FILTER       </v>
          </cell>
        </row>
        <row r="5427">
          <cell r="A5427" t="str">
            <v>75945</v>
          </cell>
          <cell r="B5427" t="str">
            <v xml:space="preserve">INTRAVASCULAR US                   </v>
          </cell>
        </row>
        <row r="5428">
          <cell r="A5428" t="str">
            <v>75946</v>
          </cell>
          <cell r="B5428" t="str">
            <v xml:space="preserve">INTRAVASCULAR US ADD-ON            </v>
          </cell>
        </row>
        <row r="5429">
          <cell r="A5429" t="str">
            <v>75960</v>
          </cell>
          <cell r="B5429" t="str">
            <v xml:space="preserve">TRANSCATHETER INTRO, STENT         </v>
          </cell>
        </row>
        <row r="5430">
          <cell r="A5430" t="str">
            <v>75961</v>
          </cell>
          <cell r="B5430" t="str">
            <v xml:space="preserve">RETRIEVAL, BROKEN CATHETER         </v>
          </cell>
        </row>
        <row r="5431">
          <cell r="A5431" t="str">
            <v>75962</v>
          </cell>
          <cell r="B5431" t="str">
            <v xml:space="preserve">REPAIR ARTERIAL BLOCKAGE           </v>
          </cell>
        </row>
        <row r="5432">
          <cell r="A5432" t="str">
            <v>75964</v>
          </cell>
          <cell r="B5432" t="str">
            <v xml:space="preserve">REPAIR ARTERY BLOCKAGE, EACH       </v>
          </cell>
        </row>
        <row r="5433">
          <cell r="A5433" t="str">
            <v>75966</v>
          </cell>
          <cell r="B5433" t="str">
            <v xml:space="preserve">REPAIR ARTERIAL BLOCKAGE           </v>
          </cell>
        </row>
        <row r="5434">
          <cell r="A5434" t="str">
            <v>75968</v>
          </cell>
          <cell r="B5434" t="str">
            <v xml:space="preserve">REPAIR ARTERY BLOCKAGE, EACH       </v>
          </cell>
        </row>
        <row r="5435">
          <cell r="A5435" t="str">
            <v>75970</v>
          </cell>
          <cell r="B5435" t="str">
            <v xml:space="preserve">VASCULAR BIOPSY                    </v>
          </cell>
        </row>
        <row r="5436">
          <cell r="A5436" t="str">
            <v>75978</v>
          </cell>
          <cell r="B5436" t="str">
            <v xml:space="preserve">REPAIR VENOUS BLOCKAGE             </v>
          </cell>
        </row>
        <row r="5437">
          <cell r="A5437" t="str">
            <v>75980</v>
          </cell>
          <cell r="B5437" t="str">
            <v xml:space="preserve">CONTRAST XRAY EXAM BILE DUCT       </v>
          </cell>
        </row>
        <row r="5438">
          <cell r="A5438" t="str">
            <v>75982</v>
          </cell>
          <cell r="B5438" t="str">
            <v xml:space="preserve">CONTRAST XRAY EXAM BILE DUCT       </v>
          </cell>
        </row>
        <row r="5439">
          <cell r="A5439" t="str">
            <v>75984</v>
          </cell>
          <cell r="B5439" t="str">
            <v xml:space="preserve">XRAY CONTROL CATHETER CHANGE       </v>
          </cell>
        </row>
        <row r="5440">
          <cell r="A5440" t="str">
            <v>75989</v>
          </cell>
          <cell r="B5440" t="str">
            <v xml:space="preserve">ABSCESS DRAINAGE UNDER X-RAY       </v>
          </cell>
        </row>
        <row r="5441">
          <cell r="A5441" t="str">
            <v>75992</v>
          </cell>
          <cell r="B5441" t="str">
            <v xml:space="preserve">ATHERECTOMY, X-RAY EXAM            </v>
          </cell>
        </row>
        <row r="5442">
          <cell r="A5442" t="str">
            <v>75993</v>
          </cell>
          <cell r="B5442" t="str">
            <v xml:space="preserve">ATHERECTOMY, X-RAY EXAM            </v>
          </cell>
        </row>
        <row r="5443">
          <cell r="A5443" t="str">
            <v>75994</v>
          </cell>
          <cell r="B5443" t="str">
            <v xml:space="preserve">ATHERECTOMY, X-RAY EXAM            </v>
          </cell>
        </row>
        <row r="5444">
          <cell r="A5444" t="str">
            <v>75995</v>
          </cell>
          <cell r="B5444" t="str">
            <v xml:space="preserve">ATHERECTOMY, X-RAY EXAM            </v>
          </cell>
        </row>
        <row r="5445">
          <cell r="A5445" t="str">
            <v>75996</v>
          </cell>
          <cell r="B5445" t="str">
            <v xml:space="preserve">ATHERECTOMY, X-RAY EXAM            </v>
          </cell>
        </row>
        <row r="5446">
          <cell r="A5446" t="str">
            <v>76000</v>
          </cell>
          <cell r="B5446" t="str">
            <v xml:space="preserve">FLUOROSCOPE EXAMINATION            </v>
          </cell>
        </row>
        <row r="5447">
          <cell r="A5447" t="str">
            <v>76001</v>
          </cell>
          <cell r="B5447" t="str">
            <v xml:space="preserve">FLUOROSCOPE EXAM, EXTENSIVE        </v>
          </cell>
        </row>
        <row r="5448">
          <cell r="A5448" t="str">
            <v>76003</v>
          </cell>
          <cell r="B5448" t="str">
            <v xml:space="preserve">NEEDLE LOCALIZATION BY X-RAY       </v>
          </cell>
        </row>
        <row r="5449">
          <cell r="A5449" t="str">
            <v>76006</v>
          </cell>
          <cell r="B5449" t="str">
            <v xml:space="preserve">X-RAY STRESS VIEW                  </v>
          </cell>
        </row>
        <row r="5450">
          <cell r="A5450" t="str">
            <v>76010</v>
          </cell>
          <cell r="B5450" t="str">
            <v xml:space="preserve">X-RAY, NOSE TO RECTUM              </v>
          </cell>
        </row>
        <row r="5451">
          <cell r="A5451" t="str">
            <v>76020</v>
          </cell>
          <cell r="B5451" t="str">
            <v xml:space="preserve">X-RAYS FOR BONE AGE                </v>
          </cell>
        </row>
        <row r="5452">
          <cell r="A5452" t="str">
            <v>76040</v>
          </cell>
          <cell r="B5452" t="str">
            <v xml:space="preserve">X-RAYS, BONE EVALUATION            </v>
          </cell>
        </row>
        <row r="5453">
          <cell r="A5453" t="str">
            <v>76061</v>
          </cell>
          <cell r="B5453" t="str">
            <v xml:space="preserve">X-RAYS, BONE SURVEY                </v>
          </cell>
        </row>
        <row r="5454">
          <cell r="A5454" t="str">
            <v>76062</v>
          </cell>
          <cell r="B5454" t="str">
            <v xml:space="preserve">X-RAYS, BONE SURVEY                </v>
          </cell>
        </row>
        <row r="5455">
          <cell r="A5455" t="str">
            <v>76065</v>
          </cell>
          <cell r="B5455" t="str">
            <v xml:space="preserve">X-RAYS, BONE EVALUATION            </v>
          </cell>
        </row>
        <row r="5456">
          <cell r="A5456" t="str">
            <v>76066</v>
          </cell>
          <cell r="B5456" t="str">
            <v xml:space="preserve">JOINT(S) SURVEY, SINGLE FILM       </v>
          </cell>
        </row>
        <row r="5457">
          <cell r="A5457" t="str">
            <v>76070</v>
          </cell>
          <cell r="B5457" t="str">
            <v xml:space="preserve">CT SCAN, BONE DENSITY STUDY        </v>
          </cell>
        </row>
        <row r="5458">
          <cell r="A5458" t="str">
            <v>76075</v>
          </cell>
          <cell r="B5458" t="str">
            <v xml:space="preserve">DUAL ENERGY X-RAY STUDY            </v>
          </cell>
        </row>
        <row r="5459">
          <cell r="A5459" t="str">
            <v>76076</v>
          </cell>
          <cell r="B5459" t="str">
            <v xml:space="preserve">DUAL ENERGY X-RAY STUDY            </v>
          </cell>
        </row>
        <row r="5460">
          <cell r="A5460" t="str">
            <v>76078</v>
          </cell>
          <cell r="B5460" t="str">
            <v xml:space="preserve">PHOTODENSITOMETRY                  </v>
          </cell>
        </row>
        <row r="5461">
          <cell r="A5461" t="str">
            <v>76080</v>
          </cell>
          <cell r="B5461" t="str">
            <v xml:space="preserve">X-RAY EXAM OF FISTULA              </v>
          </cell>
        </row>
        <row r="5462">
          <cell r="A5462" t="str">
            <v>76086</v>
          </cell>
          <cell r="B5462" t="str">
            <v xml:space="preserve">X-RAY OF MAMMARY DUCT              </v>
          </cell>
        </row>
        <row r="5463">
          <cell r="A5463" t="str">
            <v>76088</v>
          </cell>
          <cell r="B5463" t="str">
            <v xml:space="preserve">X-RAY OF MAMMARY DUCTS             </v>
          </cell>
        </row>
        <row r="5464">
          <cell r="A5464" t="str">
            <v>76090</v>
          </cell>
          <cell r="B5464" t="str">
            <v xml:space="preserve">MAMMOGRAM, ONE BREAST              </v>
          </cell>
        </row>
        <row r="5465">
          <cell r="A5465" t="str">
            <v>76091</v>
          </cell>
          <cell r="B5465" t="str">
            <v xml:space="preserve">MAMMOGRAM, BOTH BREASTS            </v>
          </cell>
        </row>
        <row r="5466">
          <cell r="A5466" t="str">
            <v>76092</v>
          </cell>
          <cell r="B5466" t="str">
            <v xml:space="preserve">MAMM0GRAM, SCREENING               </v>
          </cell>
        </row>
        <row r="5467">
          <cell r="A5467" t="str">
            <v>76093</v>
          </cell>
          <cell r="B5467" t="str">
            <v xml:space="preserve">MAGNETIC IMAGE, BREAST             </v>
          </cell>
        </row>
        <row r="5468">
          <cell r="A5468" t="str">
            <v>76094</v>
          </cell>
          <cell r="B5468" t="str">
            <v xml:space="preserve">MAGNETIC IMAGE, BOTH BREASTS       </v>
          </cell>
        </row>
        <row r="5469">
          <cell r="A5469" t="str">
            <v>76095</v>
          </cell>
          <cell r="B5469" t="str">
            <v xml:space="preserve">STEREOTACTIC BREAST BIOPSY         </v>
          </cell>
        </row>
        <row r="5470">
          <cell r="A5470" t="str">
            <v>76096</v>
          </cell>
          <cell r="B5470" t="str">
            <v xml:space="preserve">X-RAY OF NEEDLE WIRE, BREAST       </v>
          </cell>
        </row>
        <row r="5471">
          <cell r="A5471" t="str">
            <v>76098</v>
          </cell>
          <cell r="B5471" t="str">
            <v xml:space="preserve">X-RAY EXAM, BREAST SPECIMEN        </v>
          </cell>
        </row>
        <row r="5472">
          <cell r="A5472" t="str">
            <v>76100</v>
          </cell>
          <cell r="B5472" t="str">
            <v xml:space="preserve">X-RAY EXAM OF BODY SECTION         </v>
          </cell>
        </row>
        <row r="5473">
          <cell r="A5473" t="str">
            <v>76101</v>
          </cell>
          <cell r="B5473" t="str">
            <v xml:space="preserve">COMPLEX BODY SECTION X-RAY         </v>
          </cell>
        </row>
        <row r="5474">
          <cell r="A5474" t="str">
            <v>76102</v>
          </cell>
          <cell r="B5474" t="str">
            <v xml:space="preserve">COMPLEX BODY SECTION X-RAYS        </v>
          </cell>
        </row>
        <row r="5475">
          <cell r="A5475" t="str">
            <v>76120</v>
          </cell>
          <cell r="B5475" t="str">
            <v xml:space="preserve">CINEMATIC X-RAYS                   </v>
          </cell>
        </row>
        <row r="5476">
          <cell r="A5476" t="str">
            <v>76125</v>
          </cell>
          <cell r="B5476" t="str">
            <v xml:space="preserve">CINEMATIC X-RAYS ADD-ON            </v>
          </cell>
        </row>
        <row r="5477">
          <cell r="A5477" t="str">
            <v>76140</v>
          </cell>
          <cell r="B5477" t="str">
            <v xml:space="preserve">X-RAY CONSULTATION                 </v>
          </cell>
        </row>
        <row r="5478">
          <cell r="A5478" t="str">
            <v>76150</v>
          </cell>
          <cell r="B5478" t="str">
            <v xml:space="preserve">X-RAY EXAM, DRY PROCESS            </v>
          </cell>
        </row>
        <row r="5479">
          <cell r="A5479" t="str">
            <v>76350</v>
          </cell>
          <cell r="B5479" t="str">
            <v xml:space="preserve">SPECIAL X-RAY CONTRAST STUDY       </v>
          </cell>
        </row>
        <row r="5480">
          <cell r="A5480" t="str">
            <v>76355</v>
          </cell>
          <cell r="B5480" t="str">
            <v xml:space="preserve">CAT SCAN FOR LOCALIZATION          </v>
          </cell>
        </row>
        <row r="5481">
          <cell r="A5481" t="str">
            <v>76360</v>
          </cell>
          <cell r="B5481" t="str">
            <v xml:space="preserve">CAT SCAN FOR NEEDLE BIOPSY         </v>
          </cell>
        </row>
        <row r="5482">
          <cell r="A5482" t="str">
            <v>76365</v>
          </cell>
          <cell r="B5482" t="str">
            <v xml:space="preserve">CAT SCAN FOR CYST ASPIRATION       </v>
          </cell>
        </row>
        <row r="5483">
          <cell r="A5483" t="str">
            <v>76370</v>
          </cell>
          <cell r="B5483" t="str">
            <v xml:space="preserve">CAT SCAN FOR THERAPY GUIDE         </v>
          </cell>
        </row>
        <row r="5484">
          <cell r="A5484" t="str">
            <v>76375</v>
          </cell>
          <cell r="B5484" t="str">
            <v xml:space="preserve">3D/HOLOGRAPH RECONSTR ADD-ON       </v>
          </cell>
        </row>
        <row r="5485">
          <cell r="A5485" t="str">
            <v>76380</v>
          </cell>
          <cell r="B5485" t="str">
            <v xml:space="preserve">CAT SCAN FOLLOW-UP STUDY           </v>
          </cell>
        </row>
        <row r="5486">
          <cell r="A5486" t="str">
            <v>76390</v>
          </cell>
          <cell r="B5486" t="str">
            <v xml:space="preserve">MR SPECTROSCOPY                    </v>
          </cell>
        </row>
        <row r="5487">
          <cell r="A5487" t="str">
            <v>76400</v>
          </cell>
          <cell r="B5487" t="str">
            <v xml:space="preserve">MAGNETIC IMAGE, BONE MARROW        </v>
          </cell>
        </row>
        <row r="5488">
          <cell r="A5488" t="str">
            <v>76499</v>
          </cell>
          <cell r="B5488" t="str">
            <v xml:space="preserve">RADIOGRAPHIC PROCEDURE             </v>
          </cell>
        </row>
        <row r="5489">
          <cell r="A5489" t="str">
            <v>76506</v>
          </cell>
          <cell r="B5489" t="str">
            <v xml:space="preserve">ECHO EXAM OF HEAD                  </v>
          </cell>
        </row>
        <row r="5490">
          <cell r="A5490" t="str">
            <v>76511</v>
          </cell>
          <cell r="B5490" t="str">
            <v xml:space="preserve">ECHO EXAM OF EYE                   </v>
          </cell>
        </row>
        <row r="5491">
          <cell r="A5491" t="str">
            <v>76512</v>
          </cell>
          <cell r="B5491" t="str">
            <v xml:space="preserve">ECHO EXAM OF EYE                   </v>
          </cell>
        </row>
        <row r="5492">
          <cell r="A5492" t="str">
            <v>76513</v>
          </cell>
          <cell r="B5492" t="str">
            <v xml:space="preserve">ECHO EXAM OF EYE, WATER BATH       </v>
          </cell>
        </row>
        <row r="5493">
          <cell r="A5493" t="str">
            <v>76516</v>
          </cell>
          <cell r="B5493" t="str">
            <v xml:space="preserve">ECHO EXAM OF EYE                   </v>
          </cell>
        </row>
        <row r="5494">
          <cell r="A5494" t="str">
            <v>76519</v>
          </cell>
          <cell r="B5494" t="str">
            <v xml:space="preserve">ECHO EXAM OF EYE                   </v>
          </cell>
        </row>
        <row r="5495">
          <cell r="A5495" t="str">
            <v>76529</v>
          </cell>
          <cell r="B5495" t="str">
            <v xml:space="preserve">ECHO EXAM OF EYE                   </v>
          </cell>
        </row>
        <row r="5496">
          <cell r="A5496" t="str">
            <v>76536</v>
          </cell>
          <cell r="B5496" t="str">
            <v xml:space="preserve">ECHO EXAM OF HEAD AND NECK         </v>
          </cell>
        </row>
        <row r="5497">
          <cell r="A5497" t="str">
            <v>76604</v>
          </cell>
          <cell r="B5497" t="str">
            <v xml:space="preserve">ECHO EXAM OF CHEST                 </v>
          </cell>
        </row>
        <row r="5498">
          <cell r="A5498" t="str">
            <v>76645</v>
          </cell>
          <cell r="B5498" t="str">
            <v xml:space="preserve">ECHO EXAM OF BREAST                </v>
          </cell>
        </row>
        <row r="5499">
          <cell r="A5499" t="str">
            <v>76700</v>
          </cell>
          <cell r="B5499" t="str">
            <v xml:space="preserve">ECHO EXAM OF ABDOMEN               </v>
          </cell>
        </row>
        <row r="5500">
          <cell r="A5500" t="str">
            <v>76705</v>
          </cell>
          <cell r="B5500" t="str">
            <v xml:space="preserve">ECHO EXAM OF ABDOMEN               </v>
          </cell>
        </row>
        <row r="5501">
          <cell r="A5501" t="str">
            <v>76770</v>
          </cell>
          <cell r="B5501" t="str">
            <v xml:space="preserve">ECHO EXAM ABDOMEN BACK WALL        </v>
          </cell>
        </row>
        <row r="5502">
          <cell r="A5502" t="str">
            <v>76775</v>
          </cell>
          <cell r="B5502" t="str">
            <v xml:space="preserve">ECHO EXAM ABDOMEN BACK WALL        </v>
          </cell>
        </row>
        <row r="5503">
          <cell r="A5503" t="str">
            <v>76778</v>
          </cell>
          <cell r="B5503" t="str">
            <v xml:space="preserve">ECHO EXAM KIDNEY TRANSPLANT        </v>
          </cell>
        </row>
        <row r="5504">
          <cell r="A5504" t="str">
            <v>76800</v>
          </cell>
          <cell r="B5504" t="str">
            <v xml:space="preserve">ECHO EXAM SPINAL CANAL             </v>
          </cell>
        </row>
        <row r="5505">
          <cell r="A5505" t="str">
            <v>76805</v>
          </cell>
          <cell r="B5505" t="str">
            <v xml:space="preserve">ECHO EXAM OF PREGNANT UTERUS       </v>
          </cell>
        </row>
        <row r="5506">
          <cell r="A5506" t="str">
            <v>76810</v>
          </cell>
          <cell r="B5506" t="str">
            <v xml:space="preserve">ECHO EXAM OF PREGNANT UTERUS       </v>
          </cell>
        </row>
        <row r="5507">
          <cell r="A5507" t="str">
            <v>76815</v>
          </cell>
          <cell r="B5507" t="str">
            <v xml:space="preserve">ECHO EXAM OF PREGNANT UTERUS       </v>
          </cell>
        </row>
        <row r="5508">
          <cell r="A5508" t="str">
            <v>76816</v>
          </cell>
          <cell r="B5508" t="str">
            <v xml:space="preserve">ECHO EXAM FOLLOWUP OR REPEAT       </v>
          </cell>
        </row>
        <row r="5509">
          <cell r="A5509" t="str">
            <v>76818</v>
          </cell>
          <cell r="B5509" t="str">
            <v xml:space="preserve">FETAL BIOPHYSICAL PROFILE          </v>
          </cell>
        </row>
        <row r="5510">
          <cell r="A5510" t="str">
            <v>76825</v>
          </cell>
          <cell r="B5510" t="str">
            <v xml:space="preserve">ECHO EXAM OF FETAL HEART           </v>
          </cell>
        </row>
        <row r="5511">
          <cell r="A5511" t="str">
            <v>76826</v>
          </cell>
          <cell r="B5511" t="str">
            <v xml:space="preserve">ECHO EXAM OF FETAL HEART           </v>
          </cell>
        </row>
        <row r="5512">
          <cell r="A5512" t="str">
            <v>76827</v>
          </cell>
          <cell r="B5512" t="str">
            <v xml:space="preserve">ECHO EXAM OF FETAL HEART           </v>
          </cell>
        </row>
        <row r="5513">
          <cell r="A5513" t="str">
            <v>76828</v>
          </cell>
          <cell r="B5513" t="str">
            <v xml:space="preserve">ECHO EXAM OF FETAL HEART           </v>
          </cell>
        </row>
        <row r="5514">
          <cell r="A5514" t="str">
            <v>76830</v>
          </cell>
          <cell r="B5514" t="str">
            <v xml:space="preserve">ECHO EXAM, TRANSVAGINAL            </v>
          </cell>
        </row>
        <row r="5515">
          <cell r="A5515" t="str">
            <v>76831</v>
          </cell>
          <cell r="B5515" t="str">
            <v xml:space="preserve">ECHO EXAM, UTERUS                  </v>
          </cell>
        </row>
        <row r="5516">
          <cell r="A5516" t="str">
            <v>76856</v>
          </cell>
          <cell r="B5516" t="str">
            <v xml:space="preserve">ECHO EXAM OF PELVIS                </v>
          </cell>
        </row>
        <row r="5517">
          <cell r="A5517" t="str">
            <v>76857</v>
          </cell>
          <cell r="B5517" t="str">
            <v xml:space="preserve">ECHO EXAM OF PELVIS                </v>
          </cell>
        </row>
        <row r="5518">
          <cell r="A5518" t="str">
            <v>76870</v>
          </cell>
          <cell r="B5518" t="str">
            <v xml:space="preserve">ECHO EXAM OF SCROTUM               </v>
          </cell>
        </row>
        <row r="5519">
          <cell r="A5519" t="str">
            <v>76872</v>
          </cell>
          <cell r="B5519" t="str">
            <v xml:space="preserve">ECHO EXAM, TRANSRECTAL             </v>
          </cell>
        </row>
        <row r="5520">
          <cell r="A5520" t="str">
            <v>76880</v>
          </cell>
          <cell r="B5520" t="str">
            <v xml:space="preserve">ECHO EXAM OF EXTREMITY             </v>
          </cell>
        </row>
        <row r="5521">
          <cell r="A5521" t="str">
            <v>76885</v>
          </cell>
          <cell r="B5521" t="str">
            <v xml:space="preserve">ECHO EXAM, INFANT HIPS             </v>
          </cell>
        </row>
        <row r="5522">
          <cell r="A5522" t="str">
            <v>76886</v>
          </cell>
          <cell r="B5522" t="str">
            <v xml:space="preserve">ECHO EXAM, INFANT HIPS             </v>
          </cell>
        </row>
        <row r="5523">
          <cell r="A5523" t="str">
            <v>76930</v>
          </cell>
          <cell r="B5523" t="str">
            <v xml:space="preserve">ECHO GUIDE FOR HEART SAC TAP       </v>
          </cell>
        </row>
        <row r="5524">
          <cell r="A5524" t="str">
            <v>76932</v>
          </cell>
          <cell r="B5524" t="str">
            <v xml:space="preserve">ECHO GUIDE FOR HEART BIOPSY        </v>
          </cell>
        </row>
        <row r="5525">
          <cell r="A5525" t="str">
            <v>76934</v>
          </cell>
          <cell r="B5525" t="str">
            <v xml:space="preserve">ECHO GUIDE FOR CHEST TAP           </v>
          </cell>
        </row>
        <row r="5526">
          <cell r="A5526" t="str">
            <v>76936</v>
          </cell>
          <cell r="B5526" t="str">
            <v xml:space="preserve">ECHO GUIDE FOR ARTERY REPAIR       </v>
          </cell>
        </row>
        <row r="5527">
          <cell r="A5527" t="str">
            <v>76938</v>
          </cell>
          <cell r="B5527" t="str">
            <v xml:space="preserve">ECHO EXAM FOR DRAINAGE             </v>
          </cell>
        </row>
        <row r="5528">
          <cell r="A5528" t="str">
            <v>76941</v>
          </cell>
          <cell r="B5528" t="str">
            <v xml:space="preserve">ECHO GUIDE FOR TRANSFUSION         </v>
          </cell>
        </row>
        <row r="5529">
          <cell r="A5529" t="str">
            <v>76942</v>
          </cell>
          <cell r="B5529" t="str">
            <v xml:space="preserve">ECHO GUIDE FOR BIOPSY              </v>
          </cell>
        </row>
        <row r="5530">
          <cell r="A5530" t="str">
            <v>76945</v>
          </cell>
          <cell r="B5530" t="str">
            <v xml:space="preserve">ECHO GUIDE, VILLUS SAMPLING        </v>
          </cell>
        </row>
        <row r="5531">
          <cell r="A5531" t="str">
            <v>76946</v>
          </cell>
          <cell r="B5531" t="str">
            <v xml:space="preserve">ECHO GUIDE FOR AMNIOCENTESIS       </v>
          </cell>
        </row>
        <row r="5532">
          <cell r="A5532" t="str">
            <v>76948</v>
          </cell>
          <cell r="B5532" t="str">
            <v xml:space="preserve">ECHO GUIDE, OVA ASPIRATION         </v>
          </cell>
        </row>
        <row r="5533">
          <cell r="A5533" t="str">
            <v>76950</v>
          </cell>
          <cell r="B5533" t="str">
            <v xml:space="preserve">ECHO GUIDANCE RADIOTHERAPY         </v>
          </cell>
        </row>
        <row r="5534">
          <cell r="A5534" t="str">
            <v>76960</v>
          </cell>
          <cell r="B5534" t="str">
            <v xml:space="preserve">ECHO GUIDANCE RADIOTHERAPY         </v>
          </cell>
        </row>
        <row r="5535">
          <cell r="A5535" t="str">
            <v>76965</v>
          </cell>
          <cell r="B5535" t="str">
            <v xml:space="preserve">ECHO GUIDANCE RADIOTHERAPY         </v>
          </cell>
        </row>
        <row r="5536">
          <cell r="A5536" t="str">
            <v>76970</v>
          </cell>
          <cell r="B5536" t="str">
            <v xml:space="preserve">ULTRASOUND EXAM FOLLOW-UP          </v>
          </cell>
        </row>
        <row r="5537">
          <cell r="A5537" t="str">
            <v>76975</v>
          </cell>
          <cell r="B5537" t="str">
            <v xml:space="preserve">GI ENDOSCOPIC ULTRASOUND           </v>
          </cell>
        </row>
        <row r="5538">
          <cell r="A5538" t="str">
            <v>76977</v>
          </cell>
          <cell r="B5538" t="str">
            <v xml:space="preserve">US BONE DENSITY MEASURE            </v>
          </cell>
        </row>
        <row r="5539">
          <cell r="A5539" t="str">
            <v>76986</v>
          </cell>
          <cell r="B5539" t="str">
            <v xml:space="preserve">ECHO EXAM AT SURGERY               </v>
          </cell>
        </row>
        <row r="5540">
          <cell r="A5540" t="str">
            <v>76999</v>
          </cell>
          <cell r="B5540" t="str">
            <v xml:space="preserve">ECHO EXAMINATION PROCEDURE         </v>
          </cell>
        </row>
        <row r="5541">
          <cell r="A5541" t="str">
            <v>77261</v>
          </cell>
          <cell r="B5541" t="str">
            <v xml:space="preserve">RADIATION THERAPY PLANNING         </v>
          </cell>
        </row>
        <row r="5542">
          <cell r="A5542" t="str">
            <v>77262</v>
          </cell>
          <cell r="B5542" t="str">
            <v xml:space="preserve">RADIATION THERAPY PLANNING         </v>
          </cell>
        </row>
        <row r="5543">
          <cell r="A5543" t="str">
            <v>77263</v>
          </cell>
          <cell r="B5543" t="str">
            <v xml:space="preserve">RADIATION THERAPY PLANNING         </v>
          </cell>
        </row>
        <row r="5544">
          <cell r="A5544" t="str">
            <v>77280</v>
          </cell>
          <cell r="B5544" t="str">
            <v xml:space="preserve">SET RADIATION THERAPY FIELD        </v>
          </cell>
        </row>
        <row r="5545">
          <cell r="A5545" t="str">
            <v>77285</v>
          </cell>
          <cell r="B5545" t="str">
            <v xml:space="preserve">SET RADIATION THERAPY FIELD        </v>
          </cell>
        </row>
        <row r="5546">
          <cell r="A5546" t="str">
            <v>77290</v>
          </cell>
          <cell r="B5546" t="str">
            <v xml:space="preserve">SET RADIATION THERAPY FIELD        </v>
          </cell>
        </row>
        <row r="5547">
          <cell r="A5547" t="str">
            <v>77295</v>
          </cell>
          <cell r="B5547" t="str">
            <v xml:space="preserve">SET RADIATION THERAPY FIELD        </v>
          </cell>
        </row>
        <row r="5548">
          <cell r="A5548" t="str">
            <v>77299</v>
          </cell>
          <cell r="B5548" t="str">
            <v xml:space="preserve">RADIATION THERAPY PLANNING         </v>
          </cell>
        </row>
        <row r="5549">
          <cell r="A5549" t="str">
            <v>77300</v>
          </cell>
          <cell r="B5549" t="str">
            <v xml:space="preserve">RADIATION THERAPY DOSE PLAN        </v>
          </cell>
        </row>
        <row r="5550">
          <cell r="A5550" t="str">
            <v>77305</v>
          </cell>
          <cell r="B5550" t="str">
            <v xml:space="preserve">RADIATION THERAPY DOSE PLAN        </v>
          </cell>
        </row>
        <row r="5551">
          <cell r="A5551" t="str">
            <v>77310</v>
          </cell>
          <cell r="B5551" t="str">
            <v xml:space="preserve">RADIATION THERAPY DOSE PLAN        </v>
          </cell>
        </row>
        <row r="5552">
          <cell r="A5552" t="str">
            <v>77315</v>
          </cell>
          <cell r="B5552" t="str">
            <v xml:space="preserve">RADIATION THERAPY DOSE PLAN        </v>
          </cell>
        </row>
        <row r="5553">
          <cell r="A5553" t="str">
            <v>77321</v>
          </cell>
          <cell r="B5553" t="str">
            <v xml:space="preserve">RADIATION THERAPY PORT PLAN        </v>
          </cell>
        </row>
        <row r="5554">
          <cell r="A5554" t="str">
            <v>77326</v>
          </cell>
          <cell r="B5554" t="str">
            <v xml:space="preserve">RADIATION THERAPY DOSE PLAN        </v>
          </cell>
        </row>
        <row r="5555">
          <cell r="A5555" t="str">
            <v>77327</v>
          </cell>
          <cell r="B5555" t="str">
            <v xml:space="preserve">RADIATION THERAPY DOSE PLAN        </v>
          </cell>
        </row>
        <row r="5556">
          <cell r="A5556" t="str">
            <v>77328</v>
          </cell>
          <cell r="B5556" t="str">
            <v xml:space="preserve">RADIATION THERAPY DOSE PLAN        </v>
          </cell>
        </row>
        <row r="5557">
          <cell r="A5557" t="str">
            <v>77331</v>
          </cell>
          <cell r="B5557" t="str">
            <v xml:space="preserve">SPECIAL RADIATION DOSIMETRY        </v>
          </cell>
        </row>
        <row r="5558">
          <cell r="A5558" t="str">
            <v>77332</v>
          </cell>
          <cell r="B5558" t="str">
            <v xml:space="preserve">RADIATION TREATMENT AID(S)         </v>
          </cell>
        </row>
        <row r="5559">
          <cell r="A5559" t="str">
            <v>77333</v>
          </cell>
          <cell r="B5559" t="str">
            <v xml:space="preserve">RADIATION TREATMENT AID(S)         </v>
          </cell>
        </row>
        <row r="5560">
          <cell r="A5560" t="str">
            <v>77334</v>
          </cell>
          <cell r="B5560" t="str">
            <v xml:space="preserve">RADIATION TREATMENT AID(S)         </v>
          </cell>
        </row>
        <row r="5561">
          <cell r="A5561" t="str">
            <v>77336</v>
          </cell>
          <cell r="B5561" t="str">
            <v xml:space="preserve">RADIATION PHYSICS CONSULT          </v>
          </cell>
        </row>
        <row r="5562">
          <cell r="A5562" t="str">
            <v>77370</v>
          </cell>
          <cell r="B5562" t="str">
            <v xml:space="preserve">RADIATION PHYSICS CONSULT          </v>
          </cell>
        </row>
        <row r="5563">
          <cell r="A5563" t="str">
            <v>77380</v>
          </cell>
          <cell r="B5563" t="str">
            <v xml:space="preserve">PROTON BEAM DELIVERY               </v>
          </cell>
        </row>
        <row r="5564">
          <cell r="A5564" t="str">
            <v>77381</v>
          </cell>
          <cell r="B5564" t="str">
            <v xml:space="preserve">PROTON BEAM TREATMENT              </v>
          </cell>
        </row>
        <row r="5565">
          <cell r="A5565" t="str">
            <v>77399</v>
          </cell>
          <cell r="B5565" t="str">
            <v xml:space="preserve">EXTERNAL RADIATION DOSIMETRY       </v>
          </cell>
        </row>
        <row r="5566">
          <cell r="A5566" t="str">
            <v>77401</v>
          </cell>
          <cell r="B5566" t="str">
            <v xml:space="preserve">RADIATION TREATMENT DELIVERY       </v>
          </cell>
        </row>
        <row r="5567">
          <cell r="A5567" t="str">
            <v>77402</v>
          </cell>
          <cell r="B5567" t="str">
            <v xml:space="preserve">RADIATION TREATMENT DELIVERY       </v>
          </cell>
        </row>
        <row r="5568">
          <cell r="A5568" t="str">
            <v>77403</v>
          </cell>
          <cell r="B5568" t="str">
            <v xml:space="preserve">RADIATION TREATMENT DELIVERY       </v>
          </cell>
        </row>
        <row r="5569">
          <cell r="A5569" t="str">
            <v>77404</v>
          </cell>
          <cell r="B5569" t="str">
            <v xml:space="preserve">RADIATION TREATMENT DELIVERY       </v>
          </cell>
        </row>
        <row r="5570">
          <cell r="A5570" t="str">
            <v>77406</v>
          </cell>
          <cell r="B5570" t="str">
            <v xml:space="preserve">RADIATION TREATMENT DELIVERY       </v>
          </cell>
        </row>
        <row r="5571">
          <cell r="A5571" t="str">
            <v>77407</v>
          </cell>
          <cell r="B5571" t="str">
            <v xml:space="preserve">RADIATION TREATMENT DELIVERY       </v>
          </cell>
        </row>
        <row r="5572">
          <cell r="A5572" t="str">
            <v>77408</v>
          </cell>
          <cell r="B5572" t="str">
            <v xml:space="preserve">RADIATION TREATMENT DELIVERY       </v>
          </cell>
        </row>
        <row r="5573">
          <cell r="A5573" t="str">
            <v>77409</v>
          </cell>
          <cell r="B5573" t="str">
            <v xml:space="preserve">RADIATION TREATMENT DELIVERY       </v>
          </cell>
        </row>
        <row r="5574">
          <cell r="A5574" t="str">
            <v>77411</v>
          </cell>
          <cell r="B5574" t="str">
            <v xml:space="preserve">RADIATION TREATMENT DELIVERY       </v>
          </cell>
        </row>
        <row r="5575">
          <cell r="A5575" t="str">
            <v>77412</v>
          </cell>
          <cell r="B5575" t="str">
            <v xml:space="preserve">RADIATION TREATMENT DELIVERY       </v>
          </cell>
        </row>
        <row r="5576">
          <cell r="A5576" t="str">
            <v>77413</v>
          </cell>
          <cell r="B5576" t="str">
            <v xml:space="preserve">RADIATION TREATMENT DELIVERY       </v>
          </cell>
        </row>
        <row r="5577">
          <cell r="A5577" t="str">
            <v>77414</v>
          </cell>
          <cell r="B5577" t="str">
            <v xml:space="preserve">RADIATION TREATMENT DELIVERY       </v>
          </cell>
        </row>
        <row r="5578">
          <cell r="A5578" t="str">
            <v>77416</v>
          </cell>
          <cell r="B5578" t="str">
            <v xml:space="preserve">RADIATION TREATMENT DELIVERY       </v>
          </cell>
        </row>
        <row r="5579">
          <cell r="A5579" t="str">
            <v>77417</v>
          </cell>
          <cell r="B5579" t="str">
            <v xml:space="preserve">RADIOLOGY PORT FILM(S)             </v>
          </cell>
        </row>
        <row r="5580">
          <cell r="A5580" t="str">
            <v>77419</v>
          </cell>
          <cell r="B5580" t="str">
            <v xml:space="preserve">WEEKLY RADIATION THERAPY           </v>
          </cell>
        </row>
        <row r="5581">
          <cell r="A5581" t="str">
            <v>77420</v>
          </cell>
          <cell r="B5581" t="str">
            <v xml:space="preserve">WEEKLY RADIATION THERAPY           </v>
          </cell>
        </row>
        <row r="5582">
          <cell r="A5582" t="str">
            <v>77425</v>
          </cell>
          <cell r="B5582" t="str">
            <v xml:space="preserve">WEEKLY RADIATION THERAPY           </v>
          </cell>
        </row>
        <row r="5583">
          <cell r="A5583" t="str">
            <v>77430</v>
          </cell>
          <cell r="B5583" t="str">
            <v xml:space="preserve">WEEKLY RADIATION THERAPY           </v>
          </cell>
        </row>
        <row r="5584">
          <cell r="A5584" t="str">
            <v>77431</v>
          </cell>
          <cell r="B5584" t="str">
            <v xml:space="preserve">RADIATION THERAPY MANAGEMENT       </v>
          </cell>
        </row>
        <row r="5585">
          <cell r="A5585" t="str">
            <v>77432</v>
          </cell>
          <cell r="B5585" t="str">
            <v xml:space="preserve">STEREOTACTIC RADIATION TRMT        </v>
          </cell>
        </row>
        <row r="5586">
          <cell r="A5586" t="str">
            <v>77470</v>
          </cell>
          <cell r="B5586" t="str">
            <v xml:space="preserve">SPECIAL RADIATION TREATMENT        </v>
          </cell>
        </row>
        <row r="5587">
          <cell r="A5587" t="str">
            <v>77499</v>
          </cell>
          <cell r="B5587" t="str">
            <v xml:space="preserve">RADIATION THERAPY MANAGEMENT       </v>
          </cell>
        </row>
        <row r="5588">
          <cell r="A5588" t="str">
            <v>77600</v>
          </cell>
          <cell r="B5588" t="str">
            <v xml:space="preserve">HYPERTHERMIA TREATMENT             </v>
          </cell>
        </row>
        <row r="5589">
          <cell r="A5589" t="str">
            <v>77605</v>
          </cell>
          <cell r="B5589" t="str">
            <v xml:space="preserve">HYPERTHERMIA TREATMENT             </v>
          </cell>
        </row>
        <row r="5590">
          <cell r="A5590" t="str">
            <v>77610</v>
          </cell>
          <cell r="B5590" t="str">
            <v xml:space="preserve">HYPERTHERMIA TREATMENT             </v>
          </cell>
        </row>
        <row r="5591">
          <cell r="A5591" t="str">
            <v>77615</v>
          </cell>
          <cell r="B5591" t="str">
            <v xml:space="preserve">HYPERTHERMIA TREATMENT             </v>
          </cell>
        </row>
        <row r="5592">
          <cell r="A5592" t="str">
            <v>77620</v>
          </cell>
          <cell r="B5592" t="str">
            <v xml:space="preserve">HYPERTHERMIA TREATMENT             </v>
          </cell>
        </row>
        <row r="5593">
          <cell r="A5593" t="str">
            <v>77750</v>
          </cell>
          <cell r="B5593" t="str">
            <v xml:space="preserve">INFUSE RADIOACTIVE MATERIALS       </v>
          </cell>
        </row>
        <row r="5594">
          <cell r="A5594" t="str">
            <v>77761</v>
          </cell>
          <cell r="B5594" t="str">
            <v xml:space="preserve">RADIOELEMENT APPLICATION           </v>
          </cell>
        </row>
        <row r="5595">
          <cell r="A5595" t="str">
            <v>77762</v>
          </cell>
          <cell r="B5595" t="str">
            <v xml:space="preserve">RADIOELEMENT APPLICATION           </v>
          </cell>
        </row>
        <row r="5596">
          <cell r="A5596" t="str">
            <v>77763</v>
          </cell>
          <cell r="B5596" t="str">
            <v xml:space="preserve">RADIOELEMENT APPLICATION           </v>
          </cell>
        </row>
        <row r="5597">
          <cell r="A5597" t="str">
            <v>77776</v>
          </cell>
          <cell r="B5597" t="str">
            <v xml:space="preserve">RADIOELEMENT APPLICATION           </v>
          </cell>
        </row>
        <row r="5598">
          <cell r="A5598" t="str">
            <v>77777</v>
          </cell>
          <cell r="B5598" t="str">
            <v xml:space="preserve">RADIOELEMENT APPLICATION           </v>
          </cell>
        </row>
        <row r="5599">
          <cell r="A5599" t="str">
            <v>77778</v>
          </cell>
          <cell r="B5599" t="str">
            <v xml:space="preserve">RADIOELEMENT APPLICATION           </v>
          </cell>
        </row>
        <row r="5600">
          <cell r="A5600" t="str">
            <v>77781</v>
          </cell>
          <cell r="B5600" t="str">
            <v xml:space="preserve">HIGH INTENSITY BRACHYTHERAPY       </v>
          </cell>
        </row>
        <row r="5601">
          <cell r="A5601" t="str">
            <v>77782</v>
          </cell>
          <cell r="B5601" t="str">
            <v xml:space="preserve">HIGH INTENSITY BRACHYTHERAPY       </v>
          </cell>
        </row>
        <row r="5602">
          <cell r="A5602" t="str">
            <v>77783</v>
          </cell>
          <cell r="B5602" t="str">
            <v xml:space="preserve">HIGH INTENSITY BRACHYTHERAPY       </v>
          </cell>
        </row>
        <row r="5603">
          <cell r="A5603" t="str">
            <v>77784</v>
          </cell>
          <cell r="B5603" t="str">
            <v xml:space="preserve">HIGH INTENSITY BRACHYTHERAPY       </v>
          </cell>
        </row>
        <row r="5604">
          <cell r="A5604" t="str">
            <v>77789</v>
          </cell>
          <cell r="B5604" t="str">
            <v xml:space="preserve">RADIOELEMENT APPLICATION           </v>
          </cell>
        </row>
        <row r="5605">
          <cell r="A5605" t="str">
            <v>77790</v>
          </cell>
          <cell r="B5605" t="str">
            <v xml:space="preserve">RADIOELEMENT HANDLING              </v>
          </cell>
        </row>
        <row r="5606">
          <cell r="A5606" t="str">
            <v>77799</v>
          </cell>
          <cell r="B5606" t="str">
            <v xml:space="preserve">RADIUM/RADIOISOTOPE THERAPY        </v>
          </cell>
        </row>
        <row r="5607">
          <cell r="A5607" t="str">
            <v>78000</v>
          </cell>
          <cell r="B5607" t="str">
            <v xml:space="preserve">THYROID, SINGLE UPTAKE             </v>
          </cell>
        </row>
        <row r="5608">
          <cell r="A5608" t="str">
            <v>78001</v>
          </cell>
          <cell r="B5608" t="str">
            <v xml:space="preserve">THYROID, MULTIPLE UPTAKES          </v>
          </cell>
        </row>
        <row r="5609">
          <cell r="A5609" t="str">
            <v>78003</v>
          </cell>
          <cell r="B5609" t="str">
            <v xml:space="preserve">THYROID SUPPRESS/STIMUL            </v>
          </cell>
        </row>
        <row r="5610">
          <cell r="A5610" t="str">
            <v>78006</v>
          </cell>
          <cell r="B5610" t="str">
            <v xml:space="preserve">THYROID,IMAGING WITH UPTAKE        </v>
          </cell>
        </row>
        <row r="5611">
          <cell r="A5611" t="str">
            <v>78007</v>
          </cell>
          <cell r="B5611" t="str">
            <v xml:space="preserve">THYROID, IMAGE, MULT UPTAKES       </v>
          </cell>
        </row>
        <row r="5612">
          <cell r="A5612" t="str">
            <v>78010</v>
          </cell>
          <cell r="B5612" t="str">
            <v xml:space="preserve">THYROID IMAGING                    </v>
          </cell>
        </row>
        <row r="5613">
          <cell r="A5613" t="str">
            <v>78011</v>
          </cell>
          <cell r="B5613" t="str">
            <v xml:space="preserve">THYROID IMAGING WITH FLOW          </v>
          </cell>
        </row>
        <row r="5614">
          <cell r="A5614" t="str">
            <v>78015</v>
          </cell>
          <cell r="B5614" t="str">
            <v xml:space="preserve">THYROID MET IMAGING                </v>
          </cell>
        </row>
        <row r="5615">
          <cell r="A5615" t="str">
            <v>78016</v>
          </cell>
          <cell r="B5615" t="str">
            <v xml:space="preserve">THYROID MET IMAGING/STUDIES        </v>
          </cell>
        </row>
        <row r="5616">
          <cell r="A5616" t="str">
            <v>78018</v>
          </cell>
          <cell r="B5616" t="str">
            <v xml:space="preserve">THYROID, MET IMAGING, BODY         </v>
          </cell>
        </row>
        <row r="5617">
          <cell r="A5617" t="str">
            <v>78020</v>
          </cell>
          <cell r="B5617" t="str">
            <v xml:space="preserve">THYROID MET UPTAKE                 </v>
          </cell>
        </row>
        <row r="5618">
          <cell r="A5618" t="str">
            <v>78070</v>
          </cell>
          <cell r="B5618" t="str">
            <v xml:space="preserve">PARATHYROID NUCLEAR IMAGING        </v>
          </cell>
        </row>
        <row r="5619">
          <cell r="A5619" t="str">
            <v>78075</v>
          </cell>
          <cell r="B5619" t="str">
            <v xml:space="preserve">ADRENAL NUCLEAR IMAGING            </v>
          </cell>
        </row>
        <row r="5620">
          <cell r="A5620" t="str">
            <v>78099</v>
          </cell>
          <cell r="B5620" t="str">
            <v xml:space="preserve">ENDOCRINE NUCLEAR PROCEDURE        </v>
          </cell>
        </row>
        <row r="5621">
          <cell r="A5621" t="str">
            <v>78102</v>
          </cell>
          <cell r="B5621" t="str">
            <v xml:space="preserve">BONE MARROW IMAGING, LTD           </v>
          </cell>
        </row>
        <row r="5622">
          <cell r="A5622" t="str">
            <v>78103</v>
          </cell>
          <cell r="B5622" t="str">
            <v xml:space="preserve">BONE MARROW IMAGING, MULT          </v>
          </cell>
        </row>
        <row r="5623">
          <cell r="A5623" t="str">
            <v>78104</v>
          </cell>
          <cell r="B5623" t="str">
            <v xml:space="preserve">BONE MARROW IMAGING, BODY          </v>
          </cell>
        </row>
        <row r="5624">
          <cell r="A5624" t="str">
            <v>78110</v>
          </cell>
          <cell r="B5624" t="str">
            <v xml:space="preserve">PLASMA VOLUME, SINGLE              </v>
          </cell>
        </row>
        <row r="5625">
          <cell r="A5625" t="str">
            <v>78111</v>
          </cell>
          <cell r="B5625" t="str">
            <v xml:space="preserve">PLASMA VOLUME, MULTIPLE            </v>
          </cell>
        </row>
        <row r="5626">
          <cell r="A5626" t="str">
            <v>78120</v>
          </cell>
          <cell r="B5626" t="str">
            <v xml:space="preserve">RED CELL MASS, SINGLE              </v>
          </cell>
        </row>
        <row r="5627">
          <cell r="A5627" t="str">
            <v>78121</v>
          </cell>
          <cell r="B5627" t="str">
            <v xml:space="preserve">RED CELL MASS, MULTIPLE            </v>
          </cell>
        </row>
        <row r="5628">
          <cell r="A5628" t="str">
            <v>78122</v>
          </cell>
          <cell r="B5628" t="str">
            <v xml:space="preserve">BLOOD VOLUME                       </v>
          </cell>
        </row>
        <row r="5629">
          <cell r="A5629" t="str">
            <v>78130</v>
          </cell>
          <cell r="B5629" t="str">
            <v xml:space="preserve">RED CELL SURVIVAL STUDY            </v>
          </cell>
        </row>
        <row r="5630">
          <cell r="A5630" t="str">
            <v>78135</v>
          </cell>
          <cell r="B5630" t="str">
            <v xml:space="preserve">RED CELL SURVIVAL KINETICS         </v>
          </cell>
        </row>
        <row r="5631">
          <cell r="A5631" t="str">
            <v>78140</v>
          </cell>
          <cell r="B5631" t="str">
            <v xml:space="preserve">RED CELL SEQUESTRATION             </v>
          </cell>
        </row>
        <row r="5632">
          <cell r="A5632" t="str">
            <v>78160</v>
          </cell>
          <cell r="B5632" t="str">
            <v xml:space="preserve">PLASMA IRON TURNOVER               </v>
          </cell>
        </row>
        <row r="5633">
          <cell r="A5633" t="str">
            <v>78162</v>
          </cell>
          <cell r="B5633" t="str">
            <v xml:space="preserve">IRON ABSORPTION EXAM               </v>
          </cell>
        </row>
        <row r="5634">
          <cell r="A5634" t="str">
            <v>78170</v>
          </cell>
          <cell r="B5634" t="str">
            <v xml:space="preserve">RED CELL IRON UTILIZATION          </v>
          </cell>
        </row>
        <row r="5635">
          <cell r="A5635" t="str">
            <v>78172</v>
          </cell>
          <cell r="B5635" t="str">
            <v xml:space="preserve">TOTAL BODY IRON ESTIMATION         </v>
          </cell>
        </row>
        <row r="5636">
          <cell r="A5636" t="str">
            <v>78185</v>
          </cell>
          <cell r="B5636" t="str">
            <v xml:space="preserve">SPLEEN IMAGING                     </v>
          </cell>
        </row>
        <row r="5637">
          <cell r="A5637" t="str">
            <v>78190</v>
          </cell>
          <cell r="B5637" t="str">
            <v xml:space="preserve">PLATELET SURVIVAL, KINETICS        </v>
          </cell>
        </row>
        <row r="5638">
          <cell r="A5638" t="str">
            <v>78191</v>
          </cell>
          <cell r="B5638" t="str">
            <v xml:space="preserve">PLATELET SURVIVAL                  </v>
          </cell>
        </row>
        <row r="5639">
          <cell r="A5639" t="str">
            <v>78195</v>
          </cell>
          <cell r="B5639" t="str">
            <v xml:space="preserve">LYMPH SYSTEM IMAGING               </v>
          </cell>
        </row>
        <row r="5640">
          <cell r="A5640" t="str">
            <v>78199</v>
          </cell>
          <cell r="B5640" t="str">
            <v xml:space="preserve">BLOOD/LYMPH NUCLEAR EXAM           </v>
          </cell>
        </row>
        <row r="5641">
          <cell r="A5641" t="str">
            <v>78201</v>
          </cell>
          <cell r="B5641" t="str">
            <v xml:space="preserve">LIVER IMAGING                      </v>
          </cell>
        </row>
        <row r="5642">
          <cell r="A5642" t="str">
            <v>78202</v>
          </cell>
          <cell r="B5642" t="str">
            <v xml:space="preserve">LIVER IMAGING WITH FLOW            </v>
          </cell>
        </row>
        <row r="5643">
          <cell r="A5643" t="str">
            <v>78205</v>
          </cell>
          <cell r="B5643" t="str">
            <v xml:space="preserve">LIVER IMAGING (3D)                 </v>
          </cell>
        </row>
        <row r="5644">
          <cell r="A5644" t="str">
            <v>78206</v>
          </cell>
          <cell r="B5644" t="str">
            <v xml:space="preserve">LIVER IMAGE (3-D) W/FLOW           </v>
          </cell>
        </row>
        <row r="5645">
          <cell r="A5645" t="str">
            <v>78215</v>
          </cell>
          <cell r="B5645" t="str">
            <v xml:space="preserve">LIVER AND SPLEEN IMAGING           </v>
          </cell>
        </row>
        <row r="5646">
          <cell r="A5646" t="str">
            <v>78216</v>
          </cell>
          <cell r="B5646" t="str">
            <v xml:space="preserve">LIVER &amp; SPLEEN IMAGE, FLOW         </v>
          </cell>
        </row>
        <row r="5647">
          <cell r="A5647" t="str">
            <v>78220</v>
          </cell>
          <cell r="B5647" t="str">
            <v xml:space="preserve">LIVER FUNCTION STUDY               </v>
          </cell>
        </row>
        <row r="5648">
          <cell r="A5648" t="str">
            <v>78223</v>
          </cell>
          <cell r="B5648" t="str">
            <v xml:space="preserve">HEPATOBILIARY IMAGING              </v>
          </cell>
        </row>
        <row r="5649">
          <cell r="A5649" t="str">
            <v>78230</v>
          </cell>
          <cell r="B5649" t="str">
            <v xml:space="preserve">SALIVARY GLAND IMAGING             </v>
          </cell>
        </row>
        <row r="5650">
          <cell r="A5650" t="str">
            <v>78231</v>
          </cell>
          <cell r="B5650" t="str">
            <v xml:space="preserve">SERIAL SALIVARY IMAGING            </v>
          </cell>
        </row>
        <row r="5651">
          <cell r="A5651" t="str">
            <v>78232</v>
          </cell>
          <cell r="B5651" t="str">
            <v xml:space="preserve">SALIVARY GLAND FUNCTION EXAM       </v>
          </cell>
        </row>
        <row r="5652">
          <cell r="A5652" t="str">
            <v>78258</v>
          </cell>
          <cell r="B5652" t="str">
            <v xml:space="preserve">ESOPHAGEAL MOTILITY STUDY          </v>
          </cell>
        </row>
        <row r="5653">
          <cell r="A5653" t="str">
            <v>78261</v>
          </cell>
          <cell r="B5653" t="str">
            <v xml:space="preserve">GASTRIC MUCOSA IMAGING             </v>
          </cell>
        </row>
        <row r="5654">
          <cell r="A5654" t="str">
            <v>78262</v>
          </cell>
          <cell r="B5654" t="str">
            <v xml:space="preserve">GASTROESOPHAGEAL REFLUX EXAM       </v>
          </cell>
        </row>
        <row r="5655">
          <cell r="A5655" t="str">
            <v>78264</v>
          </cell>
          <cell r="B5655" t="str">
            <v xml:space="preserve">GASTRIC EMPTYING STUDY             </v>
          </cell>
        </row>
        <row r="5656">
          <cell r="A5656" t="str">
            <v>78270</v>
          </cell>
          <cell r="B5656" t="str">
            <v xml:space="preserve">VIT B-12 ABSORPTION EXAM           </v>
          </cell>
        </row>
        <row r="5657">
          <cell r="A5657" t="str">
            <v>78271</v>
          </cell>
          <cell r="B5657" t="str">
            <v xml:space="preserve">VIT B-12 ABSORP EXAM, IF           </v>
          </cell>
        </row>
        <row r="5658">
          <cell r="A5658" t="str">
            <v>78272</v>
          </cell>
          <cell r="B5658" t="str">
            <v xml:space="preserve">VIT B-12 ABSORP, COMBINED          </v>
          </cell>
        </row>
        <row r="5659">
          <cell r="A5659" t="str">
            <v>78278</v>
          </cell>
          <cell r="B5659" t="str">
            <v xml:space="preserve">ACUTE GI BLOOD LOSS IMAGING        </v>
          </cell>
        </row>
        <row r="5660">
          <cell r="A5660" t="str">
            <v>78282</v>
          </cell>
          <cell r="B5660" t="str">
            <v xml:space="preserve">GI PROTEIN LOSS EXAM               </v>
          </cell>
        </row>
        <row r="5661">
          <cell r="A5661" t="str">
            <v>78290</v>
          </cell>
          <cell r="B5661" t="str">
            <v xml:space="preserve">MECKEL'S DIVERT EXAM               </v>
          </cell>
        </row>
        <row r="5662">
          <cell r="A5662" t="str">
            <v>78291</v>
          </cell>
          <cell r="B5662" t="str">
            <v xml:space="preserve">LEVEEN/SHUNT PATENCY EXAM          </v>
          </cell>
        </row>
        <row r="5663">
          <cell r="A5663" t="str">
            <v>78299</v>
          </cell>
          <cell r="B5663" t="str">
            <v xml:space="preserve">GI NUCLEAR PROCEDURE               </v>
          </cell>
        </row>
        <row r="5664">
          <cell r="A5664" t="str">
            <v>78300</v>
          </cell>
          <cell r="B5664" t="str">
            <v xml:space="preserve">BONE IMAGING, LIMITED AREA         </v>
          </cell>
        </row>
        <row r="5665">
          <cell r="A5665" t="str">
            <v>78305</v>
          </cell>
          <cell r="B5665" t="str">
            <v xml:space="preserve">BONE IMAGING, MULTIPLE AREAS       </v>
          </cell>
        </row>
        <row r="5666">
          <cell r="A5666" t="str">
            <v>78306</v>
          </cell>
          <cell r="B5666" t="str">
            <v xml:space="preserve">BONE IMAGING, WHOLE BODY           </v>
          </cell>
        </row>
        <row r="5667">
          <cell r="A5667" t="str">
            <v>78315</v>
          </cell>
          <cell r="B5667" t="str">
            <v xml:space="preserve">BONE IMAGING, 3 PHASE              </v>
          </cell>
        </row>
        <row r="5668">
          <cell r="A5668" t="str">
            <v>78320</v>
          </cell>
          <cell r="B5668" t="str">
            <v xml:space="preserve">BONE IMAGING (3D)                  </v>
          </cell>
        </row>
        <row r="5669">
          <cell r="A5669" t="str">
            <v>78350</v>
          </cell>
          <cell r="B5669" t="str">
            <v xml:space="preserve">BONE MINERAL, SINGLE PHOTON        </v>
          </cell>
        </row>
        <row r="5670">
          <cell r="A5670" t="str">
            <v>78351</v>
          </cell>
          <cell r="B5670" t="str">
            <v xml:space="preserve">BONE MINERAL, DUAL PHOTON          </v>
          </cell>
        </row>
        <row r="5671">
          <cell r="A5671" t="str">
            <v>78399</v>
          </cell>
          <cell r="B5671" t="str">
            <v xml:space="preserve">MUSCULOSKELETAL NUCLEAR EXAM       </v>
          </cell>
        </row>
        <row r="5672">
          <cell r="A5672" t="str">
            <v>78414</v>
          </cell>
          <cell r="B5672" t="str">
            <v xml:space="preserve">NON-IMAGING HEART FUNCTION         </v>
          </cell>
        </row>
        <row r="5673">
          <cell r="A5673" t="str">
            <v>78428</v>
          </cell>
          <cell r="B5673" t="str">
            <v xml:space="preserve">CARDIAC SHUNT IMAGING              </v>
          </cell>
        </row>
        <row r="5674">
          <cell r="A5674" t="str">
            <v>78445</v>
          </cell>
          <cell r="B5674" t="str">
            <v xml:space="preserve">VASCULAR FLOW IMAGING              </v>
          </cell>
        </row>
        <row r="5675">
          <cell r="A5675" t="str">
            <v>78455</v>
          </cell>
          <cell r="B5675" t="str">
            <v xml:space="preserve">VENOUS THROMBOSIS STUDY            </v>
          </cell>
        </row>
        <row r="5676">
          <cell r="A5676" t="str">
            <v>78457</v>
          </cell>
          <cell r="B5676" t="str">
            <v xml:space="preserve">VENOUS THROMBOSIS IMAGING          </v>
          </cell>
        </row>
        <row r="5677">
          <cell r="A5677" t="str">
            <v>78458</v>
          </cell>
          <cell r="B5677" t="str">
            <v xml:space="preserve">VEN THROMBOSIS IMAGES, BILAT       </v>
          </cell>
        </row>
        <row r="5678">
          <cell r="A5678" t="str">
            <v>78459</v>
          </cell>
          <cell r="B5678" t="str">
            <v xml:space="preserve">HEART MUSCLE IMAGING (PET)         </v>
          </cell>
        </row>
        <row r="5679">
          <cell r="A5679" t="str">
            <v>78460</v>
          </cell>
          <cell r="B5679" t="str">
            <v xml:space="preserve">HEART MUSCLE BLOOD SINGLE          </v>
          </cell>
        </row>
        <row r="5680">
          <cell r="A5680" t="str">
            <v>78461</v>
          </cell>
          <cell r="B5680" t="str">
            <v xml:space="preserve">HEART MUSCLE BLOOD MULTIPLE        </v>
          </cell>
        </row>
        <row r="5681">
          <cell r="A5681" t="str">
            <v>78464</v>
          </cell>
          <cell r="B5681" t="str">
            <v xml:space="preserve">HEART IMAGE (3D) SINGLE            </v>
          </cell>
        </row>
        <row r="5682">
          <cell r="A5682" t="str">
            <v>78465</v>
          </cell>
          <cell r="B5682" t="str">
            <v xml:space="preserve">HEART IMAGE (3D) MULTIPLE          </v>
          </cell>
        </row>
        <row r="5683">
          <cell r="A5683" t="str">
            <v>78466</v>
          </cell>
          <cell r="B5683" t="str">
            <v xml:space="preserve">HEART INFARCT IMAGE                </v>
          </cell>
        </row>
        <row r="5684">
          <cell r="A5684" t="str">
            <v>78468</v>
          </cell>
          <cell r="B5684" t="str">
            <v xml:space="preserve">HEART INFARCT IMAGE, EF            </v>
          </cell>
        </row>
        <row r="5685">
          <cell r="A5685" t="str">
            <v>78469</v>
          </cell>
          <cell r="B5685" t="str">
            <v xml:space="preserve">HEART INFARCT IMAGE (3D)           </v>
          </cell>
        </row>
        <row r="5686">
          <cell r="A5686" t="str">
            <v>78472</v>
          </cell>
          <cell r="B5686" t="str">
            <v xml:space="preserve">GATED HEART, PLANAR SINGLE         </v>
          </cell>
        </row>
        <row r="5687">
          <cell r="A5687" t="str">
            <v>78473</v>
          </cell>
          <cell r="B5687" t="str">
            <v xml:space="preserve">GATED HEART, MULTIPLE              </v>
          </cell>
        </row>
        <row r="5688">
          <cell r="A5688" t="str">
            <v>78478</v>
          </cell>
          <cell r="B5688" t="str">
            <v xml:space="preserve">HEART WALL MOTION ADD-ON           </v>
          </cell>
        </row>
        <row r="5689">
          <cell r="A5689" t="str">
            <v>78480</v>
          </cell>
          <cell r="B5689" t="str">
            <v xml:space="preserve">HEART FUNCTION ADD-ON              </v>
          </cell>
        </row>
        <row r="5690">
          <cell r="A5690" t="str">
            <v>78481</v>
          </cell>
          <cell r="B5690" t="str">
            <v xml:space="preserve">HEART FIRST PASS SINGLE            </v>
          </cell>
        </row>
        <row r="5691">
          <cell r="A5691" t="str">
            <v>78483</v>
          </cell>
          <cell r="B5691" t="str">
            <v xml:space="preserve">HEART FIRST PASS MULTIPLE          </v>
          </cell>
        </row>
        <row r="5692">
          <cell r="A5692" t="str">
            <v>78491</v>
          </cell>
          <cell r="B5692" t="str">
            <v xml:space="preserve">HEART IMAGE (PET) SINGLE           </v>
          </cell>
        </row>
        <row r="5693">
          <cell r="A5693" t="str">
            <v>78492</v>
          </cell>
          <cell r="B5693" t="str">
            <v xml:space="preserve">HEART IMAGE (PET) MULTIPLE         </v>
          </cell>
        </row>
        <row r="5694">
          <cell r="A5694" t="str">
            <v>78494</v>
          </cell>
          <cell r="B5694" t="str">
            <v xml:space="preserve">HEART IMAGE, SPECT                 </v>
          </cell>
        </row>
        <row r="5695">
          <cell r="A5695" t="str">
            <v>78496</v>
          </cell>
          <cell r="B5695" t="str">
            <v xml:space="preserve">HEART FIRST PASS ADD-ON            </v>
          </cell>
        </row>
        <row r="5696">
          <cell r="A5696" t="str">
            <v>78499</v>
          </cell>
          <cell r="B5696" t="str">
            <v xml:space="preserve">CARDIOVASCULAR NUCLEAR EXAM        </v>
          </cell>
        </row>
        <row r="5697">
          <cell r="A5697" t="str">
            <v>78580</v>
          </cell>
          <cell r="B5697" t="str">
            <v xml:space="preserve">LUNG PERFUSION IMAGING             </v>
          </cell>
        </row>
        <row r="5698">
          <cell r="A5698" t="str">
            <v>78584</v>
          </cell>
          <cell r="B5698" t="str">
            <v xml:space="preserve">LUNG V/Q IMAGE SINGLE BREATH       </v>
          </cell>
        </row>
        <row r="5699">
          <cell r="A5699" t="str">
            <v>78585</v>
          </cell>
          <cell r="B5699" t="str">
            <v xml:space="preserve">LUNG V/Q IMAGING                   </v>
          </cell>
        </row>
        <row r="5700">
          <cell r="A5700" t="str">
            <v>78586</v>
          </cell>
          <cell r="B5700" t="str">
            <v xml:space="preserve">AEROSOL LUNG IMAGE, SINGLE         </v>
          </cell>
        </row>
        <row r="5701">
          <cell r="A5701" t="str">
            <v>78587</v>
          </cell>
          <cell r="B5701" t="str">
            <v xml:space="preserve">AEROSOL LUNG IMAGE, MULTIPLE       </v>
          </cell>
        </row>
        <row r="5702">
          <cell r="A5702" t="str">
            <v>78588</v>
          </cell>
          <cell r="B5702" t="str">
            <v xml:space="preserve">PERFUSION LUNG IMAGE               </v>
          </cell>
        </row>
        <row r="5703">
          <cell r="A5703" t="str">
            <v>78591</v>
          </cell>
          <cell r="B5703" t="str">
            <v xml:space="preserve">VENT IMAGE, 1 BREATH, 1 PROJ       </v>
          </cell>
        </row>
        <row r="5704">
          <cell r="A5704" t="str">
            <v>78593</v>
          </cell>
          <cell r="B5704" t="str">
            <v xml:space="preserve">VENT IMAGE, 1 PROJ, GAS            </v>
          </cell>
        </row>
        <row r="5705">
          <cell r="A5705" t="str">
            <v>78594</v>
          </cell>
          <cell r="B5705" t="str">
            <v xml:space="preserve">VENT IMAGE, MULT PROJ, GAS         </v>
          </cell>
        </row>
        <row r="5706">
          <cell r="A5706" t="str">
            <v>78596</v>
          </cell>
          <cell r="B5706" t="str">
            <v xml:space="preserve">LUNG DIFFERENTIAL FUNCTION         </v>
          </cell>
        </row>
        <row r="5707">
          <cell r="A5707" t="str">
            <v>78599</v>
          </cell>
          <cell r="B5707" t="str">
            <v xml:space="preserve">RESPIRATORY NUCLEAR EXAM           </v>
          </cell>
        </row>
        <row r="5708">
          <cell r="A5708" t="str">
            <v>78600</v>
          </cell>
          <cell r="B5708" t="str">
            <v xml:space="preserve">BRAIN IMAGING, LTD STATIC          </v>
          </cell>
        </row>
        <row r="5709">
          <cell r="A5709" t="str">
            <v>78601</v>
          </cell>
          <cell r="B5709" t="str">
            <v xml:space="preserve">BRAIN LTD IMAGING &amp; FLOW           </v>
          </cell>
        </row>
        <row r="5710">
          <cell r="A5710" t="str">
            <v>78605</v>
          </cell>
          <cell r="B5710" t="str">
            <v xml:space="preserve">BRAIN IMAGING, COMPLETE            </v>
          </cell>
        </row>
        <row r="5711">
          <cell r="A5711" t="str">
            <v>78606</v>
          </cell>
          <cell r="B5711" t="str">
            <v xml:space="preserve">BRAIN IMAGING COMP &amp; FLOW          </v>
          </cell>
        </row>
        <row r="5712">
          <cell r="A5712" t="str">
            <v>78607</v>
          </cell>
          <cell r="B5712" t="str">
            <v xml:space="preserve">BRAIN IMAGING (3D)                 </v>
          </cell>
        </row>
        <row r="5713">
          <cell r="A5713" t="str">
            <v>78608</v>
          </cell>
          <cell r="B5713" t="str">
            <v xml:space="preserve">BRAIN IMAGING (PET)                </v>
          </cell>
        </row>
        <row r="5714">
          <cell r="A5714" t="str">
            <v>78609</v>
          </cell>
          <cell r="B5714" t="str">
            <v xml:space="preserve">BRAIN IMAGING (PET)                </v>
          </cell>
        </row>
        <row r="5715">
          <cell r="A5715" t="str">
            <v>78610</v>
          </cell>
          <cell r="B5715" t="str">
            <v xml:space="preserve">BRAIN FLOW IMAGING ONLY            </v>
          </cell>
        </row>
        <row r="5716">
          <cell r="A5716" t="str">
            <v>78615</v>
          </cell>
          <cell r="B5716" t="str">
            <v xml:space="preserve">CEREBRAL BLOOD FLOW IMAGING        </v>
          </cell>
        </row>
        <row r="5717">
          <cell r="A5717" t="str">
            <v>78630</v>
          </cell>
          <cell r="B5717" t="str">
            <v xml:space="preserve">CEREBROSPINAL FLUID SCAN           </v>
          </cell>
        </row>
        <row r="5718">
          <cell r="A5718" t="str">
            <v>78635</v>
          </cell>
          <cell r="B5718" t="str">
            <v xml:space="preserve">CSF VENTRICULOGRAPHY               </v>
          </cell>
        </row>
        <row r="5719">
          <cell r="A5719" t="str">
            <v>78645</v>
          </cell>
          <cell r="B5719" t="str">
            <v xml:space="preserve">CSF SHUNT EVALUATION               </v>
          </cell>
        </row>
        <row r="5720">
          <cell r="A5720" t="str">
            <v>78647</v>
          </cell>
          <cell r="B5720" t="str">
            <v xml:space="preserve">CEREBROSPINAL FLUID SCAN           </v>
          </cell>
        </row>
        <row r="5721">
          <cell r="A5721" t="str">
            <v>78650</v>
          </cell>
          <cell r="B5721" t="str">
            <v xml:space="preserve">CSF LEAKAGE IMAGING                </v>
          </cell>
        </row>
        <row r="5722">
          <cell r="A5722" t="str">
            <v>78660</v>
          </cell>
          <cell r="B5722" t="str">
            <v xml:space="preserve">NUCLEAR EXAM OF TEAR FLOW          </v>
          </cell>
        </row>
        <row r="5723">
          <cell r="A5723" t="str">
            <v>78699</v>
          </cell>
          <cell r="B5723" t="str">
            <v xml:space="preserve">NERVOUS SYSTEM NUCLEAR EXAM        </v>
          </cell>
        </row>
        <row r="5724">
          <cell r="A5724" t="str">
            <v>78700</v>
          </cell>
          <cell r="B5724" t="str">
            <v xml:space="preserve">KIDNEY IMAGING, STATIC             </v>
          </cell>
        </row>
        <row r="5725">
          <cell r="A5725" t="str">
            <v>78701</v>
          </cell>
          <cell r="B5725" t="str">
            <v xml:space="preserve">KIDNEY IMAGING WITH FLOW           </v>
          </cell>
        </row>
        <row r="5726">
          <cell r="A5726" t="str">
            <v>78704</v>
          </cell>
          <cell r="B5726" t="str">
            <v xml:space="preserve">IMAGING RENOGRAM                   </v>
          </cell>
        </row>
        <row r="5727">
          <cell r="A5727" t="str">
            <v>78707</v>
          </cell>
          <cell r="B5727" t="str">
            <v xml:space="preserve">KIDNEY FLOW &amp; FUNCTION IMAGE       </v>
          </cell>
        </row>
        <row r="5728">
          <cell r="A5728" t="str">
            <v>78708</v>
          </cell>
          <cell r="B5728" t="str">
            <v xml:space="preserve">KIDNEY FLOW &amp; FUNCTION IMAGE       </v>
          </cell>
        </row>
        <row r="5729">
          <cell r="A5729" t="str">
            <v>78709</v>
          </cell>
          <cell r="B5729" t="str">
            <v xml:space="preserve">KIDNEY FLOW &amp; FUNCTION IMAGE       </v>
          </cell>
        </row>
        <row r="5730">
          <cell r="A5730" t="str">
            <v>78710</v>
          </cell>
          <cell r="B5730" t="str">
            <v xml:space="preserve">KIDNEY IMAGING (3D)                </v>
          </cell>
        </row>
        <row r="5731">
          <cell r="A5731" t="str">
            <v>78715</v>
          </cell>
          <cell r="B5731" t="str">
            <v xml:space="preserve">RENAL VASCULAR FLOW EXAM           </v>
          </cell>
        </row>
        <row r="5732">
          <cell r="A5732" t="str">
            <v>78725</v>
          </cell>
          <cell r="B5732" t="str">
            <v xml:space="preserve">KIDNEY FUNCTION STUDY              </v>
          </cell>
        </row>
        <row r="5733">
          <cell r="A5733" t="str">
            <v>78730</v>
          </cell>
          <cell r="B5733" t="str">
            <v xml:space="preserve">URINARY BLADDER RETENTION          </v>
          </cell>
        </row>
        <row r="5734">
          <cell r="A5734" t="str">
            <v>78740</v>
          </cell>
          <cell r="B5734" t="str">
            <v xml:space="preserve">URETERAL REFLUX STUDY              </v>
          </cell>
        </row>
        <row r="5735">
          <cell r="A5735" t="str">
            <v>78760</v>
          </cell>
          <cell r="B5735" t="str">
            <v xml:space="preserve">TESTICULAR IMAGING                 </v>
          </cell>
        </row>
        <row r="5736">
          <cell r="A5736" t="str">
            <v>78761</v>
          </cell>
          <cell r="B5736" t="str">
            <v xml:space="preserve">TESTICULAR IMAGING &amp; FLOW          </v>
          </cell>
        </row>
        <row r="5737">
          <cell r="A5737" t="str">
            <v>78799</v>
          </cell>
          <cell r="B5737" t="str">
            <v xml:space="preserve">GENITOURINARY NUCLEAR EXAM         </v>
          </cell>
        </row>
        <row r="5738">
          <cell r="A5738" t="str">
            <v>78800</v>
          </cell>
          <cell r="B5738" t="str">
            <v xml:space="preserve">TUMOR IMAGING, LIMITED AREA        </v>
          </cell>
        </row>
        <row r="5739">
          <cell r="A5739" t="str">
            <v>78801</v>
          </cell>
          <cell r="B5739" t="str">
            <v xml:space="preserve">TUMOR IMAGING, MULT AREAS          </v>
          </cell>
        </row>
        <row r="5740">
          <cell r="A5740" t="str">
            <v>78802</v>
          </cell>
          <cell r="B5740" t="str">
            <v xml:space="preserve">TUMOR IMAGING, WHOLE BODY          </v>
          </cell>
        </row>
        <row r="5741">
          <cell r="A5741" t="str">
            <v>78803</v>
          </cell>
          <cell r="B5741" t="str">
            <v xml:space="preserve">TUMOR IMAGING (3D)                 </v>
          </cell>
        </row>
        <row r="5742">
          <cell r="A5742" t="str">
            <v>78805</v>
          </cell>
          <cell r="B5742" t="str">
            <v xml:space="preserve">ABSCESS IMAGING, LTD AREA          </v>
          </cell>
        </row>
        <row r="5743">
          <cell r="A5743" t="str">
            <v>78806</v>
          </cell>
          <cell r="B5743" t="str">
            <v xml:space="preserve">ABSCESS IMAGING, WHOLE BODY        </v>
          </cell>
        </row>
        <row r="5744">
          <cell r="A5744" t="str">
            <v>78807</v>
          </cell>
          <cell r="B5744" t="str">
            <v xml:space="preserve">NUCLEAR LOCALIZATION/ABSCESS       </v>
          </cell>
        </row>
        <row r="5745">
          <cell r="A5745" t="str">
            <v>78810</v>
          </cell>
          <cell r="B5745" t="str">
            <v xml:space="preserve">TUMOR IMAGING (PET)                </v>
          </cell>
        </row>
        <row r="5746">
          <cell r="A5746" t="str">
            <v>78890</v>
          </cell>
          <cell r="B5746" t="str">
            <v xml:space="preserve">NUCLEAR MEDICINE DATA PROC         </v>
          </cell>
        </row>
        <row r="5747">
          <cell r="A5747" t="str">
            <v>78891</v>
          </cell>
          <cell r="B5747" t="str">
            <v xml:space="preserve">NUCLEAR MED DATA PROC              </v>
          </cell>
        </row>
        <row r="5748">
          <cell r="A5748" t="str">
            <v>78990</v>
          </cell>
          <cell r="B5748" t="str">
            <v xml:space="preserve">PROVIDE DIAG RADIONUCLIDE(S)       </v>
          </cell>
        </row>
        <row r="5749">
          <cell r="A5749" t="str">
            <v>78999</v>
          </cell>
          <cell r="B5749" t="str">
            <v xml:space="preserve">NUCLEAR DIAGNOSTIC EXAM            </v>
          </cell>
        </row>
        <row r="5750">
          <cell r="A5750" t="str">
            <v>79000</v>
          </cell>
          <cell r="B5750" t="str">
            <v xml:space="preserve">INTIAL HYPERTHYROID THERAPY        </v>
          </cell>
        </row>
        <row r="5751">
          <cell r="A5751" t="str">
            <v>79001</v>
          </cell>
          <cell r="B5751" t="str">
            <v xml:space="preserve">REPEAT HYPERTHYROID THERAPY        </v>
          </cell>
        </row>
        <row r="5752">
          <cell r="A5752" t="str">
            <v>79020</v>
          </cell>
          <cell r="B5752" t="str">
            <v xml:space="preserve">THYROID ABLATION                   </v>
          </cell>
        </row>
        <row r="5753">
          <cell r="A5753" t="str">
            <v>79030</v>
          </cell>
          <cell r="B5753" t="str">
            <v xml:space="preserve">THYROID ABLATION, CARCINOMA        </v>
          </cell>
        </row>
        <row r="5754">
          <cell r="A5754" t="str">
            <v>79035</v>
          </cell>
          <cell r="B5754" t="str">
            <v xml:space="preserve">THYROID METASTATIC THERAPY         </v>
          </cell>
        </row>
        <row r="5755">
          <cell r="A5755" t="str">
            <v>79100</v>
          </cell>
          <cell r="B5755" t="str">
            <v xml:space="preserve">HEMATOPOETIC NUCLEAR THERAPY       </v>
          </cell>
        </row>
        <row r="5756">
          <cell r="A5756" t="str">
            <v>79200</v>
          </cell>
          <cell r="B5756" t="str">
            <v xml:space="preserve">INTRACAVITARY NUCLEAR TREATMENT    </v>
          </cell>
        </row>
        <row r="5757">
          <cell r="A5757" t="str">
            <v>79300</v>
          </cell>
          <cell r="B5757" t="str">
            <v xml:space="preserve">INTERSTITIAL NUCLEAR THERAPY       </v>
          </cell>
        </row>
        <row r="5758">
          <cell r="A5758" t="str">
            <v>79400</v>
          </cell>
          <cell r="B5758" t="str">
            <v xml:space="preserve">NONHEMATO NUCLEAR THERAPY          </v>
          </cell>
        </row>
        <row r="5759">
          <cell r="A5759" t="str">
            <v>79420</v>
          </cell>
          <cell r="B5759" t="str">
            <v xml:space="preserve">INTRAVASCULAR NUCLEAR THERAPY      </v>
          </cell>
        </row>
        <row r="5760">
          <cell r="A5760" t="str">
            <v>79440</v>
          </cell>
          <cell r="B5760" t="str">
            <v xml:space="preserve">NUCLEAR JOINT THERAPY              </v>
          </cell>
        </row>
        <row r="5761">
          <cell r="A5761" t="str">
            <v>79900</v>
          </cell>
          <cell r="B5761" t="str">
            <v xml:space="preserve">PROVIDE THER RADIOPHARM(S)         </v>
          </cell>
        </row>
        <row r="5762">
          <cell r="A5762" t="str">
            <v>79999</v>
          </cell>
          <cell r="B5762" t="str">
            <v xml:space="preserve">NUCLEAR MEDICINE THERAPY           </v>
          </cell>
        </row>
        <row r="5763">
          <cell r="A5763" t="str">
            <v>80049</v>
          </cell>
          <cell r="B5763" t="str">
            <v xml:space="preserve">METABOLIC PANEL, BASIC             </v>
          </cell>
        </row>
        <row r="5764">
          <cell r="A5764" t="str">
            <v>80050</v>
          </cell>
          <cell r="B5764" t="str">
            <v xml:space="preserve">GENERAL HEALTH PANEL               </v>
          </cell>
        </row>
        <row r="5765">
          <cell r="A5765" t="str">
            <v>80051</v>
          </cell>
          <cell r="B5765" t="str">
            <v xml:space="preserve">ELECTROLYTE PANEL                  </v>
          </cell>
        </row>
        <row r="5766">
          <cell r="A5766" t="str">
            <v>80054</v>
          </cell>
          <cell r="B5766" t="str">
            <v xml:space="preserve">COMPREHEN METABOLIC PANEL          </v>
          </cell>
        </row>
        <row r="5767">
          <cell r="A5767" t="str">
            <v>80055</v>
          </cell>
          <cell r="B5767" t="str">
            <v xml:space="preserve">OBSTETRIC PANEL                    </v>
          </cell>
        </row>
        <row r="5768">
          <cell r="A5768" t="str">
            <v>80058</v>
          </cell>
          <cell r="B5768" t="str">
            <v xml:space="preserve">HEPATIC FUNCTION PANEL             </v>
          </cell>
        </row>
        <row r="5769">
          <cell r="A5769" t="str">
            <v>80059</v>
          </cell>
          <cell r="B5769" t="str">
            <v xml:space="preserve">HEPATITIS PANEL                    </v>
          </cell>
        </row>
        <row r="5770">
          <cell r="A5770" t="str">
            <v>80061</v>
          </cell>
          <cell r="B5770" t="str">
            <v xml:space="preserve">LIPID PANEL                        </v>
          </cell>
        </row>
        <row r="5771">
          <cell r="A5771" t="str">
            <v>80072</v>
          </cell>
          <cell r="B5771" t="str">
            <v xml:space="preserve">ARTHRITIS PANEL                    </v>
          </cell>
        </row>
        <row r="5772">
          <cell r="A5772" t="str">
            <v>80090</v>
          </cell>
          <cell r="B5772" t="str">
            <v xml:space="preserve">TORCH ANTIBODY PANEL               </v>
          </cell>
        </row>
        <row r="5773">
          <cell r="A5773" t="str">
            <v>80091</v>
          </cell>
          <cell r="B5773" t="str">
            <v xml:space="preserve">THYROID PANEL                      </v>
          </cell>
        </row>
        <row r="5774">
          <cell r="A5774" t="str">
            <v>80092</v>
          </cell>
          <cell r="B5774" t="str">
            <v xml:space="preserve">THYROID PANEL W/TSH                </v>
          </cell>
        </row>
        <row r="5775">
          <cell r="A5775" t="str">
            <v>80100</v>
          </cell>
          <cell r="B5775" t="str">
            <v xml:space="preserve">DRUG SCREEN                        </v>
          </cell>
        </row>
        <row r="5776">
          <cell r="A5776" t="str">
            <v>80101</v>
          </cell>
          <cell r="B5776" t="str">
            <v xml:space="preserve">DRUG SCREEN                        </v>
          </cell>
        </row>
        <row r="5777">
          <cell r="A5777" t="str">
            <v>80102</v>
          </cell>
          <cell r="B5777" t="str">
            <v xml:space="preserve">DRUG CONFIRMATION                  </v>
          </cell>
        </row>
        <row r="5778">
          <cell r="A5778" t="str">
            <v>80103</v>
          </cell>
          <cell r="B5778" t="str">
            <v xml:space="preserve">DRUG ANALYSIS, TISSUE PREP         </v>
          </cell>
        </row>
        <row r="5779">
          <cell r="A5779" t="str">
            <v>80150</v>
          </cell>
          <cell r="B5779" t="str">
            <v xml:space="preserve">ASSAY OF AMIKACIN                  </v>
          </cell>
        </row>
        <row r="5780">
          <cell r="A5780" t="str">
            <v>80152</v>
          </cell>
          <cell r="B5780" t="str">
            <v xml:space="preserve">ASSAY OF AMITRIPTYLINE             </v>
          </cell>
        </row>
        <row r="5781">
          <cell r="A5781" t="str">
            <v>80154</v>
          </cell>
          <cell r="B5781" t="str">
            <v xml:space="preserve">ASSAY OF BENZODIAZEPINES           </v>
          </cell>
        </row>
        <row r="5782">
          <cell r="A5782" t="str">
            <v>80156</v>
          </cell>
          <cell r="B5782" t="str">
            <v xml:space="preserve">ASSAY CARBAMAZEPINE                </v>
          </cell>
        </row>
        <row r="5783">
          <cell r="A5783" t="str">
            <v>80158</v>
          </cell>
          <cell r="B5783" t="str">
            <v xml:space="preserve">ASSAY OF CYCLOSPORINE              </v>
          </cell>
        </row>
        <row r="5784">
          <cell r="A5784" t="str">
            <v>80160</v>
          </cell>
          <cell r="B5784" t="str">
            <v xml:space="preserve">ASSAY OF DESIPRAMINE               </v>
          </cell>
        </row>
        <row r="5785">
          <cell r="A5785" t="str">
            <v>80162</v>
          </cell>
          <cell r="B5785" t="str">
            <v xml:space="preserve">ASSAY FOR DIGOXIN                  </v>
          </cell>
        </row>
        <row r="5786">
          <cell r="A5786" t="str">
            <v>80164</v>
          </cell>
          <cell r="B5786" t="str">
            <v xml:space="preserve">ASSAY, DIPROPYLACETIC ACID         </v>
          </cell>
        </row>
        <row r="5787">
          <cell r="A5787" t="str">
            <v>80166</v>
          </cell>
          <cell r="B5787" t="str">
            <v xml:space="preserve">ASSAY OF DOXEPIN                   </v>
          </cell>
        </row>
        <row r="5788">
          <cell r="A5788" t="str">
            <v>80168</v>
          </cell>
          <cell r="B5788" t="str">
            <v xml:space="preserve">ASSAY OF ETHOSUXIMIDE              </v>
          </cell>
        </row>
        <row r="5789">
          <cell r="A5789" t="str">
            <v>80170</v>
          </cell>
          <cell r="B5789" t="str">
            <v xml:space="preserve">GENTAMICIN                         </v>
          </cell>
        </row>
        <row r="5790">
          <cell r="A5790" t="str">
            <v>80172</v>
          </cell>
          <cell r="B5790" t="str">
            <v xml:space="preserve">ASSAY FOR GOLD                     </v>
          </cell>
        </row>
        <row r="5791">
          <cell r="A5791" t="str">
            <v>80174</v>
          </cell>
          <cell r="B5791" t="str">
            <v xml:space="preserve">ASSAY OF IMIPRAMINE                </v>
          </cell>
        </row>
        <row r="5792">
          <cell r="A5792" t="str">
            <v>80176</v>
          </cell>
          <cell r="B5792" t="str">
            <v xml:space="preserve">ASSAY FOR LIDOCAINE                </v>
          </cell>
        </row>
        <row r="5793">
          <cell r="A5793" t="str">
            <v>80178</v>
          </cell>
          <cell r="B5793" t="str">
            <v xml:space="preserve">ASSAY FOR LITHIUM                  </v>
          </cell>
        </row>
        <row r="5794">
          <cell r="A5794" t="str">
            <v>80182</v>
          </cell>
          <cell r="B5794" t="str">
            <v xml:space="preserve">ASSAY FOR NORTRIPTYLINE            </v>
          </cell>
        </row>
        <row r="5795">
          <cell r="A5795" t="str">
            <v>80184</v>
          </cell>
          <cell r="B5795" t="str">
            <v xml:space="preserve">ASSAY FOR PHENOBARBITAL            </v>
          </cell>
        </row>
        <row r="5796">
          <cell r="A5796" t="str">
            <v>80185</v>
          </cell>
          <cell r="B5796" t="str">
            <v xml:space="preserve">ASSAY FOR PHENYTOIN                </v>
          </cell>
        </row>
        <row r="5797">
          <cell r="A5797" t="str">
            <v>80186</v>
          </cell>
          <cell r="B5797" t="str">
            <v xml:space="preserve">ASSAY FOR PHENYTOIN, FREE          </v>
          </cell>
        </row>
        <row r="5798">
          <cell r="A5798" t="str">
            <v>80188</v>
          </cell>
          <cell r="B5798" t="str">
            <v xml:space="preserve">ASSAY FOR PRIMIDONE                </v>
          </cell>
        </row>
        <row r="5799">
          <cell r="A5799" t="str">
            <v>80190</v>
          </cell>
          <cell r="B5799" t="str">
            <v xml:space="preserve">ASSAY FOR PROCAINAMIDE             </v>
          </cell>
        </row>
        <row r="5800">
          <cell r="A5800" t="str">
            <v>80192</v>
          </cell>
          <cell r="B5800" t="str">
            <v xml:space="preserve">ASSAY FOR PROCAINAMIDE             </v>
          </cell>
        </row>
        <row r="5801">
          <cell r="A5801" t="str">
            <v>80194</v>
          </cell>
          <cell r="B5801" t="str">
            <v xml:space="preserve">ASSAY FOR QUINIDINE                </v>
          </cell>
        </row>
        <row r="5802">
          <cell r="A5802" t="str">
            <v>80196</v>
          </cell>
          <cell r="B5802" t="str">
            <v xml:space="preserve">ASSAY FOR SALICYLATE               </v>
          </cell>
        </row>
        <row r="5803">
          <cell r="A5803" t="str">
            <v>80197</v>
          </cell>
          <cell r="B5803" t="str">
            <v xml:space="preserve">ASSAY FOR TACROLIMUS               </v>
          </cell>
        </row>
        <row r="5804">
          <cell r="A5804" t="str">
            <v>80198</v>
          </cell>
          <cell r="B5804" t="str">
            <v xml:space="preserve">ASSAY FOR THEOPHYLLINE             </v>
          </cell>
        </row>
        <row r="5805">
          <cell r="A5805" t="str">
            <v>80200</v>
          </cell>
          <cell r="B5805" t="str">
            <v xml:space="preserve">ASSAY FOR TOBRAMYCIN               </v>
          </cell>
        </row>
        <row r="5806">
          <cell r="A5806" t="str">
            <v>80201</v>
          </cell>
          <cell r="B5806" t="str">
            <v xml:space="preserve">ASSAY FOR TOPIRAMATE               </v>
          </cell>
        </row>
        <row r="5807">
          <cell r="A5807" t="str">
            <v>80202</v>
          </cell>
          <cell r="B5807" t="str">
            <v xml:space="preserve">ASSAY FOR VANCOMYCIN               </v>
          </cell>
        </row>
        <row r="5808">
          <cell r="A5808" t="str">
            <v>80299</v>
          </cell>
          <cell r="B5808" t="str">
            <v xml:space="preserve">QUANTITATIVE ASSAY, DRUG           </v>
          </cell>
        </row>
        <row r="5809">
          <cell r="A5809" t="str">
            <v>80400</v>
          </cell>
          <cell r="B5809" t="str">
            <v xml:space="preserve">ACTH STIMULATION PANEL             </v>
          </cell>
        </row>
        <row r="5810">
          <cell r="A5810" t="str">
            <v>80402</v>
          </cell>
          <cell r="B5810" t="str">
            <v xml:space="preserve">ACTH STIMULATION PANEL             </v>
          </cell>
        </row>
        <row r="5811">
          <cell r="A5811" t="str">
            <v>80406</v>
          </cell>
          <cell r="B5811" t="str">
            <v xml:space="preserve">ACTH STIMULATION PANEL             </v>
          </cell>
        </row>
        <row r="5812">
          <cell r="A5812" t="str">
            <v>80408</v>
          </cell>
          <cell r="B5812" t="str">
            <v xml:space="preserve">ALDOSTERONE SUPPRESSION EVAL       </v>
          </cell>
        </row>
        <row r="5813">
          <cell r="A5813" t="str">
            <v>80410</v>
          </cell>
          <cell r="B5813" t="str">
            <v xml:space="preserve">CALCITONIN STIMUL PANEL            </v>
          </cell>
        </row>
        <row r="5814">
          <cell r="A5814" t="str">
            <v>80412</v>
          </cell>
          <cell r="B5814" t="str">
            <v xml:space="preserve">CRH STIMULATION PANEL              </v>
          </cell>
        </row>
        <row r="5815">
          <cell r="A5815" t="str">
            <v>80414</v>
          </cell>
          <cell r="B5815" t="str">
            <v xml:space="preserve">TESTOSTERONE RESPONSE              </v>
          </cell>
        </row>
        <row r="5816">
          <cell r="A5816" t="str">
            <v>80415</v>
          </cell>
          <cell r="B5816" t="str">
            <v xml:space="preserve">ESTRADIOL RESPONSE PANEL           </v>
          </cell>
        </row>
        <row r="5817">
          <cell r="A5817" t="str">
            <v>80416</v>
          </cell>
          <cell r="B5817" t="str">
            <v xml:space="preserve">RENIN STIMULATION PANEL            </v>
          </cell>
        </row>
        <row r="5818">
          <cell r="A5818" t="str">
            <v>80417</v>
          </cell>
          <cell r="B5818" t="str">
            <v xml:space="preserve">RENIN STIMULATION PANEL            </v>
          </cell>
        </row>
        <row r="5819">
          <cell r="A5819" t="str">
            <v>80418</v>
          </cell>
          <cell r="B5819" t="str">
            <v xml:space="preserve">PITUITARY EVALUATION PANEL         </v>
          </cell>
        </row>
        <row r="5820">
          <cell r="A5820" t="str">
            <v>80420</v>
          </cell>
          <cell r="B5820" t="str">
            <v xml:space="preserve">DEXAMETHASONE PANEL                </v>
          </cell>
        </row>
        <row r="5821">
          <cell r="A5821" t="str">
            <v>80422</v>
          </cell>
          <cell r="B5821" t="str">
            <v xml:space="preserve">GLUCAGON TOLERANCE PANEL           </v>
          </cell>
        </row>
        <row r="5822">
          <cell r="A5822" t="str">
            <v>80424</v>
          </cell>
          <cell r="B5822" t="str">
            <v xml:space="preserve">GLUCAGON TOLERANCE PANEL           </v>
          </cell>
        </row>
        <row r="5823">
          <cell r="A5823" t="str">
            <v>80426</v>
          </cell>
          <cell r="B5823" t="str">
            <v xml:space="preserve">GONADOTROPIN HORMONE PANEL         </v>
          </cell>
        </row>
        <row r="5824">
          <cell r="A5824" t="str">
            <v>80428</v>
          </cell>
          <cell r="B5824" t="str">
            <v xml:space="preserve">GROWTH HORMONE PANEL               </v>
          </cell>
        </row>
        <row r="5825">
          <cell r="A5825" t="str">
            <v>80430</v>
          </cell>
          <cell r="B5825" t="str">
            <v xml:space="preserve">GROWTH HORMONE PANEL               </v>
          </cell>
        </row>
        <row r="5826">
          <cell r="A5826" t="str">
            <v>80432</v>
          </cell>
          <cell r="B5826" t="str">
            <v xml:space="preserve">INSULIN SUPPRESSION PANEL          </v>
          </cell>
        </row>
        <row r="5827">
          <cell r="A5827" t="str">
            <v>80434</v>
          </cell>
          <cell r="B5827" t="str">
            <v xml:space="preserve">INSULIN TOLERANCE PANEL            </v>
          </cell>
        </row>
        <row r="5828">
          <cell r="A5828" t="str">
            <v>80435</v>
          </cell>
          <cell r="B5828" t="str">
            <v xml:space="preserve">INSULIN TOLERANCE PANEL            </v>
          </cell>
        </row>
        <row r="5829">
          <cell r="A5829" t="str">
            <v>80436</v>
          </cell>
          <cell r="B5829" t="str">
            <v xml:space="preserve">METYRAPONE PANEL                   </v>
          </cell>
        </row>
        <row r="5830">
          <cell r="A5830" t="str">
            <v>80438</v>
          </cell>
          <cell r="B5830" t="str">
            <v xml:space="preserve">TRH STIMULATION PANEL              </v>
          </cell>
        </row>
        <row r="5831">
          <cell r="A5831" t="str">
            <v>80439</v>
          </cell>
          <cell r="B5831" t="str">
            <v xml:space="preserve">TRH STIMULATION PANEL              </v>
          </cell>
        </row>
        <row r="5832">
          <cell r="A5832" t="str">
            <v>80440</v>
          </cell>
          <cell r="B5832" t="str">
            <v xml:space="preserve">TRH STIMULATION PANEL              </v>
          </cell>
        </row>
        <row r="5833">
          <cell r="A5833" t="str">
            <v>80500</v>
          </cell>
          <cell r="B5833" t="str">
            <v xml:space="preserve">LAB PATHOLOGY CONSULTATION         </v>
          </cell>
        </row>
        <row r="5834">
          <cell r="A5834" t="str">
            <v>80502</v>
          </cell>
          <cell r="B5834" t="str">
            <v xml:space="preserve">LAB PATHOLOGY CONSULTATION         </v>
          </cell>
        </row>
        <row r="5835">
          <cell r="A5835" t="str">
            <v>81000</v>
          </cell>
          <cell r="B5835" t="str">
            <v xml:space="preserve">URINALYSIS, NONAUTO, W/SCOPE       </v>
          </cell>
        </row>
        <row r="5836">
          <cell r="A5836" t="str">
            <v>81001</v>
          </cell>
          <cell r="B5836" t="str">
            <v xml:space="preserve">URINALYSIS, AUTO, W/SCOPE          </v>
          </cell>
        </row>
        <row r="5837">
          <cell r="A5837" t="str">
            <v>81002</v>
          </cell>
          <cell r="B5837" t="str">
            <v xml:space="preserve">URINALYSIS NONAUTO W/O SCOPE       </v>
          </cell>
        </row>
        <row r="5838">
          <cell r="A5838" t="str">
            <v>81003</v>
          </cell>
          <cell r="B5838" t="str">
            <v xml:space="preserve">URINALYSIS, AUTO, W/O SCOPE        </v>
          </cell>
        </row>
        <row r="5839">
          <cell r="A5839" t="str">
            <v>81005</v>
          </cell>
          <cell r="B5839" t="str">
            <v xml:space="preserve">URINALYSIS                         </v>
          </cell>
        </row>
        <row r="5840">
          <cell r="A5840" t="str">
            <v>81007</v>
          </cell>
          <cell r="B5840" t="str">
            <v xml:space="preserve">URINE SCREEN FOR BACTERIA          </v>
          </cell>
        </row>
        <row r="5841">
          <cell r="A5841" t="str">
            <v>81015</v>
          </cell>
          <cell r="B5841" t="str">
            <v xml:space="preserve">MICROSCOPIC EXAM OF URINE          </v>
          </cell>
        </row>
        <row r="5842">
          <cell r="A5842" t="str">
            <v>81020</v>
          </cell>
          <cell r="B5842" t="str">
            <v xml:space="preserve">URINALYSIS, GLASS TEST             </v>
          </cell>
        </row>
        <row r="5843">
          <cell r="A5843" t="str">
            <v>81025</v>
          </cell>
          <cell r="B5843" t="str">
            <v xml:space="preserve">URINE PREGNANCY TEST               </v>
          </cell>
        </row>
        <row r="5844">
          <cell r="A5844" t="str">
            <v>81050</v>
          </cell>
          <cell r="B5844" t="str">
            <v xml:space="preserve">URINALYSIS, VOLUME MEASURE         </v>
          </cell>
        </row>
        <row r="5845">
          <cell r="A5845" t="str">
            <v>81099</v>
          </cell>
          <cell r="B5845" t="str">
            <v xml:space="preserve">URINALYSIS TEST PROCEDURE          </v>
          </cell>
        </row>
        <row r="5846">
          <cell r="A5846" t="str">
            <v>82000</v>
          </cell>
          <cell r="B5846" t="str">
            <v xml:space="preserve">ASSAY BLOOD ACETALDEHYDE           </v>
          </cell>
        </row>
        <row r="5847">
          <cell r="A5847" t="str">
            <v>82003</v>
          </cell>
          <cell r="B5847" t="str">
            <v xml:space="preserve">ASSAY ACETAMINOPHEN                </v>
          </cell>
        </row>
        <row r="5848">
          <cell r="A5848" t="str">
            <v>82009</v>
          </cell>
          <cell r="B5848" t="str">
            <v xml:space="preserve">TEST FOR ACETONE/KETONES           </v>
          </cell>
        </row>
        <row r="5849">
          <cell r="A5849" t="str">
            <v>82010</v>
          </cell>
          <cell r="B5849" t="str">
            <v xml:space="preserve">ACETONE ASSAY                      </v>
          </cell>
        </row>
        <row r="5850">
          <cell r="A5850" t="str">
            <v>82013</v>
          </cell>
          <cell r="B5850" t="str">
            <v xml:space="preserve">ACETYLCHOLINESTERASE ASSAY         </v>
          </cell>
        </row>
        <row r="5851">
          <cell r="A5851" t="str">
            <v>82016</v>
          </cell>
          <cell r="B5851" t="str">
            <v xml:space="preserve">ACYLCARNITINES, QUAL               </v>
          </cell>
        </row>
        <row r="5852">
          <cell r="A5852" t="str">
            <v>82017</v>
          </cell>
          <cell r="B5852" t="str">
            <v xml:space="preserve">ACYLCARNITINES, QUANT              </v>
          </cell>
        </row>
        <row r="5853">
          <cell r="A5853" t="str">
            <v>82024</v>
          </cell>
          <cell r="B5853" t="str">
            <v xml:space="preserve">ACTH                               </v>
          </cell>
        </row>
        <row r="5854">
          <cell r="A5854" t="str">
            <v>82030</v>
          </cell>
          <cell r="B5854" t="str">
            <v xml:space="preserve">ADP &amp; AMP                          </v>
          </cell>
        </row>
        <row r="5855">
          <cell r="A5855" t="str">
            <v>82040</v>
          </cell>
          <cell r="B5855" t="str">
            <v xml:space="preserve">ASSAY SERUM ALBUMIN                </v>
          </cell>
        </row>
        <row r="5856">
          <cell r="A5856" t="str">
            <v>82042</v>
          </cell>
          <cell r="B5856" t="str">
            <v xml:space="preserve">ASSAY URINE ALBUMIN                </v>
          </cell>
        </row>
        <row r="5857">
          <cell r="A5857" t="str">
            <v>82043</v>
          </cell>
          <cell r="B5857" t="str">
            <v xml:space="preserve">MICROALBUMIN, QUANTITATIVE         </v>
          </cell>
        </row>
        <row r="5858">
          <cell r="A5858" t="str">
            <v>82044</v>
          </cell>
          <cell r="B5858" t="str">
            <v xml:space="preserve">MICROALBUMIN, SEMIQUANT            </v>
          </cell>
        </row>
        <row r="5859">
          <cell r="A5859" t="str">
            <v>82055</v>
          </cell>
          <cell r="B5859" t="str">
            <v xml:space="preserve">ASSAY ETHANOL                      </v>
          </cell>
        </row>
        <row r="5860">
          <cell r="A5860" t="str">
            <v>82075</v>
          </cell>
          <cell r="B5860" t="str">
            <v xml:space="preserve">ASSAY BREATH ETHANOL               </v>
          </cell>
        </row>
        <row r="5861">
          <cell r="A5861" t="str">
            <v>82085</v>
          </cell>
          <cell r="B5861" t="str">
            <v xml:space="preserve">ASSAY OF ALDOLASE                  </v>
          </cell>
        </row>
        <row r="5862">
          <cell r="A5862" t="str">
            <v>82088</v>
          </cell>
          <cell r="B5862" t="str">
            <v xml:space="preserve">ALDOSTERONE                        </v>
          </cell>
        </row>
        <row r="5863">
          <cell r="A5863" t="str">
            <v>82101</v>
          </cell>
          <cell r="B5863" t="str">
            <v xml:space="preserve">ASSAY OF URINE ALKALOIDS           </v>
          </cell>
        </row>
        <row r="5864">
          <cell r="A5864" t="str">
            <v>82103</v>
          </cell>
          <cell r="B5864" t="str">
            <v xml:space="preserve">ALPHA-1-ANTITRYPSIN, TOTAL         </v>
          </cell>
        </row>
        <row r="5865">
          <cell r="A5865" t="str">
            <v>82104</v>
          </cell>
          <cell r="B5865" t="str">
            <v xml:space="preserve">ALPHA-1-ANTITRYPSIN, PHENO         </v>
          </cell>
        </row>
        <row r="5866">
          <cell r="A5866" t="str">
            <v>82105</v>
          </cell>
          <cell r="B5866" t="str">
            <v xml:space="preserve">ALPHA-FETOPROTEIN, SERUM           </v>
          </cell>
        </row>
        <row r="5867">
          <cell r="A5867" t="str">
            <v>82106</v>
          </cell>
          <cell r="B5867" t="str">
            <v xml:space="preserve">ALPHA-FETOPROTEIN; AMNIOTIC        </v>
          </cell>
        </row>
        <row r="5868">
          <cell r="A5868" t="str">
            <v>82108</v>
          </cell>
          <cell r="B5868" t="str">
            <v xml:space="preserve">ASSAY, ALUMINUM                    </v>
          </cell>
        </row>
        <row r="5869">
          <cell r="A5869" t="str">
            <v>82127</v>
          </cell>
          <cell r="B5869" t="str">
            <v xml:space="preserve">AMINO ACID, SINGLE QUAL            </v>
          </cell>
        </row>
        <row r="5870">
          <cell r="A5870" t="str">
            <v>82128</v>
          </cell>
          <cell r="B5870" t="str">
            <v xml:space="preserve">AMINO ACIDS, MULT QUAL             </v>
          </cell>
        </row>
        <row r="5871">
          <cell r="A5871" t="str">
            <v>82131</v>
          </cell>
          <cell r="B5871" t="str">
            <v xml:space="preserve">AMINO ACIDS, SINGLE QUANT          </v>
          </cell>
        </row>
        <row r="5872">
          <cell r="A5872" t="str">
            <v>82135</v>
          </cell>
          <cell r="B5872" t="str">
            <v xml:space="preserve">ASSAY, AMINOLEVULINIC ACID         </v>
          </cell>
        </row>
        <row r="5873">
          <cell r="A5873" t="str">
            <v>82136</v>
          </cell>
          <cell r="B5873" t="str">
            <v xml:space="preserve">AMINO ACIDS, 2-5 QUANT             </v>
          </cell>
        </row>
        <row r="5874">
          <cell r="A5874" t="str">
            <v>82139</v>
          </cell>
          <cell r="B5874" t="str">
            <v xml:space="preserve">AMINO ACIDS, 6+ QUANT              </v>
          </cell>
        </row>
        <row r="5875">
          <cell r="A5875" t="str">
            <v>82140</v>
          </cell>
          <cell r="B5875" t="str">
            <v xml:space="preserve">ASSAY OF AMMONIA                   </v>
          </cell>
        </row>
        <row r="5876">
          <cell r="A5876" t="str">
            <v>82143</v>
          </cell>
          <cell r="B5876" t="str">
            <v xml:space="preserve">AMNIOTIC FLUID SCAN                </v>
          </cell>
        </row>
        <row r="5877">
          <cell r="A5877" t="str">
            <v>82145</v>
          </cell>
          <cell r="B5877" t="str">
            <v xml:space="preserve">ASSAY OF AMPHETAMINES              </v>
          </cell>
        </row>
        <row r="5878">
          <cell r="A5878" t="str">
            <v>82150</v>
          </cell>
          <cell r="B5878" t="str">
            <v xml:space="preserve">ASSAY OF AMYLASE                   </v>
          </cell>
        </row>
        <row r="5879">
          <cell r="A5879" t="str">
            <v>82154</v>
          </cell>
          <cell r="B5879" t="str">
            <v xml:space="preserve">ANDROSTANEDIOL GLUCURONIDE         </v>
          </cell>
        </row>
        <row r="5880">
          <cell r="A5880" t="str">
            <v>82157</v>
          </cell>
          <cell r="B5880" t="str">
            <v xml:space="preserve">ASSAY OF ANDROSTENEDIONE           </v>
          </cell>
        </row>
        <row r="5881">
          <cell r="A5881" t="str">
            <v>82160</v>
          </cell>
          <cell r="B5881" t="str">
            <v xml:space="preserve">ANDROSTERONE ASSAY                 </v>
          </cell>
        </row>
        <row r="5882">
          <cell r="A5882" t="str">
            <v>82163</v>
          </cell>
          <cell r="B5882" t="str">
            <v xml:space="preserve">ASSAY OF ANGIOTENSIN II            </v>
          </cell>
        </row>
        <row r="5883">
          <cell r="A5883" t="str">
            <v>82164</v>
          </cell>
          <cell r="B5883" t="str">
            <v xml:space="preserve">ANGIOTENSIN I ENZYME TEST          </v>
          </cell>
        </row>
        <row r="5884">
          <cell r="A5884" t="str">
            <v>82172</v>
          </cell>
          <cell r="B5884" t="str">
            <v xml:space="preserve">APOLIPOPROTEIN                     </v>
          </cell>
        </row>
        <row r="5885">
          <cell r="A5885" t="str">
            <v>82175</v>
          </cell>
          <cell r="B5885" t="str">
            <v xml:space="preserve">ASSAY OF ARSENIC                   </v>
          </cell>
        </row>
        <row r="5886">
          <cell r="A5886" t="str">
            <v>82180</v>
          </cell>
          <cell r="B5886" t="str">
            <v xml:space="preserve">ASSAY OF ASCORBIC ACID             </v>
          </cell>
        </row>
        <row r="5887">
          <cell r="A5887" t="str">
            <v>82190</v>
          </cell>
          <cell r="B5887" t="str">
            <v xml:space="preserve">ATOMIC ABSORPTION                  </v>
          </cell>
        </row>
        <row r="5888">
          <cell r="A5888" t="str">
            <v>82205</v>
          </cell>
          <cell r="B5888" t="str">
            <v xml:space="preserve">ASSAY OF BARBITURATES              </v>
          </cell>
        </row>
        <row r="5889">
          <cell r="A5889" t="str">
            <v>82232</v>
          </cell>
          <cell r="B5889" t="str">
            <v xml:space="preserve">BETA-2 PROTEIN                     </v>
          </cell>
        </row>
        <row r="5890">
          <cell r="A5890" t="str">
            <v>82239</v>
          </cell>
          <cell r="B5890" t="str">
            <v xml:space="preserve">BILE ACIDS, TOTAL                  </v>
          </cell>
        </row>
        <row r="5891">
          <cell r="A5891" t="str">
            <v>82240</v>
          </cell>
          <cell r="B5891" t="str">
            <v xml:space="preserve">BILE ACIDS, CHOLYLGLYCINE          </v>
          </cell>
        </row>
        <row r="5892">
          <cell r="A5892" t="str">
            <v>82247</v>
          </cell>
          <cell r="B5892" t="str">
            <v xml:space="preserve">BILIRUBIN TOTAL                    </v>
          </cell>
        </row>
        <row r="5893">
          <cell r="A5893" t="str">
            <v>82248</v>
          </cell>
          <cell r="B5893" t="str">
            <v xml:space="preserve">BILIRUBIN DIRECT                   </v>
          </cell>
        </row>
        <row r="5894">
          <cell r="A5894" t="str">
            <v>82251</v>
          </cell>
          <cell r="B5894" t="str">
            <v xml:space="preserve">ASSAY BILIRUBIN                    </v>
          </cell>
        </row>
        <row r="5895">
          <cell r="A5895" t="str">
            <v>82252</v>
          </cell>
          <cell r="B5895" t="str">
            <v xml:space="preserve">FECAL BILIRUBIN TEST               </v>
          </cell>
        </row>
        <row r="5896">
          <cell r="A5896" t="str">
            <v>82261</v>
          </cell>
          <cell r="B5896" t="str">
            <v xml:space="preserve">ASSAY BIOTINIDASE                  </v>
          </cell>
        </row>
        <row r="5897">
          <cell r="A5897" t="str">
            <v>82270</v>
          </cell>
          <cell r="B5897" t="str">
            <v xml:space="preserve">TEST FECES FOR BLOOD               </v>
          </cell>
        </row>
        <row r="5898">
          <cell r="A5898" t="str">
            <v>82273</v>
          </cell>
          <cell r="B5898" t="str">
            <v xml:space="preserve">TEST FOR BLOOD, OTHER SOURCE       </v>
          </cell>
        </row>
        <row r="5899">
          <cell r="A5899" t="str">
            <v>82286</v>
          </cell>
          <cell r="B5899" t="str">
            <v xml:space="preserve">ASSAY OF BRADYKININ                </v>
          </cell>
        </row>
        <row r="5900">
          <cell r="A5900" t="str">
            <v>82300</v>
          </cell>
          <cell r="B5900" t="str">
            <v xml:space="preserve">ASSAY CADMIUM                      </v>
          </cell>
        </row>
        <row r="5901">
          <cell r="A5901" t="str">
            <v>82306</v>
          </cell>
          <cell r="B5901" t="str">
            <v xml:space="preserve">ASSAY OF VITAMIN D                 </v>
          </cell>
        </row>
        <row r="5902">
          <cell r="A5902" t="str">
            <v>82307</v>
          </cell>
          <cell r="B5902" t="str">
            <v xml:space="preserve">ASSAY OF VITAMIN D                 </v>
          </cell>
        </row>
        <row r="5903">
          <cell r="A5903" t="str">
            <v>82308</v>
          </cell>
          <cell r="B5903" t="str">
            <v xml:space="preserve">ASSAY OF CALCITONIN                </v>
          </cell>
        </row>
        <row r="5904">
          <cell r="A5904" t="str">
            <v>82310</v>
          </cell>
          <cell r="B5904" t="str">
            <v xml:space="preserve">ASSAY CALCIUM                      </v>
          </cell>
        </row>
        <row r="5905">
          <cell r="A5905" t="str">
            <v>82330</v>
          </cell>
          <cell r="B5905" t="str">
            <v xml:space="preserve">ASSAY CALCIUM                      </v>
          </cell>
        </row>
        <row r="5906">
          <cell r="A5906" t="str">
            <v>82331</v>
          </cell>
          <cell r="B5906" t="str">
            <v xml:space="preserve">CALCIUM INFUSION TEST              </v>
          </cell>
        </row>
        <row r="5907">
          <cell r="A5907" t="str">
            <v>82340</v>
          </cell>
          <cell r="B5907" t="str">
            <v xml:space="preserve">ASSAY CALCIUM IN URINE             </v>
          </cell>
        </row>
        <row r="5908">
          <cell r="A5908" t="str">
            <v>82355</v>
          </cell>
          <cell r="B5908" t="str">
            <v xml:space="preserve">CALCULUS (STONE) ANALYSIS          </v>
          </cell>
        </row>
        <row r="5909">
          <cell r="A5909" t="str">
            <v>82360</v>
          </cell>
          <cell r="B5909" t="str">
            <v xml:space="preserve">CALCULUS (STONE) ASSAY             </v>
          </cell>
        </row>
        <row r="5910">
          <cell r="A5910" t="str">
            <v>82365</v>
          </cell>
          <cell r="B5910" t="str">
            <v xml:space="preserve">CALCULUS (STONE) ASSAY             </v>
          </cell>
        </row>
        <row r="5911">
          <cell r="A5911" t="str">
            <v>82370</v>
          </cell>
          <cell r="B5911" t="str">
            <v xml:space="preserve">X-RAY ASSAY, CALCULUS (STONE)      </v>
          </cell>
        </row>
        <row r="5912">
          <cell r="A5912" t="str">
            <v>82374</v>
          </cell>
          <cell r="B5912" t="str">
            <v xml:space="preserve">ASSAY BLOOD CARBON DIOXIDE         </v>
          </cell>
        </row>
        <row r="5913">
          <cell r="A5913" t="str">
            <v>82375</v>
          </cell>
          <cell r="B5913" t="str">
            <v xml:space="preserve">ASSAY BLOOD CARBON MONOXIDE        </v>
          </cell>
        </row>
        <row r="5914">
          <cell r="A5914" t="str">
            <v>82376</v>
          </cell>
          <cell r="B5914" t="str">
            <v xml:space="preserve">TEST FOR CARBON MONOXIDE           </v>
          </cell>
        </row>
        <row r="5915">
          <cell r="A5915" t="str">
            <v>82378</v>
          </cell>
          <cell r="B5915" t="str">
            <v xml:space="preserve">CARCINOEMBRYONIC ANTIGEN           </v>
          </cell>
        </row>
        <row r="5916">
          <cell r="A5916" t="str">
            <v>82379</v>
          </cell>
          <cell r="B5916" t="str">
            <v xml:space="preserve">ASSAY CARNITINE                    </v>
          </cell>
        </row>
        <row r="5917">
          <cell r="A5917" t="str">
            <v>82380</v>
          </cell>
          <cell r="B5917" t="str">
            <v xml:space="preserve">ASSAY CAROTENE                     </v>
          </cell>
        </row>
        <row r="5918">
          <cell r="A5918" t="str">
            <v>82382</v>
          </cell>
          <cell r="B5918" t="str">
            <v xml:space="preserve">ASSAY URINE CATECHOLAMINES         </v>
          </cell>
        </row>
        <row r="5919">
          <cell r="A5919" t="str">
            <v>82383</v>
          </cell>
          <cell r="B5919" t="str">
            <v xml:space="preserve">ASSAY BLOOD CATECHOLAMINES         </v>
          </cell>
        </row>
        <row r="5920">
          <cell r="A5920" t="str">
            <v>82384</v>
          </cell>
          <cell r="B5920" t="str">
            <v xml:space="preserve">ASSAY THREE CATECHOLAMINES         </v>
          </cell>
        </row>
        <row r="5921">
          <cell r="A5921" t="str">
            <v>82387</v>
          </cell>
          <cell r="B5921" t="str">
            <v xml:space="preserve">CATHEPSIN-D                        </v>
          </cell>
        </row>
        <row r="5922">
          <cell r="A5922" t="str">
            <v>82390</v>
          </cell>
          <cell r="B5922" t="str">
            <v xml:space="preserve">ASSAY CERULOPLASMIN                </v>
          </cell>
        </row>
        <row r="5923">
          <cell r="A5923" t="str">
            <v>82397</v>
          </cell>
          <cell r="B5923" t="str">
            <v xml:space="preserve">CHEMILUMINESCENT ASSAY             </v>
          </cell>
        </row>
        <row r="5924">
          <cell r="A5924" t="str">
            <v>82415</v>
          </cell>
          <cell r="B5924" t="str">
            <v xml:space="preserve">ASSAY CHLORAMPHENICOL              </v>
          </cell>
        </row>
        <row r="5925">
          <cell r="A5925" t="str">
            <v>82435</v>
          </cell>
          <cell r="B5925" t="str">
            <v xml:space="preserve">ASSAY BLOOD CHLORIDE               </v>
          </cell>
        </row>
        <row r="5926">
          <cell r="A5926" t="str">
            <v>82436</v>
          </cell>
          <cell r="B5926" t="str">
            <v xml:space="preserve">ASSAY URINE CHLORIDE               </v>
          </cell>
        </row>
        <row r="5927">
          <cell r="A5927" t="str">
            <v>82438</v>
          </cell>
          <cell r="B5927" t="str">
            <v xml:space="preserve">ASSAY OTHER FLUID CHLORIDES        </v>
          </cell>
        </row>
        <row r="5928">
          <cell r="A5928" t="str">
            <v>82441</v>
          </cell>
          <cell r="B5928" t="str">
            <v xml:space="preserve">TEST FOR CHLOROHYDROCARBONS        </v>
          </cell>
        </row>
        <row r="5929">
          <cell r="A5929" t="str">
            <v>82465</v>
          </cell>
          <cell r="B5929" t="str">
            <v xml:space="preserve">ASSAY SERUM CHOLESTEROL            </v>
          </cell>
        </row>
        <row r="5930">
          <cell r="A5930" t="str">
            <v>82480</v>
          </cell>
          <cell r="B5930" t="str">
            <v xml:space="preserve">ASSAY SERUM CHOLINESTERASE         </v>
          </cell>
        </row>
        <row r="5931">
          <cell r="A5931" t="str">
            <v>82482</v>
          </cell>
          <cell r="B5931" t="str">
            <v xml:space="preserve">ASSAY RBC CHOLINESTERASE           </v>
          </cell>
        </row>
        <row r="5932">
          <cell r="A5932" t="str">
            <v>82485</v>
          </cell>
          <cell r="B5932" t="str">
            <v xml:space="preserve">ASSAY CHONDROITIN SULFATE          </v>
          </cell>
        </row>
        <row r="5933">
          <cell r="A5933" t="str">
            <v>82486</v>
          </cell>
          <cell r="B5933" t="str">
            <v xml:space="preserve">GAS/LIQUID CHROMATOGRAPHY          </v>
          </cell>
        </row>
        <row r="5934">
          <cell r="A5934" t="str">
            <v>82487</v>
          </cell>
          <cell r="B5934" t="str">
            <v xml:space="preserve">PAPER CHROMATOGRAPHY               </v>
          </cell>
        </row>
        <row r="5935">
          <cell r="A5935" t="str">
            <v>82488</v>
          </cell>
          <cell r="B5935" t="str">
            <v xml:space="preserve">PAPER CHROMATOGRAPHY               </v>
          </cell>
        </row>
        <row r="5936">
          <cell r="A5936" t="str">
            <v>82489</v>
          </cell>
          <cell r="B5936" t="str">
            <v xml:space="preserve">THIN LAYER CHROMATOGRAPHY          </v>
          </cell>
        </row>
        <row r="5937">
          <cell r="A5937" t="str">
            <v>82491</v>
          </cell>
          <cell r="B5937" t="str">
            <v xml:space="preserve">CHROMOTOGRAPHY, QUANT, SINGLE      </v>
          </cell>
        </row>
        <row r="5938">
          <cell r="A5938" t="str">
            <v>82492</v>
          </cell>
          <cell r="B5938" t="str">
            <v xml:space="preserve">CHROMOTOGRAPHY, QUANT, MULT        </v>
          </cell>
        </row>
        <row r="5939">
          <cell r="A5939" t="str">
            <v>82495</v>
          </cell>
          <cell r="B5939" t="str">
            <v xml:space="preserve">ASSAY CHROMIUM                     </v>
          </cell>
        </row>
        <row r="5940">
          <cell r="A5940" t="str">
            <v>82507</v>
          </cell>
          <cell r="B5940" t="str">
            <v xml:space="preserve">ASSAY CITRATE                      </v>
          </cell>
        </row>
        <row r="5941">
          <cell r="A5941" t="str">
            <v>82520</v>
          </cell>
          <cell r="B5941" t="str">
            <v xml:space="preserve">ASSAY FOR COCAINE                  </v>
          </cell>
        </row>
        <row r="5942">
          <cell r="A5942" t="str">
            <v>82523</v>
          </cell>
          <cell r="B5942" t="str">
            <v xml:space="preserve">COLLAGEN CROSSLINKS                </v>
          </cell>
        </row>
        <row r="5943">
          <cell r="A5943" t="str">
            <v>82525</v>
          </cell>
          <cell r="B5943" t="str">
            <v xml:space="preserve">ASSAY COPPER                       </v>
          </cell>
        </row>
        <row r="5944">
          <cell r="A5944" t="str">
            <v>82528</v>
          </cell>
          <cell r="B5944" t="str">
            <v xml:space="preserve">ASSAY CORTICOSTERONE               </v>
          </cell>
        </row>
        <row r="5945">
          <cell r="A5945" t="str">
            <v>82530</v>
          </cell>
          <cell r="B5945" t="str">
            <v xml:space="preserve">CORTISOL, FREE                     </v>
          </cell>
        </row>
        <row r="5946">
          <cell r="A5946" t="str">
            <v>82533</v>
          </cell>
          <cell r="B5946" t="str">
            <v xml:space="preserve">TOTAL CORTISOL                     </v>
          </cell>
        </row>
        <row r="5947">
          <cell r="A5947" t="str">
            <v>82540</v>
          </cell>
          <cell r="B5947" t="str">
            <v xml:space="preserve">ASSAY CREATINE                     </v>
          </cell>
        </row>
        <row r="5948">
          <cell r="A5948" t="str">
            <v>82541</v>
          </cell>
          <cell r="B5948" t="str">
            <v xml:space="preserve">COLUMN CHROMOTOGRAPHY QUAL         </v>
          </cell>
        </row>
        <row r="5949">
          <cell r="A5949" t="str">
            <v>82542</v>
          </cell>
          <cell r="B5949" t="str">
            <v xml:space="preserve">COLUMN CHROMOTOGRAPHY QUANT        </v>
          </cell>
        </row>
        <row r="5950">
          <cell r="A5950" t="str">
            <v>82543</v>
          </cell>
          <cell r="B5950" t="str">
            <v xml:space="preserve">COLUMN CHROMOTOGRAPH/ISOTOPE       </v>
          </cell>
        </row>
        <row r="5951">
          <cell r="A5951" t="str">
            <v>82544</v>
          </cell>
          <cell r="B5951" t="str">
            <v xml:space="preserve">COLUMN CHROMOTOGRAPHY/ISOTOPE      </v>
          </cell>
        </row>
        <row r="5952">
          <cell r="A5952" t="str">
            <v>82550</v>
          </cell>
          <cell r="B5952" t="str">
            <v xml:space="preserve">ASSAY CK (CPK)                     </v>
          </cell>
        </row>
        <row r="5953">
          <cell r="A5953" t="str">
            <v>82552</v>
          </cell>
          <cell r="B5953" t="str">
            <v xml:space="preserve">ASSAY CPK IN BLOOD                 </v>
          </cell>
        </row>
        <row r="5954">
          <cell r="A5954" t="str">
            <v>82553</v>
          </cell>
          <cell r="B5954" t="str">
            <v xml:space="preserve">CREATINE, MB FRACTION              </v>
          </cell>
        </row>
        <row r="5955">
          <cell r="A5955" t="str">
            <v>82554</v>
          </cell>
          <cell r="B5955" t="str">
            <v xml:space="preserve">CREATINE, ISOFORMS                 </v>
          </cell>
        </row>
        <row r="5956">
          <cell r="A5956" t="str">
            <v>82565</v>
          </cell>
          <cell r="B5956" t="str">
            <v xml:space="preserve">ASSAY CREATININE                   </v>
          </cell>
        </row>
        <row r="5957">
          <cell r="A5957" t="str">
            <v>82570</v>
          </cell>
          <cell r="B5957" t="str">
            <v xml:space="preserve">ASSAY URINE CREATININE             </v>
          </cell>
        </row>
        <row r="5958">
          <cell r="A5958" t="str">
            <v>82575</v>
          </cell>
          <cell r="B5958" t="str">
            <v xml:space="preserve">CREATININE CLEARANCE TEST          </v>
          </cell>
        </row>
        <row r="5959">
          <cell r="A5959" t="str">
            <v>82585</v>
          </cell>
          <cell r="B5959" t="str">
            <v xml:space="preserve">ASSAY CRYOFIBRINOGEN               </v>
          </cell>
        </row>
        <row r="5960">
          <cell r="A5960" t="str">
            <v>82595</v>
          </cell>
          <cell r="B5960" t="str">
            <v xml:space="preserve">ASSAY CRYOGLOBULIN                 </v>
          </cell>
        </row>
        <row r="5961">
          <cell r="A5961" t="str">
            <v>82600</v>
          </cell>
          <cell r="B5961" t="str">
            <v xml:space="preserve">ASSAY CYANIDE                      </v>
          </cell>
        </row>
        <row r="5962">
          <cell r="A5962" t="str">
            <v>82607</v>
          </cell>
          <cell r="B5962" t="str">
            <v xml:space="preserve">VITAMIN B-12                       </v>
          </cell>
        </row>
        <row r="5963">
          <cell r="A5963" t="str">
            <v>82608</v>
          </cell>
          <cell r="B5963" t="str">
            <v xml:space="preserve">B-12 BINDING CAPACITY              </v>
          </cell>
        </row>
        <row r="5964">
          <cell r="A5964" t="str">
            <v>82615</v>
          </cell>
          <cell r="B5964" t="str">
            <v xml:space="preserve">TEST FOR URINE CYSTINES            </v>
          </cell>
        </row>
        <row r="5965">
          <cell r="A5965" t="str">
            <v>82626</v>
          </cell>
          <cell r="B5965" t="str">
            <v xml:space="preserve">DEHYDROEPIANDROSTERONE             </v>
          </cell>
        </row>
        <row r="5966">
          <cell r="A5966" t="str">
            <v>82627</v>
          </cell>
          <cell r="B5966" t="str">
            <v xml:space="preserve">DEHYDROEPIANDROSTERONE             </v>
          </cell>
        </row>
        <row r="5967">
          <cell r="A5967" t="str">
            <v>82633</v>
          </cell>
          <cell r="B5967" t="str">
            <v xml:space="preserve">DESOXYCORTICOSTERONE               </v>
          </cell>
        </row>
        <row r="5968">
          <cell r="A5968" t="str">
            <v>82634</v>
          </cell>
          <cell r="B5968" t="str">
            <v xml:space="preserve">DEOXYCORTISOL                      </v>
          </cell>
        </row>
        <row r="5969">
          <cell r="A5969" t="str">
            <v>82638</v>
          </cell>
          <cell r="B5969" t="str">
            <v xml:space="preserve">ASSAY DIBUCAINE NUMBER             </v>
          </cell>
        </row>
        <row r="5970">
          <cell r="A5970" t="str">
            <v>82646</v>
          </cell>
          <cell r="B5970" t="str">
            <v xml:space="preserve">ASSAY OF DIHYDROCODEINONE          </v>
          </cell>
        </row>
        <row r="5971">
          <cell r="A5971" t="str">
            <v>82649</v>
          </cell>
          <cell r="B5971" t="str">
            <v xml:space="preserve">ASSAY OF DIHYDROMORPHINONE         </v>
          </cell>
        </row>
        <row r="5972">
          <cell r="A5972" t="str">
            <v>82651</v>
          </cell>
          <cell r="B5972" t="str">
            <v xml:space="preserve">DIHYDROTESTOSTERONE ASSAY          </v>
          </cell>
        </row>
        <row r="5973">
          <cell r="A5973" t="str">
            <v>82652</v>
          </cell>
          <cell r="B5973" t="str">
            <v xml:space="preserve">ASSAY, DIHYDROXYVITAMIN D          </v>
          </cell>
        </row>
        <row r="5974">
          <cell r="A5974" t="str">
            <v>82654</v>
          </cell>
          <cell r="B5974" t="str">
            <v xml:space="preserve">ASSAY OF DIMETHADIONE              </v>
          </cell>
        </row>
        <row r="5975">
          <cell r="A5975" t="str">
            <v>82657</v>
          </cell>
          <cell r="B5975" t="str">
            <v xml:space="preserve">ENZYME CELL ACTIVITY               </v>
          </cell>
        </row>
        <row r="5976">
          <cell r="A5976" t="str">
            <v>82658</v>
          </cell>
          <cell r="B5976" t="str">
            <v xml:space="preserve">ENZYME CELL ACTIVITY RA            </v>
          </cell>
        </row>
        <row r="5977">
          <cell r="A5977" t="str">
            <v>82664</v>
          </cell>
          <cell r="B5977" t="str">
            <v xml:space="preserve">ELECTROPHORETIC TEST               </v>
          </cell>
        </row>
        <row r="5978">
          <cell r="A5978" t="str">
            <v>82666</v>
          </cell>
          <cell r="B5978" t="str">
            <v xml:space="preserve">EPIANDROSTERONE ASSAY              </v>
          </cell>
        </row>
        <row r="5979">
          <cell r="A5979" t="str">
            <v>82668</v>
          </cell>
          <cell r="B5979" t="str">
            <v xml:space="preserve">ERYTHROPOIETIN                     </v>
          </cell>
        </row>
        <row r="5980">
          <cell r="A5980" t="str">
            <v>82670</v>
          </cell>
          <cell r="B5980" t="str">
            <v xml:space="preserve">ESTRADIOL                          </v>
          </cell>
        </row>
        <row r="5981">
          <cell r="A5981" t="str">
            <v>82671</v>
          </cell>
          <cell r="B5981" t="str">
            <v xml:space="preserve">ESTROGENS ASSAY                    </v>
          </cell>
        </row>
        <row r="5982">
          <cell r="A5982" t="str">
            <v>82672</v>
          </cell>
          <cell r="B5982" t="str">
            <v xml:space="preserve">ESTROGEN ASSAY                     </v>
          </cell>
        </row>
        <row r="5983">
          <cell r="A5983" t="str">
            <v>82677</v>
          </cell>
          <cell r="B5983" t="str">
            <v xml:space="preserve">ESTRIOL                            </v>
          </cell>
        </row>
        <row r="5984">
          <cell r="A5984" t="str">
            <v>82679</v>
          </cell>
          <cell r="B5984" t="str">
            <v xml:space="preserve">ESTRONE                            </v>
          </cell>
        </row>
        <row r="5985">
          <cell r="A5985" t="str">
            <v>82690</v>
          </cell>
          <cell r="B5985" t="str">
            <v xml:space="preserve">ETHCHLORVYNOL                      </v>
          </cell>
        </row>
        <row r="5986">
          <cell r="A5986" t="str">
            <v>82693</v>
          </cell>
          <cell r="B5986" t="str">
            <v xml:space="preserve">ETHYLENE GLYCOL                    </v>
          </cell>
        </row>
        <row r="5987">
          <cell r="A5987" t="str">
            <v>82696</v>
          </cell>
          <cell r="B5987" t="str">
            <v xml:space="preserve">ETIOCHOLANOLONE                    </v>
          </cell>
        </row>
        <row r="5988">
          <cell r="A5988" t="str">
            <v>82705</v>
          </cell>
          <cell r="B5988" t="str">
            <v xml:space="preserve">FATS/LIPIDS, FECES, QUALITATIV     </v>
          </cell>
        </row>
        <row r="5989">
          <cell r="A5989" t="str">
            <v>82710</v>
          </cell>
          <cell r="B5989" t="str">
            <v xml:space="preserve">FATS/LIPIDS, FECES, QUANTITATI     </v>
          </cell>
        </row>
        <row r="5990">
          <cell r="A5990" t="str">
            <v>82715</v>
          </cell>
          <cell r="B5990" t="str">
            <v xml:space="preserve">FECAL FAT ASSAY                    </v>
          </cell>
        </row>
        <row r="5991">
          <cell r="A5991" t="str">
            <v>82725</v>
          </cell>
          <cell r="B5991" t="str">
            <v xml:space="preserve">ASSAY BLOOD FATTY ACIDS            </v>
          </cell>
        </row>
        <row r="5992">
          <cell r="A5992" t="str">
            <v>82726</v>
          </cell>
          <cell r="B5992" t="str">
            <v xml:space="preserve">LONG CHAIN FATTY ACIDS             </v>
          </cell>
        </row>
        <row r="5993">
          <cell r="A5993" t="str">
            <v>82728</v>
          </cell>
          <cell r="B5993" t="str">
            <v xml:space="preserve">ASSAY FERRITIN                     </v>
          </cell>
        </row>
        <row r="5994">
          <cell r="A5994" t="str">
            <v>82731</v>
          </cell>
          <cell r="B5994" t="str">
            <v xml:space="preserve">FETAL FIBRONECTIN                  </v>
          </cell>
        </row>
        <row r="5995">
          <cell r="A5995" t="str">
            <v>82735</v>
          </cell>
          <cell r="B5995" t="str">
            <v xml:space="preserve">ASSAY FLUORIDE                     </v>
          </cell>
        </row>
        <row r="5996">
          <cell r="A5996" t="str">
            <v>82742</v>
          </cell>
          <cell r="B5996" t="str">
            <v xml:space="preserve">ASSAY OF FLURAZEPAM                </v>
          </cell>
        </row>
        <row r="5997">
          <cell r="A5997" t="str">
            <v>82746</v>
          </cell>
          <cell r="B5997" t="str">
            <v xml:space="preserve">BLOOD FOLIC ACID SERUM             </v>
          </cell>
        </row>
        <row r="5998">
          <cell r="A5998" t="str">
            <v>82747</v>
          </cell>
          <cell r="B5998" t="str">
            <v xml:space="preserve">FOLIC ACID, RBC                    </v>
          </cell>
        </row>
        <row r="5999">
          <cell r="A5999" t="str">
            <v>82757</v>
          </cell>
          <cell r="B5999" t="str">
            <v xml:space="preserve">ASSAY SEMEN FRUCTOSE               </v>
          </cell>
        </row>
        <row r="6000">
          <cell r="A6000" t="str">
            <v>82759</v>
          </cell>
          <cell r="B6000" t="str">
            <v xml:space="preserve">RBC GALACTOKINASE ASSAY            </v>
          </cell>
        </row>
        <row r="6001">
          <cell r="A6001" t="str">
            <v>82760</v>
          </cell>
          <cell r="B6001" t="str">
            <v xml:space="preserve">ASSAY GALACTOSE                    </v>
          </cell>
        </row>
        <row r="6002">
          <cell r="A6002" t="str">
            <v>82775</v>
          </cell>
          <cell r="B6002" t="str">
            <v xml:space="preserve">ASSAY GALACTOSE TRANSFERASE        </v>
          </cell>
        </row>
        <row r="6003">
          <cell r="A6003" t="str">
            <v>82776</v>
          </cell>
          <cell r="B6003" t="str">
            <v xml:space="preserve">GALACTOSE TRANSFERASE TEST         </v>
          </cell>
        </row>
        <row r="6004">
          <cell r="A6004" t="str">
            <v>82784</v>
          </cell>
          <cell r="B6004" t="str">
            <v xml:space="preserve">ASSAY GAMMAGLOBULIN IGM            </v>
          </cell>
        </row>
        <row r="6005">
          <cell r="A6005" t="str">
            <v>82785</v>
          </cell>
          <cell r="B6005" t="str">
            <v xml:space="preserve">ASSAY, GAMMAGLOBULIN IGE           </v>
          </cell>
        </row>
        <row r="6006">
          <cell r="A6006" t="str">
            <v>82787</v>
          </cell>
          <cell r="B6006" t="str">
            <v xml:space="preserve">IGG1, 2, 3 AND 4                   </v>
          </cell>
        </row>
        <row r="6007">
          <cell r="A6007" t="str">
            <v>82800</v>
          </cell>
          <cell r="B6007" t="str">
            <v xml:space="preserve">BLOOD PH                           </v>
          </cell>
        </row>
        <row r="6008">
          <cell r="A6008" t="str">
            <v>82803</v>
          </cell>
          <cell r="B6008" t="str">
            <v xml:space="preserve">BLOOD GASES: PH, PO2 &amp; PCO2        </v>
          </cell>
        </row>
        <row r="6009">
          <cell r="A6009" t="str">
            <v>82805</v>
          </cell>
          <cell r="B6009" t="str">
            <v xml:space="preserve">BLOOD GASES W/02 SATURATION        </v>
          </cell>
        </row>
        <row r="6010">
          <cell r="A6010" t="str">
            <v>82810</v>
          </cell>
          <cell r="B6010" t="str">
            <v xml:space="preserve">BLOOD GASES, O2 SAT ONLY           </v>
          </cell>
        </row>
        <row r="6011">
          <cell r="A6011" t="str">
            <v>82820</v>
          </cell>
          <cell r="B6011" t="str">
            <v xml:space="preserve">HEMOGLOBIN-OXYGEN AFFINITY         </v>
          </cell>
        </row>
        <row r="6012">
          <cell r="A6012" t="str">
            <v>82926</v>
          </cell>
          <cell r="B6012" t="str">
            <v xml:space="preserve">ASSAY GASTRIC ACID                 </v>
          </cell>
        </row>
        <row r="6013">
          <cell r="A6013" t="str">
            <v>82928</v>
          </cell>
          <cell r="B6013" t="str">
            <v xml:space="preserve">ASSAY GASTRIC ACID                 </v>
          </cell>
        </row>
        <row r="6014">
          <cell r="A6014" t="str">
            <v>82938</v>
          </cell>
          <cell r="B6014" t="str">
            <v xml:space="preserve">GASTRIN TEST                       </v>
          </cell>
        </row>
        <row r="6015">
          <cell r="A6015" t="str">
            <v>82941</v>
          </cell>
          <cell r="B6015" t="str">
            <v xml:space="preserve">ASSAY OF GASTRIN                   </v>
          </cell>
        </row>
        <row r="6016">
          <cell r="A6016" t="str">
            <v>82943</v>
          </cell>
          <cell r="B6016" t="str">
            <v xml:space="preserve">ASSAY OF GLUCAGON                  </v>
          </cell>
        </row>
        <row r="6017">
          <cell r="A6017" t="str">
            <v>82946</v>
          </cell>
          <cell r="B6017" t="str">
            <v xml:space="preserve">GLUCAGON TOLERANCE TEST            </v>
          </cell>
        </row>
        <row r="6018">
          <cell r="A6018" t="str">
            <v>82947</v>
          </cell>
          <cell r="B6018" t="str">
            <v xml:space="preserve">ASSAY QUANTITATIVE, GLUCOSE        </v>
          </cell>
        </row>
        <row r="6019">
          <cell r="A6019" t="str">
            <v>82948</v>
          </cell>
          <cell r="B6019" t="str">
            <v xml:space="preserve">REAGENT STRIP/BLOOD GLUCOSE        </v>
          </cell>
        </row>
        <row r="6020">
          <cell r="A6020" t="str">
            <v>82950</v>
          </cell>
          <cell r="B6020" t="str">
            <v xml:space="preserve">GLUCOSE TEST                       </v>
          </cell>
        </row>
        <row r="6021">
          <cell r="A6021" t="str">
            <v>82951</v>
          </cell>
          <cell r="B6021" t="str">
            <v xml:space="preserve">GLUCOSE TOLERANCE TEST (GTT)       </v>
          </cell>
        </row>
        <row r="6022">
          <cell r="A6022" t="str">
            <v>82952</v>
          </cell>
          <cell r="B6022" t="str">
            <v xml:space="preserve">GTT-ADDED SAMPLES                  </v>
          </cell>
        </row>
        <row r="6023">
          <cell r="A6023" t="str">
            <v>82953</v>
          </cell>
          <cell r="B6023" t="str">
            <v xml:space="preserve">GLUCOSE-TOLBUTAMIDE TEST           </v>
          </cell>
        </row>
        <row r="6024">
          <cell r="A6024" t="str">
            <v>82955</v>
          </cell>
          <cell r="B6024" t="str">
            <v xml:space="preserve">ASSAY G6PD ENZYME                  </v>
          </cell>
        </row>
        <row r="6025">
          <cell r="A6025" t="str">
            <v>82960</v>
          </cell>
          <cell r="B6025" t="str">
            <v xml:space="preserve">TEST FOR G6PD ENZYME               </v>
          </cell>
        </row>
        <row r="6026">
          <cell r="A6026" t="str">
            <v>82962</v>
          </cell>
          <cell r="B6026" t="str">
            <v xml:space="preserve">GLUCOSE BLOOD TEST                 </v>
          </cell>
        </row>
        <row r="6027">
          <cell r="A6027" t="str">
            <v>82963</v>
          </cell>
          <cell r="B6027" t="str">
            <v xml:space="preserve">GLUCOSIDASE ASSAY                  </v>
          </cell>
        </row>
        <row r="6028">
          <cell r="A6028" t="str">
            <v>82965</v>
          </cell>
          <cell r="B6028" t="str">
            <v xml:space="preserve">ASSAY GDH ENZYME                   </v>
          </cell>
        </row>
        <row r="6029">
          <cell r="A6029" t="str">
            <v>82975</v>
          </cell>
          <cell r="B6029" t="str">
            <v xml:space="preserve">ASSAY GLUTAMINE                    </v>
          </cell>
        </row>
        <row r="6030">
          <cell r="A6030" t="str">
            <v>82977</v>
          </cell>
          <cell r="B6030" t="str">
            <v xml:space="preserve">ASSAY OF GGT                       </v>
          </cell>
        </row>
        <row r="6031">
          <cell r="A6031" t="str">
            <v>82978</v>
          </cell>
          <cell r="B6031" t="str">
            <v xml:space="preserve">GLUTATHIONE ASSAY                  </v>
          </cell>
        </row>
        <row r="6032">
          <cell r="A6032" t="str">
            <v>82979</v>
          </cell>
          <cell r="B6032" t="str">
            <v xml:space="preserve">ASSAY RBC GLUTATHIONE ENZYME       </v>
          </cell>
        </row>
        <row r="6033">
          <cell r="A6033" t="str">
            <v>82980</v>
          </cell>
          <cell r="B6033" t="str">
            <v xml:space="preserve">ASSAY OF GLUTETHIMIDE              </v>
          </cell>
        </row>
        <row r="6034">
          <cell r="A6034" t="str">
            <v>82985</v>
          </cell>
          <cell r="B6034" t="str">
            <v xml:space="preserve">GLYCATED PROTEIN                   </v>
          </cell>
        </row>
        <row r="6035">
          <cell r="A6035" t="str">
            <v>83001</v>
          </cell>
          <cell r="B6035" t="str">
            <v xml:space="preserve">GONADOTROPIN (FSH)                 </v>
          </cell>
        </row>
        <row r="6036">
          <cell r="A6036" t="str">
            <v>83002</v>
          </cell>
          <cell r="B6036" t="str">
            <v xml:space="preserve">GONADOTROPIN (LH)                  </v>
          </cell>
        </row>
        <row r="6037">
          <cell r="A6037" t="str">
            <v>83003</v>
          </cell>
          <cell r="B6037" t="str">
            <v xml:space="preserve">ASSAY GROWTH HORMONE (HGH)         </v>
          </cell>
        </row>
        <row r="6038">
          <cell r="A6038" t="str">
            <v>83008</v>
          </cell>
          <cell r="B6038" t="str">
            <v xml:space="preserve">ASSAY GUANOSINE                    </v>
          </cell>
        </row>
        <row r="6039">
          <cell r="A6039" t="str">
            <v>83010</v>
          </cell>
          <cell r="B6039" t="str">
            <v xml:space="preserve">QUANT ASSAY HAPTOGLOBIN            </v>
          </cell>
        </row>
        <row r="6040">
          <cell r="A6040" t="str">
            <v>83012</v>
          </cell>
          <cell r="B6040" t="str">
            <v xml:space="preserve">ASSAY HAPTOGLOBINS                 </v>
          </cell>
        </row>
        <row r="6041">
          <cell r="A6041" t="str">
            <v>83013</v>
          </cell>
          <cell r="B6041" t="str">
            <v xml:space="preserve">H PYLORI BREATH TEST ANALYSIS      </v>
          </cell>
        </row>
        <row r="6042">
          <cell r="A6042" t="str">
            <v>83014</v>
          </cell>
          <cell r="B6042" t="str">
            <v xml:space="preserve">H PYLORI DRUG ADMIN/COLLECT        </v>
          </cell>
        </row>
        <row r="6043">
          <cell r="A6043" t="str">
            <v>83015</v>
          </cell>
          <cell r="B6043" t="str">
            <v xml:space="preserve">HEAVY METAL SCREEN                 </v>
          </cell>
        </row>
        <row r="6044">
          <cell r="A6044" t="str">
            <v>83018</v>
          </cell>
          <cell r="B6044" t="str">
            <v xml:space="preserve">QUANTITATIVE SCREEN, METALS        </v>
          </cell>
        </row>
        <row r="6045">
          <cell r="A6045" t="str">
            <v>83020</v>
          </cell>
          <cell r="B6045" t="str">
            <v xml:space="preserve">HEMOGLOBIN ELECTROPHORESIS         </v>
          </cell>
        </row>
        <row r="6046">
          <cell r="A6046" t="str">
            <v>83021</v>
          </cell>
          <cell r="B6046" t="str">
            <v xml:space="preserve">HEMOGLOBIN CHROMOTOGRAPHY          </v>
          </cell>
        </row>
        <row r="6047">
          <cell r="A6047" t="str">
            <v>83026</v>
          </cell>
          <cell r="B6047" t="str">
            <v xml:space="preserve">HEMOGLOBIN, COPPER SULFATE         </v>
          </cell>
        </row>
        <row r="6048">
          <cell r="A6048" t="str">
            <v>83030</v>
          </cell>
          <cell r="B6048" t="str">
            <v xml:space="preserve">FETAL HEMOGLOBIN ASSAY             </v>
          </cell>
        </row>
        <row r="6049">
          <cell r="A6049" t="str">
            <v>83033</v>
          </cell>
          <cell r="B6049" t="str">
            <v xml:space="preserve">FETAL FECAL HEMOGLOBIN ASSAY       </v>
          </cell>
        </row>
        <row r="6050">
          <cell r="A6050" t="str">
            <v>83036</v>
          </cell>
          <cell r="B6050" t="str">
            <v xml:space="preserve">GLYCATED HEMOGLOBIN TEST           </v>
          </cell>
        </row>
        <row r="6051">
          <cell r="A6051" t="str">
            <v>83045</v>
          </cell>
          <cell r="B6051" t="str">
            <v xml:space="preserve">BLOOD METHEMOGLOBIN TEST           </v>
          </cell>
        </row>
        <row r="6052">
          <cell r="A6052" t="str">
            <v>83050</v>
          </cell>
          <cell r="B6052" t="str">
            <v xml:space="preserve">BLOOD METHEMOGLOBIN ASSAY          </v>
          </cell>
        </row>
        <row r="6053">
          <cell r="A6053" t="str">
            <v>83051</v>
          </cell>
          <cell r="B6053" t="str">
            <v xml:space="preserve">ASSAY PLASMA HEMOGLOBIN            </v>
          </cell>
        </row>
        <row r="6054">
          <cell r="A6054" t="str">
            <v>83055</v>
          </cell>
          <cell r="B6054" t="str">
            <v xml:space="preserve">BLOOD SULFHEMOGLOBIN TEST          </v>
          </cell>
        </row>
        <row r="6055">
          <cell r="A6055" t="str">
            <v>83060</v>
          </cell>
          <cell r="B6055" t="str">
            <v xml:space="preserve">BLOOD SULFHEMOGLOBIN ASSAY         </v>
          </cell>
        </row>
        <row r="6056">
          <cell r="A6056" t="str">
            <v>83065</v>
          </cell>
          <cell r="B6056" t="str">
            <v xml:space="preserve">HEMOGLOBIN HEAT ASSAY              </v>
          </cell>
        </row>
        <row r="6057">
          <cell r="A6057" t="str">
            <v>83068</v>
          </cell>
          <cell r="B6057" t="str">
            <v xml:space="preserve">HEMOGLOBIN STABILITY SCREEN        </v>
          </cell>
        </row>
        <row r="6058">
          <cell r="A6058" t="str">
            <v>83069</v>
          </cell>
          <cell r="B6058" t="str">
            <v xml:space="preserve">ASSAY URINE HEMOGLOBIN             </v>
          </cell>
        </row>
        <row r="6059">
          <cell r="A6059" t="str">
            <v>83070</v>
          </cell>
          <cell r="B6059" t="str">
            <v xml:space="preserve">QUALT ASSAY HEMOSIDERIN            </v>
          </cell>
        </row>
        <row r="6060">
          <cell r="A6060" t="str">
            <v>83071</v>
          </cell>
          <cell r="B6060" t="str">
            <v xml:space="preserve">QUANT ASSAY OF HEMOSIDERIN         </v>
          </cell>
        </row>
        <row r="6061">
          <cell r="A6061" t="str">
            <v>83080</v>
          </cell>
          <cell r="B6061" t="str">
            <v xml:space="preserve">B HEXOSAMINIDASE ASSAY             </v>
          </cell>
        </row>
        <row r="6062">
          <cell r="A6062" t="str">
            <v>83088</v>
          </cell>
          <cell r="B6062" t="str">
            <v xml:space="preserve">ASSAY HISTAMINE                    </v>
          </cell>
        </row>
        <row r="6063">
          <cell r="A6063" t="str">
            <v>83150</v>
          </cell>
          <cell r="B6063" t="str">
            <v xml:space="preserve">ASSAY FOR HVA                      </v>
          </cell>
        </row>
        <row r="6064">
          <cell r="A6064" t="str">
            <v>83491</v>
          </cell>
          <cell r="B6064" t="str">
            <v xml:space="preserve">ASSAY OF CORTICOSTEROIDS           </v>
          </cell>
        </row>
        <row r="6065">
          <cell r="A6065" t="str">
            <v>83497</v>
          </cell>
          <cell r="B6065" t="str">
            <v xml:space="preserve">ASSAY 5-HIAA                       </v>
          </cell>
        </row>
        <row r="6066">
          <cell r="A6066" t="str">
            <v>83498</v>
          </cell>
          <cell r="B6066" t="str">
            <v xml:space="preserve">ASSAY OF PROGESTERONE              </v>
          </cell>
        </row>
        <row r="6067">
          <cell r="A6067" t="str">
            <v>83499</v>
          </cell>
          <cell r="B6067" t="str">
            <v xml:space="preserve">ASSAY OF PROGESTERONE              </v>
          </cell>
        </row>
        <row r="6068">
          <cell r="A6068" t="str">
            <v>83500</v>
          </cell>
          <cell r="B6068" t="str">
            <v xml:space="preserve">ASSAY FREE HYDROXYPROLINE          </v>
          </cell>
        </row>
        <row r="6069">
          <cell r="A6069" t="str">
            <v>83505</v>
          </cell>
          <cell r="B6069" t="str">
            <v xml:space="preserve">ASSAY TOTAL HYDROXYPROLINE         </v>
          </cell>
        </row>
        <row r="6070">
          <cell r="A6070" t="str">
            <v>83516</v>
          </cell>
          <cell r="B6070" t="str">
            <v xml:space="preserve">IMMUNOASSAY, NON ANTIBODY          </v>
          </cell>
        </row>
        <row r="6071">
          <cell r="A6071" t="str">
            <v>83518</v>
          </cell>
          <cell r="B6071" t="str">
            <v xml:space="preserve">IMMUNOASSAY, DIPSTICK              </v>
          </cell>
        </row>
        <row r="6072">
          <cell r="A6072" t="str">
            <v>83519</v>
          </cell>
          <cell r="B6072" t="str">
            <v xml:space="preserve">IMMUNOASSAY NONANTIBODY            </v>
          </cell>
        </row>
        <row r="6073">
          <cell r="A6073" t="str">
            <v>83520</v>
          </cell>
          <cell r="B6073" t="str">
            <v xml:space="preserve">IMMUNOASSAY, RIA                   </v>
          </cell>
        </row>
        <row r="6074">
          <cell r="A6074" t="str">
            <v>83525</v>
          </cell>
          <cell r="B6074" t="str">
            <v xml:space="preserve">ASSAY OF INSULIN                   </v>
          </cell>
        </row>
        <row r="6075">
          <cell r="A6075" t="str">
            <v>83527</v>
          </cell>
          <cell r="B6075" t="str">
            <v xml:space="preserve">ASSAY OF INSULIN                   </v>
          </cell>
        </row>
        <row r="6076">
          <cell r="A6076" t="str">
            <v>83528</v>
          </cell>
          <cell r="B6076" t="str">
            <v xml:space="preserve">ASSAY INTRINSIC FACTOR             </v>
          </cell>
        </row>
        <row r="6077">
          <cell r="A6077" t="str">
            <v>83540</v>
          </cell>
          <cell r="B6077" t="str">
            <v xml:space="preserve">ASSAY IRON                         </v>
          </cell>
        </row>
        <row r="6078">
          <cell r="A6078" t="str">
            <v>83550</v>
          </cell>
          <cell r="B6078" t="str">
            <v xml:space="preserve">IRON BINDING TEST                  </v>
          </cell>
        </row>
        <row r="6079">
          <cell r="A6079" t="str">
            <v>83570</v>
          </cell>
          <cell r="B6079" t="str">
            <v xml:space="preserve">ASSAY IDH ENZYME                   </v>
          </cell>
        </row>
        <row r="6080">
          <cell r="A6080" t="str">
            <v>83582</v>
          </cell>
          <cell r="B6080" t="str">
            <v xml:space="preserve">ASSAY KETOGENIC STEROIDS           </v>
          </cell>
        </row>
        <row r="6081">
          <cell r="A6081" t="str">
            <v>83586</v>
          </cell>
          <cell r="B6081" t="str">
            <v xml:space="preserve">ASSAY 17-(17-KS)KETOSTEROIDS       </v>
          </cell>
        </row>
        <row r="6082">
          <cell r="A6082" t="str">
            <v>83593</v>
          </cell>
          <cell r="B6082" t="str">
            <v xml:space="preserve">FRACTIONATION KETOSTEROIDS         </v>
          </cell>
        </row>
        <row r="6083">
          <cell r="A6083" t="str">
            <v>83605</v>
          </cell>
          <cell r="B6083" t="str">
            <v xml:space="preserve">LACTIC ACID ASSAY                  </v>
          </cell>
        </row>
        <row r="6084">
          <cell r="A6084" t="str">
            <v>83615</v>
          </cell>
          <cell r="B6084" t="str">
            <v xml:space="preserve">LACTATE (LD) (LDH) ENZYME          </v>
          </cell>
        </row>
        <row r="6085">
          <cell r="A6085" t="str">
            <v>83625</v>
          </cell>
          <cell r="B6085" t="str">
            <v xml:space="preserve">ASSAY LDH ENZYMES                  </v>
          </cell>
        </row>
        <row r="6086">
          <cell r="A6086" t="str">
            <v>83632</v>
          </cell>
          <cell r="B6086" t="str">
            <v xml:space="preserve">PLACENTAL LACTOGEN                 </v>
          </cell>
        </row>
        <row r="6087">
          <cell r="A6087" t="str">
            <v>83633</v>
          </cell>
          <cell r="B6087" t="str">
            <v xml:space="preserve">TEST URINE FOR LACTOSE             </v>
          </cell>
        </row>
        <row r="6088">
          <cell r="A6088" t="str">
            <v>83634</v>
          </cell>
          <cell r="B6088" t="str">
            <v xml:space="preserve">ASSAY URINE FOR LACTOSE            </v>
          </cell>
        </row>
        <row r="6089">
          <cell r="A6089" t="str">
            <v>83655</v>
          </cell>
          <cell r="B6089" t="str">
            <v xml:space="preserve">ASSAY FOR LEAD                     </v>
          </cell>
        </row>
        <row r="6090">
          <cell r="A6090" t="str">
            <v>83661</v>
          </cell>
          <cell r="B6090" t="str">
            <v xml:space="preserve">ASSAY L/S RATIO                    </v>
          </cell>
        </row>
        <row r="6091">
          <cell r="A6091" t="str">
            <v>83662</v>
          </cell>
          <cell r="B6091" t="str">
            <v xml:space="preserve">L/S RATIO, FOAM STABILITY          </v>
          </cell>
        </row>
        <row r="6092">
          <cell r="A6092" t="str">
            <v>83670</v>
          </cell>
          <cell r="B6092" t="str">
            <v xml:space="preserve">ASSAY LAP ENZYME                   </v>
          </cell>
        </row>
        <row r="6093">
          <cell r="A6093" t="str">
            <v>83690</v>
          </cell>
          <cell r="B6093" t="str">
            <v xml:space="preserve">ASSAY LIPASE                       </v>
          </cell>
        </row>
        <row r="6094">
          <cell r="A6094" t="str">
            <v>83715</v>
          </cell>
          <cell r="B6094" t="str">
            <v xml:space="preserve">ASSAY BLOOD LIPOPROTEINS           </v>
          </cell>
        </row>
        <row r="6095">
          <cell r="A6095" t="str">
            <v>83716</v>
          </cell>
          <cell r="B6095" t="str">
            <v xml:space="preserve">ASSAY BLOOD LIPOPROTEINS           </v>
          </cell>
        </row>
        <row r="6096">
          <cell r="A6096" t="str">
            <v>83718</v>
          </cell>
          <cell r="B6096" t="str">
            <v xml:space="preserve">BLOOD LIPOPROTEIN ASSAY            </v>
          </cell>
        </row>
        <row r="6097">
          <cell r="A6097" t="str">
            <v>83719</v>
          </cell>
          <cell r="B6097" t="str">
            <v xml:space="preserve">BLOOD LIPOPROTEIN ASSAY            </v>
          </cell>
        </row>
        <row r="6098">
          <cell r="A6098" t="str">
            <v>83721</v>
          </cell>
          <cell r="B6098" t="str">
            <v xml:space="preserve">BLOOD LIPOPROTEIN ASSAY            </v>
          </cell>
        </row>
        <row r="6099">
          <cell r="A6099" t="str">
            <v>83727</v>
          </cell>
          <cell r="B6099" t="str">
            <v xml:space="preserve">LRH HORMONE ASSAY                  </v>
          </cell>
        </row>
        <row r="6100">
          <cell r="A6100" t="str">
            <v>83735</v>
          </cell>
          <cell r="B6100" t="str">
            <v xml:space="preserve">ASSAY MAGNESIUM                    </v>
          </cell>
        </row>
        <row r="6101">
          <cell r="A6101" t="str">
            <v>83775</v>
          </cell>
          <cell r="B6101" t="str">
            <v xml:space="preserve">ASSAY OF MD ENZYME                 </v>
          </cell>
        </row>
        <row r="6102">
          <cell r="A6102" t="str">
            <v>83785</v>
          </cell>
          <cell r="B6102" t="str">
            <v xml:space="preserve">ASSAY OF MANGANESE                 </v>
          </cell>
        </row>
        <row r="6103">
          <cell r="A6103" t="str">
            <v>83788</v>
          </cell>
          <cell r="B6103" t="str">
            <v xml:space="preserve">MASS SPECTROMETRY QUAL             </v>
          </cell>
        </row>
        <row r="6104">
          <cell r="A6104" t="str">
            <v>83789</v>
          </cell>
          <cell r="B6104" t="str">
            <v xml:space="preserve">MASS SPECTROMETRY QUANT            </v>
          </cell>
        </row>
        <row r="6105">
          <cell r="A6105" t="str">
            <v>83805</v>
          </cell>
          <cell r="B6105" t="str">
            <v xml:space="preserve">ASSAY OF MEPROBAMATE               </v>
          </cell>
        </row>
        <row r="6106">
          <cell r="A6106" t="str">
            <v>83825</v>
          </cell>
          <cell r="B6106" t="str">
            <v xml:space="preserve">ASSAY MERCURY                      </v>
          </cell>
        </row>
        <row r="6107">
          <cell r="A6107" t="str">
            <v>83835</v>
          </cell>
          <cell r="B6107" t="str">
            <v xml:space="preserve">ASSAY METANEPHRINES                </v>
          </cell>
        </row>
        <row r="6108">
          <cell r="A6108" t="str">
            <v>83840</v>
          </cell>
          <cell r="B6108" t="str">
            <v xml:space="preserve">ASSAY METHADONE                    </v>
          </cell>
        </row>
        <row r="6109">
          <cell r="A6109" t="str">
            <v>83857</v>
          </cell>
          <cell r="B6109" t="str">
            <v xml:space="preserve">ASSAY METHEMALBUMIN                </v>
          </cell>
        </row>
        <row r="6110">
          <cell r="A6110" t="str">
            <v>83858</v>
          </cell>
          <cell r="B6110" t="str">
            <v xml:space="preserve">ASSAY METHSUXIMIDE                 </v>
          </cell>
        </row>
        <row r="6111">
          <cell r="A6111" t="str">
            <v>83864</v>
          </cell>
          <cell r="B6111" t="str">
            <v xml:space="preserve">MUCOPOLYSACCHARIDES                </v>
          </cell>
        </row>
        <row r="6112">
          <cell r="A6112" t="str">
            <v>83866</v>
          </cell>
          <cell r="B6112" t="str">
            <v xml:space="preserve">MUCOPOLYSACCHARIDES SCREEN         </v>
          </cell>
        </row>
        <row r="6113">
          <cell r="A6113" t="str">
            <v>83872</v>
          </cell>
          <cell r="B6113" t="str">
            <v xml:space="preserve">ASSAY SYNOVIAL FLUID MUCIN         </v>
          </cell>
        </row>
        <row r="6114">
          <cell r="A6114" t="str">
            <v>83873</v>
          </cell>
          <cell r="B6114" t="str">
            <v xml:space="preserve">ASSAY, CSF PROTEIN                 </v>
          </cell>
        </row>
        <row r="6115">
          <cell r="A6115" t="str">
            <v>83874</v>
          </cell>
          <cell r="B6115" t="str">
            <v xml:space="preserve">MYOGLOBIN                          </v>
          </cell>
        </row>
        <row r="6116">
          <cell r="A6116" t="str">
            <v>83883</v>
          </cell>
          <cell r="B6116" t="str">
            <v xml:space="preserve">NEPHELOMETRY, NOT SPECIFIED        </v>
          </cell>
        </row>
        <row r="6117">
          <cell r="A6117" t="str">
            <v>83885</v>
          </cell>
          <cell r="B6117" t="str">
            <v xml:space="preserve">ASSAY FOR NICKEL                   </v>
          </cell>
        </row>
        <row r="6118">
          <cell r="A6118" t="str">
            <v>83887</v>
          </cell>
          <cell r="B6118" t="str">
            <v xml:space="preserve">ASSAY NICOTINE                     </v>
          </cell>
        </row>
        <row r="6119">
          <cell r="A6119" t="str">
            <v>83890</v>
          </cell>
          <cell r="B6119" t="str">
            <v xml:space="preserve">MOLECULE ISOLATE                   </v>
          </cell>
        </row>
        <row r="6120">
          <cell r="A6120" t="str">
            <v>83891</v>
          </cell>
          <cell r="B6120" t="str">
            <v xml:space="preserve">MOLECULE ISOLATE NUCLEIC           </v>
          </cell>
        </row>
        <row r="6121">
          <cell r="A6121" t="str">
            <v>83892</v>
          </cell>
          <cell r="B6121" t="str">
            <v xml:space="preserve">MOLECULAR DIAGNOSTICS              </v>
          </cell>
        </row>
        <row r="6122">
          <cell r="A6122" t="str">
            <v>83893</v>
          </cell>
          <cell r="B6122" t="str">
            <v xml:space="preserve">MOLECULE DOT/SLOT/BLOT             </v>
          </cell>
        </row>
        <row r="6123">
          <cell r="A6123" t="str">
            <v>83894</v>
          </cell>
          <cell r="B6123" t="str">
            <v xml:space="preserve">MOLECULE GEL ELECTROPHOR           </v>
          </cell>
        </row>
        <row r="6124">
          <cell r="A6124" t="str">
            <v>83896</v>
          </cell>
          <cell r="B6124" t="str">
            <v xml:space="preserve">MOLECULAR DIAGNOSTICS              </v>
          </cell>
        </row>
        <row r="6125">
          <cell r="A6125" t="str">
            <v>83897</v>
          </cell>
          <cell r="B6125" t="str">
            <v xml:space="preserve">MOLECULE NUCLEIC TRANSFER          </v>
          </cell>
        </row>
        <row r="6126">
          <cell r="A6126" t="str">
            <v>83898</v>
          </cell>
          <cell r="B6126" t="str">
            <v xml:space="preserve">MOLECULE NUCLEIC AMP               </v>
          </cell>
        </row>
        <row r="6127">
          <cell r="A6127" t="str">
            <v>83901</v>
          </cell>
          <cell r="B6127" t="str">
            <v xml:space="preserve">MOLECULE NUCLEIC AMP               </v>
          </cell>
        </row>
        <row r="6128">
          <cell r="A6128" t="str">
            <v>83902</v>
          </cell>
          <cell r="B6128" t="str">
            <v xml:space="preserve">MOLECULAR DIAGNOSTICS              </v>
          </cell>
        </row>
        <row r="6129">
          <cell r="A6129" t="str">
            <v>83903</v>
          </cell>
          <cell r="B6129" t="str">
            <v xml:space="preserve">MOLECULE MUTATION SCAN             </v>
          </cell>
        </row>
        <row r="6130">
          <cell r="A6130" t="str">
            <v>83904</v>
          </cell>
          <cell r="B6130" t="str">
            <v xml:space="preserve">MOLECULE MUTATION IDENTIFY         </v>
          </cell>
        </row>
        <row r="6131">
          <cell r="A6131" t="str">
            <v>83905</v>
          </cell>
          <cell r="B6131" t="str">
            <v xml:space="preserve">MOLECULE MUTATION IDENTIFY         </v>
          </cell>
        </row>
        <row r="6132">
          <cell r="A6132" t="str">
            <v>83906</v>
          </cell>
          <cell r="B6132" t="str">
            <v xml:space="preserve">MOLECULE MUTATION IDENTIFY         </v>
          </cell>
        </row>
        <row r="6133">
          <cell r="A6133" t="str">
            <v>83912</v>
          </cell>
          <cell r="B6133" t="str">
            <v xml:space="preserve">GENETIC EXAMINATION                </v>
          </cell>
        </row>
        <row r="6134">
          <cell r="A6134" t="str">
            <v>83915</v>
          </cell>
          <cell r="B6134" t="str">
            <v xml:space="preserve">ASSAY NUCLEOTIDASE                 </v>
          </cell>
        </row>
        <row r="6135">
          <cell r="A6135" t="str">
            <v>83916</v>
          </cell>
          <cell r="B6135" t="str">
            <v xml:space="preserve">OLIGOCLONAL BANDS                  </v>
          </cell>
        </row>
        <row r="6136">
          <cell r="A6136" t="str">
            <v>83918</v>
          </cell>
          <cell r="B6136" t="str">
            <v xml:space="preserve">ASSAY ORGANIC ACIDS QUANT          </v>
          </cell>
        </row>
        <row r="6137">
          <cell r="A6137" t="str">
            <v>83919</v>
          </cell>
          <cell r="B6137" t="str">
            <v xml:space="preserve">ASSAY ORGANIC ACIDS QUAL           </v>
          </cell>
        </row>
        <row r="6138">
          <cell r="A6138" t="str">
            <v>83925</v>
          </cell>
          <cell r="B6138" t="str">
            <v xml:space="preserve">OPIATES                            </v>
          </cell>
        </row>
        <row r="6139">
          <cell r="A6139" t="str">
            <v>83930</v>
          </cell>
          <cell r="B6139" t="str">
            <v xml:space="preserve">ASSAY BLOOD OSMOLALITY             </v>
          </cell>
        </row>
        <row r="6140">
          <cell r="A6140" t="str">
            <v>83935</v>
          </cell>
          <cell r="B6140" t="str">
            <v xml:space="preserve">ASSAY URINE OSMOLALITY             </v>
          </cell>
        </row>
        <row r="6141">
          <cell r="A6141" t="str">
            <v>83937</v>
          </cell>
          <cell r="B6141" t="str">
            <v xml:space="preserve">ASSAY FOR OSTEOCALCIN              </v>
          </cell>
        </row>
        <row r="6142">
          <cell r="A6142" t="str">
            <v>83945</v>
          </cell>
          <cell r="B6142" t="str">
            <v xml:space="preserve">ASSAY OXALATE                      </v>
          </cell>
        </row>
        <row r="6143">
          <cell r="A6143" t="str">
            <v>83970</v>
          </cell>
          <cell r="B6143" t="str">
            <v xml:space="preserve">ASSAY OF PARATHORMONE              </v>
          </cell>
        </row>
        <row r="6144">
          <cell r="A6144" t="str">
            <v>83986</v>
          </cell>
          <cell r="B6144" t="str">
            <v xml:space="preserve">ASSAY BODY FLUID ACIDITY           </v>
          </cell>
        </row>
        <row r="6145">
          <cell r="A6145" t="str">
            <v>83992</v>
          </cell>
          <cell r="B6145" t="str">
            <v xml:space="preserve">ASSAY FOR PHENCYCLIDINE            </v>
          </cell>
        </row>
        <row r="6146">
          <cell r="A6146" t="str">
            <v>84022</v>
          </cell>
          <cell r="B6146" t="str">
            <v xml:space="preserve">ASSAY OF PHENOTHIAZINE             </v>
          </cell>
        </row>
        <row r="6147">
          <cell r="A6147" t="str">
            <v>84030</v>
          </cell>
          <cell r="B6147" t="str">
            <v xml:space="preserve">ASSAY BLOOD PKU                    </v>
          </cell>
        </row>
        <row r="6148">
          <cell r="A6148" t="str">
            <v>84035</v>
          </cell>
          <cell r="B6148" t="str">
            <v xml:space="preserve">ASSAY PHENYLKETONES                </v>
          </cell>
        </row>
        <row r="6149">
          <cell r="A6149" t="str">
            <v>84060</v>
          </cell>
          <cell r="B6149" t="str">
            <v xml:space="preserve">ASSAY ACID PHOSPHATASE             </v>
          </cell>
        </row>
        <row r="6150">
          <cell r="A6150" t="str">
            <v>84061</v>
          </cell>
          <cell r="B6150" t="str">
            <v xml:space="preserve">PHOSPHATASE, FORENSIC EXAM         </v>
          </cell>
        </row>
        <row r="6151">
          <cell r="A6151" t="str">
            <v>84066</v>
          </cell>
          <cell r="B6151" t="str">
            <v xml:space="preserve">ASSAY PROSTATE PHOSPHATASE         </v>
          </cell>
        </row>
        <row r="6152">
          <cell r="A6152" t="str">
            <v>84075</v>
          </cell>
          <cell r="B6152" t="str">
            <v xml:space="preserve">ASSAY ALKALINE PHOSPHATASE         </v>
          </cell>
        </row>
        <row r="6153">
          <cell r="A6153" t="str">
            <v>84078</v>
          </cell>
          <cell r="B6153" t="str">
            <v xml:space="preserve">ASSAY ALKALINE PHOSPHATASE         </v>
          </cell>
        </row>
        <row r="6154">
          <cell r="A6154" t="str">
            <v>84080</v>
          </cell>
          <cell r="B6154" t="str">
            <v xml:space="preserve">ASSAY ALKALINE PHOSPHATASES        </v>
          </cell>
        </row>
        <row r="6155">
          <cell r="A6155" t="str">
            <v>84081</v>
          </cell>
          <cell r="B6155" t="str">
            <v xml:space="preserve">AMNIOTIC FLUID ENZYME TEST         </v>
          </cell>
        </row>
        <row r="6156">
          <cell r="A6156" t="str">
            <v>84085</v>
          </cell>
          <cell r="B6156" t="str">
            <v xml:space="preserve">ASSAY RBC PG6D ENZYME              </v>
          </cell>
        </row>
        <row r="6157">
          <cell r="A6157" t="str">
            <v>84087</v>
          </cell>
          <cell r="B6157" t="str">
            <v xml:space="preserve">ASSAY PHOSPHOHEXOSE ENZYMES        </v>
          </cell>
        </row>
        <row r="6158">
          <cell r="A6158" t="str">
            <v>84100</v>
          </cell>
          <cell r="B6158" t="str">
            <v xml:space="preserve">ASSAY PHOSPHORUS                   </v>
          </cell>
        </row>
        <row r="6159">
          <cell r="A6159" t="str">
            <v>84105</v>
          </cell>
          <cell r="B6159" t="str">
            <v xml:space="preserve">ASSAY URINE PHOSPHORUS             </v>
          </cell>
        </row>
        <row r="6160">
          <cell r="A6160" t="str">
            <v>84106</v>
          </cell>
          <cell r="B6160" t="str">
            <v xml:space="preserve">TEST FOR PORPHOBILINOGEN           </v>
          </cell>
        </row>
        <row r="6161">
          <cell r="A6161" t="str">
            <v>84110</v>
          </cell>
          <cell r="B6161" t="str">
            <v xml:space="preserve">ASSAY PORPHOBILINOGEN              </v>
          </cell>
        </row>
        <row r="6162">
          <cell r="A6162" t="str">
            <v>84119</v>
          </cell>
          <cell r="B6162" t="str">
            <v xml:space="preserve">TEST URINE FOR PORPHYRINS          </v>
          </cell>
        </row>
        <row r="6163">
          <cell r="A6163" t="str">
            <v>84120</v>
          </cell>
          <cell r="B6163" t="str">
            <v xml:space="preserve">ASSAY URINE PORPHYRINS             </v>
          </cell>
        </row>
        <row r="6164">
          <cell r="A6164" t="str">
            <v>84126</v>
          </cell>
          <cell r="B6164" t="str">
            <v xml:space="preserve">ASSAY FECES PORPHYRINS             </v>
          </cell>
        </row>
        <row r="6165">
          <cell r="A6165" t="str">
            <v>84127</v>
          </cell>
          <cell r="B6165" t="str">
            <v xml:space="preserve">PORPHYRINS, FECES                  </v>
          </cell>
        </row>
        <row r="6166">
          <cell r="A6166" t="str">
            <v>84132</v>
          </cell>
          <cell r="B6166" t="str">
            <v xml:space="preserve">ASSAY SERUM POTASSIUM              </v>
          </cell>
        </row>
        <row r="6167">
          <cell r="A6167" t="str">
            <v>84133</v>
          </cell>
          <cell r="B6167" t="str">
            <v xml:space="preserve">ASSAY URINE POTASSIUM              </v>
          </cell>
        </row>
        <row r="6168">
          <cell r="A6168" t="str">
            <v>84134</v>
          </cell>
          <cell r="B6168" t="str">
            <v xml:space="preserve">PREALBUMIN                         </v>
          </cell>
        </row>
        <row r="6169">
          <cell r="A6169" t="str">
            <v>84135</v>
          </cell>
          <cell r="B6169" t="str">
            <v xml:space="preserve">ASSAY PREGNANEDIOL                 </v>
          </cell>
        </row>
        <row r="6170">
          <cell r="A6170" t="str">
            <v>84138</v>
          </cell>
          <cell r="B6170" t="str">
            <v xml:space="preserve">ASSAY PREGNANETRIOL                </v>
          </cell>
        </row>
        <row r="6171">
          <cell r="A6171" t="str">
            <v>84140</v>
          </cell>
          <cell r="B6171" t="str">
            <v xml:space="preserve">ASSAY FOR PREGNENOLONE             </v>
          </cell>
        </row>
        <row r="6172">
          <cell r="A6172" t="str">
            <v>84143</v>
          </cell>
          <cell r="B6172" t="str">
            <v xml:space="preserve">ASSAY/17-HYDROXYPREGNENOLONE       </v>
          </cell>
        </row>
        <row r="6173">
          <cell r="A6173" t="str">
            <v>84144</v>
          </cell>
          <cell r="B6173" t="str">
            <v xml:space="preserve">ASSAY PROGESTERONE                 </v>
          </cell>
        </row>
        <row r="6174">
          <cell r="A6174" t="str">
            <v>84146</v>
          </cell>
          <cell r="B6174" t="str">
            <v xml:space="preserve">ASSAY FOR PROLACTIN                </v>
          </cell>
        </row>
        <row r="6175">
          <cell r="A6175" t="str">
            <v>84150</v>
          </cell>
          <cell r="B6175" t="str">
            <v xml:space="preserve">ASSAY OF PROSTAGLANDIN             </v>
          </cell>
        </row>
        <row r="6176">
          <cell r="A6176" t="str">
            <v>84153</v>
          </cell>
          <cell r="B6176" t="str">
            <v xml:space="preserve">PSA TOTAL                          </v>
          </cell>
        </row>
        <row r="6177">
          <cell r="A6177" t="str">
            <v>84154</v>
          </cell>
          <cell r="B6177" t="str">
            <v xml:space="preserve">PSA FREE                           </v>
          </cell>
        </row>
        <row r="6178">
          <cell r="A6178" t="str">
            <v>84155</v>
          </cell>
          <cell r="B6178" t="str">
            <v xml:space="preserve">ASSAY PROTEIN                      </v>
          </cell>
        </row>
        <row r="6179">
          <cell r="A6179" t="str">
            <v>84160</v>
          </cell>
          <cell r="B6179" t="str">
            <v xml:space="preserve">ASSAY SERUM PROTEIN                </v>
          </cell>
        </row>
        <row r="6180">
          <cell r="A6180" t="str">
            <v>84165</v>
          </cell>
          <cell r="B6180" t="str">
            <v xml:space="preserve">ASSAY SERUM PROTEINS               </v>
          </cell>
        </row>
        <row r="6181">
          <cell r="A6181" t="str">
            <v>84181</v>
          </cell>
          <cell r="B6181" t="str">
            <v xml:space="preserve">WESTERN BLOT TEST                  </v>
          </cell>
        </row>
        <row r="6182">
          <cell r="A6182" t="str">
            <v>84182</v>
          </cell>
          <cell r="B6182" t="str">
            <v xml:space="preserve">PROTEIN, WESTERN BLOT TEST         </v>
          </cell>
        </row>
        <row r="6183">
          <cell r="A6183" t="str">
            <v>84202</v>
          </cell>
          <cell r="B6183" t="str">
            <v xml:space="preserve">ASSAY RBC PROTOPORPHYRIN           </v>
          </cell>
        </row>
        <row r="6184">
          <cell r="A6184" t="str">
            <v>84203</v>
          </cell>
          <cell r="B6184" t="str">
            <v xml:space="preserve">TEST RBC PROTOPORPHYRIN            </v>
          </cell>
        </row>
        <row r="6185">
          <cell r="A6185" t="str">
            <v>84206</v>
          </cell>
          <cell r="B6185" t="str">
            <v xml:space="preserve">ASSAY OF PROINSULIN                </v>
          </cell>
        </row>
        <row r="6186">
          <cell r="A6186" t="str">
            <v>84207</v>
          </cell>
          <cell r="B6186" t="str">
            <v xml:space="preserve">ASSAY VITAMIN B-6                  </v>
          </cell>
        </row>
        <row r="6187">
          <cell r="A6187" t="str">
            <v>84210</v>
          </cell>
          <cell r="B6187" t="str">
            <v xml:space="preserve">ASSAY PYRUVATE                     </v>
          </cell>
        </row>
        <row r="6188">
          <cell r="A6188" t="str">
            <v>84220</v>
          </cell>
          <cell r="B6188" t="str">
            <v xml:space="preserve">ASSAY PYRUVATE KINASE              </v>
          </cell>
        </row>
        <row r="6189">
          <cell r="A6189" t="str">
            <v>84228</v>
          </cell>
          <cell r="B6189" t="str">
            <v xml:space="preserve">ASSAY QUININE                      </v>
          </cell>
        </row>
        <row r="6190">
          <cell r="A6190" t="str">
            <v>84233</v>
          </cell>
          <cell r="B6190" t="str">
            <v xml:space="preserve">ASSAY ESTROGEN                     </v>
          </cell>
        </row>
        <row r="6191">
          <cell r="A6191" t="str">
            <v>84234</v>
          </cell>
          <cell r="B6191" t="str">
            <v xml:space="preserve">ASSAY PROGESTERONE                 </v>
          </cell>
        </row>
        <row r="6192">
          <cell r="A6192" t="str">
            <v>84235</v>
          </cell>
          <cell r="B6192" t="str">
            <v xml:space="preserve">ASSAY ENDOCRINE HORMONE            </v>
          </cell>
        </row>
        <row r="6193">
          <cell r="A6193" t="str">
            <v>84238</v>
          </cell>
          <cell r="B6193" t="str">
            <v xml:space="preserve">ASSAY NON-ENDOCRINE RECEPTOR       </v>
          </cell>
        </row>
        <row r="6194">
          <cell r="A6194" t="str">
            <v>84244</v>
          </cell>
          <cell r="B6194" t="str">
            <v xml:space="preserve">ASSAY OF RENIN                     </v>
          </cell>
        </row>
        <row r="6195">
          <cell r="A6195" t="str">
            <v>84252</v>
          </cell>
          <cell r="B6195" t="str">
            <v xml:space="preserve">ASSAY VITAMIN B-2                  </v>
          </cell>
        </row>
        <row r="6196">
          <cell r="A6196" t="str">
            <v>84255</v>
          </cell>
          <cell r="B6196" t="str">
            <v xml:space="preserve">ASSAY SELENIUM                     </v>
          </cell>
        </row>
        <row r="6197">
          <cell r="A6197" t="str">
            <v>84260</v>
          </cell>
          <cell r="B6197" t="str">
            <v xml:space="preserve">ASSAY SEROTONIN                    </v>
          </cell>
        </row>
        <row r="6198">
          <cell r="A6198" t="str">
            <v>84270</v>
          </cell>
          <cell r="B6198" t="str">
            <v xml:space="preserve">SEX HORMONE GLOBULIN (SHBG)        </v>
          </cell>
        </row>
        <row r="6199">
          <cell r="A6199" t="str">
            <v>84275</v>
          </cell>
          <cell r="B6199" t="str">
            <v xml:space="preserve">ASSAY SIALIC ACID                  </v>
          </cell>
        </row>
        <row r="6200">
          <cell r="A6200" t="str">
            <v>84285</v>
          </cell>
          <cell r="B6200" t="str">
            <v xml:space="preserve">ASSAY SILICA                       </v>
          </cell>
        </row>
        <row r="6201">
          <cell r="A6201" t="str">
            <v>84295</v>
          </cell>
          <cell r="B6201" t="str">
            <v xml:space="preserve">ASSAY SERUM SODIUM                 </v>
          </cell>
        </row>
        <row r="6202">
          <cell r="A6202" t="str">
            <v>84300</v>
          </cell>
          <cell r="B6202" t="str">
            <v xml:space="preserve">ASSAY URINE SODIUM                 </v>
          </cell>
        </row>
        <row r="6203">
          <cell r="A6203" t="str">
            <v>84305</v>
          </cell>
          <cell r="B6203" t="str">
            <v xml:space="preserve">SOMATOMEDIN                        </v>
          </cell>
        </row>
        <row r="6204">
          <cell r="A6204" t="str">
            <v>84307</v>
          </cell>
          <cell r="B6204" t="str">
            <v xml:space="preserve">SOMATOSTATIN                       </v>
          </cell>
        </row>
        <row r="6205">
          <cell r="A6205" t="str">
            <v>84311</v>
          </cell>
          <cell r="B6205" t="str">
            <v xml:space="preserve">SPECTROPHOTOMETRY                  </v>
          </cell>
        </row>
        <row r="6206">
          <cell r="A6206" t="str">
            <v>84315</v>
          </cell>
          <cell r="B6206" t="str">
            <v xml:space="preserve">BODY FLUID SPECIFIC GRAVITY        </v>
          </cell>
        </row>
        <row r="6207">
          <cell r="A6207" t="str">
            <v>84375</v>
          </cell>
          <cell r="B6207" t="str">
            <v xml:space="preserve">CHROMATOGRAM ASSAY, SUGARS         </v>
          </cell>
        </row>
        <row r="6208">
          <cell r="A6208" t="str">
            <v>84376</v>
          </cell>
          <cell r="B6208" t="str">
            <v xml:space="preserve">SUGARS SINGLE QUAL                 </v>
          </cell>
        </row>
        <row r="6209">
          <cell r="A6209" t="str">
            <v>84377</v>
          </cell>
          <cell r="B6209" t="str">
            <v xml:space="preserve">SUGARS MULTIPLE QUAL               </v>
          </cell>
        </row>
        <row r="6210">
          <cell r="A6210" t="str">
            <v>84378</v>
          </cell>
          <cell r="B6210" t="str">
            <v xml:space="preserve">SUGARS SINGLE QUANT                </v>
          </cell>
        </row>
        <row r="6211">
          <cell r="A6211" t="str">
            <v>84379</v>
          </cell>
          <cell r="B6211" t="str">
            <v xml:space="preserve">SUGARS MULTIPLE QUANT              </v>
          </cell>
        </row>
        <row r="6212">
          <cell r="A6212" t="str">
            <v>84392</v>
          </cell>
          <cell r="B6212" t="str">
            <v xml:space="preserve">ASSAY URINE SULFATE                </v>
          </cell>
        </row>
        <row r="6213">
          <cell r="A6213" t="str">
            <v>84402</v>
          </cell>
          <cell r="B6213" t="str">
            <v xml:space="preserve">TESTOSTERONE                       </v>
          </cell>
        </row>
        <row r="6214">
          <cell r="A6214" t="str">
            <v>84403</v>
          </cell>
          <cell r="B6214" t="str">
            <v xml:space="preserve">ASSAY TOTAL TESTOSTERONE           </v>
          </cell>
        </row>
        <row r="6215">
          <cell r="A6215" t="str">
            <v>84425</v>
          </cell>
          <cell r="B6215" t="str">
            <v xml:space="preserve">ASSAY VITAMIN B-1                  </v>
          </cell>
        </row>
        <row r="6216">
          <cell r="A6216" t="str">
            <v>84430</v>
          </cell>
          <cell r="B6216" t="str">
            <v xml:space="preserve">ASSAY THIOCYANATE                  </v>
          </cell>
        </row>
        <row r="6217">
          <cell r="A6217" t="str">
            <v>84432</v>
          </cell>
          <cell r="B6217" t="str">
            <v xml:space="preserve">THYROGLOBULIN                      </v>
          </cell>
        </row>
        <row r="6218">
          <cell r="A6218" t="str">
            <v>84436</v>
          </cell>
          <cell r="B6218" t="str">
            <v xml:space="preserve">ASSAY, TOTAL THYROXINE             </v>
          </cell>
        </row>
        <row r="6219">
          <cell r="A6219" t="str">
            <v>84437</v>
          </cell>
          <cell r="B6219" t="str">
            <v xml:space="preserve">ASSAY NEONATAL THYROXINE           </v>
          </cell>
        </row>
        <row r="6220">
          <cell r="A6220" t="str">
            <v>84439</v>
          </cell>
          <cell r="B6220" t="str">
            <v xml:space="preserve">ASSAY, FREE THYROXINE              </v>
          </cell>
        </row>
        <row r="6221">
          <cell r="A6221" t="str">
            <v>84442</v>
          </cell>
          <cell r="B6221" t="str">
            <v xml:space="preserve">THYROID ACTIVITY (TBG) ASSAY       </v>
          </cell>
        </row>
        <row r="6222">
          <cell r="A6222" t="str">
            <v>84443</v>
          </cell>
          <cell r="B6222" t="str">
            <v xml:space="preserve">ASSAY THYROID STIM HORMONE         </v>
          </cell>
        </row>
        <row r="6223">
          <cell r="A6223" t="str">
            <v>84445</v>
          </cell>
          <cell r="B6223" t="str">
            <v xml:space="preserve">THYROID IMMUNOGLOBULINS TSI        </v>
          </cell>
        </row>
        <row r="6224">
          <cell r="A6224" t="str">
            <v>84446</v>
          </cell>
          <cell r="B6224" t="str">
            <v xml:space="preserve">ASSAY VITAMIN E                    </v>
          </cell>
        </row>
        <row r="6225">
          <cell r="A6225" t="str">
            <v>84449</v>
          </cell>
          <cell r="B6225" t="str">
            <v xml:space="preserve">ASSAY FOR TRANSCORTIN              </v>
          </cell>
        </row>
        <row r="6226">
          <cell r="A6226" t="str">
            <v>84450</v>
          </cell>
          <cell r="B6226" t="str">
            <v xml:space="preserve">TRANSFERASE (AST) (SGOT)           </v>
          </cell>
        </row>
        <row r="6227">
          <cell r="A6227" t="str">
            <v>84460</v>
          </cell>
          <cell r="B6227" t="str">
            <v xml:space="preserve">ALANINE AMINO (ALT) (SGPT)         </v>
          </cell>
        </row>
        <row r="6228">
          <cell r="A6228" t="str">
            <v>84466</v>
          </cell>
          <cell r="B6228" t="str">
            <v xml:space="preserve">TRANSFERRIN                        </v>
          </cell>
        </row>
        <row r="6229">
          <cell r="A6229" t="str">
            <v>84478</v>
          </cell>
          <cell r="B6229" t="str">
            <v xml:space="preserve">ASSAY TRIGLYCERIDES                </v>
          </cell>
        </row>
        <row r="6230">
          <cell r="A6230" t="str">
            <v>84479</v>
          </cell>
          <cell r="B6230" t="str">
            <v xml:space="preserve">ASSAY THYROID (T-3 OR T-4)         </v>
          </cell>
        </row>
        <row r="6231">
          <cell r="A6231" t="str">
            <v>84480</v>
          </cell>
          <cell r="B6231" t="str">
            <v xml:space="preserve">ASSAY TRIIODOTHYRONINE (T-3)       </v>
          </cell>
        </row>
        <row r="6232">
          <cell r="A6232" t="str">
            <v>84481</v>
          </cell>
          <cell r="B6232" t="str">
            <v xml:space="preserve">FREE ASSAY (FT-3)                  </v>
          </cell>
        </row>
        <row r="6233">
          <cell r="A6233" t="str">
            <v>84482</v>
          </cell>
          <cell r="B6233" t="str">
            <v xml:space="preserve">T3 REVERSE                         </v>
          </cell>
        </row>
        <row r="6234">
          <cell r="A6234" t="str">
            <v>84484</v>
          </cell>
          <cell r="B6234" t="str">
            <v xml:space="preserve">TROPONIN, QUANT                    </v>
          </cell>
        </row>
        <row r="6235">
          <cell r="A6235" t="str">
            <v>84485</v>
          </cell>
          <cell r="B6235" t="str">
            <v xml:space="preserve">ASSAY DUODENAL FLUID TRYPSIN       </v>
          </cell>
        </row>
        <row r="6236">
          <cell r="A6236" t="str">
            <v>84488</v>
          </cell>
          <cell r="B6236" t="str">
            <v xml:space="preserve">TEST FECES FOR TRYPSIN             </v>
          </cell>
        </row>
        <row r="6237">
          <cell r="A6237" t="str">
            <v>84490</v>
          </cell>
          <cell r="B6237" t="str">
            <v xml:space="preserve">ASSAY FECES FOR TRYPSIN            </v>
          </cell>
        </row>
        <row r="6238">
          <cell r="A6238" t="str">
            <v>84510</v>
          </cell>
          <cell r="B6238" t="str">
            <v xml:space="preserve">ASSAY TYROSINE                     </v>
          </cell>
        </row>
        <row r="6239">
          <cell r="A6239" t="str">
            <v>84512</v>
          </cell>
          <cell r="B6239" t="str">
            <v xml:space="preserve">TROPONIN, QUAL                     </v>
          </cell>
        </row>
        <row r="6240">
          <cell r="A6240" t="str">
            <v>84520</v>
          </cell>
          <cell r="B6240" t="str">
            <v xml:space="preserve">ASSAY UREA NITROGEN                </v>
          </cell>
        </row>
        <row r="6241">
          <cell r="A6241" t="str">
            <v>84525</v>
          </cell>
          <cell r="B6241" t="str">
            <v xml:space="preserve">UREA NITROGEN SEMI-QUANT           </v>
          </cell>
        </row>
        <row r="6242">
          <cell r="A6242" t="str">
            <v>84540</v>
          </cell>
          <cell r="B6242" t="str">
            <v xml:space="preserve">ASSAY URINE UREA-N                 </v>
          </cell>
        </row>
        <row r="6243">
          <cell r="A6243" t="str">
            <v>84545</v>
          </cell>
          <cell r="B6243" t="str">
            <v xml:space="preserve">UREA-N CLEARANCE TEST              </v>
          </cell>
        </row>
        <row r="6244">
          <cell r="A6244" t="str">
            <v>84550</v>
          </cell>
          <cell r="B6244" t="str">
            <v xml:space="preserve">ASSAY BLOOD URIC ACID              </v>
          </cell>
        </row>
        <row r="6245">
          <cell r="A6245" t="str">
            <v>84560</v>
          </cell>
          <cell r="B6245" t="str">
            <v xml:space="preserve">ASSAY URINE URIC ACID              </v>
          </cell>
        </row>
        <row r="6246">
          <cell r="A6246" t="str">
            <v>84577</v>
          </cell>
          <cell r="B6246" t="str">
            <v xml:space="preserve">ASSAY FECES UROBILINOGEN           </v>
          </cell>
        </row>
        <row r="6247">
          <cell r="A6247" t="str">
            <v>84578</v>
          </cell>
          <cell r="B6247" t="str">
            <v xml:space="preserve">TEST URINE UROBILINOGEN            </v>
          </cell>
        </row>
        <row r="6248">
          <cell r="A6248" t="str">
            <v>84580</v>
          </cell>
          <cell r="B6248" t="str">
            <v xml:space="preserve">ASSAY URINE UROBILINOGEN           </v>
          </cell>
        </row>
        <row r="6249">
          <cell r="A6249" t="str">
            <v>84583</v>
          </cell>
          <cell r="B6249" t="str">
            <v xml:space="preserve">ASSAY URINE UROBILINOGEN           </v>
          </cell>
        </row>
        <row r="6250">
          <cell r="A6250" t="str">
            <v>84585</v>
          </cell>
          <cell r="B6250" t="str">
            <v xml:space="preserve">ASSAY URINE VMA                    </v>
          </cell>
        </row>
        <row r="6251">
          <cell r="A6251" t="str">
            <v>84586</v>
          </cell>
          <cell r="B6251" t="str">
            <v xml:space="preserve">VIP ASSAY                          </v>
          </cell>
        </row>
        <row r="6252">
          <cell r="A6252" t="str">
            <v>84588</v>
          </cell>
          <cell r="B6252" t="str">
            <v xml:space="preserve">ASSAY VASOPRESSIN                  </v>
          </cell>
        </row>
        <row r="6253">
          <cell r="A6253" t="str">
            <v>84590</v>
          </cell>
          <cell r="B6253" t="str">
            <v xml:space="preserve">ASSAY VITAMIN-A                    </v>
          </cell>
        </row>
        <row r="6254">
          <cell r="A6254" t="str">
            <v>84597</v>
          </cell>
          <cell r="B6254" t="str">
            <v xml:space="preserve">ASSAY VITAMIN-K                    </v>
          </cell>
        </row>
        <row r="6255">
          <cell r="A6255" t="str">
            <v>84600</v>
          </cell>
          <cell r="B6255" t="str">
            <v xml:space="preserve">ASSAY FOR VOLATILES                </v>
          </cell>
        </row>
        <row r="6256">
          <cell r="A6256" t="str">
            <v>84620</v>
          </cell>
          <cell r="B6256" t="str">
            <v xml:space="preserve">XYLOSE TOLERANCE TEST              </v>
          </cell>
        </row>
        <row r="6257">
          <cell r="A6257" t="str">
            <v>84630</v>
          </cell>
          <cell r="B6257" t="str">
            <v xml:space="preserve">ASSAY ZINC                         </v>
          </cell>
        </row>
        <row r="6258">
          <cell r="A6258" t="str">
            <v>84681</v>
          </cell>
          <cell r="B6258" t="str">
            <v xml:space="preserve">ASSAY C-PEPTIDE                    </v>
          </cell>
        </row>
        <row r="6259">
          <cell r="A6259" t="str">
            <v>84702</v>
          </cell>
          <cell r="B6259" t="str">
            <v xml:space="preserve">CHORIONIC GONADOTROPIN TEST        </v>
          </cell>
        </row>
        <row r="6260">
          <cell r="A6260" t="str">
            <v>84703</v>
          </cell>
          <cell r="B6260" t="str">
            <v xml:space="preserve">CHORIONIC GONADOTROPIN ASSAY       </v>
          </cell>
        </row>
        <row r="6261">
          <cell r="A6261" t="str">
            <v>84830</v>
          </cell>
          <cell r="B6261" t="str">
            <v xml:space="preserve">OVULATION TESTS                    </v>
          </cell>
        </row>
        <row r="6262">
          <cell r="A6262" t="str">
            <v>84999</v>
          </cell>
          <cell r="B6262" t="str">
            <v xml:space="preserve">CLINICAL CHEMISTRY TEST            </v>
          </cell>
        </row>
        <row r="6263">
          <cell r="A6263" t="str">
            <v>85002</v>
          </cell>
          <cell r="B6263" t="str">
            <v xml:space="preserve">BLEEDING TIME TEST                 </v>
          </cell>
        </row>
        <row r="6264">
          <cell r="A6264" t="str">
            <v>85007</v>
          </cell>
          <cell r="B6264" t="str">
            <v xml:space="preserve">DIFFERENTIAL WBC COUNT             </v>
          </cell>
        </row>
        <row r="6265">
          <cell r="A6265" t="str">
            <v>85008</v>
          </cell>
          <cell r="B6265" t="str">
            <v xml:space="preserve">NONDIFFERENTIAL WBC COUNT          </v>
          </cell>
        </row>
        <row r="6266">
          <cell r="A6266" t="str">
            <v>85009</v>
          </cell>
          <cell r="B6266" t="str">
            <v xml:space="preserve">DIFFERENTIAL WBC COUNT             </v>
          </cell>
        </row>
        <row r="6267">
          <cell r="A6267" t="str">
            <v>85013</v>
          </cell>
          <cell r="B6267" t="str">
            <v xml:space="preserve">HEMATOCRIT                         </v>
          </cell>
        </row>
        <row r="6268">
          <cell r="A6268" t="str">
            <v>85014</v>
          </cell>
          <cell r="B6268" t="str">
            <v xml:space="preserve">HEMATOCRIT                         </v>
          </cell>
        </row>
        <row r="6269">
          <cell r="A6269" t="str">
            <v>85018</v>
          </cell>
          <cell r="B6269" t="str">
            <v xml:space="preserve">HEMOGLOBIN                         </v>
          </cell>
        </row>
        <row r="6270">
          <cell r="A6270" t="str">
            <v>85021</v>
          </cell>
          <cell r="B6270" t="str">
            <v xml:space="preserve">AUTOMATED HEMOGRAM                 </v>
          </cell>
        </row>
        <row r="6271">
          <cell r="A6271" t="str">
            <v>85022</v>
          </cell>
          <cell r="B6271" t="str">
            <v xml:space="preserve">AUTOMATED HEMOGRAM                 </v>
          </cell>
        </row>
        <row r="6272">
          <cell r="A6272" t="str">
            <v>85023</v>
          </cell>
          <cell r="B6272" t="str">
            <v xml:space="preserve">AUTOMATED HEMOGRAM                 </v>
          </cell>
        </row>
        <row r="6273">
          <cell r="A6273" t="str">
            <v>85024</v>
          </cell>
          <cell r="B6273" t="str">
            <v xml:space="preserve">AUTOMATED HEMOGRAM                 </v>
          </cell>
        </row>
        <row r="6274">
          <cell r="A6274" t="str">
            <v>85025</v>
          </cell>
          <cell r="B6274" t="str">
            <v xml:space="preserve">AUTOMATED HEMOGRAM                 </v>
          </cell>
        </row>
        <row r="6275">
          <cell r="A6275" t="str">
            <v>85027</v>
          </cell>
          <cell r="B6275" t="str">
            <v xml:space="preserve">AUTOMATED HEMOGRAM                 </v>
          </cell>
        </row>
        <row r="6276">
          <cell r="A6276" t="str">
            <v>85031</v>
          </cell>
          <cell r="B6276" t="str">
            <v xml:space="preserve">MANUAL HEMOGRAM, COMPLETE CBC      </v>
          </cell>
        </row>
        <row r="6277">
          <cell r="A6277" t="str">
            <v>85041</v>
          </cell>
          <cell r="B6277" t="str">
            <v xml:space="preserve">RED BLOOD CELL (RBC) COUNT         </v>
          </cell>
        </row>
        <row r="6278">
          <cell r="A6278" t="str">
            <v>85044</v>
          </cell>
          <cell r="B6278" t="str">
            <v xml:space="preserve">RETICULOCYTE COUNT                 </v>
          </cell>
        </row>
        <row r="6279">
          <cell r="A6279" t="str">
            <v>85045</v>
          </cell>
          <cell r="B6279" t="str">
            <v xml:space="preserve">RETICULOCYTE COUNT                 </v>
          </cell>
        </row>
        <row r="6280">
          <cell r="A6280" t="str">
            <v>85046</v>
          </cell>
          <cell r="B6280" t="str">
            <v xml:space="preserve">RETICYTE, HGB CONCENTRATE          </v>
          </cell>
        </row>
        <row r="6281">
          <cell r="A6281" t="str">
            <v>85048</v>
          </cell>
          <cell r="B6281" t="str">
            <v xml:space="preserve">WHITE BLOOD CELL (WBC) COUNT       </v>
          </cell>
        </row>
        <row r="6282">
          <cell r="A6282" t="str">
            <v>85060</v>
          </cell>
          <cell r="B6282" t="str">
            <v xml:space="preserve">BLOOD SMEAR INTERPRETATION         </v>
          </cell>
        </row>
        <row r="6283">
          <cell r="A6283" t="str">
            <v>85095</v>
          </cell>
          <cell r="B6283" t="str">
            <v xml:space="preserve">BONE MARROW ASPIRATION             </v>
          </cell>
        </row>
        <row r="6284">
          <cell r="A6284" t="str">
            <v>85097</v>
          </cell>
          <cell r="B6284" t="str">
            <v xml:space="preserve">BONE MARROW INTERPRETATION         </v>
          </cell>
        </row>
        <row r="6285">
          <cell r="A6285" t="str">
            <v>85102</v>
          </cell>
          <cell r="B6285" t="str">
            <v xml:space="preserve">BONE MARROW BIOPSY                 </v>
          </cell>
        </row>
        <row r="6286">
          <cell r="A6286" t="str">
            <v>85130</v>
          </cell>
          <cell r="B6286" t="str">
            <v xml:space="preserve">CHROMOGENIC SUBSTRATE ASSAY        </v>
          </cell>
        </row>
        <row r="6287">
          <cell r="A6287" t="str">
            <v>85170</v>
          </cell>
          <cell r="B6287" t="str">
            <v xml:space="preserve">BLOOD CLOT RETRACTION              </v>
          </cell>
        </row>
        <row r="6288">
          <cell r="A6288" t="str">
            <v>85175</v>
          </cell>
          <cell r="B6288" t="str">
            <v xml:space="preserve">BLOOD CLOT LYSIS TIME              </v>
          </cell>
        </row>
        <row r="6289">
          <cell r="A6289" t="str">
            <v>85210</v>
          </cell>
          <cell r="B6289" t="str">
            <v xml:space="preserve">BLOOD CLOT FACTOR II TEST          </v>
          </cell>
        </row>
        <row r="6290">
          <cell r="A6290" t="str">
            <v>85220</v>
          </cell>
          <cell r="B6290" t="str">
            <v xml:space="preserve">BLOOD CLOT FACTOR V TEST           </v>
          </cell>
        </row>
        <row r="6291">
          <cell r="A6291" t="str">
            <v>85230</v>
          </cell>
          <cell r="B6291" t="str">
            <v xml:space="preserve">BLOOD CLOT FACTOR VII TEST         </v>
          </cell>
        </row>
        <row r="6292">
          <cell r="A6292" t="str">
            <v>85240</v>
          </cell>
          <cell r="B6292" t="str">
            <v xml:space="preserve">BLOOD CLOT FACTOR VIII TEST        </v>
          </cell>
        </row>
        <row r="6293">
          <cell r="A6293" t="str">
            <v>85244</v>
          </cell>
          <cell r="B6293" t="str">
            <v xml:space="preserve">BLOOD CLOT FACTOR VIII TEST        </v>
          </cell>
        </row>
        <row r="6294">
          <cell r="A6294" t="str">
            <v>85245</v>
          </cell>
          <cell r="B6294" t="str">
            <v xml:space="preserve">BLOOD CLOT FACTOR VIII TEST        </v>
          </cell>
        </row>
        <row r="6295">
          <cell r="A6295" t="str">
            <v>85246</v>
          </cell>
          <cell r="B6295" t="str">
            <v xml:space="preserve">BLOOD CLOT FACTOR VIII TEST        </v>
          </cell>
        </row>
        <row r="6296">
          <cell r="A6296" t="str">
            <v>85247</v>
          </cell>
          <cell r="B6296" t="str">
            <v xml:space="preserve">BLOOD CLOT FACTOR VIII TEST        </v>
          </cell>
        </row>
        <row r="6297">
          <cell r="A6297" t="str">
            <v>85250</v>
          </cell>
          <cell r="B6297" t="str">
            <v xml:space="preserve">BLOOD CLOT FACTOR IX TEST          </v>
          </cell>
        </row>
        <row r="6298">
          <cell r="A6298" t="str">
            <v>85260</v>
          </cell>
          <cell r="B6298" t="str">
            <v xml:space="preserve">BLOOD CLOT FACTOR X TEST           </v>
          </cell>
        </row>
        <row r="6299">
          <cell r="A6299" t="str">
            <v>85270</v>
          </cell>
          <cell r="B6299" t="str">
            <v xml:space="preserve">BLOOD CLOT FACTOR XI TEST          </v>
          </cell>
        </row>
        <row r="6300">
          <cell r="A6300" t="str">
            <v>85280</v>
          </cell>
          <cell r="B6300" t="str">
            <v xml:space="preserve">BLOOD CLOT FACTOR XII TEST         </v>
          </cell>
        </row>
        <row r="6301">
          <cell r="A6301" t="str">
            <v>85290</v>
          </cell>
          <cell r="B6301" t="str">
            <v xml:space="preserve">BLOOD CLOT FACTOR XIII TEST        </v>
          </cell>
        </row>
        <row r="6302">
          <cell r="A6302" t="str">
            <v>85291</v>
          </cell>
          <cell r="B6302" t="str">
            <v xml:space="preserve">BLOOD CLOT FACTOR XIII TEST        </v>
          </cell>
        </row>
        <row r="6303">
          <cell r="A6303" t="str">
            <v>85292</v>
          </cell>
          <cell r="B6303" t="str">
            <v xml:space="preserve">BLOOD CLOT FACTOR ASSAY            </v>
          </cell>
        </row>
        <row r="6304">
          <cell r="A6304" t="str">
            <v>85293</v>
          </cell>
          <cell r="B6304" t="str">
            <v xml:space="preserve">BLOOD CLOT FACTOR ASSAY            </v>
          </cell>
        </row>
        <row r="6305">
          <cell r="A6305" t="str">
            <v>85300</v>
          </cell>
          <cell r="B6305" t="str">
            <v xml:space="preserve">ANTITHROMBIN III TEST              </v>
          </cell>
        </row>
        <row r="6306">
          <cell r="A6306" t="str">
            <v>85301</v>
          </cell>
          <cell r="B6306" t="str">
            <v xml:space="preserve">ANTITHROMBIN III TEST              </v>
          </cell>
        </row>
        <row r="6307">
          <cell r="A6307" t="str">
            <v>85302</v>
          </cell>
          <cell r="B6307" t="str">
            <v xml:space="preserve">BLOOD CLOT INHIBITOR ANTIGEN       </v>
          </cell>
        </row>
        <row r="6308">
          <cell r="A6308" t="str">
            <v>85303</v>
          </cell>
          <cell r="B6308" t="str">
            <v xml:space="preserve">BLOOD CLOT INHIBITOR TEST          </v>
          </cell>
        </row>
        <row r="6309">
          <cell r="A6309" t="str">
            <v>85305</v>
          </cell>
          <cell r="B6309" t="str">
            <v xml:space="preserve">BLOOD CLOT INHIBITOR ASSAY         </v>
          </cell>
        </row>
        <row r="6310">
          <cell r="A6310" t="str">
            <v>85306</v>
          </cell>
          <cell r="B6310" t="str">
            <v xml:space="preserve">BLOOD CLOT INHIBITOR TEST          </v>
          </cell>
        </row>
        <row r="6311">
          <cell r="A6311" t="str">
            <v>85335</v>
          </cell>
          <cell r="B6311" t="str">
            <v xml:space="preserve">FACTOR INHIBITOR TEST              </v>
          </cell>
        </row>
        <row r="6312">
          <cell r="A6312" t="str">
            <v>85337</v>
          </cell>
          <cell r="B6312" t="str">
            <v xml:space="preserve">THROMBOMODULIN                     </v>
          </cell>
        </row>
        <row r="6313">
          <cell r="A6313" t="str">
            <v>85345</v>
          </cell>
          <cell r="B6313" t="str">
            <v xml:space="preserve">COAGULATION TIME                   </v>
          </cell>
        </row>
        <row r="6314">
          <cell r="A6314" t="str">
            <v>85347</v>
          </cell>
          <cell r="B6314" t="str">
            <v xml:space="preserve">COAGULATION TIME                   </v>
          </cell>
        </row>
        <row r="6315">
          <cell r="A6315" t="str">
            <v>85348</v>
          </cell>
          <cell r="B6315" t="str">
            <v xml:space="preserve">COAGULATION TIME                   </v>
          </cell>
        </row>
        <row r="6316">
          <cell r="A6316" t="str">
            <v>85360</v>
          </cell>
          <cell r="B6316" t="str">
            <v xml:space="preserve">EUGLOBULIN LYSIS                   </v>
          </cell>
        </row>
        <row r="6317">
          <cell r="A6317" t="str">
            <v>85362</v>
          </cell>
          <cell r="B6317" t="str">
            <v xml:space="preserve">FIBRIN DEGRADATION PRODUCTS        </v>
          </cell>
        </row>
        <row r="6318">
          <cell r="A6318" t="str">
            <v>85366</v>
          </cell>
          <cell r="B6318" t="str">
            <v xml:space="preserve">FIBRINOGEN TEST                    </v>
          </cell>
        </row>
        <row r="6319">
          <cell r="A6319" t="str">
            <v>85370</v>
          </cell>
          <cell r="B6319" t="str">
            <v xml:space="preserve">FIBRINOGEN TEST                    </v>
          </cell>
        </row>
        <row r="6320">
          <cell r="A6320" t="str">
            <v>85378</v>
          </cell>
          <cell r="B6320" t="str">
            <v xml:space="preserve">FIBRIN DEGRADATION                 </v>
          </cell>
        </row>
        <row r="6321">
          <cell r="A6321" t="str">
            <v>85379</v>
          </cell>
          <cell r="B6321" t="str">
            <v xml:space="preserve">FIBRIN DEGRADATION                 </v>
          </cell>
        </row>
        <row r="6322">
          <cell r="A6322" t="str">
            <v>85384</v>
          </cell>
          <cell r="B6322" t="str">
            <v xml:space="preserve">FIBRINOGEN                         </v>
          </cell>
        </row>
        <row r="6323">
          <cell r="A6323" t="str">
            <v>85385</v>
          </cell>
          <cell r="B6323" t="str">
            <v xml:space="preserve">FIBRINOGEN                         </v>
          </cell>
        </row>
        <row r="6324">
          <cell r="A6324" t="str">
            <v>85390</v>
          </cell>
          <cell r="B6324" t="str">
            <v xml:space="preserve">FIBRINOLYSINS SCREEN               </v>
          </cell>
        </row>
        <row r="6325">
          <cell r="A6325" t="str">
            <v>85400</v>
          </cell>
          <cell r="B6325" t="str">
            <v xml:space="preserve">FIBRINOLYTIC PLASMIN               </v>
          </cell>
        </row>
        <row r="6326">
          <cell r="A6326" t="str">
            <v>85410</v>
          </cell>
          <cell r="B6326" t="str">
            <v xml:space="preserve">FIBRINOLYTIC ANTIPLASMIN           </v>
          </cell>
        </row>
        <row r="6327">
          <cell r="A6327" t="str">
            <v>85415</v>
          </cell>
          <cell r="B6327" t="str">
            <v xml:space="preserve">FIBRINOLYTIC PLASMINOGEN           </v>
          </cell>
        </row>
        <row r="6328">
          <cell r="A6328" t="str">
            <v>85420</v>
          </cell>
          <cell r="B6328" t="str">
            <v xml:space="preserve">FIBRINOLYTIC PLASMINOGEN           </v>
          </cell>
        </row>
        <row r="6329">
          <cell r="A6329" t="str">
            <v>85421</v>
          </cell>
          <cell r="B6329" t="str">
            <v xml:space="preserve">FIBRINOLYTIC PLASMINOGEN           </v>
          </cell>
        </row>
        <row r="6330">
          <cell r="A6330" t="str">
            <v>85441</v>
          </cell>
          <cell r="B6330" t="str">
            <v xml:space="preserve">HEINZ BODIES; DIRECT               </v>
          </cell>
        </row>
        <row r="6331">
          <cell r="A6331" t="str">
            <v>85445</v>
          </cell>
          <cell r="B6331" t="str">
            <v xml:space="preserve">HEINZ BODIES; INDUCED              </v>
          </cell>
        </row>
        <row r="6332">
          <cell r="A6332" t="str">
            <v>85460</v>
          </cell>
          <cell r="B6332" t="str">
            <v xml:space="preserve">HEMOGLOBIN, FETAL                  </v>
          </cell>
        </row>
        <row r="6333">
          <cell r="A6333" t="str">
            <v>85461</v>
          </cell>
          <cell r="B6333" t="str">
            <v xml:space="preserve">HEMOGLOBIN, FETAL                  </v>
          </cell>
        </row>
        <row r="6334">
          <cell r="A6334" t="str">
            <v>85475</v>
          </cell>
          <cell r="B6334" t="str">
            <v xml:space="preserve">HEMOLYSIN                          </v>
          </cell>
        </row>
        <row r="6335">
          <cell r="A6335" t="str">
            <v>85520</v>
          </cell>
          <cell r="B6335" t="str">
            <v xml:space="preserve">HEPARIN ASSAY                      </v>
          </cell>
        </row>
        <row r="6336">
          <cell r="A6336" t="str">
            <v>85525</v>
          </cell>
          <cell r="B6336" t="str">
            <v xml:space="preserve">HEPARIN                            </v>
          </cell>
        </row>
        <row r="6337">
          <cell r="A6337" t="str">
            <v>85530</v>
          </cell>
          <cell r="B6337" t="str">
            <v xml:space="preserve">HEPARIN-PROTAMINE TOLERANCE        </v>
          </cell>
        </row>
        <row r="6338">
          <cell r="A6338" t="str">
            <v>85535</v>
          </cell>
          <cell r="B6338" t="str">
            <v xml:space="preserve">IRON STAIN, BLOOD CELLS            </v>
          </cell>
        </row>
        <row r="6339">
          <cell r="A6339" t="str">
            <v>85540</v>
          </cell>
          <cell r="B6339" t="str">
            <v xml:space="preserve">WBC ALKALINE PHOSPHATASE           </v>
          </cell>
        </row>
        <row r="6340">
          <cell r="A6340" t="str">
            <v>85547</v>
          </cell>
          <cell r="B6340" t="str">
            <v xml:space="preserve">RBC MECHANICAL FRAGILITY           </v>
          </cell>
        </row>
        <row r="6341">
          <cell r="A6341" t="str">
            <v>85549</v>
          </cell>
          <cell r="B6341" t="str">
            <v xml:space="preserve">MURAMIDASE                         </v>
          </cell>
        </row>
        <row r="6342">
          <cell r="A6342" t="str">
            <v>85555</v>
          </cell>
          <cell r="B6342" t="str">
            <v xml:space="preserve">RBC OSMOTIC FRAGILITY              </v>
          </cell>
        </row>
        <row r="6343">
          <cell r="A6343" t="str">
            <v>85557</v>
          </cell>
          <cell r="B6343" t="str">
            <v xml:space="preserve">RBC OSMOTIC FRAGILITY              </v>
          </cell>
        </row>
        <row r="6344">
          <cell r="A6344" t="str">
            <v>85576</v>
          </cell>
          <cell r="B6344" t="str">
            <v xml:space="preserve">BLOOD PLATELET AGGREGATION         </v>
          </cell>
        </row>
        <row r="6345">
          <cell r="A6345" t="str">
            <v>85585</v>
          </cell>
          <cell r="B6345" t="str">
            <v xml:space="preserve">BLOOD PLATELET ESTIMATION          </v>
          </cell>
        </row>
        <row r="6346">
          <cell r="A6346" t="str">
            <v>85590</v>
          </cell>
          <cell r="B6346" t="str">
            <v xml:space="preserve">PLATELET MANUAL COUNT              </v>
          </cell>
        </row>
        <row r="6347">
          <cell r="A6347" t="str">
            <v>85595</v>
          </cell>
          <cell r="B6347" t="str">
            <v xml:space="preserve">PLATELET COUNT, AUTOMATED          </v>
          </cell>
        </row>
        <row r="6348">
          <cell r="A6348" t="str">
            <v>85597</v>
          </cell>
          <cell r="B6348" t="str">
            <v xml:space="preserve">PLATELET NEUTRALIZATION            </v>
          </cell>
        </row>
        <row r="6349">
          <cell r="A6349" t="str">
            <v>85610</v>
          </cell>
          <cell r="B6349" t="str">
            <v xml:space="preserve">PROTHROMBIN TIME                   </v>
          </cell>
        </row>
        <row r="6350">
          <cell r="A6350" t="str">
            <v>85611</v>
          </cell>
          <cell r="B6350" t="str">
            <v xml:space="preserve">PROTHROMBIN TEST                   </v>
          </cell>
        </row>
        <row r="6351">
          <cell r="A6351" t="str">
            <v>85612</v>
          </cell>
          <cell r="B6351" t="str">
            <v xml:space="preserve">VIPER VENOM PROTHROMBIN TIME       </v>
          </cell>
        </row>
        <row r="6352">
          <cell r="A6352" t="str">
            <v>85613</v>
          </cell>
          <cell r="B6352" t="str">
            <v xml:space="preserve">RUSSELL VIPER VENOM, DILUTED       </v>
          </cell>
        </row>
        <row r="6353">
          <cell r="A6353" t="str">
            <v>85635</v>
          </cell>
          <cell r="B6353" t="str">
            <v xml:space="preserve">REPTILASE TEST                     </v>
          </cell>
        </row>
        <row r="6354">
          <cell r="A6354" t="str">
            <v>85651</v>
          </cell>
          <cell r="B6354" t="str">
            <v xml:space="preserve">RBC SED RATE, NONAUTO              </v>
          </cell>
        </row>
        <row r="6355">
          <cell r="A6355" t="str">
            <v>85652</v>
          </cell>
          <cell r="B6355" t="str">
            <v xml:space="preserve">RBC SED RATE, AUTO                 </v>
          </cell>
        </row>
        <row r="6356">
          <cell r="A6356" t="str">
            <v>85660</v>
          </cell>
          <cell r="B6356" t="str">
            <v xml:space="preserve">RBC SICKLE CELL TEST               </v>
          </cell>
        </row>
        <row r="6357">
          <cell r="A6357" t="str">
            <v>85670</v>
          </cell>
          <cell r="B6357" t="str">
            <v xml:space="preserve">THROMBIN TIME, PLASMA              </v>
          </cell>
        </row>
        <row r="6358">
          <cell r="A6358" t="str">
            <v>85675</v>
          </cell>
          <cell r="B6358" t="str">
            <v xml:space="preserve">THROMBIN TIME, TITER               </v>
          </cell>
        </row>
        <row r="6359">
          <cell r="A6359" t="str">
            <v>85705</v>
          </cell>
          <cell r="B6359" t="str">
            <v xml:space="preserve">THROMBOPLASTIN INHIBITION          </v>
          </cell>
        </row>
        <row r="6360">
          <cell r="A6360" t="str">
            <v>85730</v>
          </cell>
          <cell r="B6360" t="str">
            <v xml:space="preserve">THROMBOPLASTIN TIME, PARTIAL       </v>
          </cell>
        </row>
        <row r="6361">
          <cell r="A6361" t="str">
            <v>85732</v>
          </cell>
          <cell r="B6361" t="str">
            <v xml:space="preserve">THROMBOPLASTIN TIME, PARTIAL       </v>
          </cell>
        </row>
        <row r="6362">
          <cell r="A6362" t="str">
            <v>85810</v>
          </cell>
          <cell r="B6362" t="str">
            <v xml:space="preserve">BLOOD VISCOSITY EXAMINATION        </v>
          </cell>
        </row>
        <row r="6363">
          <cell r="A6363" t="str">
            <v>85999</v>
          </cell>
          <cell r="B6363" t="str">
            <v xml:space="preserve">HEMATOLOGY PROCEDURE               </v>
          </cell>
        </row>
        <row r="6364">
          <cell r="A6364" t="str">
            <v>86000</v>
          </cell>
          <cell r="B6364" t="str">
            <v xml:space="preserve">AGGLUTININS; FEBRILE               </v>
          </cell>
        </row>
        <row r="6365">
          <cell r="A6365" t="str">
            <v>86003</v>
          </cell>
          <cell r="B6365" t="str">
            <v xml:space="preserve">ALLERGEN SPECIFIC IGE              </v>
          </cell>
        </row>
        <row r="6366">
          <cell r="A6366" t="str">
            <v>86005</v>
          </cell>
          <cell r="B6366" t="str">
            <v xml:space="preserve">ALLERGEN SPECIFIC IGE              </v>
          </cell>
        </row>
        <row r="6367">
          <cell r="A6367" t="str">
            <v>86021</v>
          </cell>
          <cell r="B6367" t="str">
            <v xml:space="preserve">WBC ANTIBODY IDENTIFICATION        </v>
          </cell>
        </row>
        <row r="6368">
          <cell r="A6368" t="str">
            <v>86022</v>
          </cell>
          <cell r="B6368" t="str">
            <v xml:space="preserve">PLATELET ANTIBODIES                </v>
          </cell>
        </row>
        <row r="6369">
          <cell r="A6369" t="str">
            <v>86023</v>
          </cell>
          <cell r="B6369" t="str">
            <v xml:space="preserve">IMMUNOGLOBULIN ASSAY               </v>
          </cell>
        </row>
        <row r="6370">
          <cell r="A6370" t="str">
            <v>86038</v>
          </cell>
          <cell r="B6370" t="str">
            <v xml:space="preserve">ANTINUCLEAR ANTIBODIES             </v>
          </cell>
        </row>
        <row r="6371">
          <cell r="A6371" t="str">
            <v>86039</v>
          </cell>
          <cell r="B6371" t="str">
            <v xml:space="preserve">ANTINUCLEAR ANTIBODIES (ANA)       </v>
          </cell>
        </row>
        <row r="6372">
          <cell r="A6372" t="str">
            <v>86060</v>
          </cell>
          <cell r="B6372" t="str">
            <v xml:space="preserve">ANTISTREPTOLYSIN O TITER           </v>
          </cell>
        </row>
        <row r="6373">
          <cell r="A6373" t="str">
            <v>86063</v>
          </cell>
          <cell r="B6373" t="str">
            <v xml:space="preserve">ANTISTREPTOLYSIN O SCREEN          </v>
          </cell>
        </row>
        <row r="6374">
          <cell r="A6374" t="str">
            <v>86077</v>
          </cell>
          <cell r="B6374" t="str">
            <v xml:space="preserve">PHYSICIAN BLOOD BANK SERVICE       </v>
          </cell>
        </row>
        <row r="6375">
          <cell r="A6375" t="str">
            <v>86078</v>
          </cell>
          <cell r="B6375" t="str">
            <v xml:space="preserve">PHYSICIAN BLOOD BANK SERVICE       </v>
          </cell>
        </row>
        <row r="6376">
          <cell r="A6376" t="str">
            <v>86079</v>
          </cell>
          <cell r="B6376" t="str">
            <v xml:space="preserve">PHYSICIAN BLOOD BANK SERVICE       </v>
          </cell>
        </row>
        <row r="6377">
          <cell r="A6377" t="str">
            <v>86140</v>
          </cell>
          <cell r="B6377" t="str">
            <v xml:space="preserve">C-REACTIVE PROTEIN                 </v>
          </cell>
        </row>
        <row r="6378">
          <cell r="A6378" t="str">
            <v>86147</v>
          </cell>
          <cell r="B6378" t="str">
            <v xml:space="preserve">CARDIOLIPIN ANTIBODY               </v>
          </cell>
        </row>
        <row r="6379">
          <cell r="A6379" t="str">
            <v>86148</v>
          </cell>
          <cell r="B6379" t="str">
            <v xml:space="preserve">PHOSPHOLIPID ANTIBODY              </v>
          </cell>
        </row>
        <row r="6380">
          <cell r="A6380" t="str">
            <v>86155</v>
          </cell>
          <cell r="B6380" t="str">
            <v xml:space="preserve">CHEMOTAXIS ASSAY                   </v>
          </cell>
        </row>
        <row r="6381">
          <cell r="A6381" t="str">
            <v>86156</v>
          </cell>
          <cell r="B6381" t="str">
            <v xml:space="preserve">COLD AGGLUTININ SCREEN             </v>
          </cell>
        </row>
        <row r="6382">
          <cell r="A6382" t="str">
            <v>86157</v>
          </cell>
          <cell r="B6382" t="str">
            <v xml:space="preserve">COLD AGGLUTININ, TITER             </v>
          </cell>
        </row>
        <row r="6383">
          <cell r="A6383" t="str">
            <v>86160</v>
          </cell>
          <cell r="B6383" t="str">
            <v xml:space="preserve">COMPLEMENT, ANTIGEN                </v>
          </cell>
        </row>
        <row r="6384">
          <cell r="A6384" t="str">
            <v>86161</v>
          </cell>
          <cell r="B6384" t="str">
            <v xml:space="preserve">COMPLEMENT/FUNCTION ACTIVITY       </v>
          </cell>
        </row>
        <row r="6385">
          <cell r="A6385" t="str">
            <v>86162</v>
          </cell>
          <cell r="B6385" t="str">
            <v xml:space="preserve">COMPLEMENT, TOTAL (CH50)           </v>
          </cell>
        </row>
        <row r="6386">
          <cell r="A6386" t="str">
            <v>86171</v>
          </cell>
          <cell r="B6386" t="str">
            <v xml:space="preserve">COMPLEMENT FIXATION, EACH          </v>
          </cell>
        </row>
        <row r="6387">
          <cell r="A6387" t="str">
            <v>86185</v>
          </cell>
          <cell r="B6387" t="str">
            <v xml:space="preserve">COUNTERIMMUNOELECTROPHORESIS       </v>
          </cell>
        </row>
        <row r="6388">
          <cell r="A6388" t="str">
            <v>86215</v>
          </cell>
          <cell r="B6388" t="str">
            <v xml:space="preserve">DEOXYRIBONUCLEASE, ANTIBODY        </v>
          </cell>
        </row>
        <row r="6389">
          <cell r="A6389" t="str">
            <v>86225</v>
          </cell>
          <cell r="B6389" t="str">
            <v xml:space="preserve">DNA ANTIBODY                       </v>
          </cell>
        </row>
        <row r="6390">
          <cell r="A6390" t="str">
            <v>86226</v>
          </cell>
          <cell r="B6390" t="str">
            <v xml:space="preserve">DNA ANTIBODY, SINGLE STRAND        </v>
          </cell>
        </row>
        <row r="6391">
          <cell r="A6391" t="str">
            <v>86235</v>
          </cell>
          <cell r="B6391" t="str">
            <v xml:space="preserve">NUCLEAR ANTIGEN ANTIBODY           </v>
          </cell>
        </row>
        <row r="6392">
          <cell r="A6392" t="str">
            <v>86243</v>
          </cell>
          <cell r="B6392" t="str">
            <v xml:space="preserve">FC RECEPTOR                        </v>
          </cell>
        </row>
        <row r="6393">
          <cell r="A6393" t="str">
            <v>86255</v>
          </cell>
          <cell r="B6393" t="str">
            <v xml:space="preserve">FLUORESCENT ANTIBODY; SCREEN       </v>
          </cell>
        </row>
        <row r="6394">
          <cell r="A6394" t="str">
            <v>86256</v>
          </cell>
          <cell r="B6394" t="str">
            <v xml:space="preserve">FLUORESCENT ANTIBODY; TITER        </v>
          </cell>
        </row>
        <row r="6395">
          <cell r="A6395" t="str">
            <v>86277</v>
          </cell>
          <cell r="B6395" t="str">
            <v xml:space="preserve">GROWTH HORMONE ANTIBODY            </v>
          </cell>
        </row>
        <row r="6396">
          <cell r="A6396" t="str">
            <v>86280</v>
          </cell>
          <cell r="B6396" t="str">
            <v xml:space="preserve">HEMAGGLUTINATION INHIBITION        </v>
          </cell>
        </row>
        <row r="6397">
          <cell r="A6397" t="str">
            <v>86308</v>
          </cell>
          <cell r="B6397" t="str">
            <v xml:space="preserve">HETEROPHILE ANTIBODIES             </v>
          </cell>
        </row>
        <row r="6398">
          <cell r="A6398" t="str">
            <v>86309</v>
          </cell>
          <cell r="B6398" t="str">
            <v xml:space="preserve">HETEROPHILE ANTIBODIES             </v>
          </cell>
        </row>
        <row r="6399">
          <cell r="A6399" t="str">
            <v>86310</v>
          </cell>
          <cell r="B6399" t="str">
            <v xml:space="preserve">HETEROPHILE ANTIBODIES             </v>
          </cell>
        </row>
        <row r="6400">
          <cell r="A6400" t="str">
            <v>86316</v>
          </cell>
          <cell r="B6400" t="str">
            <v xml:space="preserve">IMMUNOASSAY, TUMOR ANTIGEN         </v>
          </cell>
        </row>
        <row r="6401">
          <cell r="A6401" t="str">
            <v>86317</v>
          </cell>
          <cell r="B6401" t="str">
            <v xml:space="preserve">IMMUNOASSAY,INFECTIOUS AGENT       </v>
          </cell>
        </row>
        <row r="6402">
          <cell r="A6402" t="str">
            <v>86318</v>
          </cell>
          <cell r="B6402" t="str">
            <v xml:space="preserve">IMMUNOASSAY,INFECTIOUS AGENT       </v>
          </cell>
        </row>
        <row r="6403">
          <cell r="A6403" t="str">
            <v>86320</v>
          </cell>
          <cell r="B6403" t="str">
            <v xml:space="preserve">SERUM IMMUNOELECTROPHORESIS        </v>
          </cell>
        </row>
        <row r="6404">
          <cell r="A6404" t="str">
            <v>86325</v>
          </cell>
          <cell r="B6404" t="str">
            <v xml:space="preserve">OTHER IMMUNOELECTROPHORESIS        </v>
          </cell>
        </row>
        <row r="6405">
          <cell r="A6405" t="str">
            <v>86327</v>
          </cell>
          <cell r="B6405" t="str">
            <v xml:space="preserve">IMMUNOELECTROPHORESIS ASSAY        </v>
          </cell>
        </row>
        <row r="6406">
          <cell r="A6406" t="str">
            <v>86329</v>
          </cell>
          <cell r="B6406" t="str">
            <v xml:space="preserve">IMMUNODIFFUSION                    </v>
          </cell>
        </row>
        <row r="6407">
          <cell r="A6407" t="str">
            <v>86331</v>
          </cell>
          <cell r="B6407" t="str">
            <v xml:space="preserve">IMMUNODIFFUSION OUCHTERLONY        </v>
          </cell>
        </row>
        <row r="6408">
          <cell r="A6408" t="str">
            <v>86332</v>
          </cell>
          <cell r="B6408" t="str">
            <v xml:space="preserve">IMMUNE COMPLEX ASSAY               </v>
          </cell>
        </row>
        <row r="6409">
          <cell r="A6409" t="str">
            <v>86334</v>
          </cell>
          <cell r="B6409" t="str">
            <v xml:space="preserve">IMMUNOFIXATION PROCEDURE           </v>
          </cell>
        </row>
        <row r="6410">
          <cell r="A6410" t="str">
            <v>86337</v>
          </cell>
          <cell r="B6410" t="str">
            <v xml:space="preserve">INSULIN ANTIBODIES                 </v>
          </cell>
        </row>
        <row r="6411">
          <cell r="A6411" t="str">
            <v>86340</v>
          </cell>
          <cell r="B6411" t="str">
            <v xml:space="preserve">INTRINSIC FACTOR ANTIBODY          </v>
          </cell>
        </row>
        <row r="6412">
          <cell r="A6412" t="str">
            <v>86341</v>
          </cell>
          <cell r="B6412" t="str">
            <v xml:space="preserve">ISLET CELL ANTIBODY                </v>
          </cell>
        </row>
        <row r="6413">
          <cell r="A6413" t="str">
            <v>86343</v>
          </cell>
          <cell r="B6413" t="str">
            <v xml:space="preserve">LEUKOCYTE HISTAMINE RELEASE        </v>
          </cell>
        </row>
        <row r="6414">
          <cell r="A6414" t="str">
            <v>86344</v>
          </cell>
          <cell r="B6414" t="str">
            <v xml:space="preserve">LEUKOCYTE PHAGOCYTOSIS             </v>
          </cell>
        </row>
        <row r="6415">
          <cell r="A6415" t="str">
            <v>86353</v>
          </cell>
          <cell r="B6415" t="str">
            <v xml:space="preserve">LYMPHOCYTE TRANSFORMATION          </v>
          </cell>
        </row>
        <row r="6416">
          <cell r="A6416" t="str">
            <v>86359</v>
          </cell>
          <cell r="B6416" t="str">
            <v xml:space="preserve">T CELLS, TOTAL COUNT               </v>
          </cell>
        </row>
        <row r="6417">
          <cell r="A6417" t="str">
            <v>86360</v>
          </cell>
          <cell r="B6417" t="str">
            <v xml:space="preserve">T CELL ABSOLUTE COUNT/RATIO        </v>
          </cell>
        </row>
        <row r="6418">
          <cell r="A6418" t="str">
            <v>86361</v>
          </cell>
          <cell r="B6418" t="str">
            <v xml:space="preserve">T CELL ABSOLUTE COUNT              </v>
          </cell>
        </row>
        <row r="6419">
          <cell r="A6419" t="str">
            <v>86376</v>
          </cell>
          <cell r="B6419" t="str">
            <v xml:space="preserve">MICROSOMAL ANTIBODY                </v>
          </cell>
        </row>
        <row r="6420">
          <cell r="A6420" t="str">
            <v>86378</v>
          </cell>
          <cell r="B6420" t="str">
            <v xml:space="preserve">MIGRATION INHIBITORY FACTOR        </v>
          </cell>
        </row>
        <row r="6421">
          <cell r="A6421" t="str">
            <v>86382</v>
          </cell>
          <cell r="B6421" t="str">
            <v xml:space="preserve">NEUTRALIZATION TEST, VIRAL         </v>
          </cell>
        </row>
        <row r="6422">
          <cell r="A6422" t="str">
            <v>86384</v>
          </cell>
          <cell r="B6422" t="str">
            <v xml:space="preserve">NITROBLUE TETRAZOLIUM DYE          </v>
          </cell>
        </row>
        <row r="6423">
          <cell r="A6423" t="str">
            <v>86403</v>
          </cell>
          <cell r="B6423" t="str">
            <v xml:space="preserve">PARTICLE AGGLUTINATION TEST        </v>
          </cell>
        </row>
        <row r="6424">
          <cell r="A6424" t="str">
            <v>86406</v>
          </cell>
          <cell r="B6424" t="str">
            <v xml:space="preserve">PARTICLE AGGLUTINATION TEST        </v>
          </cell>
        </row>
        <row r="6425">
          <cell r="A6425" t="str">
            <v>86430</v>
          </cell>
          <cell r="B6425" t="str">
            <v xml:space="preserve">RHEUMATOID FACTOR TEST             </v>
          </cell>
        </row>
        <row r="6426">
          <cell r="A6426" t="str">
            <v>86431</v>
          </cell>
          <cell r="B6426" t="str">
            <v xml:space="preserve">RHEUMATOID FACTOR, QUANT           </v>
          </cell>
        </row>
        <row r="6427">
          <cell r="A6427" t="str">
            <v>86485</v>
          </cell>
          <cell r="B6427" t="str">
            <v xml:space="preserve">SKIN TEST, CANDIDA                 </v>
          </cell>
        </row>
        <row r="6428">
          <cell r="A6428" t="str">
            <v>86490</v>
          </cell>
          <cell r="B6428" t="str">
            <v xml:space="preserve">COCCIDIOIDOMYCOSIS SKIN TEST       </v>
          </cell>
        </row>
        <row r="6429">
          <cell r="A6429" t="str">
            <v>86510</v>
          </cell>
          <cell r="B6429" t="str">
            <v xml:space="preserve">HISTOPLASMOSIS SKIN TEST           </v>
          </cell>
        </row>
        <row r="6430">
          <cell r="A6430" t="str">
            <v>86580</v>
          </cell>
          <cell r="B6430" t="str">
            <v xml:space="preserve">TB INTRADERMAL TEST                </v>
          </cell>
        </row>
        <row r="6431">
          <cell r="A6431" t="str">
            <v>86585</v>
          </cell>
          <cell r="B6431" t="str">
            <v xml:space="preserve">TB TINE TEST                       </v>
          </cell>
        </row>
        <row r="6432">
          <cell r="A6432" t="str">
            <v>86586</v>
          </cell>
          <cell r="B6432" t="str">
            <v xml:space="preserve">SKIN TEST, UNLISTED                </v>
          </cell>
        </row>
        <row r="6433">
          <cell r="A6433" t="str">
            <v>86588</v>
          </cell>
          <cell r="B6433" t="str">
            <v xml:space="preserve">STREPTOCOLLUS, DIRECT SCREEN       </v>
          </cell>
        </row>
        <row r="6434">
          <cell r="A6434" t="str">
            <v>86590</v>
          </cell>
          <cell r="B6434" t="str">
            <v xml:space="preserve">STREPTOKINASE, ANTIBODY            </v>
          </cell>
        </row>
        <row r="6435">
          <cell r="A6435" t="str">
            <v>86592</v>
          </cell>
          <cell r="B6435" t="str">
            <v xml:space="preserve">BLOOD SEROLOGY, QUALITATIVE        </v>
          </cell>
        </row>
        <row r="6436">
          <cell r="A6436" t="str">
            <v>86593</v>
          </cell>
          <cell r="B6436" t="str">
            <v xml:space="preserve">BLOOD SEROLOGY, QUANTITATIVE       </v>
          </cell>
        </row>
        <row r="6437">
          <cell r="A6437" t="str">
            <v>86602</v>
          </cell>
          <cell r="B6437" t="str">
            <v xml:space="preserve">ANTINOMYCES ANTIBODY               </v>
          </cell>
        </row>
        <row r="6438">
          <cell r="A6438" t="str">
            <v>86603</v>
          </cell>
          <cell r="B6438" t="str">
            <v xml:space="preserve">ADENOVIRUS, ANTIBODY               </v>
          </cell>
        </row>
        <row r="6439">
          <cell r="A6439" t="str">
            <v>86606</v>
          </cell>
          <cell r="B6439" t="str">
            <v xml:space="preserve">ASPERGILLUS ANTIBODY               </v>
          </cell>
        </row>
        <row r="6440">
          <cell r="A6440" t="str">
            <v>86609</v>
          </cell>
          <cell r="B6440" t="str">
            <v xml:space="preserve">BACTERIUM, ANTIBODY                </v>
          </cell>
        </row>
        <row r="6441">
          <cell r="A6441" t="str">
            <v>86612</v>
          </cell>
          <cell r="B6441" t="str">
            <v xml:space="preserve">BLASTOMYCES, ANTIBODY              </v>
          </cell>
        </row>
        <row r="6442">
          <cell r="A6442" t="str">
            <v>86615</v>
          </cell>
          <cell r="B6442" t="str">
            <v xml:space="preserve">BORDETELLA ANTIBODY                </v>
          </cell>
        </row>
        <row r="6443">
          <cell r="A6443" t="str">
            <v>86617</v>
          </cell>
          <cell r="B6443" t="str">
            <v xml:space="preserve">LYME DISEASE ANTIBODY              </v>
          </cell>
        </row>
        <row r="6444">
          <cell r="A6444" t="str">
            <v>86618</v>
          </cell>
          <cell r="B6444" t="str">
            <v xml:space="preserve">LYME DISEASE ANTIBODY              </v>
          </cell>
        </row>
        <row r="6445">
          <cell r="A6445" t="str">
            <v>86619</v>
          </cell>
          <cell r="B6445" t="str">
            <v xml:space="preserve">BORRELIA ANTIBODY                  </v>
          </cell>
        </row>
        <row r="6446">
          <cell r="A6446" t="str">
            <v>86622</v>
          </cell>
          <cell r="B6446" t="str">
            <v xml:space="preserve">BRUCELLA, ANTIBODY                 </v>
          </cell>
        </row>
        <row r="6447">
          <cell r="A6447" t="str">
            <v>86625</v>
          </cell>
          <cell r="B6447" t="str">
            <v xml:space="preserve">CAMPYLOBACTER, ANTIBODY            </v>
          </cell>
        </row>
        <row r="6448">
          <cell r="A6448" t="str">
            <v>86628</v>
          </cell>
          <cell r="B6448" t="str">
            <v xml:space="preserve">CANDIDA, ANTIBODY                  </v>
          </cell>
        </row>
        <row r="6449">
          <cell r="A6449" t="str">
            <v>86631</v>
          </cell>
          <cell r="B6449" t="str">
            <v xml:space="preserve">CHLAMYDIA, ANTIBODY                </v>
          </cell>
        </row>
        <row r="6450">
          <cell r="A6450" t="str">
            <v>86632</v>
          </cell>
          <cell r="B6450" t="str">
            <v xml:space="preserve">CHLAMYDIA, IGM, ANTIBODY           </v>
          </cell>
        </row>
        <row r="6451">
          <cell r="A6451" t="str">
            <v>86635</v>
          </cell>
          <cell r="B6451" t="str">
            <v xml:space="preserve">COCCIDIOIDES, ANTIBODY             </v>
          </cell>
        </row>
        <row r="6452">
          <cell r="A6452" t="str">
            <v>86638</v>
          </cell>
          <cell r="B6452" t="str">
            <v xml:space="preserve">Q FEVER ANTIBODY                   </v>
          </cell>
        </row>
        <row r="6453">
          <cell r="A6453" t="str">
            <v>86641</v>
          </cell>
          <cell r="B6453" t="str">
            <v xml:space="preserve">CRYPTOCOCCUS ANTIBODY              </v>
          </cell>
        </row>
        <row r="6454">
          <cell r="A6454" t="str">
            <v>86644</v>
          </cell>
          <cell r="B6454" t="str">
            <v xml:space="preserve">CMV ANTIBODY                       </v>
          </cell>
        </row>
        <row r="6455">
          <cell r="A6455" t="str">
            <v>86645</v>
          </cell>
          <cell r="B6455" t="str">
            <v xml:space="preserve">CMV ANTIBODY, IGM                  </v>
          </cell>
        </row>
        <row r="6456">
          <cell r="A6456" t="str">
            <v>86648</v>
          </cell>
          <cell r="B6456" t="str">
            <v xml:space="preserve">DIPHTHERIA ANTIBODY                </v>
          </cell>
        </row>
        <row r="6457">
          <cell r="A6457" t="str">
            <v>86651</v>
          </cell>
          <cell r="B6457" t="str">
            <v xml:space="preserve">ENCEPHALITIS ANTIBODY              </v>
          </cell>
        </row>
        <row r="6458">
          <cell r="A6458" t="str">
            <v>86652</v>
          </cell>
          <cell r="B6458" t="str">
            <v xml:space="preserve">ENCEPHALITIS ANTIBODY              </v>
          </cell>
        </row>
        <row r="6459">
          <cell r="A6459" t="str">
            <v>86653</v>
          </cell>
          <cell r="B6459" t="str">
            <v xml:space="preserve">ENCEPHALITIS, ANTIBODY             </v>
          </cell>
        </row>
        <row r="6460">
          <cell r="A6460" t="str">
            <v>86654</v>
          </cell>
          <cell r="B6460" t="str">
            <v xml:space="preserve">ENCEPHALITIS, ANTIBODY             </v>
          </cell>
        </row>
        <row r="6461">
          <cell r="A6461" t="str">
            <v>86658</v>
          </cell>
          <cell r="B6461" t="str">
            <v xml:space="preserve">ENTEROVIRUS, ANTIBODY              </v>
          </cell>
        </row>
        <row r="6462">
          <cell r="A6462" t="str">
            <v>86663</v>
          </cell>
          <cell r="B6462" t="str">
            <v xml:space="preserve">EPSTEIN-BARR ANTIBODY              </v>
          </cell>
        </row>
        <row r="6463">
          <cell r="A6463" t="str">
            <v>86664</v>
          </cell>
          <cell r="B6463" t="str">
            <v xml:space="preserve">EPSTEIN-BARR ANTIBODY              </v>
          </cell>
        </row>
        <row r="6464">
          <cell r="A6464" t="str">
            <v>86665</v>
          </cell>
          <cell r="B6464" t="str">
            <v xml:space="preserve">EPSTEIN-BARR, ANTIBODY             </v>
          </cell>
        </row>
        <row r="6465">
          <cell r="A6465" t="str">
            <v>86668</v>
          </cell>
          <cell r="B6465" t="str">
            <v xml:space="preserve">FRANCISELLA TULARENSIS             </v>
          </cell>
        </row>
        <row r="6466">
          <cell r="A6466" t="str">
            <v>86671</v>
          </cell>
          <cell r="B6466" t="str">
            <v xml:space="preserve">FUNGUS, ANTIBODY                   </v>
          </cell>
        </row>
        <row r="6467">
          <cell r="A6467" t="str">
            <v>86674</v>
          </cell>
          <cell r="B6467" t="str">
            <v xml:space="preserve">GIARDIA LAMBLIA                    </v>
          </cell>
        </row>
        <row r="6468">
          <cell r="A6468" t="str">
            <v>86677</v>
          </cell>
          <cell r="B6468" t="str">
            <v xml:space="preserve">HELICOBACTER PYLORI                </v>
          </cell>
        </row>
        <row r="6469">
          <cell r="A6469" t="str">
            <v>86682</v>
          </cell>
          <cell r="B6469" t="str">
            <v xml:space="preserve">HELMINTH, ANTIBODY                 </v>
          </cell>
        </row>
        <row r="6470">
          <cell r="A6470" t="str">
            <v>86684</v>
          </cell>
          <cell r="B6470" t="str">
            <v xml:space="preserve">HEMOPHILUS INFLUENZA               </v>
          </cell>
        </row>
        <row r="6471">
          <cell r="A6471" t="str">
            <v>86687</v>
          </cell>
          <cell r="B6471" t="str">
            <v xml:space="preserve">HTLV I                             </v>
          </cell>
        </row>
        <row r="6472">
          <cell r="A6472" t="str">
            <v>86688</v>
          </cell>
          <cell r="B6472" t="str">
            <v xml:space="preserve">HTLV-II                            </v>
          </cell>
        </row>
        <row r="6473">
          <cell r="A6473" t="str">
            <v>86689</v>
          </cell>
          <cell r="B6473" t="str">
            <v xml:space="preserve">HTLV/HIV CONFIRMATORY TEST         </v>
          </cell>
        </row>
        <row r="6474">
          <cell r="A6474" t="str">
            <v>86692</v>
          </cell>
          <cell r="B6474" t="str">
            <v xml:space="preserve">HEPATITIS, DELTA AGENT             </v>
          </cell>
        </row>
        <row r="6475">
          <cell r="A6475" t="str">
            <v>86694</v>
          </cell>
          <cell r="B6475" t="str">
            <v xml:space="preserve">HERPES SIMPLEX TEST                </v>
          </cell>
        </row>
        <row r="6476">
          <cell r="A6476" t="str">
            <v>86695</v>
          </cell>
          <cell r="B6476" t="str">
            <v xml:space="preserve">HERPES SIMPLEX TEST                </v>
          </cell>
        </row>
        <row r="6477">
          <cell r="A6477" t="str">
            <v>86698</v>
          </cell>
          <cell r="B6477" t="str">
            <v xml:space="preserve">HISTOPLASMA                        </v>
          </cell>
        </row>
        <row r="6478">
          <cell r="A6478" t="str">
            <v>86701</v>
          </cell>
          <cell r="B6478" t="str">
            <v xml:space="preserve">HIV-1                              </v>
          </cell>
        </row>
        <row r="6479">
          <cell r="A6479" t="str">
            <v>86702</v>
          </cell>
          <cell r="B6479" t="str">
            <v xml:space="preserve">HIV-2                              </v>
          </cell>
        </row>
        <row r="6480">
          <cell r="A6480" t="str">
            <v>86703</v>
          </cell>
          <cell r="B6480" t="str">
            <v xml:space="preserve">HIV-1/HIV-2, SINGLE ASSAY          </v>
          </cell>
        </row>
        <row r="6481">
          <cell r="A6481" t="str">
            <v>86704</v>
          </cell>
          <cell r="B6481" t="str">
            <v xml:space="preserve">HEP B CORE AB TEST, IGG &amp; M        </v>
          </cell>
        </row>
        <row r="6482">
          <cell r="A6482" t="str">
            <v>86705</v>
          </cell>
          <cell r="B6482" t="str">
            <v xml:space="preserve">HEP B CORE AB TEST, IGM            </v>
          </cell>
        </row>
        <row r="6483">
          <cell r="A6483" t="str">
            <v>86706</v>
          </cell>
          <cell r="B6483" t="str">
            <v xml:space="preserve">HEPATITIS B SURFACE AB TEST        </v>
          </cell>
        </row>
        <row r="6484">
          <cell r="A6484" t="str">
            <v>86707</v>
          </cell>
          <cell r="B6484" t="str">
            <v xml:space="preserve">HEPATITIS BE AB TEST               </v>
          </cell>
        </row>
        <row r="6485">
          <cell r="A6485" t="str">
            <v>86708</v>
          </cell>
          <cell r="B6485" t="str">
            <v xml:space="preserve">HEP A AB TEST, IGG &amp; M             </v>
          </cell>
        </row>
        <row r="6486">
          <cell r="A6486" t="str">
            <v>86709</v>
          </cell>
          <cell r="B6486" t="str">
            <v xml:space="preserve">HEP A AB TEST, IGM                 </v>
          </cell>
        </row>
        <row r="6487">
          <cell r="A6487" t="str">
            <v>86710</v>
          </cell>
          <cell r="B6487" t="str">
            <v xml:space="preserve">INFLUENZA VIRUS                    </v>
          </cell>
        </row>
        <row r="6488">
          <cell r="A6488" t="str">
            <v>86713</v>
          </cell>
          <cell r="B6488" t="str">
            <v xml:space="preserve">LEGIONELLA                         </v>
          </cell>
        </row>
        <row r="6489">
          <cell r="A6489" t="str">
            <v>86717</v>
          </cell>
          <cell r="B6489" t="str">
            <v xml:space="preserve">LEISHMANIA                         </v>
          </cell>
        </row>
        <row r="6490">
          <cell r="A6490" t="str">
            <v>86720</v>
          </cell>
          <cell r="B6490" t="str">
            <v xml:space="preserve">LEPTOSPIRA                         </v>
          </cell>
        </row>
        <row r="6491">
          <cell r="A6491" t="str">
            <v>86723</v>
          </cell>
          <cell r="B6491" t="str">
            <v xml:space="preserve">LISTERIA MONOCYTOGENES             </v>
          </cell>
        </row>
        <row r="6492">
          <cell r="A6492" t="str">
            <v>86727</v>
          </cell>
          <cell r="B6492" t="str">
            <v xml:space="preserve">LYMPH CHORIOMENINGITIS             </v>
          </cell>
        </row>
        <row r="6493">
          <cell r="A6493" t="str">
            <v>86729</v>
          </cell>
          <cell r="B6493" t="str">
            <v xml:space="preserve">LYMPHO VENEREUM                    </v>
          </cell>
        </row>
        <row r="6494">
          <cell r="A6494" t="str">
            <v>86732</v>
          </cell>
          <cell r="B6494" t="str">
            <v xml:space="preserve">MUCORMYCOSIS                       </v>
          </cell>
        </row>
        <row r="6495">
          <cell r="A6495" t="str">
            <v>86735</v>
          </cell>
          <cell r="B6495" t="str">
            <v xml:space="preserve">MUMPS                              </v>
          </cell>
        </row>
        <row r="6496">
          <cell r="A6496" t="str">
            <v>86738</v>
          </cell>
          <cell r="B6496" t="str">
            <v xml:space="preserve">MYCOPLASMA                         </v>
          </cell>
        </row>
        <row r="6497">
          <cell r="A6497" t="str">
            <v>86741</v>
          </cell>
          <cell r="B6497" t="str">
            <v xml:space="preserve">NEISSERIA MENINGITIDIS             </v>
          </cell>
        </row>
        <row r="6498">
          <cell r="A6498" t="str">
            <v>86744</v>
          </cell>
          <cell r="B6498" t="str">
            <v xml:space="preserve">NOCARDIA                           </v>
          </cell>
        </row>
        <row r="6499">
          <cell r="A6499" t="str">
            <v>86747</v>
          </cell>
          <cell r="B6499" t="str">
            <v xml:space="preserve">PARVOVIRUS                         </v>
          </cell>
        </row>
        <row r="6500">
          <cell r="A6500" t="str">
            <v>86750</v>
          </cell>
          <cell r="B6500" t="str">
            <v xml:space="preserve">MALARIA                            </v>
          </cell>
        </row>
        <row r="6501">
          <cell r="A6501" t="str">
            <v>86753</v>
          </cell>
          <cell r="B6501" t="str">
            <v xml:space="preserve">PROTOZOA, NOT ELSEWHERE            </v>
          </cell>
        </row>
        <row r="6502">
          <cell r="A6502" t="str">
            <v>86756</v>
          </cell>
          <cell r="B6502" t="str">
            <v xml:space="preserve">RESPIRATORY VIRUS                  </v>
          </cell>
        </row>
        <row r="6503">
          <cell r="A6503" t="str">
            <v>86759</v>
          </cell>
          <cell r="B6503" t="str">
            <v xml:space="preserve">ROTAVIRUS                          </v>
          </cell>
        </row>
        <row r="6504">
          <cell r="A6504" t="str">
            <v>86762</v>
          </cell>
          <cell r="B6504" t="str">
            <v xml:space="preserve">RUBELLA                            </v>
          </cell>
        </row>
        <row r="6505">
          <cell r="A6505" t="str">
            <v>86765</v>
          </cell>
          <cell r="B6505" t="str">
            <v xml:space="preserve">RUBEOLA                            </v>
          </cell>
        </row>
        <row r="6506">
          <cell r="A6506" t="str">
            <v>86768</v>
          </cell>
          <cell r="B6506" t="str">
            <v xml:space="preserve">SALMONELLA                         </v>
          </cell>
        </row>
        <row r="6507">
          <cell r="A6507" t="str">
            <v>86771</v>
          </cell>
          <cell r="B6507" t="str">
            <v xml:space="preserve">SHIGELLA                           </v>
          </cell>
        </row>
        <row r="6508">
          <cell r="A6508" t="str">
            <v>86774</v>
          </cell>
          <cell r="B6508" t="str">
            <v xml:space="preserve">TETANUS                            </v>
          </cell>
        </row>
        <row r="6509">
          <cell r="A6509" t="str">
            <v>86777</v>
          </cell>
          <cell r="B6509" t="str">
            <v xml:space="preserve">TOXOPLASMA                         </v>
          </cell>
        </row>
        <row r="6510">
          <cell r="A6510" t="str">
            <v>86778</v>
          </cell>
          <cell r="B6510" t="str">
            <v xml:space="preserve">TOXOPLASMA, IGM                    </v>
          </cell>
        </row>
        <row r="6511">
          <cell r="A6511" t="str">
            <v>86781</v>
          </cell>
          <cell r="B6511" t="str">
            <v xml:space="preserve">TREPONEMA PALLIDUM CONFIRM         </v>
          </cell>
        </row>
        <row r="6512">
          <cell r="A6512" t="str">
            <v>86784</v>
          </cell>
          <cell r="B6512" t="str">
            <v xml:space="preserve">TRICHINELLA                        </v>
          </cell>
        </row>
        <row r="6513">
          <cell r="A6513" t="str">
            <v>86787</v>
          </cell>
          <cell r="B6513" t="str">
            <v xml:space="preserve">VARICELLA-ZOSTER                   </v>
          </cell>
        </row>
        <row r="6514">
          <cell r="A6514" t="str">
            <v>86790</v>
          </cell>
          <cell r="B6514" t="str">
            <v xml:space="preserve">VIRUS, NOT SPECIFIED               </v>
          </cell>
        </row>
        <row r="6515">
          <cell r="A6515" t="str">
            <v>86793</v>
          </cell>
          <cell r="B6515" t="str">
            <v xml:space="preserve">YERSINIA                           </v>
          </cell>
        </row>
        <row r="6516">
          <cell r="A6516" t="str">
            <v>86800</v>
          </cell>
          <cell r="B6516" t="str">
            <v xml:space="preserve">THYROGLOBULIN ANTIBODY             </v>
          </cell>
        </row>
        <row r="6517">
          <cell r="A6517" t="str">
            <v>86803</v>
          </cell>
          <cell r="B6517" t="str">
            <v xml:space="preserve">HEPATITIS C AB TEST                </v>
          </cell>
        </row>
        <row r="6518">
          <cell r="A6518" t="str">
            <v>86804</v>
          </cell>
          <cell r="B6518" t="str">
            <v xml:space="preserve">HEP C AB TEST, CONFIRM             </v>
          </cell>
        </row>
        <row r="6519">
          <cell r="A6519" t="str">
            <v>86805</v>
          </cell>
          <cell r="B6519" t="str">
            <v xml:space="preserve">LYMPHOCYTOTOXICITY ASSAY           </v>
          </cell>
        </row>
        <row r="6520">
          <cell r="A6520" t="str">
            <v>86806</v>
          </cell>
          <cell r="B6520" t="str">
            <v xml:space="preserve">LYMPHOCYTOTOXICITY ASSAY           </v>
          </cell>
        </row>
        <row r="6521">
          <cell r="A6521" t="str">
            <v>86807</v>
          </cell>
          <cell r="B6521" t="str">
            <v xml:space="preserve">CYTOTOXIC ANTIBODY SCREENING       </v>
          </cell>
        </row>
        <row r="6522">
          <cell r="A6522" t="str">
            <v>86808</v>
          </cell>
          <cell r="B6522" t="str">
            <v xml:space="preserve">CYTOTOXIC ANTIBODY SCREENING       </v>
          </cell>
        </row>
        <row r="6523">
          <cell r="A6523" t="str">
            <v>86812</v>
          </cell>
          <cell r="B6523" t="str">
            <v xml:space="preserve">HLA TYPING, A, B, OR C             </v>
          </cell>
        </row>
        <row r="6524">
          <cell r="A6524" t="str">
            <v>86813</v>
          </cell>
          <cell r="B6524" t="str">
            <v xml:space="preserve">HLA TYPING, A, B, OR C             </v>
          </cell>
        </row>
        <row r="6525">
          <cell r="A6525" t="str">
            <v>86816</v>
          </cell>
          <cell r="B6525" t="str">
            <v xml:space="preserve">HLA TYPING, DR/DQ                  </v>
          </cell>
        </row>
        <row r="6526">
          <cell r="A6526" t="str">
            <v>86817</v>
          </cell>
          <cell r="B6526" t="str">
            <v xml:space="preserve">HLA TYPING, DR/DQ                  </v>
          </cell>
        </row>
        <row r="6527">
          <cell r="A6527" t="str">
            <v>86821</v>
          </cell>
          <cell r="B6527" t="str">
            <v xml:space="preserve">LYMPHOCYTE CULTURE, MIXED          </v>
          </cell>
        </row>
        <row r="6528">
          <cell r="A6528" t="str">
            <v>86822</v>
          </cell>
          <cell r="B6528" t="str">
            <v xml:space="preserve">LYMPHOCYTE CULTURE, PRIMED         </v>
          </cell>
        </row>
        <row r="6529">
          <cell r="A6529" t="str">
            <v>86849</v>
          </cell>
          <cell r="B6529" t="str">
            <v xml:space="preserve">IMMUNOLOGY PROCEDURE               </v>
          </cell>
        </row>
        <row r="6530">
          <cell r="A6530" t="str">
            <v>86850</v>
          </cell>
          <cell r="B6530" t="str">
            <v xml:space="preserve">RBC ANTIBODY SCREEN                </v>
          </cell>
        </row>
        <row r="6531">
          <cell r="A6531" t="str">
            <v>86860</v>
          </cell>
          <cell r="B6531" t="str">
            <v xml:space="preserve">RBC ANTIBODY ELUTION               </v>
          </cell>
        </row>
        <row r="6532">
          <cell r="A6532" t="str">
            <v>86870</v>
          </cell>
          <cell r="B6532" t="str">
            <v xml:space="preserve">RBC ANTIBODY IDENTIFICATION        </v>
          </cell>
        </row>
        <row r="6533">
          <cell r="A6533" t="str">
            <v>86880</v>
          </cell>
          <cell r="B6533" t="str">
            <v xml:space="preserve">COOMBS TEST                        </v>
          </cell>
        </row>
        <row r="6534">
          <cell r="A6534" t="str">
            <v>86885</v>
          </cell>
          <cell r="B6534" t="str">
            <v xml:space="preserve">COOMBS TEST                        </v>
          </cell>
        </row>
        <row r="6535">
          <cell r="A6535" t="str">
            <v>86886</v>
          </cell>
          <cell r="B6535" t="str">
            <v xml:space="preserve">COOMBS TEST                        </v>
          </cell>
        </row>
        <row r="6536">
          <cell r="A6536" t="str">
            <v>86890</v>
          </cell>
          <cell r="B6536" t="str">
            <v xml:space="preserve">AUTOLOGOUS BLOOD PROCESS           </v>
          </cell>
        </row>
        <row r="6537">
          <cell r="A6537" t="str">
            <v>86891</v>
          </cell>
          <cell r="B6537" t="str">
            <v xml:space="preserve">AUTOLOGOUS BLOOD, OP SALVAGE       </v>
          </cell>
        </row>
        <row r="6538">
          <cell r="A6538" t="str">
            <v>86900</v>
          </cell>
          <cell r="B6538" t="str">
            <v xml:space="preserve">BLOOD TYPING, ABO                  </v>
          </cell>
        </row>
        <row r="6539">
          <cell r="A6539" t="str">
            <v>86901</v>
          </cell>
          <cell r="B6539" t="str">
            <v xml:space="preserve">BLOOD TYPING, RH (D)               </v>
          </cell>
        </row>
        <row r="6540">
          <cell r="A6540" t="str">
            <v>86903</v>
          </cell>
          <cell r="B6540" t="str">
            <v xml:space="preserve">BLOOD TYPING, ANTIGEN SCREEN       </v>
          </cell>
        </row>
        <row r="6541">
          <cell r="A6541" t="str">
            <v>86904</v>
          </cell>
          <cell r="B6541" t="str">
            <v xml:space="preserve">BLOOD TYPING, PATIENT SERUM        </v>
          </cell>
        </row>
        <row r="6542">
          <cell r="A6542" t="str">
            <v>86905</v>
          </cell>
          <cell r="B6542" t="str">
            <v xml:space="preserve">BLOOD TYPING, RBC ANTIGENS         </v>
          </cell>
        </row>
        <row r="6543">
          <cell r="A6543" t="str">
            <v>86906</v>
          </cell>
          <cell r="B6543" t="str">
            <v xml:space="preserve">BLOOD TYPING, RH PHENOTYPE         </v>
          </cell>
        </row>
        <row r="6544">
          <cell r="A6544" t="str">
            <v>86910</v>
          </cell>
          <cell r="B6544" t="str">
            <v xml:space="preserve">BLOOD TYPING, PATERNITY TEST       </v>
          </cell>
        </row>
        <row r="6545">
          <cell r="A6545" t="str">
            <v>86911</v>
          </cell>
          <cell r="B6545" t="str">
            <v xml:space="preserve">BLOOD TYPING, ANTIGEN SYSTEM       </v>
          </cell>
        </row>
        <row r="6546">
          <cell r="A6546" t="str">
            <v>86915</v>
          </cell>
          <cell r="B6546" t="str">
            <v xml:space="preserve">BONE MARROW                        </v>
          </cell>
        </row>
        <row r="6547">
          <cell r="A6547" t="str">
            <v>86920</v>
          </cell>
          <cell r="B6547" t="str">
            <v xml:space="preserve">COMPATIBILITY TEST                 </v>
          </cell>
        </row>
        <row r="6548">
          <cell r="A6548" t="str">
            <v>86921</v>
          </cell>
          <cell r="B6548" t="str">
            <v xml:space="preserve">COMPATIBILITY TEST                 </v>
          </cell>
        </row>
        <row r="6549">
          <cell r="A6549" t="str">
            <v>86922</v>
          </cell>
          <cell r="B6549" t="str">
            <v xml:space="preserve">COMPATIBILITY TEST                 </v>
          </cell>
        </row>
        <row r="6550">
          <cell r="A6550" t="str">
            <v>86927</v>
          </cell>
          <cell r="B6550" t="str">
            <v xml:space="preserve">PLASMA, FRESH FROZEN               </v>
          </cell>
        </row>
        <row r="6551">
          <cell r="A6551" t="str">
            <v>86930</v>
          </cell>
          <cell r="B6551" t="str">
            <v xml:space="preserve">FROZEN BLOOD PREP                  </v>
          </cell>
        </row>
        <row r="6552">
          <cell r="A6552" t="str">
            <v>86931</v>
          </cell>
          <cell r="B6552" t="str">
            <v xml:space="preserve">FROZEN BLOOD THAW                  </v>
          </cell>
        </row>
        <row r="6553">
          <cell r="A6553" t="str">
            <v>86932</v>
          </cell>
          <cell r="B6553" t="str">
            <v xml:space="preserve">FROZEN BLOOD, FREEZE/THAW          </v>
          </cell>
        </row>
        <row r="6554">
          <cell r="A6554" t="str">
            <v>86940</v>
          </cell>
          <cell r="B6554" t="str">
            <v xml:space="preserve">HEMOLYSINS/AGGLUTININS AUTO        </v>
          </cell>
        </row>
        <row r="6555">
          <cell r="A6555" t="str">
            <v>86941</v>
          </cell>
          <cell r="B6555" t="str">
            <v xml:space="preserve">HEMOLYSINS/AGGLUTININS             </v>
          </cell>
        </row>
        <row r="6556">
          <cell r="A6556" t="str">
            <v>86945</v>
          </cell>
          <cell r="B6556" t="str">
            <v xml:space="preserve">BLOOD PRODUCT/IRRADIATION          </v>
          </cell>
        </row>
        <row r="6557">
          <cell r="A6557" t="str">
            <v>86950</v>
          </cell>
          <cell r="B6557" t="str">
            <v xml:space="preserve">LEUKACYTE TRANSFUSION              </v>
          </cell>
        </row>
        <row r="6558">
          <cell r="A6558" t="str">
            <v>86965</v>
          </cell>
          <cell r="B6558" t="str">
            <v xml:space="preserve">POOLING BLOOD PLATELETS            </v>
          </cell>
        </row>
        <row r="6559">
          <cell r="A6559" t="str">
            <v>86970</v>
          </cell>
          <cell r="B6559" t="str">
            <v xml:space="preserve">RBC PRETREATMENT                   </v>
          </cell>
        </row>
        <row r="6560">
          <cell r="A6560" t="str">
            <v>86971</v>
          </cell>
          <cell r="B6560" t="str">
            <v xml:space="preserve">RBC PRETREATMENT                   </v>
          </cell>
        </row>
        <row r="6561">
          <cell r="A6561" t="str">
            <v>86972</v>
          </cell>
          <cell r="B6561" t="str">
            <v xml:space="preserve">RBC PRETREATMENT                   </v>
          </cell>
        </row>
        <row r="6562">
          <cell r="A6562" t="str">
            <v>86975</v>
          </cell>
          <cell r="B6562" t="str">
            <v xml:space="preserve">RBC PRETREATMENT, SERUM            </v>
          </cell>
        </row>
        <row r="6563">
          <cell r="A6563" t="str">
            <v>86976</v>
          </cell>
          <cell r="B6563" t="str">
            <v xml:space="preserve">RBC PRETREATMENT, SERUM            </v>
          </cell>
        </row>
        <row r="6564">
          <cell r="A6564" t="str">
            <v>86977</v>
          </cell>
          <cell r="B6564" t="str">
            <v xml:space="preserve">RBC PRETREATMENT, SERUM            </v>
          </cell>
        </row>
        <row r="6565">
          <cell r="A6565" t="str">
            <v>86978</v>
          </cell>
          <cell r="B6565" t="str">
            <v xml:space="preserve">RBC PRETREATMENT, SERUM            </v>
          </cell>
        </row>
        <row r="6566">
          <cell r="A6566" t="str">
            <v>86985</v>
          </cell>
          <cell r="B6566" t="str">
            <v xml:space="preserve">SPLIT BLOOD OR PRODUCTS            </v>
          </cell>
        </row>
        <row r="6567">
          <cell r="A6567" t="str">
            <v>86999</v>
          </cell>
          <cell r="B6567" t="str">
            <v xml:space="preserve">TRANSFUSION PROCEDURE              </v>
          </cell>
        </row>
        <row r="6568">
          <cell r="A6568" t="str">
            <v>87001</v>
          </cell>
          <cell r="B6568" t="str">
            <v xml:space="preserve">SMALL ANIMAL INOCULATION           </v>
          </cell>
        </row>
        <row r="6569">
          <cell r="A6569" t="str">
            <v>87003</v>
          </cell>
          <cell r="B6569" t="str">
            <v xml:space="preserve">SMALL ANIMAL INOCULATION           </v>
          </cell>
        </row>
        <row r="6570">
          <cell r="A6570" t="str">
            <v>87015</v>
          </cell>
          <cell r="B6570" t="str">
            <v xml:space="preserve">SPECIMEN CONCENTRATION             </v>
          </cell>
        </row>
        <row r="6571">
          <cell r="A6571" t="str">
            <v>87040</v>
          </cell>
          <cell r="B6571" t="str">
            <v xml:space="preserve">BLOOD CULTURE FOR BACTERIA         </v>
          </cell>
        </row>
        <row r="6572">
          <cell r="A6572" t="str">
            <v>87045</v>
          </cell>
          <cell r="B6572" t="str">
            <v xml:space="preserve">STOOL CULTURE FOR BACTERIA         </v>
          </cell>
        </row>
        <row r="6573">
          <cell r="A6573" t="str">
            <v>87060</v>
          </cell>
          <cell r="B6573" t="str">
            <v xml:space="preserve">NOSE/THROAT CULTURE, BACTERIA      </v>
          </cell>
        </row>
        <row r="6574">
          <cell r="A6574" t="str">
            <v>87070</v>
          </cell>
          <cell r="B6574" t="str">
            <v xml:space="preserve">CULTURE SPECIMEN, BACTERIA         </v>
          </cell>
        </row>
        <row r="6575">
          <cell r="A6575" t="str">
            <v>87072</v>
          </cell>
          <cell r="B6575" t="str">
            <v xml:space="preserve">CULTURE OF SPECIMEN BY KIT         </v>
          </cell>
        </row>
        <row r="6576">
          <cell r="A6576" t="str">
            <v>87075</v>
          </cell>
          <cell r="B6576" t="str">
            <v xml:space="preserve">CULTURE SPECIMEN, BACTERIA         </v>
          </cell>
        </row>
        <row r="6577">
          <cell r="A6577" t="str">
            <v>87076</v>
          </cell>
          <cell r="B6577" t="str">
            <v xml:space="preserve">BACTERIA IDENTIFICATION            </v>
          </cell>
        </row>
        <row r="6578">
          <cell r="A6578" t="str">
            <v>87081</v>
          </cell>
          <cell r="B6578" t="str">
            <v xml:space="preserve">BACTERIA CULTURE SCREEN            </v>
          </cell>
        </row>
        <row r="6579">
          <cell r="A6579" t="str">
            <v>87082</v>
          </cell>
          <cell r="B6579" t="str">
            <v xml:space="preserve">CULTURE OF SPECIMEN BY KIT         </v>
          </cell>
        </row>
        <row r="6580">
          <cell r="A6580" t="str">
            <v>87083</v>
          </cell>
          <cell r="B6580" t="str">
            <v xml:space="preserve">CULTURE OF SPECIMEN BY KIT         </v>
          </cell>
        </row>
        <row r="6581">
          <cell r="A6581" t="str">
            <v>87084</v>
          </cell>
          <cell r="B6581" t="str">
            <v xml:space="preserve">CULTURE OF SPECIMEN BY KIT         </v>
          </cell>
        </row>
        <row r="6582">
          <cell r="A6582" t="str">
            <v>87085</v>
          </cell>
          <cell r="B6582" t="str">
            <v xml:space="preserve">CULTURE OF SPECIMEN BY KIT         </v>
          </cell>
        </row>
        <row r="6583">
          <cell r="A6583" t="str">
            <v>87086</v>
          </cell>
          <cell r="B6583" t="str">
            <v xml:space="preserve">URINE CULTURE, COLONY COUNT        </v>
          </cell>
        </row>
        <row r="6584">
          <cell r="A6584" t="str">
            <v>87087</v>
          </cell>
          <cell r="B6584" t="str">
            <v xml:space="preserve">URINE BACTERIA CULTURE             </v>
          </cell>
        </row>
        <row r="6585">
          <cell r="A6585" t="str">
            <v>87088</v>
          </cell>
          <cell r="B6585" t="str">
            <v xml:space="preserve">URINE BACTERIA CULTURE             </v>
          </cell>
        </row>
        <row r="6586">
          <cell r="A6586" t="str">
            <v>87101</v>
          </cell>
          <cell r="B6586" t="str">
            <v xml:space="preserve">SKIN FUNGUS CULTURE                </v>
          </cell>
        </row>
        <row r="6587">
          <cell r="A6587" t="str">
            <v>87102</v>
          </cell>
          <cell r="B6587" t="str">
            <v xml:space="preserve">FUNGUS ISOLATION CULTURE           </v>
          </cell>
        </row>
        <row r="6588">
          <cell r="A6588" t="str">
            <v>87103</v>
          </cell>
          <cell r="B6588" t="str">
            <v xml:space="preserve">BLOOD FUNGUS CULTURE               </v>
          </cell>
        </row>
        <row r="6589">
          <cell r="A6589" t="str">
            <v>87106</v>
          </cell>
          <cell r="B6589" t="str">
            <v xml:space="preserve">FUNGUS IDENTIFICATION              </v>
          </cell>
        </row>
        <row r="6590">
          <cell r="A6590" t="str">
            <v>87109</v>
          </cell>
          <cell r="B6590" t="str">
            <v xml:space="preserve">MYCOPLASMA CULTURE                 </v>
          </cell>
        </row>
        <row r="6591">
          <cell r="A6591" t="str">
            <v>87110</v>
          </cell>
          <cell r="B6591" t="str">
            <v xml:space="preserve">CULTURE, CHLAMYDIA                 </v>
          </cell>
        </row>
        <row r="6592">
          <cell r="A6592" t="str">
            <v>87116</v>
          </cell>
          <cell r="B6592" t="str">
            <v xml:space="preserve">MYCOBACTERIA CULTURE               </v>
          </cell>
        </row>
        <row r="6593">
          <cell r="A6593" t="str">
            <v>87117</v>
          </cell>
          <cell r="B6593" t="str">
            <v xml:space="preserve">MYCOBACTERIA CULTURE               </v>
          </cell>
        </row>
        <row r="6594">
          <cell r="A6594" t="str">
            <v>87118</v>
          </cell>
          <cell r="B6594" t="str">
            <v xml:space="preserve">MYCOBACTERIA IDENTIFICATION        </v>
          </cell>
        </row>
        <row r="6595">
          <cell r="A6595" t="str">
            <v>87140</v>
          </cell>
          <cell r="B6595" t="str">
            <v xml:space="preserve">CULTURE TYPING, FLUORESCENT        </v>
          </cell>
        </row>
        <row r="6596">
          <cell r="A6596" t="str">
            <v>87143</v>
          </cell>
          <cell r="B6596" t="str">
            <v xml:space="preserve">CULTURE TYPING, GLC METHOD         </v>
          </cell>
        </row>
        <row r="6597">
          <cell r="A6597" t="str">
            <v>87145</v>
          </cell>
          <cell r="B6597" t="str">
            <v xml:space="preserve">CULTURE TYPING, PHAGE METHOD       </v>
          </cell>
        </row>
        <row r="6598">
          <cell r="A6598" t="str">
            <v>87147</v>
          </cell>
          <cell r="B6598" t="str">
            <v xml:space="preserve">CULTURE TYPING, SEROLOGIC          </v>
          </cell>
        </row>
        <row r="6599">
          <cell r="A6599" t="str">
            <v>87151</v>
          </cell>
          <cell r="B6599" t="str">
            <v xml:space="preserve">CULTURE TYPING, SEROLOGIC          </v>
          </cell>
        </row>
        <row r="6600">
          <cell r="A6600" t="str">
            <v>87155</v>
          </cell>
          <cell r="B6600" t="str">
            <v xml:space="preserve">CULTURE TYPING, PRECIPITIN         </v>
          </cell>
        </row>
        <row r="6601">
          <cell r="A6601" t="str">
            <v>87158</v>
          </cell>
          <cell r="B6601" t="str">
            <v xml:space="preserve">CULTURE TYPING, ADDED METHOD       </v>
          </cell>
        </row>
        <row r="6602">
          <cell r="A6602" t="str">
            <v>87163</v>
          </cell>
          <cell r="B6602" t="str">
            <v xml:space="preserve">SPECIAL MICROBIOLOGY CULTURE       </v>
          </cell>
        </row>
        <row r="6603">
          <cell r="A6603" t="str">
            <v>87164</v>
          </cell>
          <cell r="B6603" t="str">
            <v xml:space="preserve">DARK FIELD EXAMINATION             </v>
          </cell>
        </row>
        <row r="6604">
          <cell r="A6604" t="str">
            <v>87166</v>
          </cell>
          <cell r="B6604" t="str">
            <v xml:space="preserve">DARK FIELD EXAMINATION             </v>
          </cell>
        </row>
        <row r="6605">
          <cell r="A6605" t="str">
            <v>87174</v>
          </cell>
          <cell r="B6605" t="str">
            <v xml:space="preserve">ENDOTOXIN, BACTERIAL               </v>
          </cell>
        </row>
        <row r="6606">
          <cell r="A6606" t="str">
            <v>87175</v>
          </cell>
          <cell r="B6606" t="str">
            <v xml:space="preserve">ASSAY, ENDOTOXIN, BACTERIAL        </v>
          </cell>
        </row>
        <row r="6607">
          <cell r="A6607" t="str">
            <v>87176</v>
          </cell>
          <cell r="B6607" t="str">
            <v xml:space="preserve">ENDOTOXIN, BACTERIAL               </v>
          </cell>
        </row>
        <row r="6608">
          <cell r="A6608" t="str">
            <v>87177</v>
          </cell>
          <cell r="B6608" t="str">
            <v xml:space="preserve">OVA AND PARASITES SMEARS           </v>
          </cell>
        </row>
        <row r="6609">
          <cell r="A6609" t="str">
            <v>87181</v>
          </cell>
          <cell r="B6609" t="str">
            <v xml:space="preserve">ANTIBIOTIC SENSITIVITY, EACH       </v>
          </cell>
        </row>
        <row r="6610">
          <cell r="A6610" t="str">
            <v>87184</v>
          </cell>
          <cell r="B6610" t="str">
            <v xml:space="preserve">ANTIBIOTIC SENSITIVITY, EACH       </v>
          </cell>
        </row>
        <row r="6611">
          <cell r="A6611" t="str">
            <v>87186</v>
          </cell>
          <cell r="B6611" t="str">
            <v xml:space="preserve">ANTIBIOTIC SENSITIVITY, MIC        </v>
          </cell>
        </row>
        <row r="6612">
          <cell r="A6612" t="str">
            <v>87187</v>
          </cell>
          <cell r="B6612" t="str">
            <v xml:space="preserve">ANTIBIOTIC SENSITIVITY, MBC        </v>
          </cell>
        </row>
        <row r="6613">
          <cell r="A6613" t="str">
            <v>87188</v>
          </cell>
          <cell r="B6613" t="str">
            <v xml:space="preserve">ANTIBIOTIC SENSITIVITY, EACH       </v>
          </cell>
        </row>
        <row r="6614">
          <cell r="A6614" t="str">
            <v>87190</v>
          </cell>
          <cell r="B6614" t="str">
            <v xml:space="preserve">TB ANTIBIOTIC SENSITIVITY          </v>
          </cell>
        </row>
        <row r="6615">
          <cell r="A6615" t="str">
            <v>87192</v>
          </cell>
          <cell r="B6615" t="str">
            <v xml:space="preserve">ANTIBIOTIC SENSITIVITY, EACH       </v>
          </cell>
        </row>
        <row r="6616">
          <cell r="A6616" t="str">
            <v>87197</v>
          </cell>
          <cell r="B6616" t="str">
            <v xml:space="preserve">BACTERICIDAL LEVEL, SERUM          </v>
          </cell>
        </row>
        <row r="6617">
          <cell r="A6617" t="str">
            <v>87205</v>
          </cell>
          <cell r="B6617" t="str">
            <v xml:space="preserve">SMEAR, STAIN &amp; INTERPRET           </v>
          </cell>
        </row>
        <row r="6618">
          <cell r="A6618" t="str">
            <v>87206</v>
          </cell>
          <cell r="B6618" t="str">
            <v xml:space="preserve">SMEAR, STAIN &amp; INTERPRET           </v>
          </cell>
        </row>
        <row r="6619">
          <cell r="A6619" t="str">
            <v>87207</v>
          </cell>
          <cell r="B6619" t="str">
            <v xml:space="preserve">SMEAR, STAIN &amp; INTERPRET           </v>
          </cell>
        </row>
        <row r="6620">
          <cell r="A6620" t="str">
            <v>87208</v>
          </cell>
          <cell r="B6620" t="str">
            <v xml:space="preserve">SMEAR, STAIN &amp; INTERPRET           </v>
          </cell>
        </row>
        <row r="6621">
          <cell r="A6621" t="str">
            <v>87210</v>
          </cell>
          <cell r="B6621" t="str">
            <v xml:space="preserve">SMEAR, STAIN &amp; INTERPRET           </v>
          </cell>
        </row>
        <row r="6622">
          <cell r="A6622" t="str">
            <v>87211</v>
          </cell>
          <cell r="B6622" t="str">
            <v xml:space="preserve">SMEAR, STAIN &amp; INTERPRET           </v>
          </cell>
        </row>
        <row r="6623">
          <cell r="A6623" t="str">
            <v>87220</v>
          </cell>
          <cell r="B6623" t="str">
            <v xml:space="preserve">TISSUE EXAM FOR FUNGI              </v>
          </cell>
        </row>
        <row r="6624">
          <cell r="A6624" t="str">
            <v>87230</v>
          </cell>
          <cell r="B6624" t="str">
            <v xml:space="preserve">ASSAY, TOXIN OR ANTITOXIN          </v>
          </cell>
        </row>
        <row r="6625">
          <cell r="A6625" t="str">
            <v>87250</v>
          </cell>
          <cell r="B6625" t="str">
            <v xml:space="preserve">VIRUS INOCULATION FOR TEST         </v>
          </cell>
        </row>
        <row r="6626">
          <cell r="A6626" t="str">
            <v>87252</v>
          </cell>
          <cell r="B6626" t="str">
            <v xml:space="preserve">VIRUS INOCULATION FOR TEST         </v>
          </cell>
        </row>
        <row r="6627">
          <cell r="A6627" t="str">
            <v>87253</v>
          </cell>
          <cell r="B6627" t="str">
            <v xml:space="preserve">VIRUS INOCULATION FOR TEST         </v>
          </cell>
        </row>
        <row r="6628">
          <cell r="A6628" t="str">
            <v>87260</v>
          </cell>
          <cell r="B6628" t="str">
            <v xml:space="preserve">ADENOVIRUS AG, DFA                 </v>
          </cell>
        </row>
        <row r="6629">
          <cell r="A6629" t="str">
            <v>87265</v>
          </cell>
          <cell r="B6629" t="str">
            <v xml:space="preserve">PERTUSSIS AG, DFA                  </v>
          </cell>
        </row>
        <row r="6630">
          <cell r="A6630" t="str">
            <v>87270</v>
          </cell>
          <cell r="B6630" t="str">
            <v xml:space="preserve">CHYLMD TRACH AG, DFA               </v>
          </cell>
        </row>
        <row r="6631">
          <cell r="A6631" t="str">
            <v>87272</v>
          </cell>
          <cell r="B6631" t="str">
            <v xml:space="preserve">CRYPTOSPORIDUM AG, DFA             </v>
          </cell>
        </row>
        <row r="6632">
          <cell r="A6632" t="str">
            <v>87274</v>
          </cell>
          <cell r="B6632" t="str">
            <v xml:space="preserve">HERPES SIMPLEX AG, DFA             </v>
          </cell>
        </row>
        <row r="6633">
          <cell r="A6633" t="str">
            <v>87276</v>
          </cell>
          <cell r="B6633" t="str">
            <v xml:space="preserve">INFLUENZA AG, DFA                  </v>
          </cell>
        </row>
        <row r="6634">
          <cell r="A6634" t="str">
            <v>87278</v>
          </cell>
          <cell r="B6634" t="str">
            <v xml:space="preserve">LEGION PNEUMO AG, DFA              </v>
          </cell>
        </row>
        <row r="6635">
          <cell r="A6635" t="str">
            <v>87280</v>
          </cell>
          <cell r="B6635" t="str">
            <v xml:space="preserve">RESP SYNCYTIAL AG, DFA             </v>
          </cell>
        </row>
        <row r="6636">
          <cell r="A6636" t="str">
            <v>87285</v>
          </cell>
          <cell r="B6636" t="str">
            <v xml:space="preserve">TREPON PALLIDUM AG, DFA            </v>
          </cell>
        </row>
        <row r="6637">
          <cell r="A6637" t="str">
            <v>87290</v>
          </cell>
          <cell r="B6637" t="str">
            <v xml:space="preserve">VARICELLA AG, DFA                  </v>
          </cell>
        </row>
        <row r="6638">
          <cell r="A6638" t="str">
            <v>87299</v>
          </cell>
          <cell r="B6638" t="str">
            <v xml:space="preserve">AG DETECTION NOS, DFA              </v>
          </cell>
        </row>
        <row r="6639">
          <cell r="A6639" t="str">
            <v>87301</v>
          </cell>
          <cell r="B6639" t="str">
            <v xml:space="preserve">ADENOVIRUS AG, EIA                 </v>
          </cell>
        </row>
        <row r="6640">
          <cell r="A6640" t="str">
            <v>87320</v>
          </cell>
          <cell r="B6640" t="str">
            <v xml:space="preserve">CHYLMD TRACH AG, EIA               </v>
          </cell>
        </row>
        <row r="6641">
          <cell r="A6641" t="str">
            <v>87324</v>
          </cell>
          <cell r="B6641" t="str">
            <v xml:space="preserve">CLOSTRIDIUM AG, EIA                </v>
          </cell>
        </row>
        <row r="6642">
          <cell r="A6642" t="str">
            <v>87328</v>
          </cell>
          <cell r="B6642" t="str">
            <v xml:space="preserve">CRYPTOSPOR AG, EIA                 </v>
          </cell>
        </row>
        <row r="6643">
          <cell r="A6643" t="str">
            <v>87332</v>
          </cell>
          <cell r="B6643" t="str">
            <v xml:space="preserve">CYTOMEGALOVIRUS AG, EIA            </v>
          </cell>
        </row>
        <row r="6644">
          <cell r="A6644" t="str">
            <v>87335</v>
          </cell>
          <cell r="B6644" t="str">
            <v xml:space="preserve">E COLI 0157 AG, EIA                </v>
          </cell>
        </row>
        <row r="6645">
          <cell r="A6645" t="str">
            <v>87340</v>
          </cell>
          <cell r="B6645" t="str">
            <v xml:space="preserve">HEPATITIS B SURFACE AG, EIA        </v>
          </cell>
        </row>
        <row r="6646">
          <cell r="A6646" t="str">
            <v>87350</v>
          </cell>
          <cell r="B6646" t="str">
            <v xml:space="preserve">HEPATITIS B AG, EIA                </v>
          </cell>
        </row>
        <row r="6647">
          <cell r="A6647" t="str">
            <v>87380</v>
          </cell>
          <cell r="B6647" t="str">
            <v xml:space="preserve">HEPATITIS DELTA AG, EIA            </v>
          </cell>
        </row>
        <row r="6648">
          <cell r="A6648" t="str">
            <v>87385</v>
          </cell>
          <cell r="B6648" t="str">
            <v xml:space="preserve">HISTOPLASMA CAPSUL AG, EIA         </v>
          </cell>
        </row>
        <row r="6649">
          <cell r="A6649" t="str">
            <v>87390</v>
          </cell>
          <cell r="B6649" t="str">
            <v xml:space="preserve">HIV-1 AG, EIA                      </v>
          </cell>
        </row>
        <row r="6650">
          <cell r="A6650" t="str">
            <v>87391</v>
          </cell>
          <cell r="B6650" t="str">
            <v xml:space="preserve">HIV-2 AG, EIA                      </v>
          </cell>
        </row>
        <row r="6651">
          <cell r="A6651" t="str">
            <v>87420</v>
          </cell>
          <cell r="B6651" t="str">
            <v xml:space="preserve">RESP SYNCYTIAL AG, EIA             </v>
          </cell>
        </row>
        <row r="6652">
          <cell r="A6652" t="str">
            <v>87425</v>
          </cell>
          <cell r="B6652" t="str">
            <v xml:space="preserve">ROTAVIRUS AG, EIA                  </v>
          </cell>
        </row>
        <row r="6653">
          <cell r="A6653" t="str">
            <v>87430</v>
          </cell>
          <cell r="B6653" t="str">
            <v xml:space="preserve">STREP A AG, EIA                    </v>
          </cell>
        </row>
        <row r="6654">
          <cell r="A6654" t="str">
            <v>87449</v>
          </cell>
          <cell r="B6654" t="str">
            <v xml:space="preserve">AG DETECT NOS, EIA, MULT           </v>
          </cell>
        </row>
        <row r="6655">
          <cell r="A6655" t="str">
            <v>87450</v>
          </cell>
          <cell r="B6655" t="str">
            <v xml:space="preserve">AG DETECT NOS, EIA, SINGLE         </v>
          </cell>
        </row>
        <row r="6656">
          <cell r="A6656" t="str">
            <v>87470</v>
          </cell>
          <cell r="B6656" t="str">
            <v xml:space="preserve">BARTONELLA, DNA, DIR PROBE         </v>
          </cell>
        </row>
        <row r="6657">
          <cell r="A6657" t="str">
            <v>87471</v>
          </cell>
          <cell r="B6657" t="str">
            <v xml:space="preserve">BARTONELLA, DNA, AMP PROBE         </v>
          </cell>
        </row>
        <row r="6658">
          <cell r="A6658" t="str">
            <v>87472</v>
          </cell>
          <cell r="B6658" t="str">
            <v xml:space="preserve">BARTONELLA, DNA, QUANT             </v>
          </cell>
        </row>
        <row r="6659">
          <cell r="A6659" t="str">
            <v>87475</v>
          </cell>
          <cell r="B6659" t="str">
            <v xml:space="preserve">LYME DIS, DNA, DIR PROBE           </v>
          </cell>
        </row>
        <row r="6660">
          <cell r="A6660" t="str">
            <v>87476</v>
          </cell>
          <cell r="B6660" t="str">
            <v xml:space="preserve">LYME DIS, DNA, AMP PROBE           </v>
          </cell>
        </row>
        <row r="6661">
          <cell r="A6661" t="str">
            <v>87477</v>
          </cell>
          <cell r="B6661" t="str">
            <v xml:space="preserve">LYME DIS, DNA, QUANT               </v>
          </cell>
        </row>
        <row r="6662">
          <cell r="A6662" t="str">
            <v>87480</v>
          </cell>
          <cell r="B6662" t="str">
            <v xml:space="preserve">CANDIDA, DNA, DIR PROBE            </v>
          </cell>
        </row>
        <row r="6663">
          <cell r="A6663" t="str">
            <v>87481</v>
          </cell>
          <cell r="B6663" t="str">
            <v xml:space="preserve">CANDIDA, DNA, AMP PROBE            </v>
          </cell>
        </row>
        <row r="6664">
          <cell r="A6664" t="str">
            <v>87482</v>
          </cell>
          <cell r="B6664" t="str">
            <v xml:space="preserve">CANDIDA, DNA, QUANT                </v>
          </cell>
        </row>
        <row r="6665">
          <cell r="A6665" t="str">
            <v>87485</v>
          </cell>
          <cell r="B6665" t="str">
            <v xml:space="preserve">CHYLMD PNEUM, DNA, DIR PROBE       </v>
          </cell>
        </row>
        <row r="6666">
          <cell r="A6666" t="str">
            <v>87486</v>
          </cell>
          <cell r="B6666" t="str">
            <v xml:space="preserve">CHYLMD PNEUM, DNA, AMP PROBE       </v>
          </cell>
        </row>
        <row r="6667">
          <cell r="A6667" t="str">
            <v>87487</v>
          </cell>
          <cell r="B6667" t="str">
            <v xml:space="preserve">CHYLMD PNEUM, DNA, QUANT           </v>
          </cell>
        </row>
        <row r="6668">
          <cell r="A6668" t="str">
            <v>87490</v>
          </cell>
          <cell r="B6668" t="str">
            <v xml:space="preserve">CHYLMD TRACH, DNA, DIR PROBE       </v>
          </cell>
        </row>
        <row r="6669">
          <cell r="A6669" t="str">
            <v>87491</v>
          </cell>
          <cell r="B6669" t="str">
            <v xml:space="preserve">CHYLMD TRACH, DNA, AMP PROBE       </v>
          </cell>
        </row>
        <row r="6670">
          <cell r="A6670" t="str">
            <v>87492</v>
          </cell>
          <cell r="B6670" t="str">
            <v xml:space="preserve">CHYLMD TRACH, DNA, QUANT           </v>
          </cell>
        </row>
        <row r="6671">
          <cell r="A6671" t="str">
            <v>87495</v>
          </cell>
          <cell r="B6671" t="str">
            <v xml:space="preserve">CYTOMEG, DNA, DIR PROBE            </v>
          </cell>
        </row>
        <row r="6672">
          <cell r="A6672" t="str">
            <v>87496</v>
          </cell>
          <cell r="B6672" t="str">
            <v xml:space="preserve">CYTOMEG, DNA, AMP PROBE            </v>
          </cell>
        </row>
        <row r="6673">
          <cell r="A6673" t="str">
            <v>87497</v>
          </cell>
          <cell r="B6673" t="str">
            <v xml:space="preserve">CYTOMEG, DNA, QUANT                </v>
          </cell>
        </row>
        <row r="6674">
          <cell r="A6674" t="str">
            <v>87510</v>
          </cell>
          <cell r="B6674" t="str">
            <v xml:space="preserve">GARDNER VAG, DNA, DIR PROBE        </v>
          </cell>
        </row>
        <row r="6675">
          <cell r="A6675" t="str">
            <v>87511</v>
          </cell>
          <cell r="B6675" t="str">
            <v xml:space="preserve">GARDNER VAG, DNA, AMP PROBE        </v>
          </cell>
        </row>
        <row r="6676">
          <cell r="A6676" t="str">
            <v>87512</v>
          </cell>
          <cell r="B6676" t="str">
            <v xml:space="preserve">GARDNER VAG, DNA, QUANT            </v>
          </cell>
        </row>
        <row r="6677">
          <cell r="A6677" t="str">
            <v>87515</v>
          </cell>
          <cell r="B6677" t="str">
            <v xml:space="preserve">HEPATITIS B, DNA, DIR PROBE        </v>
          </cell>
        </row>
        <row r="6678">
          <cell r="A6678" t="str">
            <v>87516</v>
          </cell>
          <cell r="B6678" t="str">
            <v xml:space="preserve">HEPATITIS B, DNA, AMP PROBE        </v>
          </cell>
        </row>
        <row r="6679">
          <cell r="A6679" t="str">
            <v>87517</v>
          </cell>
          <cell r="B6679" t="str">
            <v xml:space="preserve">HEPATITIS B, DNA, QUANT            </v>
          </cell>
        </row>
        <row r="6680">
          <cell r="A6680" t="str">
            <v>87520</v>
          </cell>
          <cell r="B6680" t="str">
            <v xml:space="preserve">HEPATITIS C, RNA, DIR PROBE        </v>
          </cell>
        </row>
        <row r="6681">
          <cell r="A6681" t="str">
            <v>87521</v>
          </cell>
          <cell r="B6681" t="str">
            <v xml:space="preserve">HEPATITIS C, RNA, AMP PROBE        </v>
          </cell>
        </row>
        <row r="6682">
          <cell r="A6682" t="str">
            <v>87522</v>
          </cell>
          <cell r="B6682" t="str">
            <v xml:space="preserve">HEPATITIS C, RNA, QUANT            </v>
          </cell>
        </row>
        <row r="6683">
          <cell r="A6683" t="str">
            <v>87525</v>
          </cell>
          <cell r="B6683" t="str">
            <v xml:space="preserve">HEPATITIS G, DNA, DIR PROBE        </v>
          </cell>
        </row>
        <row r="6684">
          <cell r="A6684" t="str">
            <v>87526</v>
          </cell>
          <cell r="B6684" t="str">
            <v xml:space="preserve">HEPATITIS G, DNA, AMP PROBE        </v>
          </cell>
        </row>
        <row r="6685">
          <cell r="A6685" t="str">
            <v>87527</v>
          </cell>
          <cell r="B6685" t="str">
            <v xml:space="preserve">HEPATITIS G, DNA, QUANT            </v>
          </cell>
        </row>
        <row r="6686">
          <cell r="A6686" t="str">
            <v>87528</v>
          </cell>
          <cell r="B6686" t="str">
            <v xml:space="preserve">HSV, DNA, DIR PROBE                </v>
          </cell>
        </row>
        <row r="6687">
          <cell r="A6687" t="str">
            <v>87529</v>
          </cell>
          <cell r="B6687" t="str">
            <v xml:space="preserve">HSV, DNA, AMP PROBE                </v>
          </cell>
        </row>
        <row r="6688">
          <cell r="A6688" t="str">
            <v>87530</v>
          </cell>
          <cell r="B6688" t="str">
            <v xml:space="preserve">HSV, DNA, QUANT                    </v>
          </cell>
        </row>
        <row r="6689">
          <cell r="A6689" t="str">
            <v>87531</v>
          </cell>
          <cell r="B6689" t="str">
            <v xml:space="preserve">HHV-6, DNA, DIR PROBE              </v>
          </cell>
        </row>
        <row r="6690">
          <cell r="A6690" t="str">
            <v>87532</v>
          </cell>
          <cell r="B6690" t="str">
            <v xml:space="preserve">HHV-6, DNA, AMP PROBE              </v>
          </cell>
        </row>
        <row r="6691">
          <cell r="A6691" t="str">
            <v>87533</v>
          </cell>
          <cell r="B6691" t="str">
            <v xml:space="preserve">HHV-6, DNA, QUANT                  </v>
          </cell>
        </row>
        <row r="6692">
          <cell r="A6692" t="str">
            <v>87534</v>
          </cell>
          <cell r="B6692" t="str">
            <v xml:space="preserve">HIV-1, DNA, DIR PROBE              </v>
          </cell>
        </row>
        <row r="6693">
          <cell r="A6693" t="str">
            <v>87535</v>
          </cell>
          <cell r="B6693" t="str">
            <v xml:space="preserve">HIV-1, DNA, AMP PROBE              </v>
          </cell>
        </row>
        <row r="6694">
          <cell r="A6694" t="str">
            <v>87536</v>
          </cell>
          <cell r="B6694" t="str">
            <v xml:space="preserve">HIV-1, DNA, QUANT                  </v>
          </cell>
        </row>
        <row r="6695">
          <cell r="A6695" t="str">
            <v>87537</v>
          </cell>
          <cell r="B6695" t="str">
            <v xml:space="preserve">HIV-2, DNA, DIR PROBE              </v>
          </cell>
        </row>
        <row r="6696">
          <cell r="A6696" t="str">
            <v>87538</v>
          </cell>
          <cell r="B6696" t="str">
            <v xml:space="preserve">HIV-2, DNA, AMP PROBE              </v>
          </cell>
        </row>
        <row r="6697">
          <cell r="A6697" t="str">
            <v>87539</v>
          </cell>
          <cell r="B6697" t="str">
            <v xml:space="preserve">HIV-2, DNA, QUANT                  </v>
          </cell>
        </row>
        <row r="6698">
          <cell r="A6698" t="str">
            <v>87540</v>
          </cell>
          <cell r="B6698" t="str">
            <v xml:space="preserve">LEGION PNEUMO, DNA, DIR PROB       </v>
          </cell>
        </row>
        <row r="6699">
          <cell r="A6699" t="str">
            <v>87541</v>
          </cell>
          <cell r="B6699" t="str">
            <v xml:space="preserve">LEGION PNEUMO, DNA, AMP PROB       </v>
          </cell>
        </row>
        <row r="6700">
          <cell r="A6700" t="str">
            <v>87542</v>
          </cell>
          <cell r="B6700" t="str">
            <v xml:space="preserve">LEGION PNEUMO, DNA, QUANT          </v>
          </cell>
        </row>
        <row r="6701">
          <cell r="A6701" t="str">
            <v>87550</v>
          </cell>
          <cell r="B6701" t="str">
            <v xml:space="preserve">MYCOBACTERIA, DNA, DIR PROBE       </v>
          </cell>
        </row>
        <row r="6702">
          <cell r="A6702" t="str">
            <v>87551</v>
          </cell>
          <cell r="B6702" t="str">
            <v xml:space="preserve">MYCOBACTERIA, DNA, AMP PROBE       </v>
          </cell>
        </row>
        <row r="6703">
          <cell r="A6703" t="str">
            <v>87552</v>
          </cell>
          <cell r="B6703" t="str">
            <v xml:space="preserve">MYCOBACTERIA, DNA, QUANT           </v>
          </cell>
        </row>
        <row r="6704">
          <cell r="A6704" t="str">
            <v>87555</v>
          </cell>
          <cell r="B6704" t="str">
            <v xml:space="preserve">M.TUBERCULO, DNA, DIR PROBE        </v>
          </cell>
        </row>
        <row r="6705">
          <cell r="A6705" t="str">
            <v>87556</v>
          </cell>
          <cell r="B6705" t="str">
            <v xml:space="preserve">M.TUBERCULO, DNA, AMP PROBE        </v>
          </cell>
        </row>
        <row r="6706">
          <cell r="A6706" t="str">
            <v>87557</v>
          </cell>
          <cell r="B6706" t="str">
            <v xml:space="preserve">M.TUBERCULO, DNA, QUANT            </v>
          </cell>
        </row>
        <row r="6707">
          <cell r="A6707" t="str">
            <v>87560</v>
          </cell>
          <cell r="B6707" t="str">
            <v xml:space="preserve">M.AVIUM-INTRA, DNA, DIR PROB       </v>
          </cell>
        </row>
        <row r="6708">
          <cell r="A6708" t="str">
            <v>87561</v>
          </cell>
          <cell r="B6708" t="str">
            <v xml:space="preserve">M.AVIUM-INTRA, DNA, AMP PROB       </v>
          </cell>
        </row>
        <row r="6709">
          <cell r="A6709" t="str">
            <v>87562</v>
          </cell>
          <cell r="B6709" t="str">
            <v xml:space="preserve">M.AVIUM-INTRA, DNA, QUANT          </v>
          </cell>
        </row>
        <row r="6710">
          <cell r="A6710" t="str">
            <v>87580</v>
          </cell>
          <cell r="B6710" t="str">
            <v xml:space="preserve">M.PNEUMON, DNA, DIR PROBE          </v>
          </cell>
        </row>
        <row r="6711">
          <cell r="A6711" t="str">
            <v>87581</v>
          </cell>
          <cell r="B6711" t="str">
            <v xml:space="preserve">M.PNEUMON, DNA, AMP PROBE          </v>
          </cell>
        </row>
        <row r="6712">
          <cell r="A6712" t="str">
            <v>87582</v>
          </cell>
          <cell r="B6712" t="str">
            <v xml:space="preserve">M.PNEUMON, DNA, QUANT              </v>
          </cell>
        </row>
        <row r="6713">
          <cell r="A6713" t="str">
            <v>87590</v>
          </cell>
          <cell r="B6713" t="str">
            <v xml:space="preserve">N.GONORRHOEAE, DNA, DIR PROB       </v>
          </cell>
        </row>
        <row r="6714">
          <cell r="A6714" t="str">
            <v>87591</v>
          </cell>
          <cell r="B6714" t="str">
            <v xml:space="preserve">N.GONORRHOEAE, DNA, AMP PROB       </v>
          </cell>
        </row>
        <row r="6715">
          <cell r="A6715" t="str">
            <v>87592</v>
          </cell>
          <cell r="B6715" t="str">
            <v xml:space="preserve">N.GONORRHOEAE, DNA, QUANT          </v>
          </cell>
        </row>
        <row r="6716">
          <cell r="A6716" t="str">
            <v>87620</v>
          </cell>
          <cell r="B6716" t="str">
            <v xml:space="preserve">HPV, DNA, DIR PROBE                </v>
          </cell>
        </row>
        <row r="6717">
          <cell r="A6717" t="str">
            <v>87621</v>
          </cell>
          <cell r="B6717" t="str">
            <v xml:space="preserve">HPV, DNA, AMP PROBE                </v>
          </cell>
        </row>
        <row r="6718">
          <cell r="A6718" t="str">
            <v>87622</v>
          </cell>
          <cell r="B6718" t="str">
            <v xml:space="preserve">HPV, DNA, QUANT                    </v>
          </cell>
        </row>
        <row r="6719">
          <cell r="A6719" t="str">
            <v>87650</v>
          </cell>
          <cell r="B6719" t="str">
            <v xml:space="preserve">STREP A, DNA, DIR PROBE            </v>
          </cell>
        </row>
        <row r="6720">
          <cell r="A6720" t="str">
            <v>87651</v>
          </cell>
          <cell r="B6720" t="str">
            <v xml:space="preserve">STREP A, DNA, AMP PROBE            </v>
          </cell>
        </row>
        <row r="6721">
          <cell r="A6721" t="str">
            <v>87652</v>
          </cell>
          <cell r="B6721" t="str">
            <v xml:space="preserve">STREP A, DNA, QUANT                </v>
          </cell>
        </row>
        <row r="6722">
          <cell r="A6722" t="str">
            <v>87797</v>
          </cell>
          <cell r="B6722" t="str">
            <v xml:space="preserve">DETECT AGENT NOS, DNA, DIR         </v>
          </cell>
        </row>
        <row r="6723">
          <cell r="A6723" t="str">
            <v>87798</v>
          </cell>
          <cell r="B6723" t="str">
            <v xml:space="preserve">DETECT AGENT NOS, DNA, AMP         </v>
          </cell>
        </row>
        <row r="6724">
          <cell r="A6724" t="str">
            <v>87799</v>
          </cell>
          <cell r="B6724" t="str">
            <v xml:space="preserve">DETECT AGENT NOS, DNA, QUANT       </v>
          </cell>
        </row>
        <row r="6725">
          <cell r="A6725" t="str">
            <v>87810</v>
          </cell>
          <cell r="B6725" t="str">
            <v xml:space="preserve">CHYLMD TRACH ASSAY W/OPTIC         </v>
          </cell>
        </row>
        <row r="6726">
          <cell r="A6726" t="str">
            <v>87850</v>
          </cell>
          <cell r="B6726" t="str">
            <v xml:space="preserve">N. GONORRHOEAE ASSAY W/OPTIC       </v>
          </cell>
        </row>
        <row r="6727">
          <cell r="A6727" t="str">
            <v>87880</v>
          </cell>
          <cell r="B6727" t="str">
            <v xml:space="preserve">STREP A ASSAY W/OPTIC              </v>
          </cell>
        </row>
        <row r="6728">
          <cell r="A6728" t="str">
            <v>87899</v>
          </cell>
          <cell r="B6728" t="str">
            <v xml:space="preserve">AGENT NOS ASSAY W/OPTIC            </v>
          </cell>
        </row>
        <row r="6729">
          <cell r="A6729" t="str">
            <v>87999</v>
          </cell>
          <cell r="B6729" t="str">
            <v xml:space="preserve">MICROBIOLOGY PROCEDURE             </v>
          </cell>
        </row>
        <row r="6730">
          <cell r="A6730" t="str">
            <v>88000</v>
          </cell>
          <cell r="B6730" t="str">
            <v xml:space="preserve">AUTOPSY (NECROPSY), GROSS          </v>
          </cell>
        </row>
        <row r="6731">
          <cell r="A6731" t="str">
            <v>88005</v>
          </cell>
          <cell r="B6731" t="str">
            <v xml:space="preserve">AUTOPSY (NECROPSY), GROSS          </v>
          </cell>
        </row>
        <row r="6732">
          <cell r="A6732" t="str">
            <v>88007</v>
          </cell>
          <cell r="B6732" t="str">
            <v xml:space="preserve">AUTOPSY (NECROPSY), GROSS          </v>
          </cell>
        </row>
        <row r="6733">
          <cell r="A6733" t="str">
            <v>88012</v>
          </cell>
          <cell r="B6733" t="str">
            <v xml:space="preserve">AUTOPSY (NECROPSY), GROSS          </v>
          </cell>
        </row>
        <row r="6734">
          <cell r="A6734" t="str">
            <v>88014</v>
          </cell>
          <cell r="B6734" t="str">
            <v xml:space="preserve">AUTOPSY (NECROPSY), GROSS          </v>
          </cell>
        </row>
        <row r="6735">
          <cell r="A6735" t="str">
            <v>88016</v>
          </cell>
          <cell r="B6735" t="str">
            <v xml:space="preserve">AUTOPSY (NECROPSY), GROSS          </v>
          </cell>
        </row>
        <row r="6736">
          <cell r="A6736" t="str">
            <v>88020</v>
          </cell>
          <cell r="B6736" t="str">
            <v xml:space="preserve">AUTOPSY (NECROPSY), COMPLETE       </v>
          </cell>
        </row>
        <row r="6737">
          <cell r="A6737" t="str">
            <v>88025</v>
          </cell>
          <cell r="B6737" t="str">
            <v xml:space="preserve">AUTOPSY (NECROPSY), COMPLETE       </v>
          </cell>
        </row>
        <row r="6738">
          <cell r="A6738" t="str">
            <v>88027</v>
          </cell>
          <cell r="B6738" t="str">
            <v xml:space="preserve">AUTOPSY (NECROPSY), COMPLETE       </v>
          </cell>
        </row>
        <row r="6739">
          <cell r="A6739" t="str">
            <v>88028</v>
          </cell>
          <cell r="B6739" t="str">
            <v xml:space="preserve">AUTOPSY (NECROPSY), COMPLETE       </v>
          </cell>
        </row>
        <row r="6740">
          <cell r="A6740" t="str">
            <v>88029</v>
          </cell>
          <cell r="B6740" t="str">
            <v xml:space="preserve">AUTOPSY (NECROPSY), COMPLETE       </v>
          </cell>
        </row>
        <row r="6741">
          <cell r="A6741" t="str">
            <v>88036</v>
          </cell>
          <cell r="B6741" t="str">
            <v xml:space="preserve">LIMITED AUTOPSY                    </v>
          </cell>
        </row>
        <row r="6742">
          <cell r="A6742" t="str">
            <v>88037</v>
          </cell>
          <cell r="B6742" t="str">
            <v xml:space="preserve">LIMITED AUTOPSY                    </v>
          </cell>
        </row>
        <row r="6743">
          <cell r="A6743" t="str">
            <v>88040</v>
          </cell>
          <cell r="B6743" t="str">
            <v xml:space="preserve">FORENSIC AUTOPSY (NECROPSY)        </v>
          </cell>
        </row>
        <row r="6744">
          <cell r="A6744" t="str">
            <v>88045</v>
          </cell>
          <cell r="B6744" t="str">
            <v xml:space="preserve">CORONER'S AUTOPSY (NECROPSY)       </v>
          </cell>
        </row>
        <row r="6745">
          <cell r="A6745" t="str">
            <v>88099</v>
          </cell>
          <cell r="B6745" t="str">
            <v xml:space="preserve">NECROPSY (AUTOPSY) PROCEDURE       </v>
          </cell>
        </row>
        <row r="6746">
          <cell r="A6746" t="str">
            <v>88104</v>
          </cell>
          <cell r="B6746" t="str">
            <v xml:space="preserve">CYTOPATHOLOGY, FLUIDS              </v>
          </cell>
        </row>
        <row r="6747">
          <cell r="A6747" t="str">
            <v>88106</v>
          </cell>
          <cell r="B6747" t="str">
            <v xml:space="preserve">CYTOPATHOLOGY, FLUIDS              </v>
          </cell>
        </row>
        <row r="6748">
          <cell r="A6748" t="str">
            <v>88107</v>
          </cell>
          <cell r="B6748" t="str">
            <v xml:space="preserve">CYTOPATHOLOGY, FLUIDS              </v>
          </cell>
        </row>
        <row r="6749">
          <cell r="A6749" t="str">
            <v>88108</v>
          </cell>
          <cell r="B6749" t="str">
            <v xml:space="preserve">CYTOPATH, CONCENTRATE TECH         </v>
          </cell>
        </row>
        <row r="6750">
          <cell r="A6750" t="str">
            <v>88125</v>
          </cell>
          <cell r="B6750" t="str">
            <v xml:space="preserve">FORENSIC CYTOPATHOLOGY             </v>
          </cell>
        </row>
        <row r="6751">
          <cell r="A6751" t="str">
            <v>88130</v>
          </cell>
          <cell r="B6751" t="str">
            <v xml:space="preserve">SEX CHROMATIN IDENTIFICATION       </v>
          </cell>
        </row>
        <row r="6752">
          <cell r="A6752" t="str">
            <v>88140</v>
          </cell>
          <cell r="B6752" t="str">
            <v xml:space="preserve">SEX CHROMATIN IDENTIFICATION       </v>
          </cell>
        </row>
        <row r="6753">
          <cell r="A6753" t="str">
            <v>88141</v>
          </cell>
          <cell r="B6753" t="str">
            <v xml:space="preserve">CYTPATH C/VAG INTERPRET            </v>
          </cell>
        </row>
        <row r="6754">
          <cell r="A6754" t="str">
            <v>88142</v>
          </cell>
          <cell r="B6754" t="str">
            <v xml:space="preserve">CYTPATH C/VAG T/LAYER              </v>
          </cell>
        </row>
        <row r="6755">
          <cell r="A6755" t="str">
            <v>88143</v>
          </cell>
          <cell r="B6755" t="str">
            <v xml:space="preserve">CYTPATH C/VAG T/LAYER REDO         </v>
          </cell>
        </row>
        <row r="6756">
          <cell r="A6756" t="str">
            <v>88144</v>
          </cell>
          <cell r="B6756" t="str">
            <v xml:space="preserve">CYTPATHC/VAGT/LAYERAUTO REDO       </v>
          </cell>
        </row>
        <row r="6757">
          <cell r="A6757" t="str">
            <v>88145</v>
          </cell>
          <cell r="B6757" t="str">
            <v xml:space="preserve">CYTPATH C/VAG T/LAYER SELECT       </v>
          </cell>
        </row>
        <row r="6758">
          <cell r="A6758" t="str">
            <v>88147</v>
          </cell>
          <cell r="B6758" t="str">
            <v xml:space="preserve">CYTPATH C/VAG AUTOMATED            </v>
          </cell>
        </row>
        <row r="6759">
          <cell r="A6759" t="str">
            <v>88148</v>
          </cell>
          <cell r="B6759" t="str">
            <v xml:space="preserve">CYTPATH C/VAG AUTO RESCREEN        </v>
          </cell>
        </row>
        <row r="6760">
          <cell r="A6760" t="str">
            <v>88150</v>
          </cell>
          <cell r="B6760" t="str">
            <v xml:space="preserve">CYTPATH C/VAG MANUAL               </v>
          </cell>
        </row>
        <row r="6761">
          <cell r="A6761" t="str">
            <v>88152</v>
          </cell>
          <cell r="B6761" t="str">
            <v xml:space="preserve">CYTPATH C/VAG AUTO REDO            </v>
          </cell>
        </row>
        <row r="6762">
          <cell r="A6762" t="str">
            <v>88153</v>
          </cell>
          <cell r="B6762" t="str">
            <v xml:space="preserve">CYTPATH C/VAG REDO                 </v>
          </cell>
        </row>
        <row r="6763">
          <cell r="A6763" t="str">
            <v>88154</v>
          </cell>
          <cell r="B6763" t="str">
            <v xml:space="preserve">CYTPATH C/VAG SELECT               </v>
          </cell>
        </row>
        <row r="6764">
          <cell r="A6764" t="str">
            <v>88155</v>
          </cell>
          <cell r="B6764" t="str">
            <v xml:space="preserve">CYTPATH C/VAG INDEX ADD-ON         </v>
          </cell>
        </row>
        <row r="6765">
          <cell r="A6765" t="str">
            <v>88160</v>
          </cell>
          <cell r="B6765" t="str">
            <v xml:space="preserve">CYTOPATH SMEAR, OTHER SOURCE       </v>
          </cell>
        </row>
        <row r="6766">
          <cell r="A6766" t="str">
            <v>88161</v>
          </cell>
          <cell r="B6766" t="str">
            <v xml:space="preserve">CYTOPATH SMEAR, OTHER SOURCE       </v>
          </cell>
        </row>
        <row r="6767">
          <cell r="A6767" t="str">
            <v>88162</v>
          </cell>
          <cell r="B6767" t="str">
            <v xml:space="preserve">CYTOPATH SMEAR, OTHER SOURCE       </v>
          </cell>
        </row>
        <row r="6768">
          <cell r="A6768" t="str">
            <v>88164</v>
          </cell>
          <cell r="B6768" t="str">
            <v xml:space="preserve">CYTPATH TBS C/VAG MANUAL           </v>
          </cell>
        </row>
        <row r="6769">
          <cell r="A6769" t="str">
            <v>88165</v>
          </cell>
          <cell r="B6769" t="str">
            <v xml:space="preserve">CYTPATH TBS C/VAG REDO             </v>
          </cell>
        </row>
        <row r="6770">
          <cell r="A6770" t="str">
            <v>88166</v>
          </cell>
          <cell r="B6770" t="str">
            <v xml:space="preserve">CYTPATH TBS C/VAG AUTO REDO        </v>
          </cell>
        </row>
        <row r="6771">
          <cell r="A6771" t="str">
            <v>88167</v>
          </cell>
          <cell r="B6771" t="str">
            <v xml:space="preserve">CYTPATH TBS C/VAG SELECT           </v>
          </cell>
        </row>
        <row r="6772">
          <cell r="A6772" t="str">
            <v>88170</v>
          </cell>
          <cell r="B6772" t="str">
            <v xml:space="preserve">FINE NEEDLE ASPIRATION             </v>
          </cell>
        </row>
        <row r="6773">
          <cell r="A6773" t="str">
            <v>88171</v>
          </cell>
          <cell r="B6773" t="str">
            <v xml:space="preserve">FINE NEEDLE ASPIRATION             </v>
          </cell>
        </row>
        <row r="6774">
          <cell r="A6774" t="str">
            <v>88172</v>
          </cell>
          <cell r="B6774" t="str">
            <v xml:space="preserve">EVALUATION OF SMEAR                </v>
          </cell>
        </row>
        <row r="6775">
          <cell r="A6775" t="str">
            <v>88173</v>
          </cell>
          <cell r="B6775" t="str">
            <v xml:space="preserve">INTERPRETATION OF SMEAR            </v>
          </cell>
        </row>
        <row r="6776">
          <cell r="A6776" t="str">
            <v>88180</v>
          </cell>
          <cell r="B6776" t="str">
            <v xml:space="preserve">CELL MARKER STUDY                  </v>
          </cell>
        </row>
        <row r="6777">
          <cell r="A6777" t="str">
            <v>88182</v>
          </cell>
          <cell r="B6777" t="str">
            <v xml:space="preserve">CELL MARKER STUDY                  </v>
          </cell>
        </row>
        <row r="6778">
          <cell r="A6778" t="str">
            <v>88199</v>
          </cell>
          <cell r="B6778" t="str">
            <v xml:space="preserve">CYTOPATHOLOGY PROCEDURE            </v>
          </cell>
        </row>
        <row r="6779">
          <cell r="A6779" t="str">
            <v>88230</v>
          </cell>
          <cell r="B6779" t="str">
            <v xml:space="preserve">TISSUE CULTURE, LYMPHOCYTE         </v>
          </cell>
        </row>
        <row r="6780">
          <cell r="A6780" t="str">
            <v>88233</v>
          </cell>
          <cell r="B6780" t="str">
            <v xml:space="preserve">TISSUE CULTURE, SKIN/BIOPSY        </v>
          </cell>
        </row>
        <row r="6781">
          <cell r="A6781" t="str">
            <v>88235</v>
          </cell>
          <cell r="B6781" t="str">
            <v xml:space="preserve">TISSUE CULTURE, PLACENTA           </v>
          </cell>
        </row>
        <row r="6782">
          <cell r="A6782" t="str">
            <v>88237</v>
          </cell>
          <cell r="B6782" t="str">
            <v xml:space="preserve">TISSUE CULTURE, BONE MARROW        </v>
          </cell>
        </row>
        <row r="6783">
          <cell r="A6783" t="str">
            <v>88239</v>
          </cell>
          <cell r="B6783" t="str">
            <v xml:space="preserve">TISSUE CULTURE, TUMOR              </v>
          </cell>
        </row>
        <row r="6784">
          <cell r="A6784" t="str">
            <v>88240</v>
          </cell>
          <cell r="B6784" t="str">
            <v xml:space="preserve">CELL CRYOPRESERVE/STORAGE          </v>
          </cell>
        </row>
        <row r="6785">
          <cell r="A6785" t="str">
            <v>88241</v>
          </cell>
          <cell r="B6785" t="str">
            <v xml:space="preserve">FROZEN CELL PREPARATION            </v>
          </cell>
        </row>
        <row r="6786">
          <cell r="A6786" t="str">
            <v>88245</v>
          </cell>
          <cell r="B6786" t="str">
            <v xml:space="preserve">CHROMOSOME ANALYSIS, 20-25         </v>
          </cell>
        </row>
        <row r="6787">
          <cell r="A6787" t="str">
            <v>88248</v>
          </cell>
          <cell r="B6787" t="str">
            <v xml:space="preserve">CHROMOSOME ANALYSIS, 50-100        </v>
          </cell>
        </row>
        <row r="6788">
          <cell r="A6788" t="str">
            <v>88249</v>
          </cell>
          <cell r="B6788" t="str">
            <v xml:space="preserve">CHROMOSOME ANALYSIS, 100           </v>
          </cell>
        </row>
        <row r="6789">
          <cell r="A6789" t="str">
            <v>88261</v>
          </cell>
          <cell r="B6789" t="str">
            <v xml:space="preserve">CHROMOSOME ANALYSIS, 5             </v>
          </cell>
        </row>
        <row r="6790">
          <cell r="A6790" t="str">
            <v>88262</v>
          </cell>
          <cell r="B6790" t="str">
            <v xml:space="preserve">CHROMOSOME ANALYSIS, 15-20         </v>
          </cell>
        </row>
        <row r="6791">
          <cell r="A6791" t="str">
            <v>88263</v>
          </cell>
          <cell r="B6791" t="str">
            <v xml:space="preserve">CHROMOSOME ANALYSIS, 45            </v>
          </cell>
        </row>
        <row r="6792">
          <cell r="A6792" t="str">
            <v>88264</v>
          </cell>
          <cell r="B6792" t="str">
            <v xml:space="preserve">CHROMOSOME ANALYSIS, 20-25         </v>
          </cell>
        </row>
        <row r="6793">
          <cell r="A6793" t="str">
            <v>88267</v>
          </cell>
          <cell r="B6793" t="str">
            <v xml:space="preserve">CHROMOSOME ANALYSIS: PLACENTA      </v>
          </cell>
        </row>
        <row r="6794">
          <cell r="A6794" t="str">
            <v>88269</v>
          </cell>
          <cell r="B6794" t="str">
            <v xml:space="preserve">CHROMOSOME ANALYSIS: AMNIOTIC      </v>
          </cell>
        </row>
        <row r="6795">
          <cell r="A6795" t="str">
            <v>88271</v>
          </cell>
          <cell r="B6795" t="str">
            <v xml:space="preserve">CYTOGENETICS, DNA PROBE            </v>
          </cell>
        </row>
        <row r="6796">
          <cell r="A6796" t="str">
            <v>88272</v>
          </cell>
          <cell r="B6796" t="str">
            <v xml:space="preserve">CYTOGENETICS, 3-5                  </v>
          </cell>
        </row>
        <row r="6797">
          <cell r="A6797" t="str">
            <v>88273</v>
          </cell>
          <cell r="B6797" t="str">
            <v xml:space="preserve">CYTOGENETICS, 10-30                </v>
          </cell>
        </row>
        <row r="6798">
          <cell r="A6798" t="str">
            <v>88274</v>
          </cell>
          <cell r="B6798" t="str">
            <v xml:space="preserve">CYTOGENETICS, 25-99                </v>
          </cell>
        </row>
        <row r="6799">
          <cell r="A6799" t="str">
            <v>88275</v>
          </cell>
          <cell r="B6799" t="str">
            <v xml:space="preserve">CYTOGENETICS, 100-300              </v>
          </cell>
        </row>
        <row r="6800">
          <cell r="A6800" t="str">
            <v>88280</v>
          </cell>
          <cell r="B6800" t="str">
            <v xml:space="preserve">CHROMOSOME KARYOTYPE STUDY         </v>
          </cell>
        </row>
        <row r="6801">
          <cell r="A6801" t="str">
            <v>88283</v>
          </cell>
          <cell r="B6801" t="str">
            <v xml:space="preserve">CHROMOSOME BANDING STUDY           </v>
          </cell>
        </row>
        <row r="6802">
          <cell r="A6802" t="str">
            <v>88285</v>
          </cell>
          <cell r="B6802" t="str">
            <v xml:space="preserve">CHROMOSOME COUNT: ADDITIONAL       </v>
          </cell>
        </row>
        <row r="6803">
          <cell r="A6803" t="str">
            <v>88289</v>
          </cell>
          <cell r="B6803" t="str">
            <v xml:space="preserve">CHROMOSOME STUDY: ADDITIONAL       </v>
          </cell>
        </row>
        <row r="6804">
          <cell r="A6804" t="str">
            <v>88291</v>
          </cell>
          <cell r="B6804" t="str">
            <v xml:space="preserve">CYTO/MOLECULAR REPORT              </v>
          </cell>
        </row>
        <row r="6805">
          <cell r="A6805" t="str">
            <v>88299</v>
          </cell>
          <cell r="B6805" t="str">
            <v xml:space="preserve">CYTOGENETIC STUDY                  </v>
          </cell>
        </row>
        <row r="6806">
          <cell r="A6806" t="str">
            <v>88300</v>
          </cell>
          <cell r="B6806" t="str">
            <v xml:space="preserve">SURG PATH, GROSS                   </v>
          </cell>
        </row>
        <row r="6807">
          <cell r="A6807" t="str">
            <v>88302</v>
          </cell>
          <cell r="B6807" t="str">
            <v xml:space="preserve">TISSUE EXAM BY PATHOLOGIST         </v>
          </cell>
        </row>
        <row r="6808">
          <cell r="A6808" t="str">
            <v>88304</v>
          </cell>
          <cell r="B6808" t="str">
            <v xml:space="preserve">TISSUE EXAM BY PATHOLOGIST         </v>
          </cell>
        </row>
        <row r="6809">
          <cell r="A6809" t="str">
            <v>88305</v>
          </cell>
          <cell r="B6809" t="str">
            <v xml:space="preserve">TISSUE EXAM BY PATHOLOGIST         </v>
          </cell>
        </row>
        <row r="6810">
          <cell r="A6810" t="str">
            <v>88307</v>
          </cell>
          <cell r="B6810" t="str">
            <v xml:space="preserve">TISSUE EXAM BY PATHOLOGIST         </v>
          </cell>
        </row>
        <row r="6811">
          <cell r="A6811" t="str">
            <v>88309</v>
          </cell>
          <cell r="B6811" t="str">
            <v xml:space="preserve">TISSUE EXAM BY PATHOLOGIST         </v>
          </cell>
        </row>
        <row r="6812">
          <cell r="A6812" t="str">
            <v>88311</v>
          </cell>
          <cell r="B6812" t="str">
            <v xml:space="preserve">DECALCIFY TISSUE                   </v>
          </cell>
        </row>
        <row r="6813">
          <cell r="A6813" t="str">
            <v>88312</v>
          </cell>
          <cell r="B6813" t="str">
            <v xml:space="preserve">SPECIAL STAINS                     </v>
          </cell>
        </row>
        <row r="6814">
          <cell r="A6814" t="str">
            <v>88313</v>
          </cell>
          <cell r="B6814" t="str">
            <v xml:space="preserve">SPECIAL STAINS                     </v>
          </cell>
        </row>
        <row r="6815">
          <cell r="A6815" t="str">
            <v>88314</v>
          </cell>
          <cell r="B6815" t="str">
            <v xml:space="preserve">HISTOCHEMICAL STAIN                </v>
          </cell>
        </row>
        <row r="6816">
          <cell r="A6816" t="str">
            <v>88318</v>
          </cell>
          <cell r="B6816" t="str">
            <v xml:space="preserve">CHEMICAL HISTOCHEMISTRY            </v>
          </cell>
        </row>
        <row r="6817">
          <cell r="A6817" t="str">
            <v>88319</v>
          </cell>
          <cell r="B6817" t="str">
            <v xml:space="preserve">ENZYME HISTOCHEMISTRY              </v>
          </cell>
        </row>
        <row r="6818">
          <cell r="A6818" t="str">
            <v>88321</v>
          </cell>
          <cell r="B6818" t="str">
            <v xml:space="preserve">MICROSLIDE CONSULTATION            </v>
          </cell>
        </row>
        <row r="6819">
          <cell r="A6819" t="str">
            <v>88323</v>
          </cell>
          <cell r="B6819" t="str">
            <v xml:space="preserve">MICROSLIDE CONSULTATION            </v>
          </cell>
        </row>
        <row r="6820">
          <cell r="A6820" t="str">
            <v>88325</v>
          </cell>
          <cell r="B6820" t="str">
            <v xml:space="preserve">COMPREHENSIVE REVIEW OF DATA       </v>
          </cell>
        </row>
        <row r="6821">
          <cell r="A6821" t="str">
            <v>88329</v>
          </cell>
          <cell r="B6821" t="str">
            <v xml:space="preserve">PATHOLOGY CONSULT IN SURGERY       </v>
          </cell>
        </row>
        <row r="6822">
          <cell r="A6822" t="str">
            <v>88331</v>
          </cell>
          <cell r="B6822" t="str">
            <v xml:space="preserve">PATHOLOGY CONSULT IN SURGERY       </v>
          </cell>
        </row>
        <row r="6823">
          <cell r="A6823" t="str">
            <v>88332</v>
          </cell>
          <cell r="B6823" t="str">
            <v xml:space="preserve">PATHOLOGY CONSULT IN SURGERY       </v>
          </cell>
        </row>
        <row r="6824">
          <cell r="A6824" t="str">
            <v>88342</v>
          </cell>
          <cell r="B6824" t="str">
            <v xml:space="preserve">IMMUNOCYTOCHEMISTRY                </v>
          </cell>
        </row>
        <row r="6825">
          <cell r="A6825" t="str">
            <v>88346</v>
          </cell>
          <cell r="B6825" t="str">
            <v xml:space="preserve">IMMUNOFLUORESCENT STUDY            </v>
          </cell>
        </row>
        <row r="6826">
          <cell r="A6826" t="str">
            <v>88347</v>
          </cell>
          <cell r="B6826" t="str">
            <v xml:space="preserve">IMMUNOFLUORESCENT STUDY            </v>
          </cell>
        </row>
        <row r="6827">
          <cell r="A6827" t="str">
            <v>88348</v>
          </cell>
          <cell r="B6827" t="str">
            <v xml:space="preserve">ELECTRON MICROSCOPY                </v>
          </cell>
        </row>
        <row r="6828">
          <cell r="A6828" t="str">
            <v>88349</v>
          </cell>
          <cell r="B6828" t="str">
            <v xml:space="preserve">SCANNING ELECTRON MICROSCOPY       </v>
          </cell>
        </row>
        <row r="6829">
          <cell r="A6829" t="str">
            <v>88355</v>
          </cell>
          <cell r="B6829" t="str">
            <v xml:space="preserve">ANALYSIS, SKELETAL MUSCLE          </v>
          </cell>
        </row>
        <row r="6830">
          <cell r="A6830" t="str">
            <v>88356</v>
          </cell>
          <cell r="B6830" t="str">
            <v xml:space="preserve">ANALYSIS, NERVE                    </v>
          </cell>
        </row>
        <row r="6831">
          <cell r="A6831" t="str">
            <v>88358</v>
          </cell>
          <cell r="B6831" t="str">
            <v xml:space="preserve">ANALYSIS, TUMOR                    </v>
          </cell>
        </row>
        <row r="6832">
          <cell r="A6832" t="str">
            <v>88362</v>
          </cell>
          <cell r="B6832" t="str">
            <v xml:space="preserve">NERVE TEASING PREPARATIONS         </v>
          </cell>
        </row>
        <row r="6833">
          <cell r="A6833" t="str">
            <v>88365</v>
          </cell>
          <cell r="B6833" t="str">
            <v xml:space="preserve">TISSUE HYBRIDIZATION               </v>
          </cell>
        </row>
        <row r="6834">
          <cell r="A6834" t="str">
            <v>88371</v>
          </cell>
          <cell r="B6834" t="str">
            <v xml:space="preserve">PROTEIN, WESTERN BLOT TISSUE       </v>
          </cell>
        </row>
        <row r="6835">
          <cell r="A6835" t="str">
            <v>88372</v>
          </cell>
          <cell r="B6835" t="str">
            <v xml:space="preserve">PROTEIN ANALYSIS W/PROBE           </v>
          </cell>
        </row>
        <row r="6836">
          <cell r="A6836" t="str">
            <v>88399</v>
          </cell>
          <cell r="B6836" t="str">
            <v xml:space="preserve">SURGICAL PATHOLOGY PROCEDURE       </v>
          </cell>
        </row>
        <row r="6837">
          <cell r="A6837" t="str">
            <v>89050</v>
          </cell>
          <cell r="B6837" t="str">
            <v xml:space="preserve">BODY FLUID CELL COUNT              </v>
          </cell>
        </row>
        <row r="6838">
          <cell r="A6838" t="str">
            <v>89051</v>
          </cell>
          <cell r="B6838" t="str">
            <v xml:space="preserve">BODY FLUID CELL COUNT              </v>
          </cell>
        </row>
        <row r="6839">
          <cell r="A6839" t="str">
            <v>89060</v>
          </cell>
          <cell r="B6839" t="str">
            <v xml:space="preserve">EXAM,SYNOVIAL FLUID CRYSTALS       </v>
          </cell>
        </row>
        <row r="6840">
          <cell r="A6840" t="str">
            <v>89100</v>
          </cell>
          <cell r="B6840" t="str">
            <v xml:space="preserve">SAMPLE INTESTINAL CONTENTS         </v>
          </cell>
        </row>
        <row r="6841">
          <cell r="A6841" t="str">
            <v>89105</v>
          </cell>
          <cell r="B6841" t="str">
            <v xml:space="preserve">SAMPLE INTESTINAL CONTENTS         </v>
          </cell>
        </row>
        <row r="6842">
          <cell r="A6842" t="str">
            <v>89125</v>
          </cell>
          <cell r="B6842" t="str">
            <v xml:space="preserve">SPECIMEN FAT STAIN                 </v>
          </cell>
        </row>
        <row r="6843">
          <cell r="A6843" t="str">
            <v>89130</v>
          </cell>
          <cell r="B6843" t="str">
            <v xml:space="preserve">SAMPLE STOMACH CONTENTS            </v>
          </cell>
        </row>
        <row r="6844">
          <cell r="A6844" t="str">
            <v>89132</v>
          </cell>
          <cell r="B6844" t="str">
            <v xml:space="preserve">SAMPLE STOMACH CONTENTS            </v>
          </cell>
        </row>
        <row r="6845">
          <cell r="A6845" t="str">
            <v>89135</v>
          </cell>
          <cell r="B6845" t="str">
            <v xml:space="preserve">SAMPLE STOMACH CONTENTS            </v>
          </cell>
        </row>
        <row r="6846">
          <cell r="A6846" t="str">
            <v>89136</v>
          </cell>
          <cell r="B6846" t="str">
            <v xml:space="preserve">SAMPLE STOMACH CONTENTS            </v>
          </cell>
        </row>
        <row r="6847">
          <cell r="A6847" t="str">
            <v>89140</v>
          </cell>
          <cell r="B6847" t="str">
            <v xml:space="preserve">SAMPLE STOMACH CONTENTS            </v>
          </cell>
        </row>
        <row r="6848">
          <cell r="A6848" t="str">
            <v>89141</v>
          </cell>
          <cell r="B6848" t="str">
            <v xml:space="preserve">SAMPLE STOMACH CONTENTS            </v>
          </cell>
        </row>
        <row r="6849">
          <cell r="A6849" t="str">
            <v>89160</v>
          </cell>
          <cell r="B6849" t="str">
            <v xml:space="preserve">EXAM FECES FOR MEAT FIBERS         </v>
          </cell>
        </row>
        <row r="6850">
          <cell r="A6850" t="str">
            <v>89190</v>
          </cell>
          <cell r="B6850" t="str">
            <v xml:space="preserve">NASAL SMEAR FOR EOSINOPHILS        </v>
          </cell>
        </row>
        <row r="6851">
          <cell r="A6851" t="str">
            <v>89250</v>
          </cell>
          <cell r="B6851" t="str">
            <v xml:space="preserve">FERTILIZATION OF OOCYTE            </v>
          </cell>
        </row>
        <row r="6852">
          <cell r="A6852" t="str">
            <v>89251</v>
          </cell>
          <cell r="B6852" t="str">
            <v xml:space="preserve">CULTURE OOCYTE W/EMBRYOS           </v>
          </cell>
        </row>
        <row r="6853">
          <cell r="A6853" t="str">
            <v>89252</v>
          </cell>
          <cell r="B6853" t="str">
            <v xml:space="preserve">ASSIST OOCYTE FERTILIZATION        </v>
          </cell>
        </row>
        <row r="6854">
          <cell r="A6854" t="str">
            <v>89253</v>
          </cell>
          <cell r="B6854" t="str">
            <v xml:space="preserve">EMBRYO HATCHING                    </v>
          </cell>
        </row>
        <row r="6855">
          <cell r="A6855" t="str">
            <v>89254</v>
          </cell>
          <cell r="B6855" t="str">
            <v xml:space="preserve">OOCYTE IDENTIFICATION              </v>
          </cell>
        </row>
        <row r="6856">
          <cell r="A6856" t="str">
            <v>89255</v>
          </cell>
          <cell r="B6856" t="str">
            <v xml:space="preserve">PREPARE EMBRYO FOR TRANSFER        </v>
          </cell>
        </row>
        <row r="6857">
          <cell r="A6857" t="str">
            <v>89256</v>
          </cell>
          <cell r="B6857" t="str">
            <v xml:space="preserve">PREPARE CRYOPRESERVED EMBRYO       </v>
          </cell>
        </row>
        <row r="6858">
          <cell r="A6858" t="str">
            <v>89257</v>
          </cell>
          <cell r="B6858" t="str">
            <v xml:space="preserve">SPERM IDENTIFICATION               </v>
          </cell>
        </row>
        <row r="6859">
          <cell r="A6859" t="str">
            <v>89258</v>
          </cell>
          <cell r="B6859" t="str">
            <v xml:space="preserve">CRYOPRESERVATION, EMBRYO           </v>
          </cell>
        </row>
        <row r="6860">
          <cell r="A6860" t="str">
            <v>89259</v>
          </cell>
          <cell r="B6860" t="str">
            <v xml:space="preserve">CRYOPRESERVATION, SPERM            </v>
          </cell>
        </row>
        <row r="6861">
          <cell r="A6861" t="str">
            <v>89260</v>
          </cell>
          <cell r="B6861" t="str">
            <v xml:space="preserve">SPERM ISOLATION, SIMPLE            </v>
          </cell>
        </row>
        <row r="6862">
          <cell r="A6862" t="str">
            <v>89261</v>
          </cell>
          <cell r="B6862" t="str">
            <v xml:space="preserve">SPERM ISOLATION, COMPLEX           </v>
          </cell>
        </row>
        <row r="6863">
          <cell r="A6863" t="str">
            <v>89264</v>
          </cell>
          <cell r="B6863" t="str">
            <v xml:space="preserve">SPERM TISSUE IDENTIFY              </v>
          </cell>
        </row>
        <row r="6864">
          <cell r="A6864" t="str">
            <v>89300</v>
          </cell>
          <cell r="B6864" t="str">
            <v xml:space="preserve">SEMEN ANALYSIS                     </v>
          </cell>
        </row>
        <row r="6865">
          <cell r="A6865" t="str">
            <v>89310</v>
          </cell>
          <cell r="B6865" t="str">
            <v xml:space="preserve">SEMEN ANALYSIS                     </v>
          </cell>
        </row>
        <row r="6866">
          <cell r="A6866" t="str">
            <v>89320</v>
          </cell>
          <cell r="B6866" t="str">
            <v xml:space="preserve">SEMEN ANALYSIS                     </v>
          </cell>
        </row>
        <row r="6867">
          <cell r="A6867" t="str">
            <v>89325</v>
          </cell>
          <cell r="B6867" t="str">
            <v xml:space="preserve">SPERM ANTIBODY TEST                </v>
          </cell>
        </row>
        <row r="6868">
          <cell r="A6868" t="str">
            <v>89329</v>
          </cell>
          <cell r="B6868" t="str">
            <v xml:space="preserve">SPERM EVALUATION TEST              </v>
          </cell>
        </row>
        <row r="6869">
          <cell r="A6869" t="str">
            <v>89330</v>
          </cell>
          <cell r="B6869" t="str">
            <v xml:space="preserve">EVALUATION, CERVICAL MUCUS         </v>
          </cell>
        </row>
        <row r="6870">
          <cell r="A6870" t="str">
            <v>89350</v>
          </cell>
          <cell r="B6870" t="str">
            <v xml:space="preserve">SPUTUM SPECIMEN COLLECTION         </v>
          </cell>
        </row>
        <row r="6871">
          <cell r="A6871" t="str">
            <v>89355</v>
          </cell>
          <cell r="B6871" t="str">
            <v xml:space="preserve">EXAM FECES FOR STARCH              </v>
          </cell>
        </row>
        <row r="6872">
          <cell r="A6872" t="str">
            <v>89360</v>
          </cell>
          <cell r="B6872" t="str">
            <v xml:space="preserve">COLLECT SWEAT FOR TEST             </v>
          </cell>
        </row>
        <row r="6873">
          <cell r="A6873" t="str">
            <v>89365</v>
          </cell>
          <cell r="B6873" t="str">
            <v xml:space="preserve">WATER LOAD TEST                    </v>
          </cell>
        </row>
        <row r="6874">
          <cell r="A6874" t="str">
            <v>89399</v>
          </cell>
          <cell r="B6874" t="str">
            <v xml:space="preserve">PATHOLOGY LAB PROCEDURE            </v>
          </cell>
        </row>
        <row r="6875">
          <cell r="A6875" t="str">
            <v>90281</v>
          </cell>
          <cell r="B6875" t="str">
            <v xml:space="preserve">HUMAN IG, IM                       </v>
          </cell>
        </row>
        <row r="6876">
          <cell r="A6876" t="str">
            <v>90283</v>
          </cell>
          <cell r="B6876" t="str">
            <v xml:space="preserve">HUMAN IG, IV                       </v>
          </cell>
        </row>
        <row r="6877">
          <cell r="A6877" t="str">
            <v>90287</v>
          </cell>
          <cell r="B6877" t="str">
            <v xml:space="preserve">BOTULINUM ANTITOXIN                </v>
          </cell>
        </row>
        <row r="6878">
          <cell r="A6878" t="str">
            <v>90288</v>
          </cell>
          <cell r="B6878" t="str">
            <v xml:space="preserve">BOTULISM IG, IV                    </v>
          </cell>
        </row>
        <row r="6879">
          <cell r="A6879" t="str">
            <v>90291</v>
          </cell>
          <cell r="B6879" t="str">
            <v xml:space="preserve">CMV IG, IV                         </v>
          </cell>
        </row>
        <row r="6880">
          <cell r="A6880" t="str">
            <v>90296</v>
          </cell>
          <cell r="B6880" t="str">
            <v xml:space="preserve">DIPHTHERIA ANTITOXIN               </v>
          </cell>
        </row>
        <row r="6881">
          <cell r="A6881" t="str">
            <v>90371</v>
          </cell>
          <cell r="B6881" t="str">
            <v xml:space="preserve">HEPB IG, IM                        </v>
          </cell>
        </row>
        <row r="6882">
          <cell r="A6882" t="str">
            <v>90375</v>
          </cell>
          <cell r="B6882" t="str">
            <v xml:space="preserve">RABIES IG, IM/SC                   </v>
          </cell>
        </row>
        <row r="6883">
          <cell r="A6883" t="str">
            <v>90376</v>
          </cell>
          <cell r="B6883" t="str">
            <v xml:space="preserve">RABIES IG, HEAT TREATED            </v>
          </cell>
        </row>
        <row r="6884">
          <cell r="A6884" t="str">
            <v>90379</v>
          </cell>
          <cell r="B6884" t="str">
            <v xml:space="preserve">RSV IG, IV                         </v>
          </cell>
        </row>
        <row r="6885">
          <cell r="A6885" t="str">
            <v>90384</v>
          </cell>
          <cell r="B6885" t="str">
            <v xml:space="preserve">RH IG, FULL-DOSE, IM               </v>
          </cell>
        </row>
        <row r="6886">
          <cell r="A6886" t="str">
            <v>90385</v>
          </cell>
          <cell r="B6886" t="str">
            <v xml:space="preserve">RH IG, MINIDOSE, IM                </v>
          </cell>
        </row>
        <row r="6887">
          <cell r="A6887" t="str">
            <v>90386</v>
          </cell>
          <cell r="B6887" t="str">
            <v xml:space="preserve">RH IG, IV                          </v>
          </cell>
        </row>
        <row r="6888">
          <cell r="A6888" t="str">
            <v>90389</v>
          </cell>
          <cell r="B6888" t="str">
            <v xml:space="preserve">TETANUS IG, IM                     </v>
          </cell>
        </row>
        <row r="6889">
          <cell r="A6889" t="str">
            <v>90393</v>
          </cell>
          <cell r="B6889" t="str">
            <v xml:space="preserve">VACCINA IG, IM                     </v>
          </cell>
        </row>
        <row r="6890">
          <cell r="A6890" t="str">
            <v>90396</v>
          </cell>
          <cell r="B6890" t="str">
            <v xml:space="preserve">VARICELLA-ZOSTER IG, IM            </v>
          </cell>
        </row>
        <row r="6891">
          <cell r="A6891" t="str">
            <v>90399</v>
          </cell>
          <cell r="B6891" t="str">
            <v xml:space="preserve">IMMUNE GLOBULIN                    </v>
          </cell>
        </row>
        <row r="6892">
          <cell r="A6892" t="str">
            <v>90471</v>
          </cell>
          <cell r="B6892" t="str">
            <v xml:space="preserve">IMMUNIZATION ADMIN, SINGLE         </v>
          </cell>
        </row>
        <row r="6893">
          <cell r="A6893" t="str">
            <v>90472</v>
          </cell>
          <cell r="B6893" t="str">
            <v xml:space="preserve">IMMUNIZATION ADMIN, 2+             </v>
          </cell>
        </row>
        <row r="6894">
          <cell r="A6894" t="str">
            <v>90476</v>
          </cell>
          <cell r="B6894" t="str">
            <v xml:space="preserve">ADENOVIRUS VACCINE, TYPE 4         </v>
          </cell>
        </row>
        <row r="6895">
          <cell r="A6895" t="str">
            <v>90477</v>
          </cell>
          <cell r="B6895" t="str">
            <v xml:space="preserve">ADENOVIRUS VACCINE, TYPE 7         </v>
          </cell>
        </row>
        <row r="6896">
          <cell r="A6896" t="str">
            <v>90581</v>
          </cell>
          <cell r="B6896" t="str">
            <v xml:space="preserve">ANTHRAX VACCINE, SC                </v>
          </cell>
        </row>
        <row r="6897">
          <cell r="A6897" t="str">
            <v>90585</v>
          </cell>
          <cell r="B6897" t="str">
            <v xml:space="preserve">BCG VACCINE, PERCUT                </v>
          </cell>
        </row>
        <row r="6898">
          <cell r="A6898" t="str">
            <v>90586</v>
          </cell>
          <cell r="B6898" t="str">
            <v xml:space="preserve">BCG VACCINE, INTRAVESICAL          </v>
          </cell>
        </row>
        <row r="6899">
          <cell r="A6899" t="str">
            <v>90592</v>
          </cell>
          <cell r="B6899" t="str">
            <v xml:space="preserve">CHOLERA VACCINE, ORAL              </v>
          </cell>
        </row>
        <row r="6900">
          <cell r="A6900" t="str">
            <v>90632</v>
          </cell>
          <cell r="B6900" t="str">
            <v xml:space="preserve">HEPA VACCINE ADULT IM              </v>
          </cell>
        </row>
        <row r="6901">
          <cell r="A6901" t="str">
            <v>90633</v>
          </cell>
          <cell r="B6901" t="str">
            <v xml:space="preserve">HEPA VACCINE PED/ADOL-2 DOSE       </v>
          </cell>
        </row>
        <row r="6902">
          <cell r="A6902" t="str">
            <v>90634</v>
          </cell>
          <cell r="B6902" t="str">
            <v xml:space="preserve">HEPA VACCINE PED/ADOL-3 DOSE       </v>
          </cell>
        </row>
        <row r="6903">
          <cell r="A6903" t="str">
            <v>90636</v>
          </cell>
          <cell r="B6903" t="str">
            <v xml:space="preserve">HEPA/HEPB VACCINE ADULT IM         </v>
          </cell>
        </row>
        <row r="6904">
          <cell r="A6904" t="str">
            <v>90645</v>
          </cell>
          <cell r="B6904" t="str">
            <v xml:space="preserve">HIB VACCINE, HBOC, IM              </v>
          </cell>
        </row>
        <row r="6905">
          <cell r="A6905" t="str">
            <v>90646</v>
          </cell>
          <cell r="B6905" t="str">
            <v xml:space="preserve">HIB VACCINE, PRP-D, IM             </v>
          </cell>
        </row>
        <row r="6906">
          <cell r="A6906" t="str">
            <v>90647</v>
          </cell>
          <cell r="B6906" t="str">
            <v xml:space="preserve">HIB VACCINE, PRP-OMP, IM           </v>
          </cell>
        </row>
        <row r="6907">
          <cell r="A6907" t="str">
            <v>90648</v>
          </cell>
          <cell r="B6907" t="str">
            <v xml:space="preserve">HIB VACCINE, PRP-T, IM             </v>
          </cell>
        </row>
        <row r="6908">
          <cell r="A6908" t="str">
            <v>90657</v>
          </cell>
          <cell r="B6908" t="str">
            <v xml:space="preserve">FLU VACCINE, 6-35 MO, IM           </v>
          </cell>
        </row>
        <row r="6909">
          <cell r="A6909" t="str">
            <v>90658</v>
          </cell>
          <cell r="B6909" t="str">
            <v xml:space="preserve">FLU VACCINE, 3 YRS, IM             </v>
          </cell>
        </row>
        <row r="6910">
          <cell r="A6910" t="str">
            <v>90659</v>
          </cell>
          <cell r="B6910" t="str">
            <v xml:space="preserve">FLU VACCINE, WHOLE, IM             </v>
          </cell>
        </row>
        <row r="6911">
          <cell r="A6911" t="str">
            <v>90660</v>
          </cell>
          <cell r="B6911" t="str">
            <v xml:space="preserve">FLU VACCINE, NASAL                 </v>
          </cell>
        </row>
        <row r="6912">
          <cell r="A6912" t="str">
            <v>90665</v>
          </cell>
          <cell r="B6912" t="str">
            <v xml:space="preserve">LYME DISEASE VACCINE, IM           </v>
          </cell>
        </row>
        <row r="6913">
          <cell r="A6913" t="str">
            <v>90669</v>
          </cell>
          <cell r="B6913" t="str">
            <v xml:space="preserve">PNEUMOCOCCAL VACCINE, PED          </v>
          </cell>
        </row>
        <row r="6914">
          <cell r="A6914" t="str">
            <v>90675</v>
          </cell>
          <cell r="B6914" t="str">
            <v xml:space="preserve">RABIES VACCINE, IM                 </v>
          </cell>
        </row>
        <row r="6915">
          <cell r="A6915" t="str">
            <v>90676</v>
          </cell>
          <cell r="B6915" t="str">
            <v xml:space="preserve">RABIES VACCINE, ID                 </v>
          </cell>
        </row>
        <row r="6916">
          <cell r="A6916" t="str">
            <v>90680</v>
          </cell>
          <cell r="B6916" t="str">
            <v xml:space="preserve">ROTOVIRUS VACCINE, ORAL            </v>
          </cell>
        </row>
        <row r="6917">
          <cell r="A6917" t="str">
            <v>90690</v>
          </cell>
          <cell r="B6917" t="str">
            <v xml:space="preserve">TYPHOID VACCINE, ORAL              </v>
          </cell>
        </row>
        <row r="6918">
          <cell r="A6918" t="str">
            <v>90691</v>
          </cell>
          <cell r="B6918" t="str">
            <v xml:space="preserve">TYPHOID VACCINE, IM                </v>
          </cell>
        </row>
        <row r="6919">
          <cell r="A6919" t="str">
            <v>90692</v>
          </cell>
          <cell r="B6919" t="str">
            <v xml:space="preserve">TYPHOID VACCINE, H-P, SC/ID        </v>
          </cell>
        </row>
        <row r="6920">
          <cell r="A6920" t="str">
            <v>90693</v>
          </cell>
          <cell r="B6920" t="str">
            <v xml:space="preserve">TYPHOID VACCINE, AKD, SC           </v>
          </cell>
        </row>
        <row r="6921">
          <cell r="A6921" t="str">
            <v>90700</v>
          </cell>
          <cell r="B6921" t="str">
            <v xml:space="preserve">DTAP VACCINE, IM                   </v>
          </cell>
        </row>
        <row r="6922">
          <cell r="A6922" t="str">
            <v>90701</v>
          </cell>
          <cell r="B6922" t="str">
            <v xml:space="preserve">DTP VACCINE, IM                    </v>
          </cell>
        </row>
        <row r="6923">
          <cell r="A6923" t="str">
            <v>90702</v>
          </cell>
          <cell r="B6923" t="str">
            <v xml:space="preserve">DT VACCINE, IM                     </v>
          </cell>
        </row>
        <row r="6924">
          <cell r="A6924" t="str">
            <v>90703</v>
          </cell>
          <cell r="B6924" t="str">
            <v xml:space="preserve">TETANUS VACCINE, IM                </v>
          </cell>
        </row>
        <row r="6925">
          <cell r="A6925" t="str">
            <v>90704</v>
          </cell>
          <cell r="B6925" t="str">
            <v xml:space="preserve">MUMPS VACCINE, SC                  </v>
          </cell>
        </row>
        <row r="6926">
          <cell r="A6926" t="str">
            <v>90705</v>
          </cell>
          <cell r="B6926" t="str">
            <v xml:space="preserve">MEASLES VACCINE, SC                </v>
          </cell>
        </row>
        <row r="6927">
          <cell r="A6927" t="str">
            <v>90706</v>
          </cell>
          <cell r="B6927" t="str">
            <v xml:space="preserve">RUBELLA VACCINE, SC                </v>
          </cell>
        </row>
        <row r="6928">
          <cell r="A6928" t="str">
            <v>90707</v>
          </cell>
          <cell r="B6928" t="str">
            <v xml:space="preserve">MMR VACCINE, SC                    </v>
          </cell>
        </row>
        <row r="6929">
          <cell r="A6929" t="str">
            <v>90708</v>
          </cell>
          <cell r="B6929" t="str">
            <v xml:space="preserve">MEASLES-RUBELLA VACCINE SC         </v>
          </cell>
        </row>
        <row r="6930">
          <cell r="A6930" t="str">
            <v>90709</v>
          </cell>
          <cell r="B6930" t="str">
            <v xml:space="preserve">RUBELLA &amp; MUMPS VACCINE SC         </v>
          </cell>
        </row>
        <row r="6931">
          <cell r="A6931" t="str">
            <v>90710</v>
          </cell>
          <cell r="B6931" t="str">
            <v xml:space="preserve">MMRV VACCINE, SC                   </v>
          </cell>
        </row>
        <row r="6932">
          <cell r="A6932" t="str">
            <v>90712</v>
          </cell>
          <cell r="B6932" t="str">
            <v xml:space="preserve">ORAL POLIOVIRUS VACCINE            </v>
          </cell>
        </row>
        <row r="6933">
          <cell r="A6933" t="str">
            <v>90713</v>
          </cell>
          <cell r="B6933" t="str">
            <v xml:space="preserve">POLIOVIRUS, IPV, SC                </v>
          </cell>
        </row>
        <row r="6934">
          <cell r="A6934" t="str">
            <v>90716</v>
          </cell>
          <cell r="B6934" t="str">
            <v xml:space="preserve">CHICKEN POX VACCINE, SC            </v>
          </cell>
        </row>
        <row r="6935">
          <cell r="A6935" t="str">
            <v>90717</v>
          </cell>
          <cell r="B6935" t="str">
            <v xml:space="preserve">YELLOW FEVER VACCINE, SC           </v>
          </cell>
        </row>
        <row r="6936">
          <cell r="A6936" t="str">
            <v>90718</v>
          </cell>
          <cell r="B6936" t="str">
            <v xml:space="preserve">TD VACCINE, IM                     </v>
          </cell>
        </row>
        <row r="6937">
          <cell r="A6937" t="str">
            <v>90719</v>
          </cell>
          <cell r="B6937" t="str">
            <v xml:space="preserve">DIPHTHERIA VACCINE, IM             </v>
          </cell>
        </row>
        <row r="6938">
          <cell r="A6938" t="str">
            <v>90720</v>
          </cell>
          <cell r="B6938" t="str">
            <v xml:space="preserve">DTP/HIB VACCINE, IM                </v>
          </cell>
        </row>
        <row r="6939">
          <cell r="A6939" t="str">
            <v>90721</v>
          </cell>
          <cell r="B6939" t="str">
            <v xml:space="preserve">DTAP/HIB VACCINE, IM               </v>
          </cell>
        </row>
        <row r="6940">
          <cell r="A6940" t="str">
            <v>90725</v>
          </cell>
          <cell r="B6940" t="str">
            <v xml:space="preserve">CHOLERA VACCINE, INJECTABLE        </v>
          </cell>
        </row>
        <row r="6941">
          <cell r="A6941" t="str">
            <v>90727</v>
          </cell>
          <cell r="B6941" t="str">
            <v xml:space="preserve">PLAGUE VACCINE, IM                 </v>
          </cell>
        </row>
        <row r="6942">
          <cell r="A6942" t="str">
            <v>90732</v>
          </cell>
          <cell r="B6942" t="str">
            <v xml:space="preserve">PNEUMOCOCCAL VACCINE, ADULT        </v>
          </cell>
        </row>
        <row r="6943">
          <cell r="A6943" t="str">
            <v>90733</v>
          </cell>
          <cell r="B6943" t="str">
            <v xml:space="preserve">MENINGOCOCCAL VACCINE, SC          </v>
          </cell>
        </row>
        <row r="6944">
          <cell r="A6944" t="str">
            <v>90735</v>
          </cell>
          <cell r="B6944" t="str">
            <v xml:space="preserve">ENCEPHALITIS VACCINE, SC           </v>
          </cell>
        </row>
        <row r="6945">
          <cell r="A6945" t="str">
            <v>90744</v>
          </cell>
          <cell r="B6945" t="str">
            <v xml:space="preserve">HEPB VACCINE, PED/ADOL, IM         </v>
          </cell>
        </row>
        <row r="6946">
          <cell r="A6946" t="str">
            <v>90745</v>
          </cell>
          <cell r="B6946" t="str">
            <v xml:space="preserve">HEPB VACCINE, ADOL/RISK, IM        </v>
          </cell>
        </row>
        <row r="6947">
          <cell r="A6947" t="str">
            <v>90746</v>
          </cell>
          <cell r="B6947" t="str">
            <v xml:space="preserve">HEPB VACCINE, ADULT, IM            </v>
          </cell>
        </row>
        <row r="6948">
          <cell r="A6948" t="str">
            <v>90747</v>
          </cell>
          <cell r="B6948" t="str">
            <v xml:space="preserve">HEPB VACCINE, ILL PAT, IM          </v>
          </cell>
        </row>
        <row r="6949">
          <cell r="A6949" t="str">
            <v>90748</v>
          </cell>
          <cell r="B6949" t="str">
            <v xml:space="preserve">HEPB/HIB VACCINE, IM               </v>
          </cell>
        </row>
        <row r="6950">
          <cell r="A6950" t="str">
            <v>90749</v>
          </cell>
          <cell r="B6950" t="str">
            <v xml:space="preserve">VACCINE TOXOID                     </v>
          </cell>
        </row>
        <row r="6951">
          <cell r="A6951" t="str">
            <v>90780</v>
          </cell>
          <cell r="B6951" t="str">
            <v xml:space="preserve">IV INFUSION THERAPY, 1 HOUR        </v>
          </cell>
        </row>
        <row r="6952">
          <cell r="A6952" t="str">
            <v>90781</v>
          </cell>
          <cell r="B6952" t="str">
            <v xml:space="preserve">IV INFUSION, ADDITIONAL HOUR       </v>
          </cell>
        </row>
        <row r="6953">
          <cell r="A6953" t="str">
            <v>90782</v>
          </cell>
          <cell r="B6953" t="str">
            <v xml:space="preserve">INJECTION (SC)/(IM)                </v>
          </cell>
        </row>
        <row r="6954">
          <cell r="A6954" t="str">
            <v>90783</v>
          </cell>
          <cell r="B6954" t="str">
            <v xml:space="preserve">INJECTION (IA)                     </v>
          </cell>
        </row>
        <row r="6955">
          <cell r="A6955" t="str">
            <v>90784</v>
          </cell>
          <cell r="B6955" t="str">
            <v xml:space="preserve">INJECTION (IV)                     </v>
          </cell>
        </row>
        <row r="6956">
          <cell r="A6956" t="str">
            <v>90788</v>
          </cell>
          <cell r="B6956" t="str">
            <v xml:space="preserve">INJECTION OF ANTIBIOTIC            </v>
          </cell>
        </row>
        <row r="6957">
          <cell r="A6957" t="str">
            <v>90799</v>
          </cell>
          <cell r="B6957" t="str">
            <v xml:space="preserve">THERAPEUTIC/DIAG INJECTION         </v>
          </cell>
        </row>
        <row r="6958">
          <cell r="A6958" t="str">
            <v>90801</v>
          </cell>
          <cell r="B6958" t="str">
            <v xml:space="preserve">PSY DX INTERVIEW                   </v>
          </cell>
        </row>
        <row r="6959">
          <cell r="A6959" t="str">
            <v>90802</v>
          </cell>
          <cell r="B6959" t="str">
            <v xml:space="preserve">INTAC PSY DX INTERVIEW             </v>
          </cell>
        </row>
        <row r="6960">
          <cell r="A6960" t="str">
            <v>90804</v>
          </cell>
          <cell r="B6960" t="str">
            <v xml:space="preserve">PSYTX, OFFICE (20-30)              </v>
          </cell>
        </row>
        <row r="6961">
          <cell r="A6961" t="str">
            <v>90805</v>
          </cell>
          <cell r="B6961" t="str">
            <v xml:space="preserve">PSYTX, OFFICE (20-30) W/E&amp;M        </v>
          </cell>
        </row>
        <row r="6962">
          <cell r="A6962" t="str">
            <v>90806</v>
          </cell>
          <cell r="B6962" t="str">
            <v xml:space="preserve">PSYTX, OFFICE (45-50)              </v>
          </cell>
        </row>
        <row r="6963">
          <cell r="A6963" t="str">
            <v>90807</v>
          </cell>
          <cell r="B6963" t="str">
            <v xml:space="preserve">PSYTX, OFFICE (45-50) W/E&amp;M        </v>
          </cell>
        </row>
        <row r="6964">
          <cell r="A6964" t="str">
            <v>90808</v>
          </cell>
          <cell r="B6964" t="str">
            <v xml:space="preserve">PSYTX, OFFICE (75-80)              </v>
          </cell>
        </row>
        <row r="6965">
          <cell r="A6965" t="str">
            <v>90809</v>
          </cell>
          <cell r="B6965" t="str">
            <v xml:space="preserve">PSYTX, OFFICE (75-80) W/E&amp;M        </v>
          </cell>
        </row>
        <row r="6966">
          <cell r="A6966" t="str">
            <v>90810</v>
          </cell>
          <cell r="B6966" t="str">
            <v xml:space="preserve">INTAC PSYTX, OFFICE (20-30)        </v>
          </cell>
        </row>
        <row r="6967">
          <cell r="A6967" t="str">
            <v>90811</v>
          </cell>
          <cell r="B6967" t="str">
            <v xml:space="preserve">INTAC PSYTX, OFF 20-30 W/E&amp;M       </v>
          </cell>
        </row>
        <row r="6968">
          <cell r="A6968" t="str">
            <v>90812</v>
          </cell>
          <cell r="B6968" t="str">
            <v xml:space="preserve">INTAC PSYTX, OFFICE (45-50)        </v>
          </cell>
        </row>
        <row r="6969">
          <cell r="A6969" t="str">
            <v>90813</v>
          </cell>
          <cell r="B6969" t="str">
            <v xml:space="preserve">INTAC PSYTX, OFF 45-50 W/E&amp;M       </v>
          </cell>
        </row>
        <row r="6970">
          <cell r="A6970" t="str">
            <v>90814</v>
          </cell>
          <cell r="B6970" t="str">
            <v xml:space="preserve">INTAC PSYTX, OFFICE (75-80)        </v>
          </cell>
        </row>
        <row r="6971">
          <cell r="A6971" t="str">
            <v>90815</v>
          </cell>
          <cell r="B6971" t="str">
            <v xml:space="preserve">INTAC PSYTX, OFF 75-80 W/E&amp;M       </v>
          </cell>
        </row>
        <row r="6972">
          <cell r="A6972" t="str">
            <v>90816</v>
          </cell>
          <cell r="B6972" t="str">
            <v xml:space="preserve">PSYTX, HOSP (20-30)                </v>
          </cell>
        </row>
        <row r="6973">
          <cell r="A6973" t="str">
            <v>90817</v>
          </cell>
          <cell r="B6973" t="str">
            <v xml:space="preserve">PSYTX, HOSP (20-30) W/E&amp;M          </v>
          </cell>
        </row>
        <row r="6974">
          <cell r="A6974" t="str">
            <v>90818</v>
          </cell>
          <cell r="B6974" t="str">
            <v xml:space="preserve">PSYTX, HOSP (45-50)                </v>
          </cell>
        </row>
        <row r="6975">
          <cell r="A6975" t="str">
            <v>90819</v>
          </cell>
          <cell r="B6975" t="str">
            <v xml:space="preserve">PSYTX, HOSP (45-50) W/E&amp;M          </v>
          </cell>
        </row>
        <row r="6976">
          <cell r="A6976" t="str">
            <v>90821</v>
          </cell>
          <cell r="B6976" t="str">
            <v xml:space="preserve">PSYTX, HOSP (75-80)                </v>
          </cell>
        </row>
        <row r="6977">
          <cell r="A6977" t="str">
            <v>90822</v>
          </cell>
          <cell r="B6977" t="str">
            <v xml:space="preserve">PSYTX, HOSP (75-80) W/E&amp;M          </v>
          </cell>
        </row>
        <row r="6978">
          <cell r="A6978" t="str">
            <v>90823</v>
          </cell>
          <cell r="B6978" t="str">
            <v xml:space="preserve">INTAC PSYTX, HOSP (20-30)          </v>
          </cell>
        </row>
        <row r="6979">
          <cell r="A6979" t="str">
            <v>90824</v>
          </cell>
          <cell r="B6979" t="str">
            <v xml:space="preserve">INTAC PSYTX, HSP 20-30 W/E&amp;M       </v>
          </cell>
        </row>
        <row r="6980">
          <cell r="A6980" t="str">
            <v>90826</v>
          </cell>
          <cell r="B6980" t="str">
            <v xml:space="preserve">INTAC PSYTX, HOSP (45-50)          </v>
          </cell>
        </row>
        <row r="6981">
          <cell r="A6981" t="str">
            <v>90827</v>
          </cell>
          <cell r="B6981" t="str">
            <v xml:space="preserve">INTAC PSYTX, HSP 45-50 W/E&amp;M       </v>
          </cell>
        </row>
        <row r="6982">
          <cell r="A6982" t="str">
            <v>90828</v>
          </cell>
          <cell r="B6982" t="str">
            <v xml:space="preserve">INTAC PSYTX, HOSP (75-80)          </v>
          </cell>
        </row>
        <row r="6983">
          <cell r="A6983" t="str">
            <v>90829</v>
          </cell>
          <cell r="B6983" t="str">
            <v xml:space="preserve">INTAC PSYTX, HSP 75-80 W/E&amp;M       </v>
          </cell>
        </row>
        <row r="6984">
          <cell r="A6984" t="str">
            <v>90845</v>
          </cell>
          <cell r="B6984" t="str">
            <v xml:space="preserve">PSYCHOANALYSIS                     </v>
          </cell>
        </row>
        <row r="6985">
          <cell r="A6985" t="str">
            <v>90846</v>
          </cell>
          <cell r="B6985" t="str">
            <v xml:space="preserve">FAMILY PSYTX W/O PATIENT           </v>
          </cell>
        </row>
        <row r="6986">
          <cell r="A6986" t="str">
            <v>90847</v>
          </cell>
          <cell r="B6986" t="str">
            <v xml:space="preserve">FAMILY PSYTX W/PATIENT             </v>
          </cell>
        </row>
        <row r="6987">
          <cell r="A6987" t="str">
            <v>90849</v>
          </cell>
          <cell r="B6987" t="str">
            <v xml:space="preserve">MULTIPLE FAMILY GROUP PSYTX        </v>
          </cell>
        </row>
        <row r="6988">
          <cell r="A6988" t="str">
            <v>90853</v>
          </cell>
          <cell r="B6988" t="str">
            <v xml:space="preserve">GROUP PSYCHOTHERAPY                </v>
          </cell>
        </row>
        <row r="6989">
          <cell r="A6989" t="str">
            <v>90857</v>
          </cell>
          <cell r="B6989" t="str">
            <v xml:space="preserve">INTAC GROUP PSYTX                  </v>
          </cell>
        </row>
        <row r="6990">
          <cell r="A6990" t="str">
            <v>90862</v>
          </cell>
          <cell r="B6990" t="str">
            <v xml:space="preserve">MEDICATION MANAGEMENT              </v>
          </cell>
        </row>
        <row r="6991">
          <cell r="A6991" t="str">
            <v>90865</v>
          </cell>
          <cell r="B6991" t="str">
            <v xml:space="preserve">NARCOSYNTHESIS                     </v>
          </cell>
        </row>
        <row r="6992">
          <cell r="A6992" t="str">
            <v>90870</v>
          </cell>
          <cell r="B6992" t="str">
            <v xml:space="preserve">ELECTROCONVULSIVE THERAPY          </v>
          </cell>
        </row>
        <row r="6993">
          <cell r="A6993" t="str">
            <v>90871</v>
          </cell>
          <cell r="B6993" t="str">
            <v xml:space="preserve">ELECTROCONVULSIVE THERAPY          </v>
          </cell>
        </row>
        <row r="6994">
          <cell r="A6994" t="str">
            <v>90875</v>
          </cell>
          <cell r="B6994" t="str">
            <v xml:space="preserve">PSYCHOPHYSIOLOGICAL THERAPY        </v>
          </cell>
        </row>
        <row r="6995">
          <cell r="A6995" t="str">
            <v>90876</v>
          </cell>
          <cell r="B6995" t="str">
            <v xml:space="preserve">PSYCHOPHYSIOLOGICAL THERAPY        </v>
          </cell>
        </row>
        <row r="6996">
          <cell r="A6996" t="str">
            <v>90880</v>
          </cell>
          <cell r="B6996" t="str">
            <v xml:space="preserve">HYPNOTHERAPY                       </v>
          </cell>
        </row>
        <row r="6997">
          <cell r="A6997" t="str">
            <v>90882</v>
          </cell>
          <cell r="B6997" t="str">
            <v xml:space="preserve">ENVIRONMENTAL MANIPULATION         </v>
          </cell>
        </row>
        <row r="6998">
          <cell r="A6998" t="str">
            <v>90885</v>
          </cell>
          <cell r="B6998" t="str">
            <v xml:space="preserve">PSY EVALUATION OF RECORDS          </v>
          </cell>
        </row>
        <row r="6999">
          <cell r="A6999" t="str">
            <v>90887</v>
          </cell>
          <cell r="B6999" t="str">
            <v xml:space="preserve">CONSULTATION WITH FAMILY           </v>
          </cell>
        </row>
        <row r="7000">
          <cell r="A7000" t="str">
            <v>90889</v>
          </cell>
          <cell r="B7000" t="str">
            <v xml:space="preserve">PREPARATION OF REPORT              </v>
          </cell>
        </row>
        <row r="7001">
          <cell r="A7001" t="str">
            <v>90899</v>
          </cell>
          <cell r="B7001" t="str">
            <v xml:space="preserve">PSYCHIATRIC SERVICE/THERAPY        </v>
          </cell>
        </row>
        <row r="7002">
          <cell r="A7002" t="str">
            <v>90901</v>
          </cell>
          <cell r="B7002" t="str">
            <v xml:space="preserve">BIOFEEDBACK TRAINING, ANY METHOD   </v>
          </cell>
        </row>
        <row r="7003">
          <cell r="A7003" t="str">
            <v>90911</v>
          </cell>
          <cell r="B7003" t="str">
            <v xml:space="preserve">BIOFEEDBACK PERI/URO/RECTAL        </v>
          </cell>
        </row>
        <row r="7004">
          <cell r="A7004" t="str">
            <v>90918</v>
          </cell>
          <cell r="B7004" t="str">
            <v xml:space="preserve">ESRD RELATED SERVICES, MONTH       </v>
          </cell>
        </row>
        <row r="7005">
          <cell r="A7005" t="str">
            <v>90919</v>
          </cell>
          <cell r="B7005" t="str">
            <v xml:space="preserve">ESRD RELATED SERVICES, MONTH       </v>
          </cell>
        </row>
        <row r="7006">
          <cell r="A7006" t="str">
            <v>90920</v>
          </cell>
          <cell r="B7006" t="str">
            <v xml:space="preserve">ESRD RELATED SERVICES, MONTH       </v>
          </cell>
        </row>
        <row r="7007">
          <cell r="A7007" t="str">
            <v>90921</v>
          </cell>
          <cell r="B7007" t="str">
            <v xml:space="preserve">ESRD RELATED SERVICES, MONTH       </v>
          </cell>
        </row>
        <row r="7008">
          <cell r="A7008" t="str">
            <v>90922</v>
          </cell>
          <cell r="B7008" t="str">
            <v xml:space="preserve">ESRD RELATED SERVICES, DAY         </v>
          </cell>
        </row>
        <row r="7009">
          <cell r="A7009" t="str">
            <v>90923</v>
          </cell>
          <cell r="B7009" t="str">
            <v xml:space="preserve">ESRD RELATED SERVICES, DAY         </v>
          </cell>
        </row>
        <row r="7010">
          <cell r="A7010" t="str">
            <v>90924</v>
          </cell>
          <cell r="B7010" t="str">
            <v xml:space="preserve">ESRD RELATED SERVICES, DAY         </v>
          </cell>
        </row>
        <row r="7011">
          <cell r="A7011" t="str">
            <v>90925</v>
          </cell>
          <cell r="B7011" t="str">
            <v xml:space="preserve">ESRD RELATED SERVICES, DAY         </v>
          </cell>
        </row>
        <row r="7012">
          <cell r="A7012" t="str">
            <v>90935</v>
          </cell>
          <cell r="B7012" t="str">
            <v xml:space="preserve">HEMODIALYSIS, ONE EVALUATION       </v>
          </cell>
        </row>
        <row r="7013">
          <cell r="A7013" t="str">
            <v>90937</v>
          </cell>
          <cell r="B7013" t="str">
            <v xml:space="preserve">HEMODIALYSIS, REPEATED EVAL.       </v>
          </cell>
        </row>
        <row r="7014">
          <cell r="A7014" t="str">
            <v>90945</v>
          </cell>
          <cell r="B7014" t="str">
            <v xml:space="preserve">DIALYSIS, ONE EVALUATION           </v>
          </cell>
        </row>
        <row r="7015">
          <cell r="A7015" t="str">
            <v>90947</v>
          </cell>
          <cell r="B7015" t="str">
            <v xml:space="preserve">DIALYSIS, REPEATED EVAL.           </v>
          </cell>
        </row>
        <row r="7016">
          <cell r="A7016" t="str">
            <v>90989</v>
          </cell>
          <cell r="B7016" t="str">
            <v xml:space="preserve">DIALYSIS TRAINING/COMPLETE         </v>
          </cell>
        </row>
        <row r="7017">
          <cell r="A7017" t="str">
            <v>90993</v>
          </cell>
          <cell r="B7017" t="str">
            <v xml:space="preserve">DIALYSIS TRAINING/INCOMPLETE       </v>
          </cell>
        </row>
        <row r="7018">
          <cell r="A7018" t="str">
            <v>90997</v>
          </cell>
          <cell r="B7018" t="str">
            <v xml:space="preserve">HEMOPERFUSION                      </v>
          </cell>
        </row>
        <row r="7019">
          <cell r="A7019" t="str">
            <v>90999</v>
          </cell>
          <cell r="B7019" t="str">
            <v xml:space="preserve">DIALYSIS PROCEDURE                 </v>
          </cell>
        </row>
        <row r="7020">
          <cell r="A7020" t="str">
            <v>91000</v>
          </cell>
          <cell r="B7020" t="str">
            <v xml:space="preserve">ESOPHAGEAL INTUBATION              </v>
          </cell>
        </row>
        <row r="7021">
          <cell r="A7021" t="str">
            <v>91010</v>
          </cell>
          <cell r="B7021" t="str">
            <v xml:space="preserve">ESOPHAGUS MOTILITY STUDY           </v>
          </cell>
        </row>
        <row r="7022">
          <cell r="A7022" t="str">
            <v>91011</v>
          </cell>
          <cell r="B7022" t="str">
            <v xml:space="preserve">ESOPHAGUS MOTILITY STUDY           </v>
          </cell>
        </row>
        <row r="7023">
          <cell r="A7023" t="str">
            <v>91012</v>
          </cell>
          <cell r="B7023" t="str">
            <v xml:space="preserve">ESOPHAGUS MOTILITY STUDY           </v>
          </cell>
        </row>
        <row r="7024">
          <cell r="A7024" t="str">
            <v>91020</v>
          </cell>
          <cell r="B7024" t="str">
            <v xml:space="preserve">GASTRIC MOTILITY                   </v>
          </cell>
        </row>
        <row r="7025">
          <cell r="A7025" t="str">
            <v>91030</v>
          </cell>
          <cell r="B7025" t="str">
            <v xml:space="preserve">ACID PERFUSION OF ESOPHAGUS        </v>
          </cell>
        </row>
        <row r="7026">
          <cell r="A7026" t="str">
            <v>91032</v>
          </cell>
          <cell r="B7026" t="str">
            <v xml:space="preserve">ESOPHAGUS, ACID REFLUX TEST        </v>
          </cell>
        </row>
        <row r="7027">
          <cell r="A7027" t="str">
            <v>91033</v>
          </cell>
          <cell r="B7027" t="str">
            <v xml:space="preserve">PROLONGED ACID REFLUX TEST         </v>
          </cell>
        </row>
        <row r="7028">
          <cell r="A7028" t="str">
            <v>91052</v>
          </cell>
          <cell r="B7028" t="str">
            <v xml:space="preserve">GASTRIC ANALYSIS TEST              </v>
          </cell>
        </row>
        <row r="7029">
          <cell r="A7029" t="str">
            <v>91055</v>
          </cell>
          <cell r="B7029" t="str">
            <v xml:space="preserve">GASTRIC INTUBATION FOR SMEAR       </v>
          </cell>
        </row>
        <row r="7030">
          <cell r="A7030" t="str">
            <v>91060</v>
          </cell>
          <cell r="B7030" t="str">
            <v xml:space="preserve">GASTRIC SALINE LOAD TEST           </v>
          </cell>
        </row>
        <row r="7031">
          <cell r="A7031" t="str">
            <v>91065</v>
          </cell>
          <cell r="B7031" t="str">
            <v xml:space="preserve">BREATH HYDROGEN TEST               </v>
          </cell>
        </row>
        <row r="7032">
          <cell r="A7032" t="str">
            <v>91100</v>
          </cell>
          <cell r="B7032" t="str">
            <v xml:space="preserve">PASS INTESTINE BLEEDING TUBE       </v>
          </cell>
        </row>
        <row r="7033">
          <cell r="A7033" t="str">
            <v>91105</v>
          </cell>
          <cell r="B7033" t="str">
            <v xml:space="preserve">GASTRIC INTUBATION TREATMENT       </v>
          </cell>
        </row>
        <row r="7034">
          <cell r="A7034" t="str">
            <v>91122</v>
          </cell>
          <cell r="B7034" t="str">
            <v xml:space="preserve">ANAL PRESSURE RECORD               </v>
          </cell>
        </row>
        <row r="7035">
          <cell r="A7035" t="str">
            <v>91299</v>
          </cell>
          <cell r="B7035" t="str">
            <v xml:space="preserve">GASTROENTEROLOGY PROCEDURE         </v>
          </cell>
        </row>
        <row r="7036">
          <cell r="A7036" t="str">
            <v>92002</v>
          </cell>
          <cell r="B7036" t="str">
            <v xml:space="preserve">EYE EXAM, NEW PATIENT              </v>
          </cell>
        </row>
        <row r="7037">
          <cell r="A7037" t="str">
            <v>92004</v>
          </cell>
          <cell r="B7037" t="str">
            <v xml:space="preserve">EYE EXAM, NEW PATIENT              </v>
          </cell>
        </row>
        <row r="7038">
          <cell r="A7038" t="str">
            <v>92012</v>
          </cell>
          <cell r="B7038" t="str">
            <v xml:space="preserve">EYE EXAM ESTABLISHED PT            </v>
          </cell>
        </row>
        <row r="7039">
          <cell r="A7039" t="str">
            <v>92014</v>
          </cell>
          <cell r="B7039" t="str">
            <v xml:space="preserve">EYE EXAM &amp; TREATMENT               </v>
          </cell>
        </row>
        <row r="7040">
          <cell r="A7040" t="str">
            <v>92015</v>
          </cell>
          <cell r="B7040" t="str">
            <v xml:space="preserve">REFRACTION                         </v>
          </cell>
        </row>
        <row r="7041">
          <cell r="A7041" t="str">
            <v>92018</v>
          </cell>
          <cell r="B7041" t="str">
            <v xml:space="preserve">NEW EYE EXAM &amp; TREATMENT           </v>
          </cell>
        </row>
        <row r="7042">
          <cell r="A7042" t="str">
            <v>92019</v>
          </cell>
          <cell r="B7042" t="str">
            <v xml:space="preserve">EYE EXAM &amp; TREATMENT               </v>
          </cell>
        </row>
        <row r="7043">
          <cell r="A7043" t="str">
            <v>92020</v>
          </cell>
          <cell r="B7043" t="str">
            <v xml:space="preserve">SPECIAL EYE EVALUATION             </v>
          </cell>
        </row>
        <row r="7044">
          <cell r="A7044" t="str">
            <v>92060</v>
          </cell>
          <cell r="B7044" t="str">
            <v xml:space="preserve">SPECIAL EYE EVALUATION             </v>
          </cell>
        </row>
        <row r="7045">
          <cell r="A7045" t="str">
            <v>92065</v>
          </cell>
          <cell r="B7045" t="str">
            <v xml:space="preserve">ORTHOPTIC/PLEOPTIC TRAINING        </v>
          </cell>
        </row>
        <row r="7046">
          <cell r="A7046" t="str">
            <v>92070</v>
          </cell>
          <cell r="B7046" t="str">
            <v xml:space="preserve">FITTING OF CONTACT LENS            </v>
          </cell>
        </row>
        <row r="7047">
          <cell r="A7047" t="str">
            <v>92081</v>
          </cell>
          <cell r="B7047" t="str">
            <v xml:space="preserve">VISUAL FIELD EXAMINATION(S)        </v>
          </cell>
        </row>
        <row r="7048">
          <cell r="A7048" t="str">
            <v>92082</v>
          </cell>
          <cell r="B7048" t="str">
            <v xml:space="preserve">VISUAL FIELD EXAMINATION(S)        </v>
          </cell>
        </row>
        <row r="7049">
          <cell r="A7049" t="str">
            <v>92083</v>
          </cell>
          <cell r="B7049" t="str">
            <v xml:space="preserve">VISUAL FIELD EXAMINATION(S)        </v>
          </cell>
        </row>
        <row r="7050">
          <cell r="A7050" t="str">
            <v>92100</v>
          </cell>
          <cell r="B7050" t="str">
            <v xml:space="preserve">SERIAL TONOMETRY EXAM(S)           </v>
          </cell>
        </row>
        <row r="7051">
          <cell r="A7051" t="str">
            <v>92120</v>
          </cell>
          <cell r="B7051" t="str">
            <v xml:space="preserve">TONOGRAPHY &amp; EYE EVALUATION        </v>
          </cell>
        </row>
        <row r="7052">
          <cell r="A7052" t="str">
            <v>92130</v>
          </cell>
          <cell r="B7052" t="str">
            <v xml:space="preserve">WATER PROVOCATION TONOGRAPHY       </v>
          </cell>
        </row>
        <row r="7053">
          <cell r="A7053" t="str">
            <v>92135</v>
          </cell>
          <cell r="B7053" t="str">
            <v xml:space="preserve">OPTHALMIC DX IMAGING               </v>
          </cell>
        </row>
        <row r="7054">
          <cell r="A7054" t="str">
            <v>92140</v>
          </cell>
          <cell r="B7054" t="str">
            <v xml:space="preserve">GLAUCOMA PROVOCATIVE TESTS         </v>
          </cell>
        </row>
        <row r="7055">
          <cell r="A7055" t="str">
            <v>92225</v>
          </cell>
          <cell r="B7055" t="str">
            <v xml:space="preserve">SPECIAL EYE EXAM, INITIAL          </v>
          </cell>
        </row>
        <row r="7056">
          <cell r="A7056" t="str">
            <v>92226</v>
          </cell>
          <cell r="B7056" t="str">
            <v xml:space="preserve">SPECIAL EYE EXAM, SUBSEQUENT       </v>
          </cell>
        </row>
        <row r="7057">
          <cell r="A7057" t="str">
            <v>92230</v>
          </cell>
          <cell r="B7057" t="str">
            <v xml:space="preserve">EYE EXAM WITH PHOTOS               </v>
          </cell>
        </row>
        <row r="7058">
          <cell r="A7058" t="str">
            <v>92235</v>
          </cell>
          <cell r="B7058" t="str">
            <v xml:space="preserve">EYE EXAM WITH PHOTOS               </v>
          </cell>
        </row>
        <row r="7059">
          <cell r="A7059" t="str">
            <v>92240</v>
          </cell>
          <cell r="B7059" t="str">
            <v xml:space="preserve">ICG ANGIOGRAPHY                    </v>
          </cell>
        </row>
        <row r="7060">
          <cell r="A7060" t="str">
            <v>92250</v>
          </cell>
          <cell r="B7060" t="str">
            <v xml:space="preserve">EYE EXAM WITH PHOTOS               </v>
          </cell>
        </row>
        <row r="7061">
          <cell r="A7061" t="str">
            <v>92260</v>
          </cell>
          <cell r="B7061" t="str">
            <v xml:space="preserve">OPHTHALMOSCOPY/DYNAMOMETRY         </v>
          </cell>
        </row>
        <row r="7062">
          <cell r="A7062" t="str">
            <v>92265</v>
          </cell>
          <cell r="B7062" t="str">
            <v xml:space="preserve">EYE MUSCLE EVALUATION              </v>
          </cell>
        </row>
        <row r="7063">
          <cell r="A7063" t="str">
            <v>92270</v>
          </cell>
          <cell r="B7063" t="str">
            <v xml:space="preserve">ELECTRO-OCULOGRAPHY                </v>
          </cell>
        </row>
        <row r="7064">
          <cell r="A7064" t="str">
            <v>92275</v>
          </cell>
          <cell r="B7064" t="str">
            <v xml:space="preserve">ELECTRORETINOGRAPHY                </v>
          </cell>
        </row>
        <row r="7065">
          <cell r="A7065" t="str">
            <v>92283</v>
          </cell>
          <cell r="B7065" t="str">
            <v xml:space="preserve">COLOR VISION EXAMINATION           </v>
          </cell>
        </row>
        <row r="7066">
          <cell r="A7066" t="str">
            <v>92284</v>
          </cell>
          <cell r="B7066" t="str">
            <v xml:space="preserve">DARK ADAPTATION EYE EXAM           </v>
          </cell>
        </row>
        <row r="7067">
          <cell r="A7067" t="str">
            <v>92285</v>
          </cell>
          <cell r="B7067" t="str">
            <v xml:space="preserve">EYE PHOTOGRAPHY                    </v>
          </cell>
        </row>
        <row r="7068">
          <cell r="A7068" t="str">
            <v>92286</v>
          </cell>
          <cell r="B7068" t="str">
            <v xml:space="preserve">INTERNAL EYE PHOTOGRAPHY           </v>
          </cell>
        </row>
        <row r="7069">
          <cell r="A7069" t="str">
            <v>92287</v>
          </cell>
          <cell r="B7069" t="str">
            <v xml:space="preserve">INTERNAL EYE PHOTOGRAPHY           </v>
          </cell>
        </row>
        <row r="7070">
          <cell r="A7070" t="str">
            <v>92310</v>
          </cell>
          <cell r="B7070" t="str">
            <v xml:space="preserve">CONTACT LENS FITTING               </v>
          </cell>
        </row>
        <row r="7071">
          <cell r="A7071" t="str">
            <v>92311</v>
          </cell>
          <cell r="B7071" t="str">
            <v xml:space="preserve">CONTACT LENS FITTING               </v>
          </cell>
        </row>
        <row r="7072">
          <cell r="A7072" t="str">
            <v>92312</v>
          </cell>
          <cell r="B7072" t="str">
            <v xml:space="preserve">CONTACT LENS FITTING               </v>
          </cell>
        </row>
        <row r="7073">
          <cell r="A7073" t="str">
            <v>92313</v>
          </cell>
          <cell r="B7073" t="str">
            <v xml:space="preserve">CONTACT LENS FITTING               </v>
          </cell>
        </row>
        <row r="7074">
          <cell r="A7074" t="str">
            <v>92314</v>
          </cell>
          <cell r="B7074" t="str">
            <v xml:space="preserve">PRESCRIPTION OF CONTACT LENS       </v>
          </cell>
        </row>
        <row r="7075">
          <cell r="A7075" t="str">
            <v>92315</v>
          </cell>
          <cell r="B7075" t="str">
            <v xml:space="preserve">PRESCRIPTION OF CONTACT LENS       </v>
          </cell>
        </row>
        <row r="7076">
          <cell r="A7076" t="str">
            <v>92316</v>
          </cell>
          <cell r="B7076" t="str">
            <v xml:space="preserve">PRESCRIPTION OF CONTACT LENS       </v>
          </cell>
        </row>
        <row r="7077">
          <cell r="A7077" t="str">
            <v>92317</v>
          </cell>
          <cell r="B7077" t="str">
            <v xml:space="preserve">PRESCRIPTION OF CONTACT LENS       </v>
          </cell>
        </row>
        <row r="7078">
          <cell r="A7078" t="str">
            <v>92325</v>
          </cell>
          <cell r="B7078" t="str">
            <v xml:space="preserve">MODIFICATION OF CONTACT LENS       </v>
          </cell>
        </row>
        <row r="7079">
          <cell r="A7079" t="str">
            <v>92326</v>
          </cell>
          <cell r="B7079" t="str">
            <v xml:space="preserve">REPLACEMENT OF CONTACT LENS        </v>
          </cell>
        </row>
        <row r="7080">
          <cell r="A7080" t="str">
            <v>92330</v>
          </cell>
          <cell r="B7080" t="str">
            <v xml:space="preserve">FITTING OF ARTIFICIAL EYE          </v>
          </cell>
        </row>
        <row r="7081">
          <cell r="A7081" t="str">
            <v>92335</v>
          </cell>
          <cell r="B7081" t="str">
            <v xml:space="preserve">FITTING OF ARTIFICIAL EYE          </v>
          </cell>
        </row>
        <row r="7082">
          <cell r="A7082" t="str">
            <v>92340</v>
          </cell>
          <cell r="B7082" t="str">
            <v xml:space="preserve">FITTING OF SPECTACLES              </v>
          </cell>
        </row>
        <row r="7083">
          <cell r="A7083" t="str">
            <v>92341</v>
          </cell>
          <cell r="B7083" t="str">
            <v xml:space="preserve">FITTING OF SPECTACLES              </v>
          </cell>
        </row>
        <row r="7084">
          <cell r="A7084" t="str">
            <v>92342</v>
          </cell>
          <cell r="B7084" t="str">
            <v xml:space="preserve">FITTING OF SPECTACLES              </v>
          </cell>
        </row>
        <row r="7085">
          <cell r="A7085" t="str">
            <v>92352</v>
          </cell>
          <cell r="B7085" t="str">
            <v xml:space="preserve">SPECIAL SPECTACLES FITTING         </v>
          </cell>
        </row>
        <row r="7086">
          <cell r="A7086" t="str">
            <v>92353</v>
          </cell>
          <cell r="B7086" t="str">
            <v xml:space="preserve">SPECIAL SPECTACLES FITTING         </v>
          </cell>
        </row>
        <row r="7087">
          <cell r="A7087" t="str">
            <v>92354</v>
          </cell>
          <cell r="B7087" t="str">
            <v xml:space="preserve">SPECIAL SPECTACLES FITTING         </v>
          </cell>
        </row>
        <row r="7088">
          <cell r="A7088" t="str">
            <v>92355</v>
          </cell>
          <cell r="B7088" t="str">
            <v xml:space="preserve">SPECIAL SPECTACLES FITTING         </v>
          </cell>
        </row>
        <row r="7089">
          <cell r="A7089" t="str">
            <v>92358</v>
          </cell>
          <cell r="B7089" t="str">
            <v xml:space="preserve">EYE PROSTHESIS SERVICE             </v>
          </cell>
        </row>
        <row r="7090">
          <cell r="A7090" t="str">
            <v>92370</v>
          </cell>
          <cell r="B7090" t="str">
            <v xml:space="preserve">REPAIR &amp; ADJUST SPECTACLES         </v>
          </cell>
        </row>
        <row r="7091">
          <cell r="A7091" t="str">
            <v>92371</v>
          </cell>
          <cell r="B7091" t="str">
            <v xml:space="preserve">REPAIR &amp; ADJUST SPECTACLES         </v>
          </cell>
        </row>
        <row r="7092">
          <cell r="A7092" t="str">
            <v>92390</v>
          </cell>
          <cell r="B7092" t="str">
            <v xml:space="preserve">SUPPLY OF SPECTACLES               </v>
          </cell>
        </row>
        <row r="7093">
          <cell r="A7093" t="str">
            <v>92391</v>
          </cell>
          <cell r="B7093" t="str">
            <v xml:space="preserve">SUPPLY OF CONTACT LENSES           </v>
          </cell>
        </row>
        <row r="7094">
          <cell r="A7094" t="str">
            <v>92392</v>
          </cell>
          <cell r="B7094" t="str">
            <v xml:space="preserve">SUPPLY OF LOW VISION AIDS          </v>
          </cell>
        </row>
        <row r="7095">
          <cell r="A7095" t="str">
            <v>92393</v>
          </cell>
          <cell r="B7095" t="str">
            <v xml:space="preserve">SUPPLY OF ARTIFICIAL EYE           </v>
          </cell>
        </row>
        <row r="7096">
          <cell r="A7096" t="str">
            <v>92395</v>
          </cell>
          <cell r="B7096" t="str">
            <v xml:space="preserve">SUPPLY OF SPECTACLES               </v>
          </cell>
        </row>
        <row r="7097">
          <cell r="A7097" t="str">
            <v>92396</v>
          </cell>
          <cell r="B7097" t="str">
            <v xml:space="preserve">SUPPLY OF CONTACT LENSES           </v>
          </cell>
        </row>
        <row r="7098">
          <cell r="A7098" t="str">
            <v>92499</v>
          </cell>
          <cell r="B7098" t="str">
            <v xml:space="preserve">EYE SERVICE OR PROCEDURE           </v>
          </cell>
        </row>
        <row r="7099">
          <cell r="A7099" t="str">
            <v>92502</v>
          </cell>
          <cell r="B7099" t="str">
            <v xml:space="preserve">EAR AND THROAT EXAMINATION         </v>
          </cell>
        </row>
        <row r="7100">
          <cell r="A7100" t="str">
            <v>92504</v>
          </cell>
          <cell r="B7100" t="str">
            <v xml:space="preserve">EAR MICROSCOPY EXAMINATION         </v>
          </cell>
        </row>
        <row r="7101">
          <cell r="A7101" t="str">
            <v>92506</v>
          </cell>
          <cell r="B7101" t="str">
            <v xml:space="preserve">SPEECH &amp; HEARING EVALUATION        </v>
          </cell>
        </row>
        <row r="7102">
          <cell r="A7102" t="str">
            <v>92507</v>
          </cell>
          <cell r="B7102" t="str">
            <v xml:space="preserve">SPEECH/HEARING THERAPY             </v>
          </cell>
        </row>
        <row r="7103">
          <cell r="A7103" t="str">
            <v>92508</v>
          </cell>
          <cell r="B7103" t="str">
            <v xml:space="preserve">SPEECH/HEARING THERAPY             </v>
          </cell>
        </row>
        <row r="7104">
          <cell r="A7104" t="str">
            <v>92510</v>
          </cell>
          <cell r="B7104" t="str">
            <v xml:space="preserve">REHAB FOR EAR IMPLANT              </v>
          </cell>
        </row>
        <row r="7105">
          <cell r="A7105" t="str">
            <v>92511</v>
          </cell>
          <cell r="B7105" t="str">
            <v xml:space="preserve">NASOPHARYNGOSCOPY                  </v>
          </cell>
        </row>
        <row r="7106">
          <cell r="A7106" t="str">
            <v>92512</v>
          </cell>
          <cell r="B7106" t="str">
            <v xml:space="preserve">NASAL FUNCTION STUDIES             </v>
          </cell>
        </row>
        <row r="7107">
          <cell r="A7107" t="str">
            <v>92516</v>
          </cell>
          <cell r="B7107" t="str">
            <v xml:space="preserve">FACIAL NERVE FUNCTION TEST         </v>
          </cell>
        </row>
        <row r="7108">
          <cell r="A7108" t="str">
            <v>92520</v>
          </cell>
          <cell r="B7108" t="str">
            <v xml:space="preserve">LARYNGEAL FUNCTION STUDIES         </v>
          </cell>
        </row>
        <row r="7109">
          <cell r="A7109" t="str">
            <v>92525</v>
          </cell>
          <cell r="B7109" t="str">
            <v xml:space="preserve">ORAL FUNCTION EVALUATION           </v>
          </cell>
        </row>
        <row r="7110">
          <cell r="A7110" t="str">
            <v>92526</v>
          </cell>
          <cell r="B7110" t="str">
            <v xml:space="preserve">ORAL FUNCTION THERAPY              </v>
          </cell>
        </row>
        <row r="7111">
          <cell r="A7111" t="str">
            <v>92531</v>
          </cell>
          <cell r="B7111" t="str">
            <v xml:space="preserve">SPONTANEOUS NYSTAGMUS STUDY        </v>
          </cell>
        </row>
        <row r="7112">
          <cell r="A7112" t="str">
            <v>92532</v>
          </cell>
          <cell r="B7112" t="str">
            <v xml:space="preserve">POSITIONAL NYSTAGMUS STUDY         </v>
          </cell>
        </row>
        <row r="7113">
          <cell r="A7113" t="str">
            <v>92533</v>
          </cell>
          <cell r="B7113" t="str">
            <v xml:space="preserve">CALORIC VESTIBULAR TEST            </v>
          </cell>
        </row>
        <row r="7114">
          <cell r="A7114" t="str">
            <v>92534</v>
          </cell>
          <cell r="B7114" t="str">
            <v xml:space="preserve">OPTOKINETIC NYSTAGMUS              </v>
          </cell>
        </row>
        <row r="7115">
          <cell r="A7115" t="str">
            <v>92541</v>
          </cell>
          <cell r="B7115" t="str">
            <v xml:space="preserve">SPONTANEOUS NYSTAGMUS TEST         </v>
          </cell>
        </row>
        <row r="7116">
          <cell r="A7116" t="str">
            <v>92542</v>
          </cell>
          <cell r="B7116" t="str">
            <v xml:space="preserve">POSITIONAL NYSTAGMUS TEST          </v>
          </cell>
        </row>
        <row r="7117">
          <cell r="A7117" t="str">
            <v>92543</v>
          </cell>
          <cell r="B7117" t="str">
            <v xml:space="preserve">CALORIC VESTIBULAR TEST            </v>
          </cell>
        </row>
        <row r="7118">
          <cell r="A7118" t="str">
            <v>92544</v>
          </cell>
          <cell r="B7118" t="str">
            <v xml:space="preserve">OPTOKINETIC NYSTAGMUS TEST         </v>
          </cell>
        </row>
        <row r="7119">
          <cell r="A7119" t="str">
            <v>92545</v>
          </cell>
          <cell r="B7119" t="str">
            <v xml:space="preserve">OSCILLATING TRACKING TEST          </v>
          </cell>
        </row>
        <row r="7120">
          <cell r="A7120" t="str">
            <v>92546</v>
          </cell>
          <cell r="B7120" t="str">
            <v xml:space="preserve">SINUSOIDAL ROTATIONAL TEST         </v>
          </cell>
        </row>
        <row r="7121">
          <cell r="A7121" t="str">
            <v>92547</v>
          </cell>
          <cell r="B7121" t="str">
            <v xml:space="preserve">SUPPLEMENTAL ELECTRICAL TEST       </v>
          </cell>
        </row>
        <row r="7122">
          <cell r="A7122" t="str">
            <v>92548</v>
          </cell>
          <cell r="B7122" t="str">
            <v xml:space="preserve">POSTUROGRAPHY                      </v>
          </cell>
        </row>
        <row r="7123">
          <cell r="A7123" t="str">
            <v>92551</v>
          </cell>
          <cell r="B7123" t="str">
            <v xml:space="preserve">PURE TONE HEARING TEST, AIR        </v>
          </cell>
        </row>
        <row r="7124">
          <cell r="A7124" t="str">
            <v>92552</v>
          </cell>
          <cell r="B7124" t="str">
            <v xml:space="preserve">PURE TONE AUDIOMETRY, AIR          </v>
          </cell>
        </row>
        <row r="7125">
          <cell r="A7125" t="str">
            <v>92553</v>
          </cell>
          <cell r="B7125" t="str">
            <v xml:space="preserve">AUDIOMETRY, AIR &amp; BONE             </v>
          </cell>
        </row>
        <row r="7126">
          <cell r="A7126" t="str">
            <v>92555</v>
          </cell>
          <cell r="B7126" t="str">
            <v xml:space="preserve">SPEECH THRESHOLD AUDIOMETRY        </v>
          </cell>
        </row>
        <row r="7127">
          <cell r="A7127" t="str">
            <v>92556</v>
          </cell>
          <cell r="B7127" t="str">
            <v xml:space="preserve">SPEECH AUDIOMETRY, COMPLETE        </v>
          </cell>
        </row>
        <row r="7128">
          <cell r="A7128" t="str">
            <v>92557</v>
          </cell>
          <cell r="B7128" t="str">
            <v xml:space="preserve">COMPREHENSIVE HEARING TEST         </v>
          </cell>
        </row>
        <row r="7129">
          <cell r="A7129" t="str">
            <v>92559</v>
          </cell>
          <cell r="B7129" t="str">
            <v xml:space="preserve">GROUP AUDIOMETRIC TESTING          </v>
          </cell>
        </row>
        <row r="7130">
          <cell r="A7130" t="str">
            <v>92560</v>
          </cell>
          <cell r="B7130" t="str">
            <v xml:space="preserve">BEKESY AUDIOMETRY, SCREEN          </v>
          </cell>
        </row>
        <row r="7131">
          <cell r="A7131" t="str">
            <v>92561</v>
          </cell>
          <cell r="B7131" t="str">
            <v xml:space="preserve">BEKESY AUDIOMETRY, DIAGNOSIS       </v>
          </cell>
        </row>
        <row r="7132">
          <cell r="A7132" t="str">
            <v>92562</v>
          </cell>
          <cell r="B7132" t="str">
            <v xml:space="preserve">LOUDNESS BALANCE TEST              </v>
          </cell>
        </row>
        <row r="7133">
          <cell r="A7133" t="str">
            <v>92563</v>
          </cell>
          <cell r="B7133" t="str">
            <v xml:space="preserve">TONE DECAY HEARING TEST            </v>
          </cell>
        </row>
        <row r="7134">
          <cell r="A7134" t="str">
            <v>92564</v>
          </cell>
          <cell r="B7134" t="str">
            <v xml:space="preserve">SISI HEARING TEST                  </v>
          </cell>
        </row>
        <row r="7135">
          <cell r="A7135" t="str">
            <v>92565</v>
          </cell>
          <cell r="B7135" t="str">
            <v xml:space="preserve">STENGER TEST, PURE TONE            </v>
          </cell>
        </row>
        <row r="7136">
          <cell r="A7136" t="str">
            <v>92567</v>
          </cell>
          <cell r="B7136" t="str">
            <v xml:space="preserve">TYMPANOMETRY                       </v>
          </cell>
        </row>
        <row r="7137">
          <cell r="A7137" t="str">
            <v>92568</v>
          </cell>
          <cell r="B7137" t="str">
            <v xml:space="preserve">ACOUSTIC REFLEX TESTING            </v>
          </cell>
        </row>
        <row r="7138">
          <cell r="A7138" t="str">
            <v>92569</v>
          </cell>
          <cell r="B7138" t="str">
            <v xml:space="preserve">ACOUSTIC REFLEX DECAY TEST         </v>
          </cell>
        </row>
        <row r="7139">
          <cell r="A7139" t="str">
            <v>92571</v>
          </cell>
          <cell r="B7139" t="str">
            <v xml:space="preserve">FILTERED SPEECH HEARING TEST       </v>
          </cell>
        </row>
        <row r="7140">
          <cell r="A7140" t="str">
            <v>92572</v>
          </cell>
          <cell r="B7140" t="str">
            <v xml:space="preserve">STAGGERED SPONDAIC WORD TEST       </v>
          </cell>
        </row>
        <row r="7141">
          <cell r="A7141" t="str">
            <v>92573</v>
          </cell>
          <cell r="B7141" t="str">
            <v xml:space="preserve">LOMBARD TEST                       </v>
          </cell>
        </row>
        <row r="7142">
          <cell r="A7142" t="str">
            <v>92575</v>
          </cell>
          <cell r="B7142" t="str">
            <v xml:space="preserve">SENSORINEURAL ACUITY TEST          </v>
          </cell>
        </row>
        <row r="7143">
          <cell r="A7143" t="str">
            <v>92576</v>
          </cell>
          <cell r="B7143" t="str">
            <v xml:space="preserve">SYNTHETIC SENTENCE TEST            </v>
          </cell>
        </row>
        <row r="7144">
          <cell r="A7144" t="str">
            <v>92577</v>
          </cell>
          <cell r="B7144" t="str">
            <v xml:space="preserve">STENGER TEST, SPEECH               </v>
          </cell>
        </row>
        <row r="7145">
          <cell r="A7145" t="str">
            <v>92579</v>
          </cell>
          <cell r="B7145" t="str">
            <v xml:space="preserve">VISUAL AUDIOMETRY (VRA)            </v>
          </cell>
        </row>
        <row r="7146">
          <cell r="A7146" t="str">
            <v>92582</v>
          </cell>
          <cell r="B7146" t="str">
            <v xml:space="preserve">CONDITIONING PLAY AUDIOMETRY       </v>
          </cell>
        </row>
        <row r="7147">
          <cell r="A7147" t="str">
            <v>92583</v>
          </cell>
          <cell r="B7147" t="str">
            <v xml:space="preserve">SELECT PICTURE AUDIOMETRY          </v>
          </cell>
        </row>
        <row r="7148">
          <cell r="A7148" t="str">
            <v>92584</v>
          </cell>
          <cell r="B7148" t="str">
            <v xml:space="preserve">ELECTROCOCHLEOGRAPHY               </v>
          </cell>
        </row>
        <row r="7149">
          <cell r="A7149" t="str">
            <v>92585</v>
          </cell>
          <cell r="B7149" t="str">
            <v xml:space="preserve">AUDITORY EVOKED POTENTIAL          </v>
          </cell>
        </row>
        <row r="7150">
          <cell r="A7150" t="str">
            <v>92587</v>
          </cell>
          <cell r="B7150" t="str">
            <v xml:space="preserve">EVOKED AUDITORY TEST               </v>
          </cell>
        </row>
        <row r="7151">
          <cell r="A7151" t="str">
            <v>92588</v>
          </cell>
          <cell r="B7151" t="str">
            <v xml:space="preserve">EVOKED AUDITORY TEST               </v>
          </cell>
        </row>
        <row r="7152">
          <cell r="A7152" t="str">
            <v>92589</v>
          </cell>
          <cell r="B7152" t="str">
            <v xml:space="preserve">AUDITORY FUNCTION TEST(S)          </v>
          </cell>
        </row>
        <row r="7153">
          <cell r="A7153" t="str">
            <v>92590</v>
          </cell>
          <cell r="B7153" t="str">
            <v xml:space="preserve">HEARING AID EXAM, ONE EAR          </v>
          </cell>
        </row>
        <row r="7154">
          <cell r="A7154" t="str">
            <v>92591</v>
          </cell>
          <cell r="B7154" t="str">
            <v xml:space="preserve">HEARING AID EXAM, BOTH EARS        </v>
          </cell>
        </row>
        <row r="7155">
          <cell r="A7155" t="str">
            <v>92592</v>
          </cell>
          <cell r="B7155" t="str">
            <v xml:space="preserve">HEARING AID CHECK, ONE EAR         </v>
          </cell>
        </row>
        <row r="7156">
          <cell r="A7156" t="str">
            <v>92593</v>
          </cell>
          <cell r="B7156" t="str">
            <v xml:space="preserve">HEARING AID CHECK, BOTH EARS       </v>
          </cell>
        </row>
        <row r="7157">
          <cell r="A7157" t="str">
            <v>92594</v>
          </cell>
          <cell r="B7157" t="str">
            <v xml:space="preserve">ELECTRO HEARING AID TEST, ONE      </v>
          </cell>
        </row>
        <row r="7158">
          <cell r="A7158" t="str">
            <v>92595</v>
          </cell>
          <cell r="B7158" t="str">
            <v xml:space="preserve">ELECTRO HEARINGAID TEST, BOTH      </v>
          </cell>
        </row>
        <row r="7159">
          <cell r="A7159" t="str">
            <v>92596</v>
          </cell>
          <cell r="B7159" t="str">
            <v xml:space="preserve">EAR PROTECTOR EVALUATION           </v>
          </cell>
        </row>
        <row r="7160">
          <cell r="A7160" t="str">
            <v>92597</v>
          </cell>
          <cell r="B7160" t="str">
            <v xml:space="preserve">ORAL SPEECH DEVICE EVAL            </v>
          </cell>
        </row>
        <row r="7161">
          <cell r="A7161" t="str">
            <v>92598</v>
          </cell>
          <cell r="B7161" t="str">
            <v xml:space="preserve">MODIFY ORAL SPEECH DEVICE          </v>
          </cell>
        </row>
        <row r="7162">
          <cell r="A7162" t="str">
            <v>92599</v>
          </cell>
          <cell r="B7162" t="str">
            <v xml:space="preserve">ENT PROCEDURE/SERVICE              </v>
          </cell>
        </row>
        <row r="7163">
          <cell r="A7163" t="str">
            <v>92950</v>
          </cell>
          <cell r="B7163" t="str">
            <v xml:space="preserve">HEART/LUNG RESUSCITATION (CPR)     </v>
          </cell>
        </row>
        <row r="7164">
          <cell r="A7164" t="str">
            <v>92953</v>
          </cell>
          <cell r="B7164" t="str">
            <v xml:space="preserve">TEMPORARY EXTERNAL PACING          </v>
          </cell>
        </row>
        <row r="7165">
          <cell r="A7165" t="str">
            <v>92960</v>
          </cell>
          <cell r="B7165" t="str">
            <v xml:space="preserve">HEART ELECTROCONVERSION            </v>
          </cell>
        </row>
        <row r="7166">
          <cell r="A7166" t="str">
            <v>92970</v>
          </cell>
          <cell r="B7166" t="str">
            <v xml:space="preserve">CARDIOASSIST, INTERNAL             </v>
          </cell>
        </row>
        <row r="7167">
          <cell r="A7167" t="str">
            <v>92971</v>
          </cell>
          <cell r="B7167" t="str">
            <v xml:space="preserve">CARDIOASSIST, EXTERNAL             </v>
          </cell>
        </row>
        <row r="7168">
          <cell r="A7168" t="str">
            <v>92975</v>
          </cell>
          <cell r="B7168" t="str">
            <v xml:space="preserve">DISSOLVE CLOT, HEART VESSEL        </v>
          </cell>
        </row>
        <row r="7169">
          <cell r="A7169" t="str">
            <v>92977</v>
          </cell>
          <cell r="B7169" t="str">
            <v xml:space="preserve">DISSOLVE CLOT, HEART VESSEL        </v>
          </cell>
        </row>
        <row r="7170">
          <cell r="A7170" t="str">
            <v>92978</v>
          </cell>
          <cell r="B7170" t="str">
            <v xml:space="preserve">INTRAVAS US, HEART ADD-ON          </v>
          </cell>
        </row>
        <row r="7171">
          <cell r="A7171" t="str">
            <v>92979</v>
          </cell>
          <cell r="B7171" t="str">
            <v xml:space="preserve">INTRAVAS US, HEART (ADD-ON)        </v>
          </cell>
        </row>
        <row r="7172">
          <cell r="A7172" t="str">
            <v>92980</v>
          </cell>
          <cell r="B7172" t="str">
            <v xml:space="preserve">INSERT INTRACORONARY STENT         </v>
          </cell>
        </row>
        <row r="7173">
          <cell r="A7173" t="str">
            <v>92981</v>
          </cell>
          <cell r="B7173" t="str">
            <v xml:space="preserve">INSERT INTRACORONARY STENT         </v>
          </cell>
        </row>
        <row r="7174">
          <cell r="A7174" t="str">
            <v>92982</v>
          </cell>
          <cell r="B7174" t="str">
            <v xml:space="preserve">CORONARY ARTERY DILATION           </v>
          </cell>
        </row>
        <row r="7175">
          <cell r="A7175" t="str">
            <v>92984</v>
          </cell>
          <cell r="B7175" t="str">
            <v xml:space="preserve">CORONARY ARTERY DILATION           </v>
          </cell>
        </row>
        <row r="7176">
          <cell r="A7176" t="str">
            <v>92986</v>
          </cell>
          <cell r="B7176" t="str">
            <v xml:space="preserve">REVISION OF AORTIC VALVE           </v>
          </cell>
        </row>
        <row r="7177">
          <cell r="A7177" t="str">
            <v>92987</v>
          </cell>
          <cell r="B7177" t="str">
            <v xml:space="preserve">REVISION OF MITRAL VALVE           </v>
          </cell>
        </row>
        <row r="7178">
          <cell r="A7178" t="str">
            <v>92990</v>
          </cell>
          <cell r="B7178" t="str">
            <v xml:space="preserve">REVISION OF PULMONARY VALVE        </v>
          </cell>
        </row>
        <row r="7179">
          <cell r="A7179" t="str">
            <v>92992</v>
          </cell>
          <cell r="B7179" t="str">
            <v xml:space="preserve">REVISION OF HEART CHAMBER          </v>
          </cell>
        </row>
        <row r="7180">
          <cell r="A7180" t="str">
            <v>92993</v>
          </cell>
          <cell r="B7180" t="str">
            <v xml:space="preserve">REVISION OF HEART CHAMBER          </v>
          </cell>
        </row>
        <row r="7181">
          <cell r="A7181" t="str">
            <v>92995</v>
          </cell>
          <cell r="B7181" t="str">
            <v xml:space="preserve">CORONARY ATHERECTOMY               </v>
          </cell>
        </row>
        <row r="7182">
          <cell r="A7182" t="str">
            <v>92996</v>
          </cell>
          <cell r="B7182" t="str">
            <v xml:space="preserve">CORONARY ATHERECTOMY ADD-ON        </v>
          </cell>
        </row>
        <row r="7183">
          <cell r="A7183" t="str">
            <v>92997</v>
          </cell>
          <cell r="B7183" t="str">
            <v xml:space="preserve">PUL ART BALLOON REPAIR, PERC       </v>
          </cell>
        </row>
        <row r="7184">
          <cell r="A7184" t="str">
            <v>92998</v>
          </cell>
          <cell r="B7184" t="str">
            <v xml:space="preserve">PUL ART BALLOON REPAIR, PERC       </v>
          </cell>
        </row>
        <row r="7185">
          <cell r="A7185" t="str">
            <v>93000</v>
          </cell>
          <cell r="B7185" t="str">
            <v xml:space="preserve">ELECTROCARDIOGRAM, COMPLETE        </v>
          </cell>
        </row>
        <row r="7186">
          <cell r="A7186" t="str">
            <v>93005</v>
          </cell>
          <cell r="B7186" t="str">
            <v xml:space="preserve">ELECTROCARDIOGRAM, TRACING         </v>
          </cell>
        </row>
        <row r="7187">
          <cell r="A7187" t="str">
            <v>93010</v>
          </cell>
          <cell r="B7187" t="str">
            <v xml:space="preserve">ELECTROCARDIOGRAM REPORT           </v>
          </cell>
        </row>
        <row r="7188">
          <cell r="A7188" t="str">
            <v>93012</v>
          </cell>
          <cell r="B7188" t="str">
            <v xml:space="preserve">TRANSMISSION OF ECG                </v>
          </cell>
        </row>
        <row r="7189">
          <cell r="A7189" t="str">
            <v>93014</v>
          </cell>
          <cell r="B7189" t="str">
            <v xml:space="preserve">REPORT ON TRANSMITTED ECG          </v>
          </cell>
        </row>
        <row r="7190">
          <cell r="A7190" t="str">
            <v>93015</v>
          </cell>
          <cell r="B7190" t="str">
            <v xml:space="preserve">CARDIOVASCULAR STRESS TEST         </v>
          </cell>
        </row>
        <row r="7191">
          <cell r="A7191" t="str">
            <v>93016</v>
          </cell>
          <cell r="B7191" t="str">
            <v xml:space="preserve">CARDIOVASCULAR STRESS TEST         </v>
          </cell>
        </row>
        <row r="7192">
          <cell r="A7192" t="str">
            <v>93017</v>
          </cell>
          <cell r="B7192" t="str">
            <v xml:space="preserve">CARDIOVASCULAR STRESS TEST         </v>
          </cell>
        </row>
        <row r="7193">
          <cell r="A7193" t="str">
            <v>93018</v>
          </cell>
          <cell r="B7193" t="str">
            <v xml:space="preserve">CARDIOVASCULAR STRESS TEST         </v>
          </cell>
        </row>
        <row r="7194">
          <cell r="A7194" t="str">
            <v>93024</v>
          </cell>
          <cell r="B7194" t="str">
            <v xml:space="preserve">CARDIAC DRUG STRESS TEST           </v>
          </cell>
        </row>
        <row r="7195">
          <cell r="A7195" t="str">
            <v>93040</v>
          </cell>
          <cell r="B7195" t="str">
            <v xml:space="preserve">RHYTHM ECG WITH REPORT             </v>
          </cell>
        </row>
        <row r="7196">
          <cell r="A7196" t="str">
            <v>93041</v>
          </cell>
          <cell r="B7196" t="str">
            <v xml:space="preserve">RHYTHM ECG, TRACING                </v>
          </cell>
        </row>
        <row r="7197">
          <cell r="A7197" t="str">
            <v>93042</v>
          </cell>
          <cell r="B7197" t="str">
            <v xml:space="preserve">RHYTHM ECG, REPORT                 </v>
          </cell>
        </row>
        <row r="7198">
          <cell r="A7198" t="str">
            <v>93224</v>
          </cell>
          <cell r="B7198" t="str">
            <v xml:space="preserve">ECG MONITOR/REPORT, 24 HRS         </v>
          </cell>
        </row>
        <row r="7199">
          <cell r="A7199" t="str">
            <v>93225</v>
          </cell>
          <cell r="B7199" t="str">
            <v xml:space="preserve">ECG MONITOR/RECORD, 24 HRS         </v>
          </cell>
        </row>
        <row r="7200">
          <cell r="A7200" t="str">
            <v>93226</v>
          </cell>
          <cell r="B7200" t="str">
            <v xml:space="preserve">ECG MONITOR/REPORT, 24 HRS         </v>
          </cell>
        </row>
        <row r="7201">
          <cell r="A7201" t="str">
            <v>93227</v>
          </cell>
          <cell r="B7201" t="str">
            <v xml:space="preserve">ECG MONITOR/REVIEW, 24 HRS         </v>
          </cell>
        </row>
        <row r="7202">
          <cell r="A7202" t="str">
            <v>93230</v>
          </cell>
          <cell r="B7202" t="str">
            <v xml:space="preserve">ECG MONITOR/REPORT, 24 HRS         </v>
          </cell>
        </row>
        <row r="7203">
          <cell r="A7203" t="str">
            <v>93231</v>
          </cell>
          <cell r="B7203" t="str">
            <v xml:space="preserve">ECG MONITOR/RECORD, 24 HRS         </v>
          </cell>
        </row>
        <row r="7204">
          <cell r="A7204" t="str">
            <v>93232</v>
          </cell>
          <cell r="B7204" t="str">
            <v xml:space="preserve">ECG MONITOR/REPORT, 24 HRS         </v>
          </cell>
        </row>
        <row r="7205">
          <cell r="A7205" t="str">
            <v>93233</v>
          </cell>
          <cell r="B7205" t="str">
            <v xml:space="preserve">ECG MONITOR/REVIEW, 24 HRS         </v>
          </cell>
        </row>
        <row r="7206">
          <cell r="A7206" t="str">
            <v>93235</v>
          </cell>
          <cell r="B7206" t="str">
            <v xml:space="preserve">ECG MONITOR/REPORT, 24 HRS         </v>
          </cell>
        </row>
        <row r="7207">
          <cell r="A7207" t="str">
            <v>93236</v>
          </cell>
          <cell r="B7207" t="str">
            <v xml:space="preserve">ECG MONITOR/REPORT, 24 HRS         </v>
          </cell>
        </row>
        <row r="7208">
          <cell r="A7208" t="str">
            <v>93237</v>
          </cell>
          <cell r="B7208" t="str">
            <v xml:space="preserve">ECG MONITOR/REVIEW, 24 HRS         </v>
          </cell>
        </row>
        <row r="7209">
          <cell r="A7209" t="str">
            <v>93268</v>
          </cell>
          <cell r="B7209" t="str">
            <v xml:space="preserve">ECG RECORD/REVIEW                  </v>
          </cell>
        </row>
        <row r="7210">
          <cell r="A7210" t="str">
            <v>93270</v>
          </cell>
          <cell r="B7210" t="str">
            <v xml:space="preserve">ECG RECORDING                      </v>
          </cell>
        </row>
        <row r="7211">
          <cell r="A7211" t="str">
            <v>93271</v>
          </cell>
          <cell r="B7211" t="str">
            <v xml:space="preserve">ECG/MONITORING AND ANAYLYSIS       </v>
          </cell>
        </row>
        <row r="7212">
          <cell r="A7212" t="str">
            <v>93272</v>
          </cell>
          <cell r="B7212" t="str">
            <v xml:space="preserve">ECG/REVIEW, INTERPRET ONLY         </v>
          </cell>
        </row>
        <row r="7213">
          <cell r="A7213" t="str">
            <v>93278</v>
          </cell>
          <cell r="B7213" t="str">
            <v xml:space="preserve">ECG/SIGNAL-AVERAGED                </v>
          </cell>
        </row>
        <row r="7214">
          <cell r="A7214" t="str">
            <v>93303</v>
          </cell>
          <cell r="B7214" t="str">
            <v xml:space="preserve">ECHO TRANSTHORACIC                 </v>
          </cell>
        </row>
        <row r="7215">
          <cell r="A7215" t="str">
            <v>93304</v>
          </cell>
          <cell r="B7215" t="str">
            <v xml:space="preserve">ECHO TRANSTHORACIC                 </v>
          </cell>
        </row>
        <row r="7216">
          <cell r="A7216" t="str">
            <v>93307</v>
          </cell>
          <cell r="B7216" t="str">
            <v xml:space="preserve">ECHO EXAM OF HEART                 </v>
          </cell>
        </row>
        <row r="7217">
          <cell r="A7217" t="str">
            <v>93308</v>
          </cell>
          <cell r="B7217" t="str">
            <v xml:space="preserve">ECHO EXAM OF HEART                 </v>
          </cell>
        </row>
        <row r="7218">
          <cell r="A7218" t="str">
            <v>93312</v>
          </cell>
          <cell r="B7218" t="str">
            <v xml:space="preserve">ECHO TRANSESOPHAGEAL               </v>
          </cell>
        </row>
        <row r="7219">
          <cell r="A7219" t="str">
            <v>93313</v>
          </cell>
          <cell r="B7219" t="str">
            <v xml:space="preserve">ECHO TRANSESOPHAGEAL               </v>
          </cell>
        </row>
        <row r="7220">
          <cell r="A7220" t="str">
            <v>93314</v>
          </cell>
          <cell r="B7220" t="str">
            <v xml:space="preserve">ECHO TRANSESOPHAGEAL               </v>
          </cell>
        </row>
        <row r="7221">
          <cell r="A7221" t="str">
            <v>93315</v>
          </cell>
          <cell r="B7221" t="str">
            <v xml:space="preserve">ECHO TRANSESOPHAGEAL               </v>
          </cell>
        </row>
        <row r="7222">
          <cell r="A7222" t="str">
            <v>93316</v>
          </cell>
          <cell r="B7222" t="str">
            <v xml:space="preserve">ECHO TRANSESOPHAGEAL               </v>
          </cell>
        </row>
        <row r="7223">
          <cell r="A7223" t="str">
            <v>93317</v>
          </cell>
          <cell r="B7223" t="str">
            <v xml:space="preserve">ECHO TRANSESOPHAGEAL               </v>
          </cell>
        </row>
        <row r="7224">
          <cell r="A7224" t="str">
            <v>93320</v>
          </cell>
          <cell r="B7224" t="str">
            <v xml:space="preserve">DOPPLER ECHO EXAM, HEART           </v>
          </cell>
        </row>
        <row r="7225">
          <cell r="A7225" t="str">
            <v>93321</v>
          </cell>
          <cell r="B7225" t="str">
            <v xml:space="preserve">DOPPLER ECHO EXAM, HEART           </v>
          </cell>
        </row>
        <row r="7226">
          <cell r="A7226" t="str">
            <v>93325</v>
          </cell>
          <cell r="B7226" t="str">
            <v xml:space="preserve">DOPPLER COLOR FLOW ADD-ON          </v>
          </cell>
        </row>
        <row r="7227">
          <cell r="A7227" t="str">
            <v>93350</v>
          </cell>
          <cell r="B7227" t="str">
            <v xml:space="preserve">ECHO TRANSTHORACIC                 </v>
          </cell>
        </row>
        <row r="7228">
          <cell r="A7228" t="str">
            <v>93501</v>
          </cell>
          <cell r="B7228" t="str">
            <v xml:space="preserve">RIGHT HEART CATHETERIZATION        </v>
          </cell>
        </row>
        <row r="7229">
          <cell r="A7229" t="str">
            <v>93503</v>
          </cell>
          <cell r="B7229" t="str">
            <v xml:space="preserve">INSERT/PLACE HEART CATHETER        </v>
          </cell>
        </row>
        <row r="7230">
          <cell r="A7230" t="str">
            <v>93505</v>
          </cell>
          <cell r="B7230" t="str">
            <v xml:space="preserve">BIOPSY OF HEART LINING             </v>
          </cell>
        </row>
        <row r="7231">
          <cell r="A7231" t="str">
            <v>93508</v>
          </cell>
          <cell r="B7231" t="str">
            <v xml:space="preserve">CATH PLACEMENT, ANGIOGRAPHY        </v>
          </cell>
        </row>
        <row r="7232">
          <cell r="A7232" t="str">
            <v>93510</v>
          </cell>
          <cell r="B7232" t="str">
            <v xml:space="preserve">LEFT HEART CATHETERIZATION         </v>
          </cell>
        </row>
        <row r="7233">
          <cell r="A7233" t="str">
            <v>93511</v>
          </cell>
          <cell r="B7233" t="str">
            <v xml:space="preserve">LEFT HEART CATHETERIZATION         </v>
          </cell>
        </row>
        <row r="7234">
          <cell r="A7234" t="str">
            <v>93514</v>
          </cell>
          <cell r="B7234" t="str">
            <v xml:space="preserve">LEFT HEART CATHETERIZATION         </v>
          </cell>
        </row>
        <row r="7235">
          <cell r="A7235" t="str">
            <v>93524</v>
          </cell>
          <cell r="B7235" t="str">
            <v xml:space="preserve">LEFT HEART CATHETERIZATION         </v>
          </cell>
        </row>
        <row r="7236">
          <cell r="A7236" t="str">
            <v>93526</v>
          </cell>
          <cell r="B7236" t="str">
            <v xml:space="preserve">RT &amp; LT HEART CATHETERS            </v>
          </cell>
        </row>
        <row r="7237">
          <cell r="A7237" t="str">
            <v>93527</v>
          </cell>
          <cell r="B7237" t="str">
            <v xml:space="preserve">RT &amp; LT HEART CATHETERS            </v>
          </cell>
        </row>
        <row r="7238">
          <cell r="A7238" t="str">
            <v>93528</v>
          </cell>
          <cell r="B7238" t="str">
            <v xml:space="preserve">RT &amp; LT HEART CATHETERS            </v>
          </cell>
        </row>
        <row r="7239">
          <cell r="A7239" t="str">
            <v>93529</v>
          </cell>
          <cell r="B7239" t="str">
            <v xml:space="preserve">RT, LT HEART CATHETERIZATION       </v>
          </cell>
        </row>
        <row r="7240">
          <cell r="A7240" t="str">
            <v>93530</v>
          </cell>
          <cell r="B7240" t="str">
            <v xml:space="preserve">RT HEART CATH, CONGENITAL          </v>
          </cell>
        </row>
        <row r="7241">
          <cell r="A7241" t="str">
            <v>93531</v>
          </cell>
          <cell r="B7241" t="str">
            <v xml:space="preserve">R &amp; L HEART CATH, CONGENITAL       </v>
          </cell>
        </row>
        <row r="7242">
          <cell r="A7242" t="str">
            <v>93532</v>
          </cell>
          <cell r="B7242" t="str">
            <v xml:space="preserve">R &amp; L HEART CATH, CONGENITAL       </v>
          </cell>
        </row>
        <row r="7243">
          <cell r="A7243" t="str">
            <v>93533</v>
          </cell>
          <cell r="B7243" t="str">
            <v xml:space="preserve">R &amp; L HEART CATH, CONGENITAL       </v>
          </cell>
        </row>
        <row r="7244">
          <cell r="A7244" t="str">
            <v>93536</v>
          </cell>
          <cell r="B7244" t="str">
            <v xml:space="preserve">INSERT CIRCULATION ASSI            </v>
          </cell>
        </row>
        <row r="7245">
          <cell r="A7245" t="str">
            <v>93539</v>
          </cell>
          <cell r="B7245" t="str">
            <v xml:space="preserve">INJECTION, CARDIAC CATH            </v>
          </cell>
        </row>
        <row r="7246">
          <cell r="A7246" t="str">
            <v>93540</v>
          </cell>
          <cell r="B7246" t="str">
            <v xml:space="preserve">INJECTION, CARDIAC CATH            </v>
          </cell>
        </row>
        <row r="7247">
          <cell r="A7247" t="str">
            <v>93541</v>
          </cell>
          <cell r="B7247" t="str">
            <v xml:space="preserve">INJECTION FOR LUNG ANGIOGRAM       </v>
          </cell>
        </row>
        <row r="7248">
          <cell r="A7248" t="str">
            <v>93542</v>
          </cell>
          <cell r="B7248" t="str">
            <v xml:space="preserve">INJECTION FOR HEART X-RAYS         </v>
          </cell>
        </row>
        <row r="7249">
          <cell r="A7249" t="str">
            <v>93543</v>
          </cell>
          <cell r="B7249" t="str">
            <v xml:space="preserve">INJECTION FOR HEART X-RAYS         </v>
          </cell>
        </row>
        <row r="7250">
          <cell r="A7250" t="str">
            <v>93544</v>
          </cell>
          <cell r="B7250" t="str">
            <v xml:space="preserve">INJECTION FOR AORTOGRAPHY          </v>
          </cell>
        </row>
        <row r="7251">
          <cell r="A7251" t="str">
            <v>93545</v>
          </cell>
          <cell r="B7251" t="str">
            <v xml:space="preserve">INJECTION FOR CORONARY XRAYS       </v>
          </cell>
        </row>
        <row r="7252">
          <cell r="A7252" t="str">
            <v>93555</v>
          </cell>
          <cell r="B7252" t="str">
            <v xml:space="preserve">IMAGING, CARDIAC CATH              </v>
          </cell>
        </row>
        <row r="7253">
          <cell r="A7253" t="str">
            <v>93556</v>
          </cell>
          <cell r="B7253" t="str">
            <v xml:space="preserve">IMAGING, CARDIAC CATH              </v>
          </cell>
        </row>
        <row r="7254">
          <cell r="A7254" t="str">
            <v>93561</v>
          </cell>
          <cell r="B7254" t="str">
            <v xml:space="preserve">CARDIAC OUTPUT MEASUREMENT         </v>
          </cell>
        </row>
        <row r="7255">
          <cell r="A7255" t="str">
            <v>93562</v>
          </cell>
          <cell r="B7255" t="str">
            <v xml:space="preserve">CARDIAC OUTPUT MEASUREMENT         </v>
          </cell>
        </row>
        <row r="7256">
          <cell r="A7256" t="str">
            <v>93571</v>
          </cell>
          <cell r="B7256" t="str">
            <v xml:space="preserve">HEART FLOW RESERVE MEASURE         </v>
          </cell>
        </row>
        <row r="7257">
          <cell r="A7257" t="str">
            <v>93572</v>
          </cell>
          <cell r="B7257" t="str">
            <v xml:space="preserve">HEART FLOW RESERVE MEASURE         </v>
          </cell>
        </row>
        <row r="7258">
          <cell r="A7258" t="str">
            <v>93600</v>
          </cell>
          <cell r="B7258" t="str">
            <v xml:space="preserve">BUNDLE OF HIS RECORDING            </v>
          </cell>
        </row>
        <row r="7259">
          <cell r="A7259" t="str">
            <v>93602</v>
          </cell>
          <cell r="B7259" t="str">
            <v xml:space="preserve">INTRA-ATRIAL RECORDING             </v>
          </cell>
        </row>
        <row r="7260">
          <cell r="A7260" t="str">
            <v>93603</v>
          </cell>
          <cell r="B7260" t="str">
            <v xml:space="preserve">RIGHT VENTRICULAR RECORDING        </v>
          </cell>
        </row>
        <row r="7261">
          <cell r="A7261" t="str">
            <v>93607</v>
          </cell>
          <cell r="B7261" t="str">
            <v xml:space="preserve">LEFT VENTRICULAR RECORDING         </v>
          </cell>
        </row>
        <row r="7262">
          <cell r="A7262" t="str">
            <v>93609</v>
          </cell>
          <cell r="B7262" t="str">
            <v xml:space="preserve">MAPPING OF TACHYCARDIA             </v>
          </cell>
        </row>
        <row r="7263">
          <cell r="A7263" t="str">
            <v>93610</v>
          </cell>
          <cell r="B7263" t="str">
            <v xml:space="preserve">INTRA-ATRIAL PACING                </v>
          </cell>
        </row>
        <row r="7264">
          <cell r="A7264" t="str">
            <v>93612</v>
          </cell>
          <cell r="B7264" t="str">
            <v xml:space="preserve">INTRAVENTRICULAR PACING            </v>
          </cell>
        </row>
        <row r="7265">
          <cell r="A7265" t="str">
            <v>93615</v>
          </cell>
          <cell r="B7265" t="str">
            <v xml:space="preserve">ESOPHAGEAL RECORDING               </v>
          </cell>
        </row>
        <row r="7266">
          <cell r="A7266" t="str">
            <v>93616</v>
          </cell>
          <cell r="B7266" t="str">
            <v xml:space="preserve">ESOPHAGEAL RECORDING               </v>
          </cell>
        </row>
        <row r="7267">
          <cell r="A7267" t="str">
            <v>93618</v>
          </cell>
          <cell r="B7267" t="str">
            <v xml:space="preserve">HEART RHYTHM PACING                </v>
          </cell>
        </row>
        <row r="7268">
          <cell r="A7268" t="str">
            <v>93619</v>
          </cell>
          <cell r="B7268" t="str">
            <v xml:space="preserve">ELECTROPHYSIOLOGY EVALUATION       </v>
          </cell>
        </row>
        <row r="7269">
          <cell r="A7269" t="str">
            <v>93620</v>
          </cell>
          <cell r="B7269" t="str">
            <v xml:space="preserve">ELECTROPHYSIOLOGY EVALUATION       </v>
          </cell>
        </row>
        <row r="7270">
          <cell r="A7270" t="str">
            <v>93621</v>
          </cell>
          <cell r="B7270" t="str">
            <v xml:space="preserve">ELECTROPHYSIOLOGY EVALUATION       </v>
          </cell>
        </row>
        <row r="7271">
          <cell r="A7271" t="str">
            <v>93622</v>
          </cell>
          <cell r="B7271" t="str">
            <v xml:space="preserve">ELECTROPHYSIOLOGY EVALUATION       </v>
          </cell>
        </row>
        <row r="7272">
          <cell r="A7272" t="str">
            <v>93623</v>
          </cell>
          <cell r="B7272" t="str">
            <v xml:space="preserve">STIMULATION, PACING HEART          </v>
          </cell>
        </row>
        <row r="7273">
          <cell r="A7273" t="str">
            <v>93624</v>
          </cell>
          <cell r="B7273" t="str">
            <v xml:space="preserve">ELECTROPHYSIOLOGIC STUDY           </v>
          </cell>
        </row>
        <row r="7274">
          <cell r="A7274" t="str">
            <v>93631</v>
          </cell>
          <cell r="B7274" t="str">
            <v xml:space="preserve">HEART PACING, MAPPING              </v>
          </cell>
        </row>
        <row r="7275">
          <cell r="A7275" t="str">
            <v>93640</v>
          </cell>
          <cell r="B7275" t="str">
            <v xml:space="preserve">EVALUATION HEART DEVICE            </v>
          </cell>
        </row>
        <row r="7276">
          <cell r="A7276" t="str">
            <v>93641</v>
          </cell>
          <cell r="B7276" t="str">
            <v xml:space="preserve">ELECTROPHYSIOLOGY EVALUATION       </v>
          </cell>
        </row>
        <row r="7277">
          <cell r="A7277" t="str">
            <v>93642</v>
          </cell>
          <cell r="B7277" t="str">
            <v xml:space="preserve">ELECTROPHYSIOLOGY EVALUATION       </v>
          </cell>
        </row>
        <row r="7278">
          <cell r="A7278" t="str">
            <v>93650</v>
          </cell>
          <cell r="B7278" t="str">
            <v xml:space="preserve">ABLATE HEART DYSRHYTHM FOCUS       </v>
          </cell>
        </row>
        <row r="7279">
          <cell r="A7279" t="str">
            <v>93651</v>
          </cell>
          <cell r="B7279" t="str">
            <v xml:space="preserve">ABLATE HEART DYSRHYTHM FOCUS       </v>
          </cell>
        </row>
        <row r="7280">
          <cell r="A7280" t="str">
            <v>93652</v>
          </cell>
          <cell r="B7280" t="str">
            <v xml:space="preserve">ABLATE HEART DYSRHYTHM FOCUS       </v>
          </cell>
        </row>
        <row r="7281">
          <cell r="A7281" t="str">
            <v>93660</v>
          </cell>
          <cell r="B7281" t="str">
            <v xml:space="preserve">TILT TABLE EVALUATION              </v>
          </cell>
        </row>
        <row r="7282">
          <cell r="A7282" t="str">
            <v>93720</v>
          </cell>
          <cell r="B7282" t="str">
            <v xml:space="preserve">TOTAL BODY PLETHYSMOGRAPHY         </v>
          </cell>
        </row>
        <row r="7283">
          <cell r="A7283" t="str">
            <v>93721</v>
          </cell>
          <cell r="B7283" t="str">
            <v xml:space="preserve">PLETHYSMOGRAPHY TRACING            </v>
          </cell>
        </row>
        <row r="7284">
          <cell r="A7284" t="str">
            <v>93722</v>
          </cell>
          <cell r="B7284" t="str">
            <v xml:space="preserve">PLETHYSMOGRAPHY REPORT             </v>
          </cell>
        </row>
        <row r="7285">
          <cell r="A7285" t="str">
            <v>93724</v>
          </cell>
          <cell r="B7285" t="str">
            <v xml:space="preserve">ANALYZE PACEMAKER SYSTEM           </v>
          </cell>
        </row>
        <row r="7286">
          <cell r="A7286" t="str">
            <v>93731</v>
          </cell>
          <cell r="B7286" t="str">
            <v xml:space="preserve">ANALYZE PACEMAKER SYSTEM           </v>
          </cell>
        </row>
        <row r="7287">
          <cell r="A7287" t="str">
            <v>93732</v>
          </cell>
          <cell r="B7287" t="str">
            <v xml:space="preserve">ANALYZE PACEMAKER SYSTEM           </v>
          </cell>
        </row>
        <row r="7288">
          <cell r="A7288" t="str">
            <v>93733</v>
          </cell>
          <cell r="B7288" t="str">
            <v xml:space="preserve">TELEPHONE ANALYSIS, PACEMAKER      </v>
          </cell>
        </row>
        <row r="7289">
          <cell r="A7289" t="str">
            <v>93734</v>
          </cell>
          <cell r="B7289" t="str">
            <v xml:space="preserve">ANALYZE PACEMAKER SYSTEM           </v>
          </cell>
        </row>
        <row r="7290">
          <cell r="A7290" t="str">
            <v>93735</v>
          </cell>
          <cell r="B7290" t="str">
            <v xml:space="preserve">ANALYZE PACEMAKER SYSTEM           </v>
          </cell>
        </row>
        <row r="7291">
          <cell r="A7291" t="str">
            <v>93736</v>
          </cell>
          <cell r="B7291" t="str">
            <v xml:space="preserve">TELEPHONE ANALYSIS, PACEMAKER      </v>
          </cell>
        </row>
        <row r="7292">
          <cell r="A7292" t="str">
            <v>93737</v>
          </cell>
          <cell r="B7292" t="str">
            <v xml:space="preserve">ANALYZE CARDIO/DEFIBRILLATOR       </v>
          </cell>
        </row>
        <row r="7293">
          <cell r="A7293" t="str">
            <v>93738</v>
          </cell>
          <cell r="B7293" t="str">
            <v xml:space="preserve">ANALYZE CARDIO/DEFIBRILLATOR       </v>
          </cell>
        </row>
        <row r="7294">
          <cell r="A7294" t="str">
            <v>93740</v>
          </cell>
          <cell r="B7294" t="str">
            <v xml:space="preserve">TEMPERATURE GRADIENT STUDIES       </v>
          </cell>
        </row>
        <row r="7295">
          <cell r="A7295" t="str">
            <v>93760</v>
          </cell>
          <cell r="B7295" t="str">
            <v xml:space="preserve">CEPHALIC THERMOGRAM                </v>
          </cell>
        </row>
        <row r="7296">
          <cell r="A7296" t="str">
            <v>93762</v>
          </cell>
          <cell r="B7296" t="str">
            <v xml:space="preserve">PERIPHERAL THERMOGRAM              </v>
          </cell>
        </row>
        <row r="7297">
          <cell r="A7297" t="str">
            <v>93770</v>
          </cell>
          <cell r="B7297" t="str">
            <v xml:space="preserve">MEASURE VENOUS PRESSURE            </v>
          </cell>
        </row>
        <row r="7298">
          <cell r="A7298" t="str">
            <v>93784</v>
          </cell>
          <cell r="B7298" t="str">
            <v xml:space="preserve">AMBULATORY BP MONITORING           </v>
          </cell>
        </row>
        <row r="7299">
          <cell r="A7299" t="str">
            <v>93786</v>
          </cell>
          <cell r="B7299" t="str">
            <v xml:space="preserve">AMBULATORY BP RECORDING            </v>
          </cell>
        </row>
        <row r="7300">
          <cell r="A7300" t="str">
            <v>93788</v>
          </cell>
          <cell r="B7300" t="str">
            <v xml:space="preserve">AMBULATORY BP ANALYSIS             </v>
          </cell>
        </row>
        <row r="7301">
          <cell r="A7301" t="str">
            <v>93790</v>
          </cell>
          <cell r="B7301" t="str">
            <v xml:space="preserve">REVIEW/REPORT BP RECORDING         </v>
          </cell>
        </row>
        <row r="7302">
          <cell r="A7302" t="str">
            <v>93797</v>
          </cell>
          <cell r="B7302" t="str">
            <v xml:space="preserve">CARDIAC REHAB                      </v>
          </cell>
        </row>
        <row r="7303">
          <cell r="A7303" t="str">
            <v>93798</v>
          </cell>
          <cell r="B7303" t="str">
            <v xml:space="preserve">CARDIAC REHAB/MONITOR              </v>
          </cell>
        </row>
        <row r="7304">
          <cell r="A7304" t="str">
            <v>93799</v>
          </cell>
          <cell r="B7304" t="str">
            <v xml:space="preserve">CARDIOVASCULAR PROCEDURE           </v>
          </cell>
        </row>
        <row r="7305">
          <cell r="A7305" t="str">
            <v>93875</v>
          </cell>
          <cell r="B7305" t="str">
            <v xml:space="preserve">EXTRACRANIAL STUDY                 </v>
          </cell>
        </row>
        <row r="7306">
          <cell r="A7306" t="str">
            <v>93880</v>
          </cell>
          <cell r="B7306" t="str">
            <v xml:space="preserve">EXTRACRANIAL STUDY                 </v>
          </cell>
        </row>
        <row r="7307">
          <cell r="A7307" t="str">
            <v>93882</v>
          </cell>
          <cell r="B7307" t="str">
            <v xml:space="preserve">EXTRACRANIAL STUDY                 </v>
          </cell>
        </row>
        <row r="7308">
          <cell r="A7308" t="str">
            <v>93886</v>
          </cell>
          <cell r="B7308" t="str">
            <v xml:space="preserve">INTRACRANIAL STUDY                 </v>
          </cell>
        </row>
        <row r="7309">
          <cell r="A7309" t="str">
            <v>93888</v>
          </cell>
          <cell r="B7309" t="str">
            <v xml:space="preserve">INTRACRANIAL STUDY                 </v>
          </cell>
        </row>
        <row r="7310">
          <cell r="A7310" t="str">
            <v>93922</v>
          </cell>
          <cell r="B7310" t="str">
            <v xml:space="preserve">EXTREMITY STUDY                    </v>
          </cell>
        </row>
        <row r="7311">
          <cell r="A7311" t="str">
            <v>93923</v>
          </cell>
          <cell r="B7311" t="str">
            <v xml:space="preserve">EXTREMITY STUDY                    </v>
          </cell>
        </row>
        <row r="7312">
          <cell r="A7312" t="str">
            <v>93924</v>
          </cell>
          <cell r="B7312" t="str">
            <v xml:space="preserve">EXTREMITY STUDY                    </v>
          </cell>
        </row>
        <row r="7313">
          <cell r="A7313" t="str">
            <v>93925</v>
          </cell>
          <cell r="B7313" t="str">
            <v xml:space="preserve">LOWER EXTREMITY STUDY              </v>
          </cell>
        </row>
        <row r="7314">
          <cell r="A7314" t="str">
            <v>93926</v>
          </cell>
          <cell r="B7314" t="str">
            <v xml:space="preserve">LOWER EXTREMITY STUDY              </v>
          </cell>
        </row>
        <row r="7315">
          <cell r="A7315" t="str">
            <v>93930</v>
          </cell>
          <cell r="B7315" t="str">
            <v xml:space="preserve">UPPER EXTREMITY STUDY              </v>
          </cell>
        </row>
        <row r="7316">
          <cell r="A7316" t="str">
            <v>93931</v>
          </cell>
          <cell r="B7316" t="str">
            <v xml:space="preserve">UPPER EXTREMITY STUDY              </v>
          </cell>
        </row>
        <row r="7317">
          <cell r="A7317" t="str">
            <v>93965</v>
          </cell>
          <cell r="B7317" t="str">
            <v xml:space="preserve">EXTREMITY STUDY                    </v>
          </cell>
        </row>
        <row r="7318">
          <cell r="A7318" t="str">
            <v>93970</v>
          </cell>
          <cell r="B7318" t="str">
            <v xml:space="preserve">EXTREMITY STUDY                    </v>
          </cell>
        </row>
        <row r="7319">
          <cell r="A7319" t="str">
            <v>93971</v>
          </cell>
          <cell r="B7319" t="str">
            <v xml:space="preserve">EXTREMITY STUDY                    </v>
          </cell>
        </row>
        <row r="7320">
          <cell r="A7320" t="str">
            <v>93975</v>
          </cell>
          <cell r="B7320" t="str">
            <v xml:space="preserve">VASCULAR STUDY                     </v>
          </cell>
        </row>
        <row r="7321">
          <cell r="A7321" t="str">
            <v>93976</v>
          </cell>
          <cell r="B7321" t="str">
            <v xml:space="preserve">VASCULAR STUDY                     </v>
          </cell>
        </row>
        <row r="7322">
          <cell r="A7322" t="str">
            <v>93978</v>
          </cell>
          <cell r="B7322" t="str">
            <v xml:space="preserve">VASCULAR STUDY                     </v>
          </cell>
        </row>
        <row r="7323">
          <cell r="A7323" t="str">
            <v>93979</v>
          </cell>
          <cell r="B7323" t="str">
            <v xml:space="preserve">VASCULAR STUDY                     </v>
          </cell>
        </row>
        <row r="7324">
          <cell r="A7324" t="str">
            <v>93980</v>
          </cell>
          <cell r="B7324" t="str">
            <v xml:space="preserve">PENILE VASCULAR STUDY              </v>
          </cell>
        </row>
        <row r="7325">
          <cell r="A7325" t="str">
            <v>93981</v>
          </cell>
          <cell r="B7325" t="str">
            <v xml:space="preserve">PENILE VASCULAR STUDY              </v>
          </cell>
        </row>
        <row r="7326">
          <cell r="A7326" t="str">
            <v>93990</v>
          </cell>
          <cell r="B7326" t="str">
            <v xml:space="preserve">DOPPLER FLOW TESTING               </v>
          </cell>
        </row>
        <row r="7327">
          <cell r="A7327" t="str">
            <v>94010</v>
          </cell>
          <cell r="B7327" t="str">
            <v xml:space="preserve">BREATHING CAPACITY TEST            </v>
          </cell>
        </row>
        <row r="7328">
          <cell r="A7328" t="str">
            <v>94014</v>
          </cell>
          <cell r="B7328" t="str">
            <v xml:space="preserve">PATIENT RECORDED SPIROMETRY        </v>
          </cell>
        </row>
        <row r="7329">
          <cell r="A7329" t="str">
            <v>94015</v>
          </cell>
          <cell r="B7329" t="str">
            <v xml:space="preserve">PATIENT RECORDED SPIROMETRY        </v>
          </cell>
        </row>
        <row r="7330">
          <cell r="A7330" t="str">
            <v>94016</v>
          </cell>
          <cell r="B7330" t="str">
            <v xml:space="preserve">REVIEW PATIENT SPIROMETRY          </v>
          </cell>
        </row>
        <row r="7331">
          <cell r="A7331" t="str">
            <v>94060</v>
          </cell>
          <cell r="B7331" t="str">
            <v xml:space="preserve">EVALUATION OF WHEEZING             </v>
          </cell>
        </row>
        <row r="7332">
          <cell r="A7332" t="str">
            <v>94070</v>
          </cell>
          <cell r="B7332" t="str">
            <v xml:space="preserve">EVALUATION OF WHEEZING             </v>
          </cell>
        </row>
        <row r="7333">
          <cell r="A7333" t="str">
            <v>94150</v>
          </cell>
          <cell r="B7333" t="str">
            <v xml:space="preserve">VITAL CAPACITY TEST                </v>
          </cell>
        </row>
        <row r="7334">
          <cell r="A7334" t="str">
            <v>94200</v>
          </cell>
          <cell r="B7334" t="str">
            <v xml:space="preserve">LUNG FUNCTION TEST (MBC/MVV)       </v>
          </cell>
        </row>
        <row r="7335">
          <cell r="A7335" t="str">
            <v>94240</v>
          </cell>
          <cell r="B7335" t="str">
            <v xml:space="preserve">RESIDUAL LUNG CAPACITY             </v>
          </cell>
        </row>
        <row r="7336">
          <cell r="A7336" t="str">
            <v>94250</v>
          </cell>
          <cell r="B7336" t="str">
            <v xml:space="preserve">EXPIRED GAS COLLECTION             </v>
          </cell>
        </row>
        <row r="7337">
          <cell r="A7337" t="str">
            <v>94260</v>
          </cell>
          <cell r="B7337" t="str">
            <v xml:space="preserve">THORACIC GAS VOLUME                </v>
          </cell>
        </row>
        <row r="7338">
          <cell r="A7338" t="str">
            <v>94350</v>
          </cell>
          <cell r="B7338" t="str">
            <v xml:space="preserve">LUNG NITROGEN WASHOUT CURVE        </v>
          </cell>
        </row>
        <row r="7339">
          <cell r="A7339" t="str">
            <v>94360</v>
          </cell>
          <cell r="B7339" t="str">
            <v xml:space="preserve">MEASURE AIRFLOW RESISTANCE         </v>
          </cell>
        </row>
        <row r="7340">
          <cell r="A7340" t="str">
            <v>94370</v>
          </cell>
          <cell r="B7340" t="str">
            <v xml:space="preserve">BREATH AIRWAY CLOSING VOLUME       </v>
          </cell>
        </row>
        <row r="7341">
          <cell r="A7341" t="str">
            <v>94375</v>
          </cell>
          <cell r="B7341" t="str">
            <v xml:space="preserve">RESPIRATORY FLOW VOLUME LOOP       </v>
          </cell>
        </row>
        <row r="7342">
          <cell r="A7342" t="str">
            <v>94400</v>
          </cell>
          <cell r="B7342" t="str">
            <v xml:space="preserve">CO2 BREATHING RESPONSE CURVE       </v>
          </cell>
        </row>
        <row r="7343">
          <cell r="A7343" t="str">
            <v>94450</v>
          </cell>
          <cell r="B7343" t="str">
            <v xml:space="preserve">HYPOXIA RESPONSE CURVE             </v>
          </cell>
        </row>
        <row r="7344">
          <cell r="A7344" t="str">
            <v>94620</v>
          </cell>
          <cell r="B7344" t="str">
            <v xml:space="preserve">PULMONARY STRESS TEST/SIMPLE       </v>
          </cell>
        </row>
        <row r="7345">
          <cell r="A7345" t="str">
            <v>94621</v>
          </cell>
          <cell r="B7345" t="str">
            <v xml:space="preserve">PULM STRESS TEST/COMPLEX           </v>
          </cell>
        </row>
        <row r="7346">
          <cell r="A7346" t="str">
            <v>94640</v>
          </cell>
          <cell r="B7346" t="str">
            <v xml:space="preserve">AIRWAY INHALATION TREATMENT        </v>
          </cell>
        </row>
        <row r="7347">
          <cell r="A7347" t="str">
            <v>94642</v>
          </cell>
          <cell r="B7347" t="str">
            <v xml:space="preserve">AEROSOL INHALATION TREATMENT       </v>
          </cell>
        </row>
        <row r="7348">
          <cell r="A7348" t="str">
            <v>94650</v>
          </cell>
          <cell r="B7348" t="str">
            <v xml:space="preserve">PRESSURE BREATHING (IPPB)          </v>
          </cell>
        </row>
        <row r="7349">
          <cell r="A7349" t="str">
            <v>94651</v>
          </cell>
          <cell r="B7349" t="str">
            <v xml:space="preserve">PRESSURE BREATHING (IPPB)          </v>
          </cell>
        </row>
        <row r="7350">
          <cell r="A7350" t="str">
            <v>94652</v>
          </cell>
          <cell r="B7350" t="str">
            <v xml:space="preserve">PRESSURE BREATHING (IPPB)          </v>
          </cell>
        </row>
        <row r="7351">
          <cell r="A7351" t="str">
            <v>94656</v>
          </cell>
          <cell r="B7351" t="str">
            <v xml:space="preserve">INITIAL VENTILATOR MGMT            </v>
          </cell>
        </row>
        <row r="7352">
          <cell r="A7352" t="str">
            <v>94657</v>
          </cell>
          <cell r="B7352" t="str">
            <v xml:space="preserve">CONT. VENTILATOR                   </v>
          </cell>
        </row>
        <row r="7353">
          <cell r="A7353" t="str">
            <v>94660</v>
          </cell>
          <cell r="B7353" t="str">
            <v xml:space="preserve">POS AIRWAY PRESSURE, CPAP          </v>
          </cell>
        </row>
        <row r="7354">
          <cell r="A7354" t="str">
            <v>94662</v>
          </cell>
          <cell r="B7354" t="str">
            <v xml:space="preserve">NEG PRESSURE VENTILATION, CNP      </v>
          </cell>
        </row>
        <row r="7355">
          <cell r="A7355" t="str">
            <v>94664</v>
          </cell>
          <cell r="B7355" t="str">
            <v xml:space="preserve">AEROSOL OR VAPOR INHALATIONS       </v>
          </cell>
        </row>
        <row r="7356">
          <cell r="A7356" t="str">
            <v>94665</v>
          </cell>
          <cell r="B7356" t="str">
            <v xml:space="preserve">AEROSOL OR VAPOR INHALATIONS       </v>
          </cell>
        </row>
        <row r="7357">
          <cell r="A7357" t="str">
            <v>94667</v>
          </cell>
          <cell r="B7357" t="str">
            <v xml:space="preserve">CHEST WALL MANIPULATION            </v>
          </cell>
        </row>
        <row r="7358">
          <cell r="A7358" t="str">
            <v>94668</v>
          </cell>
          <cell r="B7358" t="str">
            <v xml:space="preserve">CHEST WALL MANIPULATION            </v>
          </cell>
        </row>
        <row r="7359">
          <cell r="A7359" t="str">
            <v>94680</v>
          </cell>
          <cell r="B7359" t="str">
            <v xml:space="preserve">EXHALED AIR ANALYSIS: O2           </v>
          </cell>
        </row>
        <row r="7360">
          <cell r="A7360" t="str">
            <v>94681</v>
          </cell>
          <cell r="B7360" t="str">
            <v xml:space="preserve">EXHALED AIR ANALYSIS: O2, CO2      </v>
          </cell>
        </row>
        <row r="7361">
          <cell r="A7361" t="str">
            <v>94690</v>
          </cell>
          <cell r="B7361" t="str">
            <v xml:space="preserve">EXHALED AIR ANALYSIS               </v>
          </cell>
        </row>
        <row r="7362">
          <cell r="A7362" t="str">
            <v>94720</v>
          </cell>
          <cell r="B7362" t="str">
            <v xml:space="preserve">MONOXIDE DIFFUSING CAPACITY        </v>
          </cell>
        </row>
        <row r="7363">
          <cell r="A7363" t="str">
            <v>94725</v>
          </cell>
          <cell r="B7363" t="str">
            <v xml:space="preserve">MEMBRANE DIFFUSION CAPACITY        </v>
          </cell>
        </row>
        <row r="7364">
          <cell r="A7364" t="str">
            <v>94750</v>
          </cell>
          <cell r="B7364" t="str">
            <v xml:space="preserve">PULMONARY COMPLIANCE STUDY         </v>
          </cell>
        </row>
        <row r="7365">
          <cell r="A7365" t="str">
            <v>94760</v>
          </cell>
          <cell r="B7365" t="str">
            <v xml:space="preserve">MEASURE BLOOD OXYGEN LEVEL         </v>
          </cell>
        </row>
        <row r="7366">
          <cell r="A7366" t="str">
            <v>94761</v>
          </cell>
          <cell r="B7366" t="str">
            <v xml:space="preserve">MEASURE BLOOD OXYGEN LEVEL         </v>
          </cell>
        </row>
        <row r="7367">
          <cell r="A7367" t="str">
            <v>94762</v>
          </cell>
          <cell r="B7367" t="str">
            <v xml:space="preserve">MEASURE BLOOD OXYGEN LEVEL         </v>
          </cell>
        </row>
        <row r="7368">
          <cell r="A7368" t="str">
            <v>94770</v>
          </cell>
          <cell r="B7368" t="str">
            <v xml:space="preserve">EXHALED CARBON DIOXIDE TEST        </v>
          </cell>
        </row>
        <row r="7369">
          <cell r="A7369" t="str">
            <v>94772</v>
          </cell>
          <cell r="B7369" t="str">
            <v xml:space="preserve">BREATH RECORDING, INFANT           </v>
          </cell>
        </row>
        <row r="7370">
          <cell r="A7370" t="str">
            <v>94799</v>
          </cell>
          <cell r="B7370" t="str">
            <v xml:space="preserve">PULMONARY SERVICE/PROCEDURE        </v>
          </cell>
        </row>
        <row r="7371">
          <cell r="A7371" t="str">
            <v>95004</v>
          </cell>
          <cell r="B7371" t="str">
            <v xml:space="preserve">ALLERGY SKIN TESTS                 </v>
          </cell>
        </row>
        <row r="7372">
          <cell r="A7372" t="str">
            <v>95010</v>
          </cell>
          <cell r="B7372" t="str">
            <v xml:space="preserve">SENSITIVITY SKIN TESTS             </v>
          </cell>
        </row>
        <row r="7373">
          <cell r="A7373" t="str">
            <v>95015</v>
          </cell>
          <cell r="B7373" t="str">
            <v xml:space="preserve">SENSITIVITY SKIN TESTS             </v>
          </cell>
        </row>
        <row r="7374">
          <cell r="A7374" t="str">
            <v>95024</v>
          </cell>
          <cell r="B7374" t="str">
            <v xml:space="preserve">ALLERGY SKIN TESTS                 </v>
          </cell>
        </row>
        <row r="7375">
          <cell r="A7375" t="str">
            <v>95027</v>
          </cell>
          <cell r="B7375" t="str">
            <v xml:space="preserve">SKIN END POINT TITRATION           </v>
          </cell>
        </row>
        <row r="7376">
          <cell r="A7376" t="str">
            <v>95028</v>
          </cell>
          <cell r="B7376" t="str">
            <v xml:space="preserve">ALLERGY SKIN TESTS                 </v>
          </cell>
        </row>
        <row r="7377">
          <cell r="A7377" t="str">
            <v>95044</v>
          </cell>
          <cell r="B7377" t="str">
            <v xml:space="preserve">ALLERGY PATCH TESTS                </v>
          </cell>
        </row>
        <row r="7378">
          <cell r="A7378" t="str">
            <v>95052</v>
          </cell>
          <cell r="B7378" t="str">
            <v xml:space="preserve">PHOTO PATCH TEST                   </v>
          </cell>
        </row>
        <row r="7379">
          <cell r="A7379" t="str">
            <v>95056</v>
          </cell>
          <cell r="B7379" t="str">
            <v xml:space="preserve">PHOTOSENSITIVITY TESTS             </v>
          </cell>
        </row>
        <row r="7380">
          <cell r="A7380" t="str">
            <v>95060</v>
          </cell>
          <cell r="B7380" t="str">
            <v xml:space="preserve">EYE ALLERGY TESTS                  </v>
          </cell>
        </row>
        <row r="7381">
          <cell r="A7381" t="str">
            <v>95065</v>
          </cell>
          <cell r="B7381" t="str">
            <v xml:space="preserve">NOSE ALLERGY TEST                  </v>
          </cell>
        </row>
        <row r="7382">
          <cell r="A7382" t="str">
            <v>95070</v>
          </cell>
          <cell r="B7382" t="str">
            <v xml:space="preserve">BRONCHIAL ALLERGY TESTS            </v>
          </cell>
        </row>
        <row r="7383">
          <cell r="A7383" t="str">
            <v>95071</v>
          </cell>
          <cell r="B7383" t="str">
            <v xml:space="preserve">BRONCHIAL ALLERGY TESTS            </v>
          </cell>
        </row>
        <row r="7384">
          <cell r="A7384" t="str">
            <v>95075</v>
          </cell>
          <cell r="B7384" t="str">
            <v xml:space="preserve">INGESTION CHALLENGE TEST           </v>
          </cell>
        </row>
        <row r="7385">
          <cell r="A7385" t="str">
            <v>95078</v>
          </cell>
          <cell r="B7385" t="str">
            <v xml:space="preserve">PROVOCATIVE TESTING                </v>
          </cell>
        </row>
        <row r="7386">
          <cell r="A7386" t="str">
            <v>95115</v>
          </cell>
          <cell r="B7386" t="str">
            <v xml:space="preserve">IMMUNOTHERAPY, ONE INJECTION       </v>
          </cell>
        </row>
        <row r="7387">
          <cell r="A7387" t="str">
            <v>95117</v>
          </cell>
          <cell r="B7387" t="str">
            <v xml:space="preserve">IMMUNOTHERAPY INJECTIONS           </v>
          </cell>
        </row>
        <row r="7388">
          <cell r="A7388" t="str">
            <v>95120</v>
          </cell>
          <cell r="B7388" t="str">
            <v xml:space="preserve">IMMUNOTHERAPY, ONE INJECTION       </v>
          </cell>
        </row>
        <row r="7389">
          <cell r="A7389" t="str">
            <v>95125</v>
          </cell>
          <cell r="B7389" t="str">
            <v xml:space="preserve">IMMUNOTHERAPY, MANY ANTIGENS       </v>
          </cell>
        </row>
        <row r="7390">
          <cell r="A7390" t="str">
            <v>95130</v>
          </cell>
          <cell r="B7390" t="str">
            <v xml:space="preserve">IMMUNOTHERAPY, INSECT VENOM        </v>
          </cell>
        </row>
        <row r="7391">
          <cell r="A7391" t="str">
            <v>95131</v>
          </cell>
          <cell r="B7391" t="str">
            <v xml:space="preserve">IMMUNOTHERAPY, INSECT VENOMS       </v>
          </cell>
        </row>
        <row r="7392">
          <cell r="A7392" t="str">
            <v>95132</v>
          </cell>
          <cell r="B7392" t="str">
            <v xml:space="preserve">IMMUNOTHERAPY, INSECT VENOMS       </v>
          </cell>
        </row>
        <row r="7393">
          <cell r="A7393" t="str">
            <v>95133</v>
          </cell>
          <cell r="B7393" t="str">
            <v xml:space="preserve">IMMUNOTHERAPY, INSECT VENOMS       </v>
          </cell>
        </row>
        <row r="7394">
          <cell r="A7394" t="str">
            <v>95134</v>
          </cell>
          <cell r="B7394" t="str">
            <v xml:space="preserve">IMMUNOTHERAPY, INSECT VENOMS       </v>
          </cell>
        </row>
        <row r="7395">
          <cell r="A7395" t="str">
            <v>95144</v>
          </cell>
          <cell r="B7395" t="str">
            <v xml:space="preserve">ANTIGEN THERAPY SERVICES           </v>
          </cell>
        </row>
        <row r="7396">
          <cell r="A7396" t="str">
            <v>95145</v>
          </cell>
          <cell r="B7396" t="str">
            <v xml:space="preserve">ANTIGEN THERAPY SERVICES           </v>
          </cell>
        </row>
        <row r="7397">
          <cell r="A7397" t="str">
            <v>95146</v>
          </cell>
          <cell r="B7397" t="str">
            <v xml:space="preserve">ANTIGEN THERAPY SERVICES           </v>
          </cell>
        </row>
        <row r="7398">
          <cell r="A7398" t="str">
            <v>95147</v>
          </cell>
          <cell r="B7398" t="str">
            <v xml:space="preserve">ANTIGEN THERAPY SERVICES           </v>
          </cell>
        </row>
        <row r="7399">
          <cell r="A7399" t="str">
            <v>95148</v>
          </cell>
          <cell r="B7399" t="str">
            <v xml:space="preserve">ANTIGEN THERAPY SERVICES           </v>
          </cell>
        </row>
        <row r="7400">
          <cell r="A7400" t="str">
            <v>95149</v>
          </cell>
          <cell r="B7400" t="str">
            <v xml:space="preserve">ANTIGEN THERAPY SERVICES           </v>
          </cell>
        </row>
        <row r="7401">
          <cell r="A7401" t="str">
            <v>95165</v>
          </cell>
          <cell r="B7401" t="str">
            <v xml:space="preserve">ANTIGEN THERAPY SERVICES           </v>
          </cell>
        </row>
        <row r="7402">
          <cell r="A7402" t="str">
            <v>95170</v>
          </cell>
          <cell r="B7402" t="str">
            <v xml:space="preserve">ANTIGEN THERAPY SERVICES           </v>
          </cell>
        </row>
        <row r="7403">
          <cell r="A7403" t="str">
            <v>95180</v>
          </cell>
          <cell r="B7403" t="str">
            <v xml:space="preserve">RAPID DESENSITIZATION              </v>
          </cell>
        </row>
        <row r="7404">
          <cell r="A7404" t="str">
            <v>95199</v>
          </cell>
          <cell r="B7404" t="str">
            <v xml:space="preserve">ALLERGY IMMUNOLOGY SERVICES        </v>
          </cell>
        </row>
        <row r="7405">
          <cell r="A7405" t="str">
            <v>95805</v>
          </cell>
          <cell r="B7405" t="str">
            <v xml:space="preserve">MULTIPLE SLEEP LATENCY TEST        </v>
          </cell>
        </row>
        <row r="7406">
          <cell r="A7406" t="str">
            <v>95806</v>
          </cell>
          <cell r="B7406" t="str">
            <v xml:space="preserve">SLEEP STUDY, UNATTENDED            </v>
          </cell>
        </row>
        <row r="7407">
          <cell r="A7407" t="str">
            <v>95807</v>
          </cell>
          <cell r="B7407" t="str">
            <v xml:space="preserve">SLEEP STUDY, ATTENDED              </v>
          </cell>
        </row>
        <row r="7408">
          <cell r="A7408" t="str">
            <v>95808</v>
          </cell>
          <cell r="B7408" t="str">
            <v xml:space="preserve">POLYSOMNOGRAPHY, 1-3               </v>
          </cell>
        </row>
        <row r="7409">
          <cell r="A7409" t="str">
            <v>95810</v>
          </cell>
          <cell r="B7409" t="str">
            <v xml:space="preserve">POLYSOMNOGRAPHY, 4 OR MORE         </v>
          </cell>
        </row>
        <row r="7410">
          <cell r="A7410" t="str">
            <v>95811</v>
          </cell>
          <cell r="B7410" t="str">
            <v xml:space="preserve">POLYSOMNOGRAPHY W/CPAP             </v>
          </cell>
        </row>
        <row r="7411">
          <cell r="A7411" t="str">
            <v>95812</v>
          </cell>
          <cell r="B7411" t="str">
            <v xml:space="preserve">ELECTROENCEPHALOGRAM (EEG)         </v>
          </cell>
        </row>
        <row r="7412">
          <cell r="A7412" t="str">
            <v>95813</v>
          </cell>
          <cell r="B7412" t="str">
            <v xml:space="preserve">ELECTROENCEPHALOGRAM (EEG)         </v>
          </cell>
        </row>
        <row r="7413">
          <cell r="A7413" t="str">
            <v>95816</v>
          </cell>
          <cell r="B7413" t="str">
            <v xml:space="preserve">ELECTROENCEPHALOGRAM (EEG)         </v>
          </cell>
        </row>
        <row r="7414">
          <cell r="A7414" t="str">
            <v>95819</v>
          </cell>
          <cell r="B7414" t="str">
            <v xml:space="preserve">ELECTROENCEPHALOGRAM (EEG)         </v>
          </cell>
        </row>
        <row r="7415">
          <cell r="A7415" t="str">
            <v>95822</v>
          </cell>
          <cell r="B7415" t="str">
            <v xml:space="preserve">SLEEP ELECTROENCEPHALOGRAM         </v>
          </cell>
        </row>
        <row r="7416">
          <cell r="A7416" t="str">
            <v>95824</v>
          </cell>
          <cell r="B7416" t="str">
            <v xml:space="preserve">ELECTROENCEPHALOGRAPHY             </v>
          </cell>
        </row>
        <row r="7417">
          <cell r="A7417" t="str">
            <v>95827</v>
          </cell>
          <cell r="B7417" t="str">
            <v xml:space="preserve">NIGHT ELECTROENCEPHALOGRAM         </v>
          </cell>
        </row>
        <row r="7418">
          <cell r="A7418" t="str">
            <v>95829</v>
          </cell>
          <cell r="B7418" t="str">
            <v xml:space="preserve">SURGERY ELECTROCORTICOGRAM         </v>
          </cell>
        </row>
        <row r="7419">
          <cell r="A7419" t="str">
            <v>95830</v>
          </cell>
          <cell r="B7419" t="str">
            <v xml:space="preserve">INSERT ELECTRODES FOR EEG          </v>
          </cell>
        </row>
        <row r="7420">
          <cell r="A7420" t="str">
            <v>95831</v>
          </cell>
          <cell r="B7420" t="str">
            <v xml:space="preserve">LIMB MUSCLE TESTING, MANUAL        </v>
          </cell>
        </row>
        <row r="7421">
          <cell r="A7421" t="str">
            <v>95832</v>
          </cell>
          <cell r="B7421" t="str">
            <v xml:space="preserve">HAND MUSCLE TESTING, MANUAL        </v>
          </cell>
        </row>
        <row r="7422">
          <cell r="A7422" t="str">
            <v>95833</v>
          </cell>
          <cell r="B7422" t="str">
            <v xml:space="preserve">BODY MUSCLE TESTING, MANUAL        </v>
          </cell>
        </row>
        <row r="7423">
          <cell r="A7423" t="str">
            <v>95834</v>
          </cell>
          <cell r="B7423" t="str">
            <v xml:space="preserve">BODY MUSCLE TESTING, MANUAL        </v>
          </cell>
        </row>
        <row r="7424">
          <cell r="A7424" t="str">
            <v>95851</v>
          </cell>
          <cell r="B7424" t="str">
            <v xml:space="preserve">RANGE OF MOTION MEASUREMENTS       </v>
          </cell>
        </row>
        <row r="7425">
          <cell r="A7425" t="str">
            <v>95852</v>
          </cell>
          <cell r="B7425" t="str">
            <v xml:space="preserve">RANGE OF MOTION MEASUREMENTS       </v>
          </cell>
        </row>
        <row r="7426">
          <cell r="A7426" t="str">
            <v>95857</v>
          </cell>
          <cell r="B7426" t="str">
            <v xml:space="preserve">TENSILON TEST                      </v>
          </cell>
        </row>
        <row r="7427">
          <cell r="A7427" t="str">
            <v>95858</v>
          </cell>
          <cell r="B7427" t="str">
            <v xml:space="preserve">TENSILON TEST &amp; MYOGRAM            </v>
          </cell>
        </row>
        <row r="7428">
          <cell r="A7428" t="str">
            <v>95860</v>
          </cell>
          <cell r="B7428" t="str">
            <v xml:space="preserve">MUSCLE TEST, ONE LIMB              </v>
          </cell>
        </row>
        <row r="7429">
          <cell r="A7429" t="str">
            <v>95861</v>
          </cell>
          <cell r="B7429" t="str">
            <v xml:space="preserve">MUSCLE TEST, TWO LIMBS             </v>
          </cell>
        </row>
        <row r="7430">
          <cell r="A7430" t="str">
            <v>95863</v>
          </cell>
          <cell r="B7430" t="str">
            <v xml:space="preserve">MUSCLE TEST, 3 LIMBS               </v>
          </cell>
        </row>
        <row r="7431">
          <cell r="A7431" t="str">
            <v>95864</v>
          </cell>
          <cell r="B7431" t="str">
            <v xml:space="preserve">MUSCLE TEST, 4 LIMBS               </v>
          </cell>
        </row>
        <row r="7432">
          <cell r="A7432" t="str">
            <v>95867</v>
          </cell>
          <cell r="B7432" t="str">
            <v xml:space="preserve">MUSCLE TEST, HEAD OR NECK          </v>
          </cell>
        </row>
        <row r="7433">
          <cell r="A7433" t="str">
            <v>95868</v>
          </cell>
          <cell r="B7433" t="str">
            <v xml:space="preserve">MUSCLE TEST, HEAD OR NECK          </v>
          </cell>
        </row>
        <row r="7434">
          <cell r="A7434" t="str">
            <v>95869</v>
          </cell>
          <cell r="B7434" t="str">
            <v xml:space="preserve">MUSCLE TEST, THOR PARASPINAL       </v>
          </cell>
        </row>
        <row r="7435">
          <cell r="A7435" t="str">
            <v>95870</v>
          </cell>
          <cell r="B7435" t="str">
            <v xml:space="preserve">MUSCLE TEST, NON-PARASPINAL        </v>
          </cell>
        </row>
        <row r="7436">
          <cell r="A7436" t="str">
            <v>95872</v>
          </cell>
          <cell r="B7436" t="str">
            <v xml:space="preserve">MUSCLE TEST, ONE FIBER             </v>
          </cell>
        </row>
        <row r="7437">
          <cell r="A7437" t="str">
            <v>95875</v>
          </cell>
          <cell r="B7437" t="str">
            <v xml:space="preserve">LIMB EXERCISE TEST                 </v>
          </cell>
        </row>
        <row r="7438">
          <cell r="A7438" t="str">
            <v>95900</v>
          </cell>
          <cell r="B7438" t="str">
            <v xml:space="preserve">MOTOR NERVE CONDUCTION TEST        </v>
          </cell>
        </row>
        <row r="7439">
          <cell r="A7439" t="str">
            <v>95903</v>
          </cell>
          <cell r="B7439" t="str">
            <v xml:space="preserve">MOTOR NERVE CONDUCTION TEST        </v>
          </cell>
        </row>
        <row r="7440">
          <cell r="A7440" t="str">
            <v>95904</v>
          </cell>
          <cell r="B7440" t="str">
            <v xml:space="preserve">SENSE NERVE CONDUCTION TEST        </v>
          </cell>
        </row>
        <row r="7441">
          <cell r="A7441" t="str">
            <v>95920</v>
          </cell>
          <cell r="B7441" t="str">
            <v xml:space="preserve">INTRAOP NERVE TEST ADD-ON          </v>
          </cell>
        </row>
        <row r="7442">
          <cell r="A7442" t="str">
            <v>95921</v>
          </cell>
          <cell r="B7442" t="str">
            <v xml:space="preserve">AUTONOMIC NERVOUS FUNCTION TEST    </v>
          </cell>
        </row>
        <row r="7443">
          <cell r="A7443" t="str">
            <v>95922</v>
          </cell>
          <cell r="B7443" t="str">
            <v xml:space="preserve">AUTONOMIC NERVOUS FUNCTION TEST    </v>
          </cell>
        </row>
        <row r="7444">
          <cell r="A7444" t="str">
            <v>95923</v>
          </cell>
          <cell r="B7444" t="str">
            <v xml:space="preserve">AUTONOMIC NERVOUS FUNCTION TEST    </v>
          </cell>
        </row>
        <row r="7445">
          <cell r="A7445" t="str">
            <v>95925</v>
          </cell>
          <cell r="B7445" t="str">
            <v xml:space="preserve">SOMATOSENSORY TESTING              </v>
          </cell>
        </row>
        <row r="7446">
          <cell r="A7446" t="str">
            <v>95926</v>
          </cell>
          <cell r="B7446" t="str">
            <v xml:space="preserve">SOMATOSENSORY TESTING              </v>
          </cell>
        </row>
        <row r="7447">
          <cell r="A7447" t="str">
            <v>95927</v>
          </cell>
          <cell r="B7447" t="str">
            <v xml:space="preserve">SOMATOSENSORY TESTING              </v>
          </cell>
        </row>
        <row r="7448">
          <cell r="A7448" t="str">
            <v>95930</v>
          </cell>
          <cell r="B7448" t="str">
            <v xml:space="preserve">VISUAL EVOKED POTENTIAL TEST       </v>
          </cell>
        </row>
        <row r="7449">
          <cell r="A7449" t="str">
            <v>95933</v>
          </cell>
          <cell r="B7449" t="str">
            <v xml:space="preserve">BLINK REFLEX TEST                  </v>
          </cell>
        </row>
        <row r="7450">
          <cell r="A7450" t="str">
            <v>95934</v>
          </cell>
          <cell r="B7450" t="str">
            <v>H" REFLEX TEST                    "</v>
          </cell>
        </row>
        <row r="7451">
          <cell r="A7451" t="str">
            <v>95936</v>
          </cell>
          <cell r="B7451" t="str">
            <v>H" REFLEX TEST                    "</v>
          </cell>
        </row>
        <row r="7452">
          <cell r="A7452" t="str">
            <v>95937</v>
          </cell>
          <cell r="B7452" t="str">
            <v xml:space="preserve">NEUROMUSCULAR JUNCTION TEST        </v>
          </cell>
        </row>
        <row r="7453">
          <cell r="A7453" t="str">
            <v>95950</v>
          </cell>
          <cell r="B7453" t="str">
            <v xml:space="preserve">AMBULATORY EEG MONITORING          </v>
          </cell>
        </row>
        <row r="7454">
          <cell r="A7454" t="str">
            <v>95951</v>
          </cell>
          <cell r="B7454" t="str">
            <v xml:space="preserve">EEG MONITORING/VIDEORECORD         </v>
          </cell>
        </row>
        <row r="7455">
          <cell r="A7455" t="str">
            <v>95953</v>
          </cell>
          <cell r="B7455" t="str">
            <v xml:space="preserve">EEG MONITORING/COMPUTER            </v>
          </cell>
        </row>
        <row r="7456">
          <cell r="A7456" t="str">
            <v>95954</v>
          </cell>
          <cell r="B7456" t="str">
            <v xml:space="preserve">EEG MONITORING/GIVING DRUGS        </v>
          </cell>
        </row>
        <row r="7457">
          <cell r="A7457" t="str">
            <v>95955</v>
          </cell>
          <cell r="B7457" t="str">
            <v xml:space="preserve">EEG DURING SURGERY                 </v>
          </cell>
        </row>
        <row r="7458">
          <cell r="A7458" t="str">
            <v>95956</v>
          </cell>
          <cell r="B7458" t="str">
            <v xml:space="preserve">EEG MONITORING/CABLE/RADIO         </v>
          </cell>
        </row>
        <row r="7459">
          <cell r="A7459" t="str">
            <v>95957</v>
          </cell>
          <cell r="B7459" t="str">
            <v xml:space="preserve">EEG DIGITAL ANALYSIS               </v>
          </cell>
        </row>
        <row r="7460">
          <cell r="A7460" t="str">
            <v>95958</v>
          </cell>
          <cell r="B7460" t="str">
            <v xml:space="preserve">EEG MONITORING/FUNCTION TEST       </v>
          </cell>
        </row>
        <row r="7461">
          <cell r="A7461" t="str">
            <v>95961</v>
          </cell>
          <cell r="B7461" t="str">
            <v xml:space="preserve">ELECTRODE STIMULATION, BRAIN       </v>
          </cell>
        </row>
        <row r="7462">
          <cell r="A7462" t="str">
            <v>95962</v>
          </cell>
          <cell r="B7462" t="str">
            <v xml:space="preserve">ELECTRODE STIMULATION, BRAIN       </v>
          </cell>
        </row>
        <row r="7463">
          <cell r="A7463" t="str">
            <v>95970</v>
          </cell>
          <cell r="B7463" t="str">
            <v xml:space="preserve">NEUROSTIM ANALYZE, NO PROGRAM      </v>
          </cell>
        </row>
        <row r="7464">
          <cell r="A7464" t="str">
            <v>95971</v>
          </cell>
          <cell r="B7464" t="str">
            <v xml:space="preserve">SIMPLE NEUROSTIM ANALYZE           </v>
          </cell>
        </row>
        <row r="7465">
          <cell r="A7465" t="str">
            <v>95972</v>
          </cell>
          <cell r="B7465" t="str">
            <v xml:space="preserve">COMPLEX NEUROSTIM ANALYZE          </v>
          </cell>
        </row>
        <row r="7466">
          <cell r="A7466" t="str">
            <v>95973</v>
          </cell>
          <cell r="B7466" t="str">
            <v xml:space="preserve">COMPLEX NEUROSTIM ANALYZE          </v>
          </cell>
        </row>
        <row r="7467">
          <cell r="A7467" t="str">
            <v>95974</v>
          </cell>
          <cell r="B7467" t="str">
            <v xml:space="preserve">COMPLEX CRANIAL NEUROSTIM          </v>
          </cell>
        </row>
        <row r="7468">
          <cell r="A7468" t="str">
            <v>95975</v>
          </cell>
          <cell r="B7468" t="str">
            <v xml:space="preserve">COMPLEX CRANIAL NEUROSTIM          </v>
          </cell>
        </row>
        <row r="7469">
          <cell r="A7469" t="str">
            <v>95999</v>
          </cell>
          <cell r="B7469" t="str">
            <v xml:space="preserve">NEUROLOGICAL PROCEDURE             </v>
          </cell>
        </row>
        <row r="7470">
          <cell r="A7470" t="str">
            <v>96100</v>
          </cell>
          <cell r="B7470" t="str">
            <v xml:space="preserve">PSYCHOLOGICAL TESTING              </v>
          </cell>
        </row>
        <row r="7471">
          <cell r="A7471" t="str">
            <v>96105</v>
          </cell>
          <cell r="B7471" t="str">
            <v xml:space="preserve">ASSESSMENT OF APHASIA              </v>
          </cell>
        </row>
        <row r="7472">
          <cell r="A7472" t="str">
            <v>96110</v>
          </cell>
          <cell r="B7472" t="str">
            <v xml:space="preserve">DEVELOPMENTAL TEST, LIM            </v>
          </cell>
        </row>
        <row r="7473">
          <cell r="A7473" t="str">
            <v>96111</v>
          </cell>
          <cell r="B7473" t="str">
            <v xml:space="preserve">DEVELOPMENTAL TEST, EXTEND         </v>
          </cell>
        </row>
        <row r="7474">
          <cell r="A7474" t="str">
            <v>96115</v>
          </cell>
          <cell r="B7474" t="str">
            <v xml:space="preserve">NEUROBEHAVIOR STATUS EXAM          </v>
          </cell>
        </row>
        <row r="7475">
          <cell r="A7475" t="str">
            <v>96117</v>
          </cell>
          <cell r="B7475" t="str">
            <v xml:space="preserve">NEUROPSYCH TEST BATTERY            </v>
          </cell>
        </row>
        <row r="7476">
          <cell r="A7476" t="str">
            <v>96400</v>
          </cell>
          <cell r="B7476" t="str">
            <v xml:space="preserve">CHEMOTHERAPY, (SC)/(IM)            </v>
          </cell>
        </row>
        <row r="7477">
          <cell r="A7477" t="str">
            <v>96405</v>
          </cell>
          <cell r="B7477" t="str">
            <v xml:space="preserve">INTRALESIONAL CHEMO ADMIN          </v>
          </cell>
        </row>
        <row r="7478">
          <cell r="A7478" t="str">
            <v>96406</v>
          </cell>
          <cell r="B7478" t="str">
            <v xml:space="preserve">INTRALESIONAL CHEMO ADMIN          </v>
          </cell>
        </row>
        <row r="7479">
          <cell r="A7479" t="str">
            <v>96408</v>
          </cell>
          <cell r="B7479" t="str">
            <v xml:space="preserve">CHEMOTHERAPY, PUSH TECHNIQUE       </v>
          </cell>
        </row>
        <row r="7480">
          <cell r="A7480" t="str">
            <v>96410</v>
          </cell>
          <cell r="B7480" t="str">
            <v xml:space="preserve">CHEMOTHERAPY,INFUSION METHOD       </v>
          </cell>
        </row>
        <row r="7481">
          <cell r="A7481" t="str">
            <v>96412</v>
          </cell>
          <cell r="B7481" t="str">
            <v xml:space="preserve">CHEMOTX INFUSE METHOD ADD-ON       </v>
          </cell>
        </row>
        <row r="7482">
          <cell r="A7482" t="str">
            <v>96414</v>
          </cell>
          <cell r="B7482" t="str">
            <v xml:space="preserve">CHEMOTX INFUSE METHOD ADD-ON       </v>
          </cell>
        </row>
        <row r="7483">
          <cell r="A7483" t="str">
            <v>96420</v>
          </cell>
          <cell r="B7483" t="str">
            <v xml:space="preserve">CHEMOTHERAPY, PUSH TECHNIQUE       </v>
          </cell>
        </row>
        <row r="7484">
          <cell r="A7484" t="str">
            <v>96422</v>
          </cell>
          <cell r="B7484" t="str">
            <v xml:space="preserve">CHEMOTHERAPY,INFUSION METHOD       </v>
          </cell>
        </row>
        <row r="7485">
          <cell r="A7485" t="str">
            <v>96423</v>
          </cell>
          <cell r="B7485" t="str">
            <v xml:space="preserve">CHEMOTX INFUSE METHOD ADD-ON       </v>
          </cell>
        </row>
        <row r="7486">
          <cell r="A7486" t="str">
            <v>96425</v>
          </cell>
          <cell r="B7486" t="str">
            <v xml:space="preserve">CHEMOTHERAPY,INFUSION METHOD       </v>
          </cell>
        </row>
        <row r="7487">
          <cell r="A7487" t="str">
            <v>96440</v>
          </cell>
          <cell r="B7487" t="str">
            <v xml:space="preserve">CHEMOTHERAPY, INTRACAVITARY        </v>
          </cell>
        </row>
        <row r="7488">
          <cell r="A7488" t="str">
            <v>96445</v>
          </cell>
          <cell r="B7488" t="str">
            <v xml:space="preserve">CHEMOTHERAPY, INTRACAVITARY        </v>
          </cell>
        </row>
        <row r="7489">
          <cell r="A7489" t="str">
            <v>96450</v>
          </cell>
          <cell r="B7489" t="str">
            <v xml:space="preserve">CHEMOTHERAPY, INTO CNS             </v>
          </cell>
        </row>
        <row r="7490">
          <cell r="A7490" t="str">
            <v>96520</v>
          </cell>
          <cell r="B7490" t="str">
            <v xml:space="preserve">PUMP REFILLING, MAINTENANCE        </v>
          </cell>
        </row>
        <row r="7491">
          <cell r="A7491" t="str">
            <v>96530</v>
          </cell>
          <cell r="B7491" t="str">
            <v xml:space="preserve">PUMP REFILLING, MAINTENANCE        </v>
          </cell>
        </row>
        <row r="7492">
          <cell r="A7492" t="str">
            <v>96542</v>
          </cell>
          <cell r="B7492" t="str">
            <v xml:space="preserve">CHEMOTHERAPY INJECTION             </v>
          </cell>
        </row>
        <row r="7493">
          <cell r="A7493" t="str">
            <v>96545</v>
          </cell>
          <cell r="B7493" t="str">
            <v xml:space="preserve">PROVIDE CHEMOTHERAPY AGENT         </v>
          </cell>
        </row>
        <row r="7494">
          <cell r="A7494" t="str">
            <v>96549</v>
          </cell>
          <cell r="B7494" t="str">
            <v xml:space="preserve">CHEMOTHERAPY, UNSPECIFIED          </v>
          </cell>
        </row>
        <row r="7495">
          <cell r="A7495" t="str">
            <v>96900</v>
          </cell>
          <cell r="B7495" t="str">
            <v xml:space="preserve">ULTRAVIOLET LIGHT THERAPY          </v>
          </cell>
        </row>
        <row r="7496">
          <cell r="A7496" t="str">
            <v>96902</v>
          </cell>
          <cell r="B7496" t="str">
            <v xml:space="preserve">TRICHOGRAM                         </v>
          </cell>
        </row>
        <row r="7497">
          <cell r="A7497" t="str">
            <v>96910</v>
          </cell>
          <cell r="B7497" t="str">
            <v xml:space="preserve">PHOTOCHEMOTHERAPY WITH UV-B        </v>
          </cell>
        </row>
        <row r="7498">
          <cell r="A7498" t="str">
            <v>96912</v>
          </cell>
          <cell r="B7498" t="str">
            <v xml:space="preserve">PHOTOCHEMOTHERAPY WITH UV-A        </v>
          </cell>
        </row>
        <row r="7499">
          <cell r="A7499" t="str">
            <v>96913</v>
          </cell>
          <cell r="B7499" t="str">
            <v xml:space="preserve">PHOTOCHEMOTHERAPY, UV-A OR B       </v>
          </cell>
        </row>
        <row r="7500">
          <cell r="A7500" t="str">
            <v>96999</v>
          </cell>
          <cell r="B7500" t="str">
            <v xml:space="preserve">DERMATOLOGICAL PROCEDURE           </v>
          </cell>
        </row>
        <row r="7501">
          <cell r="A7501" t="str">
            <v>97001</v>
          </cell>
          <cell r="B7501" t="str">
            <v xml:space="preserve">PT EVALUATION                      </v>
          </cell>
        </row>
        <row r="7502">
          <cell r="A7502" t="str">
            <v>97002</v>
          </cell>
          <cell r="B7502" t="str">
            <v xml:space="preserve">PT RE-EVALUATION                   </v>
          </cell>
        </row>
        <row r="7503">
          <cell r="A7503" t="str">
            <v>97003</v>
          </cell>
          <cell r="B7503" t="str">
            <v xml:space="preserve">OT EVALUATION                      </v>
          </cell>
        </row>
        <row r="7504">
          <cell r="A7504" t="str">
            <v>97004</v>
          </cell>
          <cell r="B7504" t="str">
            <v xml:space="preserve">OT RE-EVALUATION                   </v>
          </cell>
        </row>
        <row r="7505">
          <cell r="A7505" t="str">
            <v>97010</v>
          </cell>
          <cell r="B7505" t="str">
            <v xml:space="preserve">HOT OR COLD PACKS THERAPY          </v>
          </cell>
        </row>
        <row r="7506">
          <cell r="A7506" t="str">
            <v>97012</v>
          </cell>
          <cell r="B7506" t="str">
            <v xml:space="preserve">MECHANICAL TRACTION THERAPY        </v>
          </cell>
        </row>
        <row r="7507">
          <cell r="A7507" t="str">
            <v>97014</v>
          </cell>
          <cell r="B7507" t="str">
            <v xml:space="preserve">ELECTRIC STIMULATION THERAPY       </v>
          </cell>
        </row>
        <row r="7508">
          <cell r="A7508" t="str">
            <v>97016</v>
          </cell>
          <cell r="B7508" t="str">
            <v xml:space="preserve">VASOPNEUMATIC DEVICE THERAPY       </v>
          </cell>
        </row>
        <row r="7509">
          <cell r="A7509" t="str">
            <v>97018</v>
          </cell>
          <cell r="B7509" t="str">
            <v xml:space="preserve">PARAFFIN BATH THERAPY              </v>
          </cell>
        </row>
        <row r="7510">
          <cell r="A7510" t="str">
            <v>97020</v>
          </cell>
          <cell r="B7510" t="str">
            <v xml:space="preserve">MICROWAVE THERAPY                  </v>
          </cell>
        </row>
        <row r="7511">
          <cell r="A7511" t="str">
            <v>97022</v>
          </cell>
          <cell r="B7511" t="str">
            <v xml:space="preserve">WHIRLPOOL THERAPY                  </v>
          </cell>
        </row>
        <row r="7512">
          <cell r="A7512" t="str">
            <v>97024</v>
          </cell>
          <cell r="B7512" t="str">
            <v xml:space="preserve">DIATHERMY TREATMENT                </v>
          </cell>
        </row>
        <row r="7513">
          <cell r="A7513" t="str">
            <v>97026</v>
          </cell>
          <cell r="B7513" t="str">
            <v xml:space="preserve">INFRARED THERAPY                   </v>
          </cell>
        </row>
        <row r="7514">
          <cell r="A7514" t="str">
            <v>97028</v>
          </cell>
          <cell r="B7514" t="str">
            <v xml:space="preserve">ULTRAVIOLET THERAPY                </v>
          </cell>
        </row>
        <row r="7515">
          <cell r="A7515" t="str">
            <v>97032</v>
          </cell>
          <cell r="B7515" t="str">
            <v xml:space="preserve">ELECTRICAL STIMULATION             </v>
          </cell>
        </row>
        <row r="7516">
          <cell r="A7516" t="str">
            <v>97033</v>
          </cell>
          <cell r="B7516" t="str">
            <v xml:space="preserve">ELECTRIC CURRENT THERAPY           </v>
          </cell>
        </row>
        <row r="7517">
          <cell r="A7517" t="str">
            <v>97034</v>
          </cell>
          <cell r="B7517" t="str">
            <v xml:space="preserve">CONTRAST BATH THERAPY              </v>
          </cell>
        </row>
        <row r="7518">
          <cell r="A7518" t="str">
            <v>97035</v>
          </cell>
          <cell r="B7518" t="str">
            <v xml:space="preserve">ULTRASOUND THERAPY                 </v>
          </cell>
        </row>
        <row r="7519">
          <cell r="A7519" t="str">
            <v>97036</v>
          </cell>
          <cell r="B7519" t="str">
            <v xml:space="preserve">HYDROTHERAPY                       </v>
          </cell>
        </row>
        <row r="7520">
          <cell r="A7520" t="str">
            <v>97039</v>
          </cell>
          <cell r="B7520" t="str">
            <v xml:space="preserve">PHYSICAL THERAPY TREATMENT         </v>
          </cell>
        </row>
        <row r="7521">
          <cell r="A7521" t="str">
            <v>97110</v>
          </cell>
          <cell r="B7521" t="str">
            <v xml:space="preserve">THERAPEUTIC EXERCISES              </v>
          </cell>
        </row>
        <row r="7522">
          <cell r="A7522" t="str">
            <v>97112</v>
          </cell>
          <cell r="B7522" t="str">
            <v xml:space="preserve">NEUROMUSCULAR REEDUCATION          </v>
          </cell>
        </row>
        <row r="7523">
          <cell r="A7523" t="str">
            <v>97113</v>
          </cell>
          <cell r="B7523" t="str">
            <v xml:space="preserve">AQUATIC THERAPY/EXERCISES          </v>
          </cell>
        </row>
        <row r="7524">
          <cell r="A7524" t="str">
            <v>97116</v>
          </cell>
          <cell r="B7524" t="str">
            <v xml:space="preserve">GAIT TRAINING THERAPY              </v>
          </cell>
        </row>
        <row r="7525">
          <cell r="A7525" t="str">
            <v>97124</v>
          </cell>
          <cell r="B7525" t="str">
            <v xml:space="preserve">MASSAGE THERAPY                    </v>
          </cell>
        </row>
        <row r="7526">
          <cell r="A7526" t="str">
            <v>97139</v>
          </cell>
          <cell r="B7526" t="str">
            <v xml:space="preserve">PHYSICAL MEDICINE PROCEDURE        </v>
          </cell>
        </row>
        <row r="7527">
          <cell r="A7527" t="str">
            <v>97140</v>
          </cell>
          <cell r="B7527" t="str">
            <v xml:space="preserve">MANUAL THERAPY                     </v>
          </cell>
        </row>
        <row r="7528">
          <cell r="A7528" t="str">
            <v>97150</v>
          </cell>
          <cell r="B7528" t="str">
            <v xml:space="preserve">GROUP THERAPEUTIC PROCEDURES       </v>
          </cell>
        </row>
        <row r="7529">
          <cell r="A7529" t="str">
            <v>97504</v>
          </cell>
          <cell r="B7529" t="str">
            <v xml:space="preserve">ORTHOTIC TRAINING                  </v>
          </cell>
        </row>
        <row r="7530">
          <cell r="A7530" t="str">
            <v>97520</v>
          </cell>
          <cell r="B7530" t="str">
            <v xml:space="preserve">PROSTHETIC TRAINING                </v>
          </cell>
        </row>
        <row r="7531">
          <cell r="A7531" t="str">
            <v>97530</v>
          </cell>
          <cell r="B7531" t="str">
            <v xml:space="preserve">THERAPEUTIC ACTIVITIES             </v>
          </cell>
        </row>
        <row r="7532">
          <cell r="A7532" t="str">
            <v>97535</v>
          </cell>
          <cell r="B7532" t="str">
            <v xml:space="preserve">SELF CARE MNGMENT TRAINING         </v>
          </cell>
        </row>
        <row r="7533">
          <cell r="A7533" t="str">
            <v>97537</v>
          </cell>
          <cell r="B7533" t="str">
            <v xml:space="preserve">COMMUNITY/WORK REINTEGRATION       </v>
          </cell>
        </row>
        <row r="7534">
          <cell r="A7534" t="str">
            <v>97542</v>
          </cell>
          <cell r="B7534" t="str">
            <v xml:space="preserve">WHEELCHAIR MNGEMENT TRAINING       </v>
          </cell>
        </row>
        <row r="7535">
          <cell r="A7535" t="str">
            <v>97545</v>
          </cell>
          <cell r="B7535" t="str">
            <v xml:space="preserve">WORK HARDENING                     </v>
          </cell>
        </row>
        <row r="7536">
          <cell r="A7536" t="str">
            <v>97546</v>
          </cell>
          <cell r="B7536" t="str">
            <v xml:space="preserve">WORK HARDENING ADD-ON              </v>
          </cell>
        </row>
        <row r="7537">
          <cell r="A7537" t="str">
            <v>97703</v>
          </cell>
          <cell r="B7537" t="str">
            <v xml:space="preserve">PROSTHETIC CHECKOUT                </v>
          </cell>
        </row>
        <row r="7538">
          <cell r="A7538" t="str">
            <v>97750</v>
          </cell>
          <cell r="B7538" t="str">
            <v xml:space="preserve">PHYSICAL PERFORMANCE TEST          </v>
          </cell>
        </row>
        <row r="7539">
          <cell r="A7539" t="str">
            <v>97770</v>
          </cell>
          <cell r="B7539" t="str">
            <v xml:space="preserve">COGNITIVE SKILLS DEVELOPMENT       </v>
          </cell>
        </row>
        <row r="7540">
          <cell r="A7540" t="str">
            <v>97780</v>
          </cell>
          <cell r="B7540" t="str">
            <v xml:space="preserve">ACUPUNCTURE W/O STIM               </v>
          </cell>
        </row>
        <row r="7541">
          <cell r="A7541" t="str">
            <v>97781</v>
          </cell>
          <cell r="B7541" t="str">
            <v xml:space="preserve">ACUPUNCTURE W/STIM                 </v>
          </cell>
        </row>
        <row r="7542">
          <cell r="A7542" t="str">
            <v>97799</v>
          </cell>
          <cell r="B7542" t="str">
            <v xml:space="preserve">PHYSICAL MEDICINE PROCEDURE        </v>
          </cell>
        </row>
        <row r="7543">
          <cell r="A7543" t="str">
            <v>98925</v>
          </cell>
          <cell r="B7543" t="str">
            <v xml:space="preserve">OSTEOPATHIC MANIPULATION           </v>
          </cell>
        </row>
        <row r="7544">
          <cell r="A7544" t="str">
            <v>98926</v>
          </cell>
          <cell r="B7544" t="str">
            <v xml:space="preserve">OSTEOPATHIC MANIPULATION           </v>
          </cell>
        </row>
        <row r="7545">
          <cell r="A7545" t="str">
            <v>98927</v>
          </cell>
          <cell r="B7545" t="str">
            <v xml:space="preserve">OSTEOPATHIC MANIPULATION           </v>
          </cell>
        </row>
        <row r="7546">
          <cell r="A7546" t="str">
            <v>98928</v>
          </cell>
          <cell r="B7546" t="str">
            <v xml:space="preserve">OSTEOPATHIC MANIPULATION           </v>
          </cell>
        </row>
        <row r="7547">
          <cell r="A7547" t="str">
            <v>98929</v>
          </cell>
          <cell r="B7547" t="str">
            <v xml:space="preserve">OSTEOPATHIC MANIPULATION           </v>
          </cell>
        </row>
        <row r="7548">
          <cell r="A7548" t="str">
            <v>98940</v>
          </cell>
          <cell r="B7548" t="str">
            <v xml:space="preserve">CHIROPRACTIC MANIPULATION          </v>
          </cell>
        </row>
        <row r="7549">
          <cell r="A7549" t="str">
            <v>98941</v>
          </cell>
          <cell r="B7549" t="str">
            <v xml:space="preserve">CHIROPRACTIC MANIPULATION          </v>
          </cell>
        </row>
        <row r="7550">
          <cell r="A7550" t="str">
            <v>98942</v>
          </cell>
          <cell r="B7550" t="str">
            <v xml:space="preserve">CHIROPRACTIC MANIPULATION          </v>
          </cell>
        </row>
        <row r="7551">
          <cell r="A7551" t="str">
            <v>98943</v>
          </cell>
          <cell r="B7551" t="str">
            <v xml:space="preserve">CHIROPRACTIC MANIPULATION          </v>
          </cell>
        </row>
        <row r="7552">
          <cell r="A7552" t="str">
            <v>99000</v>
          </cell>
          <cell r="B7552" t="str">
            <v xml:space="preserve">SPECIMEN HANDLING                  </v>
          </cell>
        </row>
        <row r="7553">
          <cell r="A7553" t="str">
            <v>99001</v>
          </cell>
          <cell r="B7553" t="str">
            <v xml:space="preserve">SPECIMEN HANDLING                  </v>
          </cell>
        </row>
        <row r="7554">
          <cell r="A7554" t="str">
            <v>99002</v>
          </cell>
          <cell r="B7554" t="str">
            <v xml:space="preserve">DEVICE HANDLING                    </v>
          </cell>
        </row>
        <row r="7555">
          <cell r="A7555" t="str">
            <v>99024</v>
          </cell>
          <cell r="B7555" t="str">
            <v xml:space="preserve">POST-OP FOLLOW-UP VISIT            </v>
          </cell>
        </row>
        <row r="7556">
          <cell r="A7556" t="str">
            <v>99025</v>
          </cell>
          <cell r="B7556" t="str">
            <v xml:space="preserve">INITIAL SURGICAL EVALUATION        </v>
          </cell>
        </row>
        <row r="7557">
          <cell r="A7557" t="str">
            <v>99050</v>
          </cell>
          <cell r="B7557" t="str">
            <v xml:space="preserve">MEDICAL SERVICES AFTER HRS         </v>
          </cell>
        </row>
        <row r="7558">
          <cell r="A7558" t="str">
            <v>99052</v>
          </cell>
          <cell r="B7558" t="str">
            <v xml:space="preserve">MEDICAL SERVICES AT NIGHT          </v>
          </cell>
        </row>
        <row r="7559">
          <cell r="A7559" t="str">
            <v>99054</v>
          </cell>
          <cell r="B7559" t="str">
            <v xml:space="preserve">MEDICAL SERVICES,UNUSUAL HRS       </v>
          </cell>
        </row>
        <row r="7560">
          <cell r="A7560" t="str">
            <v>99056</v>
          </cell>
          <cell r="B7560" t="str">
            <v xml:space="preserve">NON-OFFICE MEDICAL SERVICES        </v>
          </cell>
        </row>
        <row r="7561">
          <cell r="A7561" t="str">
            <v>99058</v>
          </cell>
          <cell r="B7561" t="str">
            <v xml:space="preserve">OFFICE EMERGENCY CARE              </v>
          </cell>
        </row>
        <row r="7562">
          <cell r="A7562" t="str">
            <v>99070</v>
          </cell>
          <cell r="B7562" t="str">
            <v xml:space="preserve">SPECIAL SUPPLIES                   </v>
          </cell>
        </row>
        <row r="7563">
          <cell r="A7563" t="str">
            <v>99071</v>
          </cell>
          <cell r="B7563" t="str">
            <v xml:space="preserve">PATIENT EDUCATION MATERIALS        </v>
          </cell>
        </row>
        <row r="7564">
          <cell r="A7564" t="str">
            <v>99075</v>
          </cell>
          <cell r="B7564" t="str">
            <v xml:space="preserve">MEDICAL TESTIMONY                  </v>
          </cell>
        </row>
        <row r="7565">
          <cell r="A7565" t="str">
            <v>99078</v>
          </cell>
          <cell r="B7565" t="str">
            <v xml:space="preserve">GROUP HEALTH EDUCATION             </v>
          </cell>
        </row>
        <row r="7566">
          <cell r="A7566" t="str">
            <v>99080</v>
          </cell>
          <cell r="B7566" t="str">
            <v xml:space="preserve">SPECIAL REPORTS OR FORMS           </v>
          </cell>
        </row>
        <row r="7567">
          <cell r="A7567" t="str">
            <v>99082</v>
          </cell>
          <cell r="B7567" t="str">
            <v xml:space="preserve">UNUSUAL PHYSICIAN TRAVEL           </v>
          </cell>
        </row>
        <row r="7568">
          <cell r="A7568" t="str">
            <v>99090</v>
          </cell>
          <cell r="B7568" t="str">
            <v xml:space="preserve">COMPUTER DATA ANALYSIS             </v>
          </cell>
        </row>
        <row r="7569">
          <cell r="A7569" t="str">
            <v>99100</v>
          </cell>
          <cell r="B7569" t="str">
            <v xml:space="preserve">SPECIAL ANESTHESIA SERVICE         </v>
          </cell>
        </row>
        <row r="7570">
          <cell r="A7570" t="str">
            <v>99116</v>
          </cell>
          <cell r="B7570" t="str">
            <v xml:space="preserve">ANESTHESIA WITH HYPOTHERMIA        </v>
          </cell>
        </row>
        <row r="7571">
          <cell r="A7571" t="str">
            <v>99135</v>
          </cell>
          <cell r="B7571" t="str">
            <v xml:space="preserve">SPECIAL ANESTHESIA PROCEDURE       </v>
          </cell>
        </row>
        <row r="7572">
          <cell r="A7572" t="str">
            <v>99140</v>
          </cell>
          <cell r="B7572" t="str">
            <v xml:space="preserve">EMERGENCY ANESTHESIA               </v>
          </cell>
        </row>
        <row r="7573">
          <cell r="A7573" t="str">
            <v>99141</v>
          </cell>
          <cell r="B7573" t="str">
            <v xml:space="preserve">SEDATION, IV/IM OR INHALANT        </v>
          </cell>
        </row>
        <row r="7574">
          <cell r="A7574" t="str">
            <v>99142</v>
          </cell>
          <cell r="B7574" t="str">
            <v xml:space="preserve">SEDATION, ORAL/RECTAL/NASAL        </v>
          </cell>
        </row>
        <row r="7575">
          <cell r="A7575" t="str">
            <v>99175</v>
          </cell>
          <cell r="B7575" t="str">
            <v xml:space="preserve">INDUCTION OF VOMITING              </v>
          </cell>
        </row>
        <row r="7576">
          <cell r="A7576" t="str">
            <v>99183</v>
          </cell>
          <cell r="B7576" t="str">
            <v xml:space="preserve">HYPERBARIC OXYGEN THERAPY          </v>
          </cell>
        </row>
        <row r="7577">
          <cell r="A7577" t="str">
            <v>99185</v>
          </cell>
          <cell r="B7577" t="str">
            <v xml:space="preserve">REGIONAL HYPOTHERMIA               </v>
          </cell>
        </row>
        <row r="7578">
          <cell r="A7578" t="str">
            <v>99186</v>
          </cell>
          <cell r="B7578" t="str">
            <v xml:space="preserve">TOTAL BODY HYPOTHERMIA             </v>
          </cell>
        </row>
        <row r="7579">
          <cell r="A7579" t="str">
            <v>99190</v>
          </cell>
          <cell r="B7579" t="str">
            <v xml:space="preserve">SPECIAL PUMP SERVICES              </v>
          </cell>
        </row>
        <row r="7580">
          <cell r="A7580" t="str">
            <v>99191</v>
          </cell>
          <cell r="B7580" t="str">
            <v xml:space="preserve">SPECIAL PUMP SERVICES              </v>
          </cell>
        </row>
        <row r="7581">
          <cell r="A7581" t="str">
            <v>99192</v>
          </cell>
          <cell r="B7581" t="str">
            <v xml:space="preserve">SPECIAL PUMP SERVICES              </v>
          </cell>
        </row>
        <row r="7582">
          <cell r="A7582" t="str">
            <v>99195</v>
          </cell>
          <cell r="B7582" t="str">
            <v xml:space="preserve">PHLEBOTOMY                         </v>
          </cell>
        </row>
        <row r="7583">
          <cell r="A7583" t="str">
            <v>99199</v>
          </cell>
          <cell r="B7583" t="str">
            <v xml:space="preserve">SPECIAL SERVICE OR REPORT          </v>
          </cell>
        </row>
        <row r="7584">
          <cell r="A7584" t="str">
            <v>99201</v>
          </cell>
          <cell r="B7584" t="str">
            <v xml:space="preserve">OFFICE/OUTPATIENT VISIT, NEW       </v>
          </cell>
        </row>
        <row r="7585">
          <cell r="A7585" t="str">
            <v>99202</v>
          </cell>
          <cell r="B7585" t="str">
            <v xml:space="preserve">OFFICE/OUTPATIENT VISIT, NEW       </v>
          </cell>
        </row>
        <row r="7586">
          <cell r="A7586" t="str">
            <v>99203</v>
          </cell>
          <cell r="B7586" t="str">
            <v xml:space="preserve">OFFICE/OUTPATIENT VISIT, NEW       </v>
          </cell>
        </row>
        <row r="7587">
          <cell r="A7587" t="str">
            <v>99204</v>
          </cell>
          <cell r="B7587" t="str">
            <v xml:space="preserve">OFFICE/OUTPATIENT VISIT, NEW       </v>
          </cell>
        </row>
        <row r="7588">
          <cell r="A7588" t="str">
            <v>99205</v>
          </cell>
          <cell r="B7588" t="str">
            <v xml:space="preserve">OFFICE/OUTPATIENT VISIT, NEW       </v>
          </cell>
        </row>
        <row r="7589">
          <cell r="A7589" t="str">
            <v>99211</v>
          </cell>
          <cell r="B7589" t="str">
            <v xml:space="preserve">OFFICE/OUTPATIENT VISIT, EST       </v>
          </cell>
        </row>
        <row r="7590">
          <cell r="A7590" t="str">
            <v>99212</v>
          </cell>
          <cell r="B7590" t="str">
            <v xml:space="preserve">OFFICE/OUTPATIENT VISIT, EST       </v>
          </cell>
        </row>
        <row r="7591">
          <cell r="A7591" t="str">
            <v>99213</v>
          </cell>
          <cell r="B7591" t="str">
            <v xml:space="preserve">OFFICE/OUTPATIENT VISIT, EST       </v>
          </cell>
        </row>
        <row r="7592">
          <cell r="A7592" t="str">
            <v>99214</v>
          </cell>
          <cell r="B7592" t="str">
            <v xml:space="preserve">OFFICE/OUTPATIENT VISIT, EST       </v>
          </cell>
        </row>
        <row r="7593">
          <cell r="A7593" t="str">
            <v>99215</v>
          </cell>
          <cell r="B7593" t="str">
            <v xml:space="preserve">OFFICE/OUTPATIENT VISIT, EST       </v>
          </cell>
        </row>
        <row r="7594">
          <cell r="A7594" t="str">
            <v>99217</v>
          </cell>
          <cell r="B7594" t="str">
            <v xml:space="preserve">OBSERVATION CARE DISCHARGE         </v>
          </cell>
        </row>
        <row r="7595">
          <cell r="A7595" t="str">
            <v>99218</v>
          </cell>
          <cell r="B7595" t="str">
            <v xml:space="preserve">OBSERVATION CARE                   </v>
          </cell>
        </row>
        <row r="7596">
          <cell r="A7596" t="str">
            <v>99219</v>
          </cell>
          <cell r="B7596" t="str">
            <v xml:space="preserve">OBSERVATION CARE                   </v>
          </cell>
        </row>
        <row r="7597">
          <cell r="A7597" t="str">
            <v>99220</v>
          </cell>
          <cell r="B7597" t="str">
            <v xml:space="preserve">OBSERVATION CARE                   </v>
          </cell>
        </row>
        <row r="7598">
          <cell r="A7598" t="str">
            <v>99221</v>
          </cell>
          <cell r="B7598" t="str">
            <v xml:space="preserve">INITIAL HOSPITAL CARE              </v>
          </cell>
        </row>
        <row r="7599">
          <cell r="A7599" t="str">
            <v>99222</v>
          </cell>
          <cell r="B7599" t="str">
            <v xml:space="preserve">INITIAL HOSPITAL CARE              </v>
          </cell>
        </row>
        <row r="7600">
          <cell r="A7600" t="str">
            <v>99223</v>
          </cell>
          <cell r="B7600" t="str">
            <v xml:space="preserve">INITIAL HOSPITAL CARE              </v>
          </cell>
        </row>
        <row r="7601">
          <cell r="A7601" t="str">
            <v>99231</v>
          </cell>
          <cell r="B7601" t="str">
            <v xml:space="preserve">SUBSEQUENT HOSPITAL CARE           </v>
          </cell>
        </row>
        <row r="7602">
          <cell r="A7602" t="str">
            <v>99232</v>
          </cell>
          <cell r="B7602" t="str">
            <v xml:space="preserve">SUBSEQUENT HOSPITAL CARE           </v>
          </cell>
        </row>
        <row r="7603">
          <cell r="A7603" t="str">
            <v>99233</v>
          </cell>
          <cell r="B7603" t="str">
            <v xml:space="preserve">SUBSEQUENT HOSPITAL CARE           </v>
          </cell>
        </row>
        <row r="7604">
          <cell r="A7604" t="str">
            <v>99234</v>
          </cell>
          <cell r="B7604" t="str">
            <v xml:space="preserve">OBSERV/HOSP SAME DATE              </v>
          </cell>
        </row>
        <row r="7605">
          <cell r="A7605" t="str">
            <v>99235</v>
          </cell>
          <cell r="B7605" t="str">
            <v xml:space="preserve">OBSERV/HOSP SAME DATE              </v>
          </cell>
        </row>
        <row r="7606">
          <cell r="A7606" t="str">
            <v>99236</v>
          </cell>
          <cell r="B7606" t="str">
            <v xml:space="preserve">OBSERV/HOSP SAME DATE              </v>
          </cell>
        </row>
        <row r="7607">
          <cell r="A7607" t="str">
            <v>99238</v>
          </cell>
          <cell r="B7607" t="str">
            <v xml:space="preserve">HOSPITAL DISCHARGE DAY             </v>
          </cell>
        </row>
        <row r="7608">
          <cell r="A7608" t="str">
            <v>99239</v>
          </cell>
          <cell r="B7608" t="str">
            <v xml:space="preserve">HOSPITAL DISCHARGE DAY             </v>
          </cell>
        </row>
        <row r="7609">
          <cell r="A7609" t="str">
            <v>99241</v>
          </cell>
          <cell r="B7609" t="str">
            <v xml:space="preserve">OFFICE CONSULTATION                </v>
          </cell>
        </row>
        <row r="7610">
          <cell r="A7610" t="str">
            <v>99242</v>
          </cell>
          <cell r="B7610" t="str">
            <v xml:space="preserve">OFFICE CONSULTATION                </v>
          </cell>
        </row>
        <row r="7611">
          <cell r="A7611" t="str">
            <v>99243</v>
          </cell>
          <cell r="B7611" t="str">
            <v xml:space="preserve">OFFICE CONSULTATION                </v>
          </cell>
        </row>
        <row r="7612">
          <cell r="A7612" t="str">
            <v>99244</v>
          </cell>
          <cell r="B7612" t="str">
            <v xml:space="preserve">OFFICE CONSULTATION                </v>
          </cell>
        </row>
        <row r="7613">
          <cell r="A7613" t="str">
            <v>99245</v>
          </cell>
          <cell r="B7613" t="str">
            <v xml:space="preserve">OFFICE CONSULTATION                </v>
          </cell>
        </row>
        <row r="7614">
          <cell r="A7614" t="str">
            <v>99251</v>
          </cell>
          <cell r="B7614" t="str">
            <v xml:space="preserve">INITIAL INPATIENT CONSULT          </v>
          </cell>
        </row>
        <row r="7615">
          <cell r="A7615" t="str">
            <v>99252</v>
          </cell>
          <cell r="B7615" t="str">
            <v xml:space="preserve">INITIAL INPATIENT CONSULT          </v>
          </cell>
        </row>
        <row r="7616">
          <cell r="A7616" t="str">
            <v>99253</v>
          </cell>
          <cell r="B7616" t="str">
            <v xml:space="preserve">INITIAL INPATIENT CONSULT          </v>
          </cell>
        </row>
        <row r="7617">
          <cell r="A7617" t="str">
            <v>99254</v>
          </cell>
          <cell r="B7617" t="str">
            <v xml:space="preserve">INITIAL INPATIENT CONSULT          </v>
          </cell>
        </row>
        <row r="7618">
          <cell r="A7618" t="str">
            <v>99255</v>
          </cell>
          <cell r="B7618" t="str">
            <v xml:space="preserve">INITIAL INPATIENT CONSULT          </v>
          </cell>
        </row>
        <row r="7619">
          <cell r="A7619" t="str">
            <v>99261</v>
          </cell>
          <cell r="B7619" t="str">
            <v xml:space="preserve">FOLLOW-UP INPATIENT CONSULT        </v>
          </cell>
        </row>
        <row r="7620">
          <cell r="A7620" t="str">
            <v>99262</v>
          </cell>
          <cell r="B7620" t="str">
            <v xml:space="preserve">FOLLOW-UP INPATIENT CONSULT        </v>
          </cell>
        </row>
        <row r="7621">
          <cell r="A7621" t="str">
            <v>99263</v>
          </cell>
          <cell r="B7621" t="str">
            <v xml:space="preserve">FOLLOW-UP INPATIENT CONSULT        </v>
          </cell>
        </row>
        <row r="7622">
          <cell r="A7622" t="str">
            <v>99271</v>
          </cell>
          <cell r="B7622" t="str">
            <v xml:space="preserve">CONFIRMATORY CONSULTATION          </v>
          </cell>
        </row>
        <row r="7623">
          <cell r="A7623" t="str">
            <v>99272</v>
          </cell>
          <cell r="B7623" t="str">
            <v xml:space="preserve">CONFIRMATORY CONSULTATION          </v>
          </cell>
        </row>
        <row r="7624">
          <cell r="A7624" t="str">
            <v>99273</v>
          </cell>
          <cell r="B7624" t="str">
            <v xml:space="preserve">CONFIRMATORY CONSULTATION          </v>
          </cell>
        </row>
        <row r="7625">
          <cell r="A7625" t="str">
            <v>99274</v>
          </cell>
          <cell r="B7625" t="str">
            <v xml:space="preserve">CONFIRMATORY CONSULTATION          </v>
          </cell>
        </row>
        <row r="7626">
          <cell r="A7626" t="str">
            <v>99275</v>
          </cell>
          <cell r="B7626" t="str">
            <v xml:space="preserve">CONFIRMATORY CONSULTATION          </v>
          </cell>
        </row>
        <row r="7627">
          <cell r="A7627" t="str">
            <v>99281</v>
          </cell>
          <cell r="B7627" t="str">
            <v xml:space="preserve">EMERGENCY DEPT VISIT               </v>
          </cell>
        </row>
        <row r="7628">
          <cell r="A7628" t="str">
            <v>99282</v>
          </cell>
          <cell r="B7628" t="str">
            <v xml:space="preserve">EMERGENCY DEPT VISIT               </v>
          </cell>
        </row>
        <row r="7629">
          <cell r="A7629" t="str">
            <v>99283</v>
          </cell>
          <cell r="B7629" t="str">
            <v xml:space="preserve">EMERGENCY DEPT VISIT               </v>
          </cell>
        </row>
        <row r="7630">
          <cell r="A7630" t="str">
            <v>99284</v>
          </cell>
          <cell r="B7630" t="str">
            <v xml:space="preserve">EMERGENCY DEPT VISIT               </v>
          </cell>
        </row>
        <row r="7631">
          <cell r="A7631" t="str">
            <v>99285</v>
          </cell>
          <cell r="B7631" t="str">
            <v xml:space="preserve">EMERGENCY DEPT VISIT               </v>
          </cell>
        </row>
        <row r="7632">
          <cell r="A7632" t="str">
            <v>99288</v>
          </cell>
          <cell r="B7632" t="str">
            <v xml:space="preserve">DIRECT ADVANCED LIFE SUPPORT       </v>
          </cell>
        </row>
        <row r="7633">
          <cell r="A7633" t="str">
            <v>99291</v>
          </cell>
          <cell r="B7633" t="str">
            <v xml:space="preserve">CRITICAL CARE, FIRST HOUR          </v>
          </cell>
        </row>
        <row r="7634">
          <cell r="A7634" t="str">
            <v>99292</v>
          </cell>
          <cell r="B7634" t="str">
            <v xml:space="preserve">CRITICAL CARE, ADDL 30 MIN         </v>
          </cell>
        </row>
        <row r="7635">
          <cell r="A7635" t="str">
            <v>99295</v>
          </cell>
          <cell r="B7635" t="str">
            <v xml:space="preserve">NEONATAL CRITICAL CARE             </v>
          </cell>
        </row>
        <row r="7636">
          <cell r="A7636" t="str">
            <v>99296</v>
          </cell>
          <cell r="B7636" t="str">
            <v xml:space="preserve">NEONATAL CRITICAL CARE             </v>
          </cell>
        </row>
        <row r="7637">
          <cell r="A7637" t="str">
            <v>99297</v>
          </cell>
          <cell r="B7637" t="str">
            <v xml:space="preserve">NEONATAL CRITICAL CARE             </v>
          </cell>
        </row>
        <row r="7638">
          <cell r="A7638" t="str">
            <v>99298</v>
          </cell>
          <cell r="B7638" t="str">
            <v xml:space="preserve">NEONATAL CRITICAL CARE             </v>
          </cell>
        </row>
        <row r="7639">
          <cell r="A7639" t="str">
            <v>99301</v>
          </cell>
          <cell r="B7639" t="str">
            <v xml:space="preserve">NURSING FACILITY CARE              </v>
          </cell>
        </row>
        <row r="7640">
          <cell r="A7640" t="str">
            <v>99302</v>
          </cell>
          <cell r="B7640" t="str">
            <v xml:space="preserve">NURSING FACILITY CARE              </v>
          </cell>
        </row>
        <row r="7641">
          <cell r="A7641" t="str">
            <v>99303</v>
          </cell>
          <cell r="B7641" t="str">
            <v xml:space="preserve">NURSING FACILITY CARE              </v>
          </cell>
        </row>
        <row r="7642">
          <cell r="A7642" t="str">
            <v>99311</v>
          </cell>
          <cell r="B7642" t="str">
            <v xml:space="preserve">NURSING FACILITY CARE,SUBSEQ       </v>
          </cell>
        </row>
        <row r="7643">
          <cell r="A7643" t="str">
            <v>99312</v>
          </cell>
          <cell r="B7643" t="str">
            <v xml:space="preserve">NURSING FACILITY CARE,SUBSEQ       </v>
          </cell>
        </row>
        <row r="7644">
          <cell r="A7644" t="str">
            <v>99313</v>
          </cell>
          <cell r="B7644" t="str">
            <v xml:space="preserve">NURSING FACILITY CARE,SUBSEQ       </v>
          </cell>
        </row>
        <row r="7645">
          <cell r="A7645" t="str">
            <v>99315</v>
          </cell>
          <cell r="B7645" t="str">
            <v xml:space="preserve">NURSING FAC DISCHARGE DAY          </v>
          </cell>
        </row>
        <row r="7646">
          <cell r="A7646" t="str">
            <v>99316</v>
          </cell>
          <cell r="B7646" t="str">
            <v xml:space="preserve">NURSING FAC DISCHARGE DAY          </v>
          </cell>
        </row>
        <row r="7647">
          <cell r="A7647" t="str">
            <v>99321</v>
          </cell>
          <cell r="B7647" t="str">
            <v xml:space="preserve">REST HOME VISIT, NEW PATIENT       </v>
          </cell>
        </row>
        <row r="7648">
          <cell r="A7648" t="str">
            <v>99322</v>
          </cell>
          <cell r="B7648" t="str">
            <v xml:space="preserve">REST HOME VISIT, NEW PATIENT       </v>
          </cell>
        </row>
        <row r="7649">
          <cell r="A7649" t="str">
            <v>99323</v>
          </cell>
          <cell r="B7649" t="str">
            <v xml:space="preserve">REST HOME VISIT, NEW PATIENT       </v>
          </cell>
        </row>
        <row r="7650">
          <cell r="A7650" t="str">
            <v>99331</v>
          </cell>
          <cell r="B7650" t="str">
            <v xml:space="preserve">REST HOME VISIT, ESTAB PAT         </v>
          </cell>
        </row>
        <row r="7651">
          <cell r="A7651" t="str">
            <v>99332</v>
          </cell>
          <cell r="B7651" t="str">
            <v xml:space="preserve">REST HOME VISIT, ESTAB PAT         </v>
          </cell>
        </row>
        <row r="7652">
          <cell r="A7652" t="str">
            <v>99333</v>
          </cell>
          <cell r="B7652" t="str">
            <v xml:space="preserve">REST HOME VISIT, ESTAB PAT         </v>
          </cell>
        </row>
        <row r="7653">
          <cell r="A7653" t="str">
            <v>99341</v>
          </cell>
          <cell r="B7653" t="str">
            <v xml:space="preserve">HOME VISIT, NEW PATIENT            </v>
          </cell>
        </row>
        <row r="7654">
          <cell r="A7654" t="str">
            <v>99342</v>
          </cell>
          <cell r="B7654" t="str">
            <v xml:space="preserve">HOME VISIT, NEW PATIENT            </v>
          </cell>
        </row>
        <row r="7655">
          <cell r="A7655" t="str">
            <v>99343</v>
          </cell>
          <cell r="B7655" t="str">
            <v xml:space="preserve">HOME VISIT, NEW PATIENT            </v>
          </cell>
        </row>
        <row r="7656">
          <cell r="A7656" t="str">
            <v>99344</v>
          </cell>
          <cell r="B7656" t="str">
            <v xml:space="preserve">HOME VISIT, NEW PATIENT            </v>
          </cell>
        </row>
        <row r="7657">
          <cell r="A7657" t="str">
            <v>99345</v>
          </cell>
          <cell r="B7657" t="str">
            <v xml:space="preserve">HOME VISIT, NEW PATIENT            </v>
          </cell>
        </row>
        <row r="7658">
          <cell r="A7658" t="str">
            <v>99347</v>
          </cell>
          <cell r="B7658" t="str">
            <v xml:space="preserve">HOME VISIT, ESTAB PATIENT          </v>
          </cell>
        </row>
        <row r="7659">
          <cell r="A7659" t="str">
            <v>99348</v>
          </cell>
          <cell r="B7659" t="str">
            <v xml:space="preserve">HOME VISIT, ESTAB PATIENT          </v>
          </cell>
        </row>
        <row r="7660">
          <cell r="A7660" t="str">
            <v>99349</v>
          </cell>
          <cell r="B7660" t="str">
            <v xml:space="preserve">HOME VISIT, ESTAB PATIENT          </v>
          </cell>
        </row>
        <row r="7661">
          <cell r="A7661" t="str">
            <v>99350</v>
          </cell>
          <cell r="B7661" t="str">
            <v xml:space="preserve">HOME VISIT, ESTAB PATIENT          </v>
          </cell>
        </row>
        <row r="7662">
          <cell r="A7662" t="str">
            <v>99354</v>
          </cell>
          <cell r="B7662" t="str">
            <v xml:space="preserve">PROLONGED SERVICE, OFFICE          </v>
          </cell>
        </row>
        <row r="7663">
          <cell r="A7663" t="str">
            <v>99355</v>
          </cell>
          <cell r="B7663" t="str">
            <v xml:space="preserve">PROLONGED SERVICE, OFFICE          </v>
          </cell>
        </row>
        <row r="7664">
          <cell r="A7664" t="str">
            <v>99356</v>
          </cell>
          <cell r="B7664" t="str">
            <v xml:space="preserve">PROLONGED SERVICE, INPATIENT       </v>
          </cell>
        </row>
        <row r="7665">
          <cell r="A7665" t="str">
            <v>99357</v>
          </cell>
          <cell r="B7665" t="str">
            <v xml:space="preserve">PROLONGED SERVICE, INPATIENT       </v>
          </cell>
        </row>
        <row r="7666">
          <cell r="A7666" t="str">
            <v>99358</v>
          </cell>
          <cell r="B7666" t="str">
            <v xml:space="preserve">PROLONGED SERV, W/O CONTACT        </v>
          </cell>
        </row>
        <row r="7667">
          <cell r="A7667" t="str">
            <v>99359</v>
          </cell>
          <cell r="B7667" t="str">
            <v xml:space="preserve">PROLONGED SERV, W/O CONTACT        </v>
          </cell>
        </row>
        <row r="7668">
          <cell r="A7668" t="str">
            <v>99360</v>
          </cell>
          <cell r="B7668" t="str">
            <v xml:space="preserve">PHYSICIAN STANDBY SERVICES         </v>
          </cell>
        </row>
        <row r="7669">
          <cell r="A7669" t="str">
            <v>99361</v>
          </cell>
          <cell r="B7669" t="str">
            <v xml:space="preserve">PHYSICIAN/TEAM CONFERENCE          </v>
          </cell>
        </row>
        <row r="7670">
          <cell r="A7670" t="str">
            <v>99362</v>
          </cell>
          <cell r="B7670" t="str">
            <v xml:space="preserve">PHYSICIAN/TEAM CONFERENCE          </v>
          </cell>
        </row>
        <row r="7671">
          <cell r="A7671" t="str">
            <v>99371</v>
          </cell>
          <cell r="B7671" t="str">
            <v xml:space="preserve">PHYSICIAN PHONE CONSULTATION       </v>
          </cell>
        </row>
        <row r="7672">
          <cell r="A7672" t="str">
            <v>99372</v>
          </cell>
          <cell r="B7672" t="str">
            <v xml:space="preserve">PHYSICIAN PHONE CONSULTATION       </v>
          </cell>
        </row>
        <row r="7673">
          <cell r="A7673" t="str">
            <v>99373</v>
          </cell>
          <cell r="B7673" t="str">
            <v xml:space="preserve">PHYSICIAN PHONE CONSULTATION       </v>
          </cell>
        </row>
        <row r="7674">
          <cell r="A7674" t="str">
            <v>99374</v>
          </cell>
          <cell r="B7674" t="str">
            <v xml:space="preserve">HOME HEALTH CARE SUPERVISION       </v>
          </cell>
        </row>
        <row r="7675">
          <cell r="A7675" t="str">
            <v>99375</v>
          </cell>
          <cell r="B7675" t="str">
            <v xml:space="preserve">HOME HEALTH CARE SUPERVISION       </v>
          </cell>
        </row>
        <row r="7676">
          <cell r="A7676" t="str">
            <v>99377</v>
          </cell>
          <cell r="B7676" t="str">
            <v xml:space="preserve">HOSPICE CARE SUPERVISION           </v>
          </cell>
        </row>
        <row r="7677">
          <cell r="A7677" t="str">
            <v>99378</v>
          </cell>
          <cell r="B7677" t="str">
            <v xml:space="preserve">HOSPICE CARE SUPERVISION           </v>
          </cell>
        </row>
        <row r="7678">
          <cell r="A7678" t="str">
            <v>99379</v>
          </cell>
          <cell r="B7678" t="str">
            <v xml:space="preserve">NURSING FAC CARE SUPERVISION       </v>
          </cell>
        </row>
        <row r="7679">
          <cell r="A7679" t="str">
            <v>99380</v>
          </cell>
          <cell r="B7679" t="str">
            <v xml:space="preserve">NURSING FAC CARE SUPERVISION       </v>
          </cell>
        </row>
        <row r="7680">
          <cell r="A7680" t="str">
            <v>99381</v>
          </cell>
          <cell r="B7680" t="str">
            <v xml:space="preserve">PREVENTIVE VISIT, NEW, INFANT      </v>
          </cell>
        </row>
        <row r="7681">
          <cell r="A7681" t="str">
            <v>99382</v>
          </cell>
          <cell r="B7681" t="str">
            <v xml:space="preserve">PREVENTIVE VISIT, NEW, AGE 1-4     </v>
          </cell>
        </row>
        <row r="7682">
          <cell r="A7682" t="str">
            <v>99383</v>
          </cell>
          <cell r="B7682" t="str">
            <v xml:space="preserve">PREVENTIVE VISIT, NEW, AGE5-11     </v>
          </cell>
        </row>
        <row r="7683">
          <cell r="A7683" t="str">
            <v>99384</v>
          </cell>
          <cell r="B7683" t="str">
            <v xml:space="preserve">PREVENTIVE VISIT, NEW, 12-17       </v>
          </cell>
        </row>
        <row r="7684">
          <cell r="A7684" t="str">
            <v>99385</v>
          </cell>
          <cell r="B7684" t="str">
            <v xml:space="preserve">PREVENTIVE VISIT, NEW, 18-39       </v>
          </cell>
        </row>
        <row r="7685">
          <cell r="A7685" t="str">
            <v>99386</v>
          </cell>
          <cell r="B7685" t="str">
            <v xml:space="preserve">PREVENTIVE VISIT, NEW, 40-64       </v>
          </cell>
        </row>
        <row r="7686">
          <cell r="A7686" t="str">
            <v>99387</v>
          </cell>
          <cell r="B7686" t="str">
            <v xml:space="preserve">PREVENTIVE VISIT, NEW, 65 &amp; OVER   </v>
          </cell>
        </row>
        <row r="7687">
          <cell r="A7687" t="str">
            <v>99391</v>
          </cell>
          <cell r="B7687" t="str">
            <v xml:space="preserve">PREVENTIVE VISIT, EST, INFANT      </v>
          </cell>
        </row>
        <row r="7688">
          <cell r="A7688" t="str">
            <v>99392</v>
          </cell>
          <cell r="B7688" t="str">
            <v xml:space="preserve">PREVENTIVE VISIT, EST, AGE 1-4     </v>
          </cell>
        </row>
        <row r="7689">
          <cell r="A7689" t="str">
            <v>99393</v>
          </cell>
          <cell r="B7689" t="str">
            <v xml:space="preserve">PREVENTIVE VISIT, EST, AGE5-11     </v>
          </cell>
        </row>
        <row r="7690">
          <cell r="A7690" t="str">
            <v>99394</v>
          </cell>
          <cell r="B7690" t="str">
            <v xml:space="preserve">PREVENTIVE VISIT, EST, 12-17       </v>
          </cell>
        </row>
        <row r="7691">
          <cell r="A7691" t="str">
            <v>99395</v>
          </cell>
          <cell r="B7691" t="str">
            <v xml:space="preserve">PREVENTIVE VISIT, EST, 18-39       </v>
          </cell>
        </row>
        <row r="7692">
          <cell r="A7692" t="str">
            <v>99396</v>
          </cell>
          <cell r="B7692" t="str">
            <v xml:space="preserve">PREVENTIVE VISIT, EST, 40-64       </v>
          </cell>
        </row>
        <row r="7693">
          <cell r="A7693" t="str">
            <v>99397</v>
          </cell>
          <cell r="B7693" t="str">
            <v xml:space="preserve">PREVENTIVE VISIT, EST, 65 &amp; OVER   </v>
          </cell>
        </row>
        <row r="7694">
          <cell r="A7694" t="str">
            <v>99401</v>
          </cell>
          <cell r="B7694" t="str">
            <v xml:space="preserve">PREVENTIVE COUNSELING, INDIV       </v>
          </cell>
        </row>
        <row r="7695">
          <cell r="A7695" t="str">
            <v>99402</v>
          </cell>
          <cell r="B7695" t="str">
            <v xml:space="preserve">PREVENTIVE COUNSELING, INDIV       </v>
          </cell>
        </row>
        <row r="7696">
          <cell r="A7696" t="str">
            <v>99403</v>
          </cell>
          <cell r="B7696" t="str">
            <v xml:space="preserve">PREVENTIVE COUNSELING, INDIV       </v>
          </cell>
        </row>
        <row r="7697">
          <cell r="A7697" t="str">
            <v>99404</v>
          </cell>
          <cell r="B7697" t="str">
            <v xml:space="preserve">PREVENTIVE COUNSELING, INDIV       </v>
          </cell>
        </row>
        <row r="7698">
          <cell r="A7698" t="str">
            <v>99411</v>
          </cell>
          <cell r="B7698" t="str">
            <v xml:space="preserve">PREVENTIVE COUNSELING, GROUP       </v>
          </cell>
        </row>
        <row r="7699">
          <cell r="A7699" t="str">
            <v>99412</v>
          </cell>
          <cell r="B7699" t="str">
            <v xml:space="preserve">PREVENTIVE COUNSELING, GROUP       </v>
          </cell>
        </row>
        <row r="7700">
          <cell r="A7700" t="str">
            <v>99420</v>
          </cell>
          <cell r="B7700" t="str">
            <v xml:space="preserve">HEALTH RISK ASSESSMENT TEST        </v>
          </cell>
        </row>
        <row r="7701">
          <cell r="A7701" t="str">
            <v>99429</v>
          </cell>
          <cell r="B7701" t="str">
            <v xml:space="preserve">UNLISTED PREVENTIVE SERVICE        </v>
          </cell>
        </row>
        <row r="7702">
          <cell r="A7702" t="str">
            <v>99431</v>
          </cell>
          <cell r="B7702" t="str">
            <v xml:space="preserve">INITIAL CARE, NORMAL NEWBORN       </v>
          </cell>
        </row>
        <row r="7703">
          <cell r="A7703" t="str">
            <v>99432</v>
          </cell>
          <cell r="B7703" t="str">
            <v xml:space="preserve">NEWBORN CARE NOT IN HOSPITAL       </v>
          </cell>
        </row>
        <row r="7704">
          <cell r="A7704" t="str">
            <v>99433</v>
          </cell>
          <cell r="B7704" t="str">
            <v xml:space="preserve">NORMAL NEWBORN CARE,HOSPITAL       </v>
          </cell>
        </row>
        <row r="7705">
          <cell r="A7705" t="str">
            <v>99435</v>
          </cell>
          <cell r="B7705" t="str">
            <v xml:space="preserve">HOSPITAL NB DISCHARGE DAY          </v>
          </cell>
        </row>
        <row r="7706">
          <cell r="A7706" t="str">
            <v>99436</v>
          </cell>
          <cell r="B7706" t="str">
            <v xml:space="preserve">ATTENDANCE, BIRTH                  </v>
          </cell>
        </row>
        <row r="7707">
          <cell r="A7707" t="str">
            <v>99440</v>
          </cell>
          <cell r="B7707" t="str">
            <v xml:space="preserve">NEWBORN RESUSCITATION              </v>
          </cell>
        </row>
        <row r="7708">
          <cell r="A7708" t="str">
            <v>99450</v>
          </cell>
          <cell r="B7708" t="str">
            <v xml:space="preserve">LIFE/DISABILITY EVALUATION         </v>
          </cell>
        </row>
        <row r="7709">
          <cell r="A7709" t="str">
            <v>99455</v>
          </cell>
          <cell r="B7709" t="str">
            <v xml:space="preserve">DISABILITY EXAMINATION             </v>
          </cell>
        </row>
        <row r="7710">
          <cell r="A7710" t="str">
            <v>99456</v>
          </cell>
          <cell r="B7710" t="str">
            <v xml:space="preserve">DISABILITY EXAMINATION             </v>
          </cell>
        </row>
        <row r="7711">
          <cell r="A7711" t="str">
            <v>99499</v>
          </cell>
          <cell r="B7711" t="str">
            <v xml:space="preserve">UNLISTED E/M SERVICE               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H9596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  <sheetName val="14-15 Fund Allocation Inputs"/>
      <sheetName val="15-16 Fund Allocation Inputs"/>
      <sheetName val="Inputs"/>
      <sheetName val="14-15 Appropriation Inputs"/>
      <sheetName val="15-16 Appropriation Inputs"/>
      <sheetName val="Projections Import"/>
      <sheetName val="PLW Worksheet"/>
      <sheetName val="EXP Export to Book"/>
      <sheetName val="FUND Export to Book"/>
      <sheetName val="PLW Export to Book"/>
      <sheetName val="14-15 Exhibit"/>
      <sheetName val="15-16 Exhibit"/>
      <sheetName val="PLW Exhibit"/>
      <sheetName val="Notes"/>
      <sheetName val="Control Totals"/>
    </sheetNames>
    <sheetDataSet>
      <sheetData sheetId="0" refreshError="1">
        <row r="3">
          <cell r="B3" t="str">
            <v>A</v>
          </cell>
          <cell r="C3" t="str">
            <v>GENERAL REVENUE</v>
          </cell>
          <cell r="E3" t="str">
            <v>FID 000298 FSI 2</v>
          </cell>
        </row>
        <row r="4">
          <cell r="B4" t="str">
            <v>B</v>
          </cell>
          <cell r="C4" t="str">
            <v>MEDICAL CARE TRUST FUND</v>
          </cell>
          <cell r="E4" t="str">
            <v>FID 474001 FSI 3</v>
          </cell>
        </row>
        <row r="5">
          <cell r="B5" t="str">
            <v>C</v>
          </cell>
          <cell r="C5" t="str">
            <v>REFUGEE ASSISTANCE TRUST FUND</v>
          </cell>
          <cell r="E5" t="str">
            <v>FID 579001 FSI 3</v>
          </cell>
        </row>
        <row r="6">
          <cell r="B6" t="str">
            <v>D</v>
          </cell>
          <cell r="C6" t="str">
            <v>PUBLIC MEDICAL ASSIST TRUST FUND</v>
          </cell>
          <cell r="E6" t="str">
            <v>FID 565006 FSI 2</v>
          </cell>
        </row>
        <row r="7">
          <cell r="B7" t="str">
            <v>E</v>
          </cell>
          <cell r="C7" t="str">
            <v>OTHER STATE FUNDS</v>
          </cell>
          <cell r="E7" t="str">
            <v>FID 474001 FSI 2</v>
          </cell>
        </row>
        <row r="8">
          <cell r="B8" t="str">
            <v>F</v>
          </cell>
          <cell r="C8" t="str">
            <v>GRANTS AND DONATIONS TRUST FUND</v>
          </cell>
          <cell r="E8" t="str">
            <v>FID 339094 FSI 2</v>
          </cell>
        </row>
        <row r="9">
          <cell r="B9" t="str">
            <v>G</v>
          </cell>
          <cell r="C9" t="str">
            <v>HEALTH CARE TRUST FUND</v>
          </cell>
          <cell r="E9" t="str">
            <v>FID 003001 FSI 2</v>
          </cell>
        </row>
        <row r="10">
          <cell r="B10" t="str">
            <v>H</v>
          </cell>
          <cell r="C10" t="str">
            <v>TOBACCO SETTLEMENT TRUST FUND</v>
          </cell>
          <cell r="E10" t="str">
            <v>FID 122018 FSI 2</v>
          </cell>
        </row>
        <row r="14">
          <cell r="E14" t="str">
            <v>AM-SSI</v>
          </cell>
        </row>
        <row r="15">
          <cell r="E15" t="str">
            <v>AM-ADC</v>
          </cell>
        </row>
        <row r="16">
          <cell r="E16" t="str">
            <v>MD-NED</v>
          </cell>
        </row>
        <row r="17">
          <cell r="E17" t="str">
            <v>EL&amp;DIS</v>
          </cell>
        </row>
        <row r="18">
          <cell r="E18" t="str">
            <v>SO-CLD</v>
          </cell>
        </row>
        <row r="19">
          <cell r="E19" t="str">
            <v>SO-PGW</v>
          </cell>
        </row>
        <row r="20">
          <cell r="E20" t="str">
            <v>SO-CLF</v>
          </cell>
        </row>
        <row r="21">
          <cell r="E21" t="str">
            <v>SO-PGF</v>
          </cell>
        </row>
        <row r="22">
          <cell r="E22" t="str">
            <v>CT-ELG</v>
          </cell>
        </row>
        <row r="23">
          <cell r="E23" t="str">
            <v>AM-QMB</v>
          </cell>
        </row>
        <row r="24">
          <cell r="E24" t="str">
            <v>OL-CLD</v>
          </cell>
        </row>
        <row r="25">
          <cell r="E25" t="str">
            <v>UD_1</v>
          </cell>
        </row>
        <row r="26">
          <cell r="E26" t="str">
            <v>GN-AST</v>
          </cell>
        </row>
        <row r="27">
          <cell r="E27" t="str">
            <v>FP</v>
          </cell>
        </row>
      </sheetData>
      <sheetData sheetId="1" refreshError="1">
        <row r="4">
          <cell r="D4" t="str">
            <v>103724.T</v>
          </cell>
          <cell r="E4" t="str">
            <v>103724</v>
          </cell>
          <cell r="F4" t="str">
            <v>TOTAL COST SUPPLEMENTAL MEDICAL INS</v>
          </cell>
          <cell r="G4">
            <v>1362565437</v>
          </cell>
          <cell r="H4">
            <v>855340923.17773652</v>
          </cell>
          <cell r="I4">
            <v>709506.76220140408</v>
          </cell>
          <cell r="J4">
            <v>9677672.8510479406</v>
          </cell>
          <cell r="K4">
            <v>6551400.7521955315</v>
          </cell>
          <cell r="L4">
            <v>26733.220206471487</v>
          </cell>
          <cell r="M4">
            <v>553057.02964937396</v>
          </cell>
          <cell r="N4">
            <v>1792.6130389724162</v>
          </cell>
          <cell r="O4">
            <v>96308.540532396262</v>
          </cell>
          <cell r="P4">
            <v>4325.8849169648338</v>
          </cell>
          <cell r="Q4">
            <v>423388210.14860588</v>
          </cell>
          <cell r="R4">
            <v>7150.239932952838</v>
          </cell>
          <cell r="S4">
            <v>0</v>
          </cell>
          <cell r="T4">
            <v>6899.7199327105418</v>
          </cell>
          <cell r="U4">
            <v>117049.66348013308</v>
          </cell>
          <cell r="V4">
            <v>1296481030.6034775</v>
          </cell>
        </row>
        <row r="5">
          <cell r="D5" t="str">
            <v>103724.A</v>
          </cell>
          <cell r="E5" t="str">
            <v>103724</v>
          </cell>
          <cell r="F5" t="str">
            <v>GENERAL REVENUE</v>
          </cell>
          <cell r="G5">
            <v>556340010</v>
          </cell>
          <cell r="H5">
            <v>345899869.33307666</v>
          </cell>
          <cell r="I5">
            <v>286924.53463424777</v>
          </cell>
          <cell r="J5">
            <v>3913650.900963787</v>
          </cell>
          <cell r="K5">
            <v>2649386.4641878726</v>
          </cell>
          <cell r="L5">
            <v>10810.91425149707</v>
          </cell>
          <cell r="M5">
            <v>223656.26279020682</v>
          </cell>
          <cell r="N5">
            <v>724.93271296044509</v>
          </cell>
          <cell r="O5">
            <v>38947.173791301044</v>
          </cell>
          <cell r="P5">
            <v>1749.3878604205788</v>
          </cell>
          <cell r="Q5">
            <v>171218192.18409622</v>
          </cell>
          <cell r="R5">
            <v>2027.8080449854242</v>
          </cell>
          <cell r="S5">
            <v>0</v>
          </cell>
          <cell r="T5">
            <v>0</v>
          </cell>
          <cell r="U5">
            <v>47334.883911365818</v>
          </cell>
          <cell r="V5">
            <v>524293274.78032148</v>
          </cell>
        </row>
        <row r="6">
          <cell r="D6" t="str">
            <v>103724.B</v>
          </cell>
          <cell r="E6" t="str">
            <v>103724</v>
          </cell>
          <cell r="F6" t="str">
            <v>MEDICAL CARE TRUST FUND</v>
          </cell>
          <cell r="G6">
            <v>806221524</v>
          </cell>
          <cell r="H6">
            <v>509441053.84465986</v>
          </cell>
          <cell r="I6">
            <v>422582.22756715631</v>
          </cell>
          <cell r="J6">
            <v>5764021.9500841536</v>
          </cell>
          <cell r="K6">
            <v>3902014.2880076589</v>
          </cell>
          <cell r="L6">
            <v>15922.305954974418</v>
          </cell>
          <cell r="M6">
            <v>329400.76685916714</v>
          </cell>
          <cell r="N6">
            <v>1067.6803260119711</v>
          </cell>
          <cell r="O6">
            <v>57361.366741095218</v>
          </cell>
          <cell r="P6">
            <v>2576.497056544255</v>
          </cell>
          <cell r="Q6">
            <v>252170017.96450967</v>
          </cell>
          <cell r="R6">
            <v>5122.4318879674138</v>
          </cell>
          <cell r="S6">
            <v>0</v>
          </cell>
          <cell r="T6">
            <v>0</v>
          </cell>
          <cell r="U6">
            <v>69714.779568767262</v>
          </cell>
          <cell r="V6">
            <v>772180856.10322309</v>
          </cell>
        </row>
        <row r="7">
          <cell r="D7" t="str">
            <v>103724.C</v>
          </cell>
          <cell r="E7" t="str">
            <v>103724</v>
          </cell>
          <cell r="F7" t="str">
            <v>REFUGEE ASSISTANCE TRUST FUND</v>
          </cell>
          <cell r="G7">
            <v>3903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6899.7199327105418</v>
          </cell>
          <cell r="U7">
            <v>0</v>
          </cell>
          <cell r="V7">
            <v>6899.7199327105418</v>
          </cell>
        </row>
        <row r="8">
          <cell r="D8" t="str">
            <v>103724.D</v>
          </cell>
          <cell r="E8" t="str">
            <v>103724</v>
          </cell>
          <cell r="F8" t="str">
            <v>PUBLIC MEDICAL ASSIST TRUST FUND</v>
          </cell>
          <cell r="V8">
            <v>0</v>
          </cell>
        </row>
        <row r="9">
          <cell r="D9" t="str">
            <v>103724.E</v>
          </cell>
          <cell r="E9" t="str">
            <v>103724</v>
          </cell>
          <cell r="F9" t="str">
            <v>OTHER STATE FUNDS</v>
          </cell>
          <cell r="V9">
            <v>0</v>
          </cell>
        </row>
        <row r="10">
          <cell r="D10" t="str">
            <v>103724.F</v>
          </cell>
          <cell r="E10" t="str">
            <v>103724</v>
          </cell>
          <cell r="F10" t="str">
            <v>GRANTS AND DONATIONS TRUST FUND</v>
          </cell>
          <cell r="V10">
            <v>0</v>
          </cell>
        </row>
        <row r="11">
          <cell r="D11" t="str">
            <v>103724.G</v>
          </cell>
          <cell r="E11" t="str">
            <v>103724</v>
          </cell>
          <cell r="F11" t="str">
            <v>HEALTH CARE TRUST FUND</v>
          </cell>
          <cell r="V11">
            <v>0</v>
          </cell>
        </row>
        <row r="12">
          <cell r="D12" t="str">
            <v>103724.H</v>
          </cell>
          <cell r="E12" t="str">
            <v>103724</v>
          </cell>
          <cell r="F12" t="str">
            <v>TOBACCO SETTLEMENT TRUST FUND</v>
          </cell>
          <cell r="V12">
            <v>0</v>
          </cell>
        </row>
        <row r="13">
          <cell r="F13" t="str">
            <v>PCP FEE INCREASE</v>
          </cell>
          <cell r="H13">
            <v>130410799.35863489</v>
          </cell>
          <cell r="I13">
            <v>72946834.990323141</v>
          </cell>
          <cell r="J13">
            <v>0</v>
          </cell>
          <cell r="K13">
            <v>5015264.6058265204</v>
          </cell>
          <cell r="L13">
            <v>85472152.983916879</v>
          </cell>
          <cell r="M13">
            <v>8508083.1812916417</v>
          </cell>
          <cell r="N13">
            <v>3739794.0745199379</v>
          </cell>
          <cell r="O13">
            <v>1541047.1079480501</v>
          </cell>
          <cell r="P13">
            <v>508023.69753866288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D14" t="str">
            <v>102673.T</v>
          </cell>
          <cell r="E14" t="str">
            <v>102673</v>
          </cell>
          <cell r="F14" t="str">
            <v>TOTAL COST PREPAID HEALTH PLANS</v>
          </cell>
          <cell r="G14">
            <v>11239420910</v>
          </cell>
          <cell r="H14">
            <v>4349188944.428833</v>
          </cell>
          <cell r="I14">
            <v>2431794124.0298324</v>
          </cell>
          <cell r="J14">
            <v>0</v>
          </cell>
          <cell r="K14">
            <v>167276273.30893594</v>
          </cell>
          <cell r="L14">
            <v>2850316410.74403</v>
          </cell>
          <cell r="M14">
            <v>283573400.51816154</v>
          </cell>
          <cell r="N14">
            <v>124664214.24203762</v>
          </cell>
          <cell r="O14">
            <v>51361424.134428777</v>
          </cell>
          <cell r="P14">
            <v>16945105.394525629</v>
          </cell>
          <cell r="Q14">
            <v>0</v>
          </cell>
          <cell r="R14">
            <v>197693444.63705835</v>
          </cell>
          <cell r="S14">
            <v>1840752.3960739069</v>
          </cell>
          <cell r="T14">
            <v>25182949.342638467</v>
          </cell>
          <cell r="U14">
            <v>0</v>
          </cell>
          <cell r="V14">
            <v>10499837043.176554</v>
          </cell>
        </row>
        <row r="15">
          <cell r="D15" t="str">
            <v>102673.A</v>
          </cell>
          <cell r="E15" t="str">
            <v>102673</v>
          </cell>
          <cell r="F15" t="str">
            <v>GENERAL REVENUE</v>
          </cell>
          <cell r="G15">
            <v>2710099933</v>
          </cell>
          <cell r="H15">
            <v>540798812.02285004</v>
          </cell>
          <cell r="I15">
            <v>958857535.64448524</v>
          </cell>
          <cell r="J15">
            <v>0</v>
          </cell>
          <cell r="K15">
            <v>65707650.317449957</v>
          </cell>
          <cell r="L15">
            <v>625177702.99240685</v>
          </cell>
          <cell r="M15">
            <v>111130739.54990724</v>
          </cell>
          <cell r="N15">
            <v>48664024.189449444</v>
          </cell>
          <cell r="O15">
            <v>20092243.916857097</v>
          </cell>
          <cell r="P15">
            <v>6672319.1953223329</v>
          </cell>
          <cell r="Q15">
            <v>0</v>
          </cell>
          <cell r="R15">
            <v>56065860.899069726</v>
          </cell>
          <cell r="S15">
            <v>522037.37952655996</v>
          </cell>
          <cell r="T15">
            <v>0</v>
          </cell>
          <cell r="U15">
            <v>0</v>
          </cell>
          <cell r="V15">
            <v>2433688926.1073246</v>
          </cell>
        </row>
        <row r="16">
          <cell r="D16" t="str">
            <v>102673.B</v>
          </cell>
          <cell r="E16" t="str">
            <v>102673</v>
          </cell>
          <cell r="F16" t="str">
            <v>MEDICAL CARE TRUST FUND</v>
          </cell>
          <cell r="G16">
            <v>6291243667</v>
          </cell>
          <cell r="H16">
            <v>2162661901.405983</v>
          </cell>
          <cell r="I16">
            <v>1472936588.3853471</v>
          </cell>
          <cell r="J16">
            <v>0</v>
          </cell>
          <cell r="K16">
            <v>101568622.99148598</v>
          </cell>
          <cell r="L16">
            <v>1725138707.7516234</v>
          </cell>
          <cell r="M16">
            <v>172442660.9682543</v>
          </cell>
          <cell r="N16">
            <v>76000190.05258818</v>
          </cell>
          <cell r="O16">
            <v>31269180.21757168</v>
          </cell>
          <cell r="P16">
            <v>10272786.199203296</v>
          </cell>
          <cell r="Q16">
            <v>0</v>
          </cell>
          <cell r="R16">
            <v>141627583.73798862</v>
          </cell>
          <cell r="S16">
            <v>1318715.016547347</v>
          </cell>
          <cell r="T16">
            <v>0</v>
          </cell>
          <cell r="U16">
            <v>0</v>
          </cell>
          <cell r="V16">
            <v>5895236936.726593</v>
          </cell>
        </row>
        <row r="17">
          <cell r="D17" t="str">
            <v>102673.C</v>
          </cell>
          <cell r="E17" t="str">
            <v>102673</v>
          </cell>
          <cell r="F17" t="str">
            <v>REFUGEE ASSISTANCE TRUST FUND</v>
          </cell>
          <cell r="G17">
            <v>38167412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25182949.342638467</v>
          </cell>
          <cell r="U17">
            <v>0</v>
          </cell>
          <cell r="V17">
            <v>25182949.342638467</v>
          </cell>
        </row>
        <row r="18">
          <cell r="D18" t="str">
            <v>102673.D</v>
          </cell>
          <cell r="E18" t="str">
            <v>102673</v>
          </cell>
          <cell r="F18" t="str">
            <v>PUBLIC MEDICAL ASSIST TRUST FUND</v>
          </cell>
          <cell r="G18">
            <v>448818003</v>
          </cell>
          <cell r="H18">
            <v>448818003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448818003</v>
          </cell>
        </row>
        <row r="19">
          <cell r="D19" t="str">
            <v>102673.E</v>
          </cell>
          <cell r="E19" t="str">
            <v>102673</v>
          </cell>
          <cell r="F19" t="str">
            <v>OTHER STATE FUNDS</v>
          </cell>
          <cell r="G19">
            <v>17522958</v>
          </cell>
          <cell r="H19">
            <v>17522958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17522958</v>
          </cell>
        </row>
        <row r="20">
          <cell r="D20" t="str">
            <v>102673.F</v>
          </cell>
          <cell r="E20" t="str">
            <v>102673</v>
          </cell>
          <cell r="F20" t="str">
            <v>GRANTS AND DONATIONS TRUST FUND</v>
          </cell>
          <cell r="G20">
            <v>1042219323</v>
          </cell>
          <cell r="H20">
            <v>488037656</v>
          </cell>
          <cell r="I20">
            <v>0</v>
          </cell>
          <cell r="J20">
            <v>0</v>
          </cell>
          <cell r="K20">
            <v>0</v>
          </cell>
          <cell r="L20">
            <v>500000000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988037656</v>
          </cell>
        </row>
        <row r="21">
          <cell r="D21" t="str">
            <v>102673.G</v>
          </cell>
          <cell r="E21" t="str">
            <v>102673</v>
          </cell>
          <cell r="F21" t="str">
            <v>HEALTH CARE TRUST FUND</v>
          </cell>
          <cell r="G21">
            <v>441240518</v>
          </cell>
          <cell r="H21">
            <v>441240518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441240518</v>
          </cell>
        </row>
        <row r="22">
          <cell r="D22" t="str">
            <v>102673.H</v>
          </cell>
          <cell r="E22" t="str">
            <v>102673</v>
          </cell>
          <cell r="F22" t="str">
            <v>TOBACCO SETTLEMENT TRUST FUND</v>
          </cell>
          <cell r="G22">
            <v>250109096</v>
          </cell>
          <cell r="H22">
            <v>250109096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250109096</v>
          </cell>
        </row>
        <row r="24">
          <cell r="D24" t="str">
            <v>102674.T</v>
          </cell>
          <cell r="E24" t="str">
            <v>102674</v>
          </cell>
          <cell r="F24" t="str">
            <v>TOTAL COST PRPD HLTH PLAN/LNG TRM CAR</v>
          </cell>
          <cell r="G24">
            <v>3411379430</v>
          </cell>
          <cell r="H24">
            <v>3540505220.5436497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3540505220.5436497</v>
          </cell>
        </row>
        <row r="25">
          <cell r="D25" t="str">
            <v>102674.A</v>
          </cell>
          <cell r="E25" t="str">
            <v>102674</v>
          </cell>
          <cell r="F25" t="str">
            <v>GENERAL REVENUE</v>
          </cell>
          <cell r="G25">
            <v>707033988</v>
          </cell>
          <cell r="H25">
            <v>751091011.8422327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751091011.8422327</v>
          </cell>
        </row>
        <row r="26">
          <cell r="D26" t="str">
            <v>102674.B</v>
          </cell>
          <cell r="E26" t="str">
            <v>102674</v>
          </cell>
          <cell r="F26" t="str">
            <v>MEDICAL CARE TRUST FUND</v>
          </cell>
          <cell r="G26">
            <v>2043071116</v>
          </cell>
          <cell r="H26">
            <v>2106246555.7014172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2106246555.7014172</v>
          </cell>
        </row>
        <row r="27">
          <cell r="D27" t="str">
            <v>102674.C</v>
          </cell>
          <cell r="E27" t="str">
            <v>102674</v>
          </cell>
          <cell r="F27" t="str">
            <v>REFUGEE ASSISTANCE TRUST FUND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D28" t="str">
            <v>102674.D</v>
          </cell>
          <cell r="E28" t="str">
            <v>102674</v>
          </cell>
          <cell r="F28" t="str">
            <v>PUBLIC MEDICAL ASSIST TRUST FUND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D29" t="str">
            <v>102674.E</v>
          </cell>
          <cell r="E29" t="str">
            <v>102674</v>
          </cell>
          <cell r="F29" t="str">
            <v>OTHER STATE FUNDS</v>
          </cell>
          <cell r="G29">
            <v>8541996</v>
          </cell>
          <cell r="H29">
            <v>8541996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8541996</v>
          </cell>
        </row>
        <row r="30">
          <cell r="D30" t="str">
            <v>102674.F</v>
          </cell>
          <cell r="E30" t="str">
            <v>102674</v>
          </cell>
          <cell r="F30" t="str">
            <v>GRANTS AND DONATIONS TRUST FUND</v>
          </cell>
          <cell r="G30">
            <v>393502399</v>
          </cell>
          <cell r="H30">
            <v>415395726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415395726</v>
          </cell>
        </row>
        <row r="31">
          <cell r="D31" t="str">
            <v>102674.G</v>
          </cell>
          <cell r="E31" t="str">
            <v>102674</v>
          </cell>
          <cell r="F31" t="str">
            <v>HEALTH CARE TRUST FUND</v>
          </cell>
          <cell r="G31">
            <v>259229931</v>
          </cell>
          <cell r="H31">
            <v>259229931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259229931</v>
          </cell>
        </row>
        <row r="32">
          <cell r="D32" t="str">
            <v>102674.H</v>
          </cell>
          <cell r="E32" t="str">
            <v>102674</v>
          </cell>
          <cell r="F32" t="str">
            <v>TOBACCO SETTLEMENT TRUST FUND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4">
          <cell r="D34" t="str">
            <v>109971.T</v>
          </cell>
          <cell r="E34" t="str">
            <v>109971</v>
          </cell>
          <cell r="F34" t="str">
            <v>TOTAL COST PROG CARE FOR THE ELDERLY</v>
          </cell>
          <cell r="G34">
            <v>36526016</v>
          </cell>
          <cell r="H34">
            <v>36526016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36526016</v>
          </cell>
        </row>
        <row r="35">
          <cell r="D35" t="str">
            <v>109971.A</v>
          </cell>
          <cell r="E35" t="str">
            <v>109971</v>
          </cell>
          <cell r="F35" t="str">
            <v>GENERAL REVENUE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D36" t="str">
            <v>109971.B</v>
          </cell>
          <cell r="E36" t="str">
            <v>109971</v>
          </cell>
          <cell r="F36" t="str">
            <v>MEDICAL CARE TRUST FUND</v>
          </cell>
          <cell r="G36">
            <v>21754895</v>
          </cell>
          <cell r="H36">
            <v>21729326.918400001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21729326.918400001</v>
          </cell>
        </row>
        <row r="37">
          <cell r="D37" t="str">
            <v>109971.C</v>
          </cell>
          <cell r="E37" t="str">
            <v>109971</v>
          </cell>
          <cell r="F37" t="str">
            <v>REFUGEE ASSISTANCE TRUST FUND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D38" t="str">
            <v>109971.D</v>
          </cell>
          <cell r="E38" t="str">
            <v>109971</v>
          </cell>
          <cell r="F38" t="str">
            <v>PUBLIC MEDICAL ASSIST TRUST FUND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D39" t="str">
            <v>109971.E</v>
          </cell>
          <cell r="E39" t="str">
            <v>109971</v>
          </cell>
          <cell r="F39" t="str">
            <v>OTHER STATE FUNDS</v>
          </cell>
          <cell r="G39">
            <v>14771121</v>
          </cell>
          <cell r="H39">
            <v>14796689.081599999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14796689.081599999</v>
          </cell>
        </row>
        <row r="40">
          <cell r="D40" t="str">
            <v>109971.F</v>
          </cell>
          <cell r="E40" t="str">
            <v>109971</v>
          </cell>
          <cell r="F40" t="str">
            <v>GRANTS AND DONATIONS TRUST FUND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1">
          <cell r="D41" t="str">
            <v>109971.G</v>
          </cell>
          <cell r="E41" t="str">
            <v>109971</v>
          </cell>
          <cell r="F41" t="str">
            <v>HEALTH CARE TRUST FUND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</row>
        <row r="42">
          <cell r="D42" t="str">
            <v>109971.H</v>
          </cell>
          <cell r="E42" t="str">
            <v>109971</v>
          </cell>
          <cell r="F42" t="str">
            <v>TOBACCO SETTLEMENT TRUST FUND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</row>
        <row r="44">
          <cell r="D44" t="str">
            <v>102325.T</v>
          </cell>
          <cell r="E44" t="str">
            <v>102325</v>
          </cell>
          <cell r="F44" t="str">
            <v>TOTAL COST OTHER FEE FOR SERVICE</v>
          </cell>
          <cell r="G44">
            <v>9909371</v>
          </cell>
          <cell r="H44">
            <v>2673090.3096908093</v>
          </cell>
          <cell r="I44">
            <v>510940.03257701115</v>
          </cell>
          <cell r="J44">
            <v>1260452.3068104482</v>
          </cell>
          <cell r="K44">
            <v>582610.28348210605</v>
          </cell>
          <cell r="L44">
            <v>761627.10932467459</v>
          </cell>
          <cell r="M44">
            <v>335113.79668951966</v>
          </cell>
          <cell r="N44">
            <v>57875.933002181104</v>
          </cell>
          <cell r="O44">
            <v>100327.03133676286</v>
          </cell>
          <cell r="P44">
            <v>9323.6984712655376</v>
          </cell>
          <cell r="Q44">
            <v>0</v>
          </cell>
          <cell r="R44">
            <v>39114.093484259458</v>
          </cell>
          <cell r="S44">
            <v>1383.0000529403162</v>
          </cell>
          <cell r="T44">
            <v>127612.08769525007</v>
          </cell>
          <cell r="U44">
            <v>8192.6719733886894</v>
          </cell>
          <cell r="V44">
            <v>6467662.3545906181</v>
          </cell>
        </row>
        <row r="45">
          <cell r="D45" t="str">
            <v>102325.A</v>
          </cell>
          <cell r="E45" t="str">
            <v>102325</v>
          </cell>
          <cell r="F45" t="str">
            <v>GENERAL REVENUE</v>
          </cell>
          <cell r="G45">
            <v>3981575</v>
          </cell>
          <cell r="H45">
            <v>1080997.7212389633</v>
          </cell>
          <cell r="I45">
            <v>206624.14917414333</v>
          </cell>
          <cell r="J45">
            <v>509726.9128741452</v>
          </cell>
          <cell r="K45">
            <v>235607.59864016366</v>
          </cell>
          <cell r="L45">
            <v>308002.00301089836</v>
          </cell>
          <cell r="M45">
            <v>135520.01938124176</v>
          </cell>
          <cell r="N45">
            <v>23405.02730608204</v>
          </cell>
          <cell r="O45">
            <v>40572.251472586897</v>
          </cell>
          <cell r="P45">
            <v>3770.5036617797832</v>
          </cell>
          <cell r="Q45">
            <v>0</v>
          </cell>
          <cell r="R45">
            <v>11092.756912135981</v>
          </cell>
          <cell r="S45">
            <v>392.21881501387361</v>
          </cell>
          <cell r="T45">
            <v>0</v>
          </cell>
          <cell r="U45">
            <v>3313.1165460383854</v>
          </cell>
          <cell r="V45">
            <v>2559024.2790331924</v>
          </cell>
        </row>
        <row r="46">
          <cell r="D46" t="str">
            <v>102325.B</v>
          </cell>
          <cell r="E46" t="str">
            <v>102325</v>
          </cell>
          <cell r="F46" t="str">
            <v>MEDICAL CARE TRUST FUND</v>
          </cell>
          <cell r="G46">
            <v>5886952</v>
          </cell>
          <cell r="H46">
            <v>1592092.588451846</v>
          </cell>
          <cell r="I46">
            <v>304315.88340286782</v>
          </cell>
          <cell r="J46">
            <v>750725.39393630298</v>
          </cell>
          <cell r="K46">
            <v>347002.68484194239</v>
          </cell>
          <cell r="L46">
            <v>453625.10631377622</v>
          </cell>
          <cell r="M46">
            <v>199593.7773082779</v>
          </cell>
          <cell r="N46">
            <v>34470.905696099064</v>
          </cell>
          <cell r="O46">
            <v>59754.779864175958</v>
          </cell>
          <cell r="P46">
            <v>5553.1948094857544</v>
          </cell>
          <cell r="Q46">
            <v>0</v>
          </cell>
          <cell r="R46">
            <v>28021.336572123477</v>
          </cell>
          <cell r="S46">
            <v>990.7812379264426</v>
          </cell>
          <cell r="T46">
            <v>0</v>
          </cell>
          <cell r="U46">
            <v>4879.5554273503039</v>
          </cell>
          <cell r="V46">
            <v>3781025.9878621744</v>
          </cell>
        </row>
        <row r="47">
          <cell r="D47" t="str">
            <v>102325.C</v>
          </cell>
          <cell r="E47" t="str">
            <v>102325</v>
          </cell>
          <cell r="F47" t="str">
            <v>REFUGEE ASSISTANCE TRUST FUND</v>
          </cell>
          <cell r="G47">
            <v>40844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127612.08769525007</v>
          </cell>
          <cell r="U47">
            <v>0</v>
          </cell>
          <cell r="V47">
            <v>127612.08769525007</v>
          </cell>
        </row>
        <row r="48">
          <cell r="D48" t="str">
            <v>102325.D</v>
          </cell>
          <cell r="E48" t="str">
            <v>102325</v>
          </cell>
          <cell r="F48" t="str">
            <v>PUBLIC MEDICAL ASSIST TRUST FUND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D49" t="str">
            <v>102325.E</v>
          </cell>
          <cell r="E49" t="str">
            <v>102325</v>
          </cell>
          <cell r="F49" t="str">
            <v>OTHER STATE FUNDS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</row>
        <row r="50">
          <cell r="D50" t="str">
            <v>102325.F</v>
          </cell>
          <cell r="E50" t="str">
            <v>102325</v>
          </cell>
          <cell r="F50" t="str">
            <v>GRANTS AND DONATIONS TRUST FUND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D51" t="str">
            <v>102325.G</v>
          </cell>
          <cell r="E51" t="str">
            <v>102325</v>
          </cell>
          <cell r="F51" t="str">
            <v>HEALTH CARE TRUST FUND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D52" t="str">
            <v>102325.H</v>
          </cell>
          <cell r="E52" t="str">
            <v>102325</v>
          </cell>
          <cell r="F52" t="str">
            <v>TOBACCO SETTLEMENT TRUST FUND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4">
          <cell r="D54" t="str">
            <v>101586.T</v>
          </cell>
          <cell r="E54" t="str">
            <v>101586</v>
          </cell>
          <cell r="F54" t="str">
            <v>TOTAL COST MEDICAID CROSSOVER SERVICES</v>
          </cell>
          <cell r="G54">
            <v>13429256</v>
          </cell>
          <cell r="H54">
            <v>6208121.6184009863</v>
          </cell>
          <cell r="I54">
            <v>23717.524153540926</v>
          </cell>
          <cell r="J54">
            <v>1013607.9461786918</v>
          </cell>
          <cell r="K54">
            <v>169557.54812836449</v>
          </cell>
          <cell r="L54">
            <v>477.30294252237235</v>
          </cell>
          <cell r="M54">
            <v>11280.393623146614</v>
          </cell>
          <cell r="N54">
            <v>0</v>
          </cell>
          <cell r="O54">
            <v>1919.4570482891124</v>
          </cell>
          <cell r="P54">
            <v>73.251877059104942</v>
          </cell>
          <cell r="Q54">
            <v>9718890.8941117488</v>
          </cell>
          <cell r="R54">
            <v>150.57053564458371</v>
          </cell>
          <cell r="S54">
            <v>0</v>
          </cell>
          <cell r="T54">
            <v>0</v>
          </cell>
          <cell r="U54">
            <v>1085.7972093023259</v>
          </cell>
          <cell r="V54">
            <v>17148882.304209299</v>
          </cell>
        </row>
        <row r="55">
          <cell r="D55" t="str">
            <v>101586.A</v>
          </cell>
          <cell r="E55" t="str">
            <v>101586</v>
          </cell>
          <cell r="F55" t="str">
            <v>GENERAL REVENUE</v>
          </cell>
          <cell r="G55">
            <v>5430789</v>
          </cell>
          <cell r="H55">
            <v>2510564.3824813589</v>
          </cell>
          <cell r="I55">
            <v>9591.3667676919504</v>
          </cell>
          <cell r="J55">
            <v>409903.05343466299</v>
          </cell>
          <cell r="K55">
            <v>68569.072463110599</v>
          </cell>
          <cell r="L55">
            <v>193.02130995604739</v>
          </cell>
          <cell r="M55">
            <v>4561.7911812004904</v>
          </cell>
          <cell r="N55">
            <v>0</v>
          </cell>
          <cell r="O55">
            <v>776.22843032811693</v>
          </cell>
          <cell r="P55">
            <v>29.623059082702035</v>
          </cell>
          <cell r="Q55">
            <v>3930319.4775787909</v>
          </cell>
          <cell r="R55">
            <v>42.701803908803939</v>
          </cell>
          <cell r="S55">
            <v>0</v>
          </cell>
          <cell r="T55">
            <v>0</v>
          </cell>
          <cell r="U55">
            <v>439.09639144186053</v>
          </cell>
          <cell r="V55">
            <v>6934989.8149015335</v>
          </cell>
        </row>
        <row r="56">
          <cell r="D56" t="str">
            <v>101586.B</v>
          </cell>
          <cell r="E56" t="str">
            <v>101586</v>
          </cell>
          <cell r="F56" t="str">
            <v>MEDICAL CARE TRUST FUND</v>
          </cell>
          <cell r="G56">
            <v>7998467</v>
          </cell>
          <cell r="H56">
            <v>3697557.2359196274</v>
          </cell>
          <cell r="I56">
            <v>14126.157385848976</v>
          </cell>
          <cell r="J56">
            <v>603704.89274402882</v>
          </cell>
          <cell r="K56">
            <v>100988.47566525389</v>
          </cell>
          <cell r="L56">
            <v>284.28163256632496</v>
          </cell>
          <cell r="M56">
            <v>6718.6024419461237</v>
          </cell>
          <cell r="N56">
            <v>0</v>
          </cell>
          <cell r="O56">
            <v>1143.2286179609955</v>
          </cell>
          <cell r="P56">
            <v>43.628817976402907</v>
          </cell>
          <cell r="Q56">
            <v>5788571.4165329579</v>
          </cell>
          <cell r="R56">
            <v>107.86873173577978</v>
          </cell>
          <cell r="S56">
            <v>0</v>
          </cell>
          <cell r="T56">
            <v>0</v>
          </cell>
          <cell r="U56">
            <v>646.70081786046535</v>
          </cell>
          <cell r="V56">
            <v>10213892.489307761</v>
          </cell>
        </row>
        <row r="57">
          <cell r="D57" t="str">
            <v>101586.C</v>
          </cell>
          <cell r="E57" t="str">
            <v>101586</v>
          </cell>
          <cell r="F57" t="str">
            <v>REFUGEE ASSISTANCE TRUST FUND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D58" t="str">
            <v>101586.D</v>
          </cell>
          <cell r="E58" t="str">
            <v>101586</v>
          </cell>
          <cell r="F58" t="str">
            <v>PUBLIC MEDICAL ASSIST TRUST FUND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D59" t="str">
            <v>101586.E</v>
          </cell>
          <cell r="E59" t="str">
            <v>101586</v>
          </cell>
          <cell r="F59" t="str">
            <v>OTHER STATE FUNDS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D60" t="str">
            <v>101586.F</v>
          </cell>
          <cell r="E60" t="str">
            <v>101586</v>
          </cell>
          <cell r="F60" t="str">
            <v>GRANTS AND DONATIONS TRUST FUND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D61" t="str">
            <v>101586.G</v>
          </cell>
          <cell r="E61" t="str">
            <v>101586</v>
          </cell>
          <cell r="F61" t="str">
            <v>HEALTH CARE TRUST FUND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D62" t="str">
            <v>101586.H</v>
          </cell>
          <cell r="E62" t="str">
            <v>101586</v>
          </cell>
          <cell r="F62" t="str">
            <v>TOBACCO SETTLEMENT TRUST FUND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4">
          <cell r="D64" t="str">
            <v>100616.T</v>
          </cell>
          <cell r="E64" t="str">
            <v>100616</v>
          </cell>
          <cell r="F64" t="str">
            <v>TOTAL COST COMMUNITY MENTAL HEALTH SV</v>
          </cell>
          <cell r="G64">
            <v>25000000</v>
          </cell>
          <cell r="H64">
            <v>4229552.8442826094</v>
          </cell>
          <cell r="I64">
            <v>8618461.9433629941</v>
          </cell>
          <cell r="J64">
            <v>244843.46233566076</v>
          </cell>
          <cell r="K64">
            <v>9859.0537171806736</v>
          </cell>
          <cell r="L64">
            <v>48807281.683297694</v>
          </cell>
          <cell r="M64">
            <v>432189.65389193682</v>
          </cell>
          <cell r="N64">
            <v>2540842.7738062809</v>
          </cell>
          <cell r="O64">
            <v>40317.110978566132</v>
          </cell>
          <cell r="P64">
            <v>86927.933859566838</v>
          </cell>
          <cell r="Q64">
            <v>1136.0337026334582</v>
          </cell>
          <cell r="R64">
            <v>3671231.2214919012</v>
          </cell>
          <cell r="S64">
            <v>25494.959666901708</v>
          </cell>
          <cell r="T64">
            <v>2309.666629467551</v>
          </cell>
          <cell r="U64">
            <v>142836.76707933919</v>
          </cell>
          <cell r="V64">
            <v>68853285.108102739</v>
          </cell>
        </row>
        <row r="65">
          <cell r="D65" t="str">
            <v>100616.A</v>
          </cell>
          <cell r="E65" t="str">
            <v>100616</v>
          </cell>
          <cell r="F65" t="str">
            <v>GENERAL REVENUE</v>
          </cell>
          <cell r="G65">
            <v>10110000</v>
          </cell>
          <cell r="H65">
            <v>1710431.1702278871</v>
          </cell>
          <cell r="I65">
            <v>3485306.0098959943</v>
          </cell>
          <cell r="J65">
            <v>99014.69616854121</v>
          </cell>
          <cell r="K65">
            <v>3987.0013232278643</v>
          </cell>
          <cell r="L65">
            <v>19737664.712725587</v>
          </cell>
          <cell r="M65">
            <v>174777.49603389925</v>
          </cell>
          <cell r="N65">
            <v>1027516.8177272601</v>
          </cell>
          <cell r="O65">
            <v>16304.239679732142</v>
          </cell>
          <cell r="P65">
            <v>35153.656452808827</v>
          </cell>
          <cell r="Q65">
            <v>459.41202934497051</v>
          </cell>
          <cell r="R65">
            <v>1041161.1744151032</v>
          </cell>
          <cell r="S65">
            <v>7230.3705615333238</v>
          </cell>
          <cell r="T65">
            <v>0</v>
          </cell>
          <cell r="U65">
            <v>57763.188606884767</v>
          </cell>
          <cell r="V65">
            <v>27396769.945847802</v>
          </cell>
        </row>
        <row r="66">
          <cell r="D66" t="str">
            <v>100616.B</v>
          </cell>
          <cell r="E66" t="str">
            <v>100616</v>
          </cell>
          <cell r="F66" t="str">
            <v>MEDICAL CARE TRUST FUND</v>
          </cell>
          <cell r="G66">
            <v>14890000</v>
          </cell>
          <cell r="H66">
            <v>2519121.6740547223</v>
          </cell>
          <cell r="I66">
            <v>5133155.9334669998</v>
          </cell>
          <cell r="J66">
            <v>145828.76616711955</v>
          </cell>
          <cell r="K66">
            <v>5872.0523939528093</v>
          </cell>
          <cell r="L66">
            <v>29069616.970572107</v>
          </cell>
          <cell r="M66">
            <v>257412.15785803756</v>
          </cell>
          <cell r="N66">
            <v>1513325.9560790209</v>
          </cell>
          <cell r="O66">
            <v>24012.87129883399</v>
          </cell>
          <cell r="P66">
            <v>51774.27740675801</v>
          </cell>
          <cell r="Q66">
            <v>676.62167328848773</v>
          </cell>
          <cell r="R66">
            <v>2630070.047076798</v>
          </cell>
          <cell r="S66">
            <v>18264.589105368384</v>
          </cell>
          <cell r="T66">
            <v>0</v>
          </cell>
          <cell r="U66">
            <v>85073.578472454421</v>
          </cell>
          <cell r="V66">
            <v>41454205.495625466</v>
          </cell>
        </row>
        <row r="67">
          <cell r="D67" t="str">
            <v>100616.C</v>
          </cell>
          <cell r="E67" t="str">
            <v>100616</v>
          </cell>
          <cell r="F67" t="str">
            <v>REFUGEE ASSISTANCE TRUST FUND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2309.666629467551</v>
          </cell>
          <cell r="U67">
            <v>0</v>
          </cell>
          <cell r="V67">
            <v>2309.666629467551</v>
          </cell>
        </row>
        <row r="68">
          <cell r="D68" t="str">
            <v>100616.D</v>
          </cell>
          <cell r="E68" t="str">
            <v>100616</v>
          </cell>
          <cell r="F68" t="str">
            <v>PUBLIC MEDICAL ASSIST TRUST FUND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D69" t="str">
            <v>100616.E</v>
          </cell>
          <cell r="E69" t="str">
            <v>100616</v>
          </cell>
          <cell r="F69" t="str">
            <v>OTHER STATE FUNDS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D70" t="str">
            <v>100616.F</v>
          </cell>
          <cell r="E70" t="str">
            <v>100616</v>
          </cell>
          <cell r="F70" t="str">
            <v>GRANTS AND DONATIONS TRUST FUND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D71" t="str">
            <v>100616.G</v>
          </cell>
          <cell r="E71" t="str">
            <v>100616</v>
          </cell>
          <cell r="F71" t="str">
            <v>HEALTH CARE TRUST FUND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D72" t="str">
            <v>100616.H</v>
          </cell>
          <cell r="E72" t="str">
            <v>100616</v>
          </cell>
          <cell r="F72" t="str">
            <v>TOBACCO SETTLEMENT TRUST FUND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4">
          <cell r="D74" t="str">
            <v>100311.T</v>
          </cell>
          <cell r="E74">
            <v>100311</v>
          </cell>
          <cell r="F74" t="str">
            <v>TOTAL COST CASE MANAGEMENT</v>
          </cell>
          <cell r="G74">
            <v>6317257</v>
          </cell>
          <cell r="H74">
            <v>1673793.6105300691</v>
          </cell>
          <cell r="I74">
            <v>1980781.0058857705</v>
          </cell>
          <cell r="J74">
            <v>4014.793319348325</v>
          </cell>
          <cell r="K74">
            <v>501.94249059771244</v>
          </cell>
          <cell r="L74">
            <v>2788865.8806144074</v>
          </cell>
          <cell r="M74">
            <v>2459.8620443338905</v>
          </cell>
          <cell r="N74">
            <v>416925.08915573312</v>
          </cell>
          <cell r="O74">
            <v>31.577912775584871</v>
          </cell>
          <cell r="P74">
            <v>10142.346385508023</v>
          </cell>
          <cell r="Q74">
            <v>0</v>
          </cell>
          <cell r="R74">
            <v>10870.87050431707</v>
          </cell>
          <cell r="S74">
            <v>7613.2773657170246</v>
          </cell>
          <cell r="T74">
            <v>0</v>
          </cell>
          <cell r="U74">
            <v>0</v>
          </cell>
          <cell r="V74">
            <v>6896000.2562085772</v>
          </cell>
        </row>
        <row r="75">
          <cell r="D75" t="str">
            <v>100311.A</v>
          </cell>
          <cell r="E75">
            <v>100311</v>
          </cell>
          <cell r="F75" t="str">
            <v>GENERAL REVENUE</v>
          </cell>
          <cell r="G75">
            <v>2552437</v>
          </cell>
          <cell r="H75">
            <v>676882.13609835994</v>
          </cell>
          <cell r="I75">
            <v>801027.83878020546</v>
          </cell>
          <cell r="J75">
            <v>1623.5824183444624</v>
          </cell>
          <cell r="K75">
            <v>202.98554319771489</v>
          </cell>
          <cell r="L75">
            <v>1127817.3621204663</v>
          </cell>
          <cell r="M75">
            <v>994.76821072862526</v>
          </cell>
          <cell r="N75">
            <v>168604.50605457847</v>
          </cell>
          <cell r="O75">
            <v>12.770107926446521</v>
          </cell>
          <cell r="P75">
            <v>4101.564878299444</v>
          </cell>
          <cell r="Q75">
            <v>0</v>
          </cell>
          <cell r="R75">
            <v>3082.9788750243206</v>
          </cell>
          <cell r="S75">
            <v>2159.1254609173475</v>
          </cell>
          <cell r="T75">
            <v>0</v>
          </cell>
          <cell r="U75">
            <v>0</v>
          </cell>
          <cell r="V75">
            <v>2786509.6185480477</v>
          </cell>
        </row>
        <row r="76">
          <cell r="D76" t="str">
            <v>100311.B</v>
          </cell>
          <cell r="E76">
            <v>100311</v>
          </cell>
          <cell r="F76" t="str">
            <v>MEDICAL CARE TRUST FUND</v>
          </cell>
          <cell r="G76">
            <v>3764820</v>
          </cell>
          <cell r="H76">
            <v>996911.47443170915</v>
          </cell>
          <cell r="I76">
            <v>1179753.1671055651</v>
          </cell>
          <cell r="J76">
            <v>2391.2109010038625</v>
          </cell>
          <cell r="K76">
            <v>298.95694739999755</v>
          </cell>
          <cell r="L76">
            <v>1661048.5184939411</v>
          </cell>
          <cell r="M76">
            <v>1465.0938336052652</v>
          </cell>
          <cell r="N76">
            <v>248320.58310115465</v>
          </cell>
          <cell r="O76">
            <v>18.80780484913835</v>
          </cell>
          <cell r="P76">
            <v>6040.7815072085787</v>
          </cell>
          <cell r="Q76">
            <v>0</v>
          </cell>
          <cell r="R76">
            <v>7787.8916292927497</v>
          </cell>
          <cell r="S76">
            <v>5454.1519047996771</v>
          </cell>
          <cell r="T76">
            <v>0</v>
          </cell>
          <cell r="U76">
            <v>0</v>
          </cell>
          <cell r="V76">
            <v>4109490.6376605285</v>
          </cell>
        </row>
        <row r="77">
          <cell r="D77" t="str">
            <v>100311.C</v>
          </cell>
          <cell r="E77">
            <v>100311</v>
          </cell>
          <cell r="F77" t="str">
            <v>REFUGEE ASSISTANCE TRUST FUND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D78" t="str">
            <v>100311.D</v>
          </cell>
          <cell r="E78">
            <v>100311</v>
          </cell>
          <cell r="F78" t="str">
            <v>PUBLIC MEDICAL ASSIST TRUST FUND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D79" t="str">
            <v>100311.E</v>
          </cell>
          <cell r="E79">
            <v>100311</v>
          </cell>
          <cell r="F79" t="str">
            <v>OTHER STATE FUNDS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D80" t="str">
            <v>100311.F</v>
          </cell>
          <cell r="E80">
            <v>100311</v>
          </cell>
          <cell r="F80" t="str">
            <v>GRANTS AND DONATIONS TRUST FUND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  <row r="81">
          <cell r="D81" t="str">
            <v>100311.G</v>
          </cell>
          <cell r="E81">
            <v>100311</v>
          </cell>
          <cell r="F81" t="str">
            <v>HEALTH CARE TRUST FUND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</row>
        <row r="82">
          <cell r="D82" t="str">
            <v>100311.H</v>
          </cell>
          <cell r="E82">
            <v>100311</v>
          </cell>
          <cell r="F82" t="str">
            <v>TOBACCO SETTLEMENT TRUST FUND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</row>
        <row r="84">
          <cell r="D84" t="str">
            <v>100620.T</v>
          </cell>
          <cell r="E84" t="str">
            <v>100620</v>
          </cell>
          <cell r="F84" t="str">
            <v>TOTAL COST COMMUNITY MENTAL HEALTH SERVICES - MANAGED MEDICAL ASSISTANCE</v>
          </cell>
          <cell r="G84">
            <v>109465200</v>
          </cell>
          <cell r="H84">
            <v>66622951.785165854</v>
          </cell>
          <cell r="I84">
            <v>15608266.548893018</v>
          </cell>
          <cell r="J84">
            <v>1152583.3080001117</v>
          </cell>
          <cell r="K84">
            <v>2361147.7839938626</v>
          </cell>
          <cell r="L84">
            <v>16271618.435205791</v>
          </cell>
          <cell r="M84">
            <v>1815635.4088854131</v>
          </cell>
          <cell r="N84">
            <v>516694.17430798744</v>
          </cell>
          <cell r="O84">
            <v>60651.666933799963</v>
          </cell>
          <cell r="P84">
            <v>85176.247352202015</v>
          </cell>
          <cell r="Q84">
            <v>4267.4583495672268</v>
          </cell>
          <cell r="R84">
            <v>1231799.9881995881</v>
          </cell>
          <cell r="S84">
            <v>5232.7433234420578</v>
          </cell>
          <cell r="T84">
            <v>60414.285004702899</v>
          </cell>
          <cell r="U84">
            <v>2208.5422901611169</v>
          </cell>
          <cell r="V84">
            <v>105798648.37590551</v>
          </cell>
        </row>
        <row r="85">
          <cell r="D85" t="str">
            <v>100620.A</v>
          </cell>
          <cell r="E85" t="str">
            <v>100620</v>
          </cell>
          <cell r="F85" t="str">
            <v>GENERAL REVENUE</v>
          </cell>
          <cell r="G85">
            <v>41510350</v>
          </cell>
          <cell r="H85">
            <v>24492321.701921068</v>
          </cell>
          <cell r="I85">
            <v>6311982.9923723359</v>
          </cell>
          <cell r="J85">
            <v>466104.68975524511</v>
          </cell>
          <cell r="K85">
            <v>954848.16384711792</v>
          </cell>
          <cell r="L85">
            <v>6580242.4951972216</v>
          </cell>
          <cell r="M85">
            <v>734242.95935326093</v>
          </cell>
          <cell r="N85">
            <v>208951.12409015012</v>
          </cell>
          <cell r="O85">
            <v>24527.534108028703</v>
          </cell>
          <cell r="P85">
            <v>34445.274429230492</v>
          </cell>
          <cell r="Q85">
            <v>1725.7601565649866</v>
          </cell>
          <cell r="R85">
            <v>349338.47665340314</v>
          </cell>
          <cell r="S85">
            <v>1484.0060065281673</v>
          </cell>
          <cell r="T85">
            <v>0</v>
          </cell>
          <cell r="U85">
            <v>893.13450214115551</v>
          </cell>
          <cell r="V85">
            <v>40161108.312392302</v>
          </cell>
        </row>
        <row r="86">
          <cell r="D86" t="str">
            <v>100620.B</v>
          </cell>
          <cell r="E86" t="str">
            <v>100620</v>
          </cell>
          <cell r="F86" t="str">
            <v>MEDICAL CARE TRUST FUND</v>
          </cell>
          <cell r="G86">
            <v>65488576</v>
          </cell>
          <cell r="H86">
            <v>39680630.083244786</v>
          </cell>
          <cell r="I86">
            <v>9296283.5565206818</v>
          </cell>
          <cell r="J86">
            <v>686478.61824486661</v>
          </cell>
          <cell r="K86">
            <v>1406299.6201467447</v>
          </cell>
          <cell r="L86">
            <v>9691375.9400085695</v>
          </cell>
          <cell r="M86">
            <v>1081392.4495321522</v>
          </cell>
          <cell r="N86">
            <v>307743.05021783733</v>
          </cell>
          <cell r="O86">
            <v>36124.132825771259</v>
          </cell>
          <cell r="P86">
            <v>50730.972922971523</v>
          </cell>
          <cell r="Q86">
            <v>2541.6981930022403</v>
          </cell>
          <cell r="R86">
            <v>882461.51154618501</v>
          </cell>
          <cell r="S86">
            <v>3748.7373169138905</v>
          </cell>
          <cell r="T86">
            <v>0</v>
          </cell>
          <cell r="U86">
            <v>1315.4077880199613</v>
          </cell>
          <cell r="V86">
            <v>63127125.778508499</v>
          </cell>
        </row>
        <row r="87">
          <cell r="D87" t="str">
            <v>100620.C</v>
          </cell>
          <cell r="E87" t="str">
            <v>100620</v>
          </cell>
          <cell r="F87" t="str">
            <v>REFUGEE ASSISTANCE TRUST FUND</v>
          </cell>
          <cell r="G87">
            <v>16274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60414.285004702899</v>
          </cell>
          <cell r="U87">
            <v>0</v>
          </cell>
          <cell r="V87">
            <v>60414.285004702899</v>
          </cell>
        </row>
        <row r="88">
          <cell r="D88" t="str">
            <v>100620.D</v>
          </cell>
          <cell r="E88" t="str">
            <v>100620</v>
          </cell>
          <cell r="F88" t="str">
            <v>PUBLIC MEDICAL ASSIST TRUST FUND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</row>
        <row r="89">
          <cell r="D89" t="str">
            <v>100620.E</v>
          </cell>
          <cell r="E89" t="str">
            <v>100620</v>
          </cell>
          <cell r="F89" t="str">
            <v>OTHER STATE FUNDS</v>
          </cell>
          <cell r="G89">
            <v>2450000</v>
          </cell>
          <cell r="H89">
            <v>2450000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2450000</v>
          </cell>
        </row>
        <row r="90">
          <cell r="D90" t="str">
            <v>100620.F</v>
          </cell>
          <cell r="E90" t="str">
            <v>100620</v>
          </cell>
          <cell r="F90" t="str">
            <v>GRANTS AND DONATIONS TRUST FUND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</row>
        <row r="91">
          <cell r="D91" t="str">
            <v>100620.G</v>
          </cell>
          <cell r="E91" t="str">
            <v>100620</v>
          </cell>
          <cell r="F91" t="str">
            <v>HEALTH CARE TRUST FUND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</row>
        <row r="92">
          <cell r="D92" t="str">
            <v>100620.H</v>
          </cell>
          <cell r="E92" t="str">
            <v>100620</v>
          </cell>
          <cell r="F92" t="str">
            <v>TOBACCO SETTLEMENT TRUST FUND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</row>
        <row r="94">
          <cell r="D94" t="str">
            <v>101554.T</v>
          </cell>
          <cell r="E94" t="str">
            <v>101554</v>
          </cell>
          <cell r="F94" t="str">
            <v>TOTAL COST HOME &amp; COMMUNITY BASED SVC</v>
          </cell>
          <cell r="G94">
            <v>1009956184</v>
          </cell>
          <cell r="H94">
            <v>977515771.40403843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977515771.40403843</v>
          </cell>
        </row>
        <row r="95">
          <cell r="D95" t="str">
            <v>101554.A</v>
          </cell>
          <cell r="E95" t="str">
            <v>101554</v>
          </cell>
          <cell r="F95" t="str">
            <v>GENERAL REVENUE</v>
          </cell>
          <cell r="G95">
            <v>21688782</v>
          </cell>
          <cell r="H95">
            <v>8569878.9557931423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8569878.9557931423</v>
          </cell>
        </row>
        <row r="96">
          <cell r="D96" t="str">
            <v>101554.B</v>
          </cell>
          <cell r="E96" t="str">
            <v>101554</v>
          </cell>
          <cell r="F96" t="str">
            <v>MEDICAL CARE TRUST FUND</v>
          </cell>
          <cell r="G96">
            <v>601529903</v>
          </cell>
          <cell r="H96">
            <v>582208393.44824529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582208393.44824529</v>
          </cell>
        </row>
        <row r="97">
          <cell r="D97" t="str">
            <v>101554.C</v>
          </cell>
          <cell r="E97" t="str">
            <v>101554</v>
          </cell>
          <cell r="F97" t="str">
            <v>REFUGEE ASSISTANCE TRUST FUND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</row>
        <row r="98">
          <cell r="D98" t="str">
            <v>101554.D</v>
          </cell>
          <cell r="E98" t="str">
            <v>101554</v>
          </cell>
          <cell r="F98" t="str">
            <v>PUBLIC MEDICAL ASSIST TRUST FUND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</row>
        <row r="99">
          <cell r="D99" t="str">
            <v>101554.E</v>
          </cell>
          <cell r="E99" t="str">
            <v>101554</v>
          </cell>
          <cell r="F99" t="str">
            <v>OTHER STATE FUNDS</v>
          </cell>
          <cell r="G99">
            <v>386737499</v>
          </cell>
          <cell r="H99">
            <v>386737499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386737499</v>
          </cell>
        </row>
        <row r="100">
          <cell r="D100" t="str">
            <v>101554.F</v>
          </cell>
          <cell r="E100" t="str">
            <v>101554</v>
          </cell>
          <cell r="F100" t="str">
            <v>GRANTS AND DONATIONS TRUST FUND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</row>
        <row r="101">
          <cell r="D101" t="str">
            <v>101554.G</v>
          </cell>
          <cell r="E101" t="str">
            <v>101554</v>
          </cell>
          <cell r="F101" t="str">
            <v>HEALTH CARE TRUST FUND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</row>
        <row r="102">
          <cell r="D102" t="str">
            <v>101554.H</v>
          </cell>
          <cell r="E102" t="str">
            <v>101554</v>
          </cell>
          <cell r="F102" t="str">
            <v>TOBACCO SETTLEMENT TRUST FUND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</row>
        <row r="104">
          <cell r="D104" t="str">
            <v>101557.T</v>
          </cell>
          <cell r="E104" t="str">
            <v>101557</v>
          </cell>
          <cell r="F104" t="str">
            <v>TOTAL COST ALF WAIVER</v>
          </cell>
          <cell r="G104">
            <v>8364963</v>
          </cell>
          <cell r="H104">
            <v>79455.141646549717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79455.141646549717</v>
          </cell>
        </row>
        <row r="105">
          <cell r="D105" t="str">
            <v>101557.A</v>
          </cell>
          <cell r="E105" t="str">
            <v>101557</v>
          </cell>
          <cell r="F105" t="str">
            <v>GENERAL REVENUE</v>
          </cell>
          <cell r="G105">
            <v>3382791</v>
          </cell>
          <cell r="H105">
            <v>32131.659281864704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32131.659281864704</v>
          </cell>
        </row>
        <row r="106">
          <cell r="D106" t="str">
            <v>101557.B</v>
          </cell>
          <cell r="E106" t="str">
            <v>101557</v>
          </cell>
          <cell r="F106" t="str">
            <v>MEDICAL CARE TRUST FUND</v>
          </cell>
          <cell r="G106">
            <v>4982172</v>
          </cell>
          <cell r="H106">
            <v>47323.482364685013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47323.482364685013</v>
          </cell>
        </row>
        <row r="107">
          <cell r="D107" t="str">
            <v>101557.C</v>
          </cell>
          <cell r="E107" t="str">
            <v>101557</v>
          </cell>
          <cell r="F107" t="str">
            <v>REFUGEE ASSISTANCE TRUST FUND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</row>
        <row r="108">
          <cell r="D108" t="str">
            <v>101557.D</v>
          </cell>
          <cell r="E108" t="str">
            <v>101557</v>
          </cell>
          <cell r="F108" t="str">
            <v>PUBLIC MEDICAL ASSIST TRUST FUND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</row>
        <row r="109">
          <cell r="D109" t="str">
            <v>101557.E</v>
          </cell>
          <cell r="E109" t="str">
            <v>101557</v>
          </cell>
          <cell r="F109" t="str">
            <v>OTHER STATE FUNDS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</row>
        <row r="110">
          <cell r="D110" t="str">
            <v>101557.F</v>
          </cell>
          <cell r="E110" t="str">
            <v>101557</v>
          </cell>
          <cell r="F110" t="str">
            <v>GRANTS AND DONATIONS TRUST FUND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</row>
        <row r="111">
          <cell r="D111" t="str">
            <v>101557.G</v>
          </cell>
          <cell r="E111" t="str">
            <v>101557</v>
          </cell>
          <cell r="F111" t="str">
            <v>HEALTH CARE TRUST FUND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</row>
        <row r="112">
          <cell r="D112" t="str">
            <v>101557.H</v>
          </cell>
          <cell r="E112" t="str">
            <v>101557</v>
          </cell>
          <cell r="F112" t="str">
            <v>TOBACCO SETTLEMENT TRUST FUND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</row>
        <row r="114">
          <cell r="D114" t="str">
            <v>101405.T</v>
          </cell>
          <cell r="E114" t="str">
            <v>101405</v>
          </cell>
          <cell r="F114" t="str">
            <v>TOTAL COST HEALTHY START SERVICES</v>
          </cell>
          <cell r="G114">
            <v>41172757</v>
          </cell>
          <cell r="H114">
            <v>41172757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41172757</v>
          </cell>
        </row>
        <row r="115">
          <cell r="D115" t="str">
            <v>101405.A</v>
          </cell>
          <cell r="E115" t="str">
            <v>101405</v>
          </cell>
          <cell r="F115" t="str">
            <v>GENERAL REVENUE</v>
          </cell>
          <cell r="G115">
            <v>16650263</v>
          </cell>
          <cell r="H115">
            <v>16650262.930799998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16650262.930799998</v>
          </cell>
        </row>
        <row r="116">
          <cell r="D116" t="str">
            <v>101405.B</v>
          </cell>
          <cell r="E116" t="str">
            <v>101405</v>
          </cell>
          <cell r="F116" t="str">
            <v>MEDICAL CARE TRUST FUND</v>
          </cell>
          <cell r="G116">
            <v>24522494</v>
          </cell>
          <cell r="H116">
            <v>24522494.069200002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24522494.069200002</v>
          </cell>
        </row>
        <row r="117">
          <cell r="D117" t="str">
            <v>101405.C</v>
          </cell>
          <cell r="E117" t="str">
            <v>101405</v>
          </cell>
          <cell r="F117" t="str">
            <v>REFUGEE ASSISTANCE TRUST FUND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</row>
        <row r="118">
          <cell r="D118" t="str">
            <v>101405.D</v>
          </cell>
          <cell r="E118" t="str">
            <v>101405</v>
          </cell>
          <cell r="F118" t="str">
            <v>PUBLIC MEDICAL ASSIST TRUST FUND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</row>
        <row r="119">
          <cell r="D119" t="str">
            <v>101405.E</v>
          </cell>
          <cell r="E119" t="str">
            <v>101405</v>
          </cell>
          <cell r="F119" t="str">
            <v>OTHER STATE FUNDS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</row>
        <row r="120">
          <cell r="D120" t="str">
            <v>101405.F</v>
          </cell>
          <cell r="E120" t="str">
            <v>101405</v>
          </cell>
          <cell r="F120" t="str">
            <v>GRANTS AND DONATIONS TRUST FUND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</row>
        <row r="121">
          <cell r="D121" t="str">
            <v>101405.G</v>
          </cell>
          <cell r="E121" t="str">
            <v>101405</v>
          </cell>
          <cell r="F121" t="str">
            <v>HEALTH CARE TRUST FUND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</row>
        <row r="122">
          <cell r="D122" t="str">
            <v>101405.H</v>
          </cell>
          <cell r="E122" t="str">
            <v>101405</v>
          </cell>
          <cell r="F122" t="str">
            <v>TOBACCO SETTLEMENT TRUST FUND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</row>
        <row r="124">
          <cell r="D124" t="str">
            <v>100602.T</v>
          </cell>
          <cell r="E124" t="str">
            <v>100602</v>
          </cell>
          <cell r="F124" t="str">
            <v>TOTAL COST ASSISTIVE CARE SERVICES</v>
          </cell>
          <cell r="G124">
            <v>13435904</v>
          </cell>
          <cell r="H124">
            <v>13435904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13435904</v>
          </cell>
        </row>
        <row r="125">
          <cell r="D125" t="str">
            <v>100602.A</v>
          </cell>
          <cell r="E125" t="str">
            <v>100602</v>
          </cell>
          <cell r="F125" t="str">
            <v>GENERAL REVENUE</v>
          </cell>
          <cell r="G125">
            <v>3388340</v>
          </cell>
          <cell r="H125">
            <v>3388339.5775999986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3388339.5775999986</v>
          </cell>
        </row>
        <row r="126">
          <cell r="D126" t="str">
            <v>100602.B</v>
          </cell>
          <cell r="E126" t="str">
            <v>100602</v>
          </cell>
          <cell r="F126" t="str">
            <v>MEDICAL CARE TRUST FUND</v>
          </cell>
          <cell r="G126">
            <v>8002424</v>
          </cell>
          <cell r="H126">
            <v>8002424.4224000005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8002424.4224000005</v>
          </cell>
        </row>
        <row r="127">
          <cell r="D127" t="str">
            <v>100602.C</v>
          </cell>
          <cell r="E127" t="str">
            <v>100602</v>
          </cell>
          <cell r="F127" t="str">
            <v>REFUGEE ASSISTANCE TRUST FUND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</row>
        <row r="128">
          <cell r="D128" t="str">
            <v>100602.D</v>
          </cell>
          <cell r="E128" t="str">
            <v>100602</v>
          </cell>
          <cell r="F128" t="str">
            <v>PUBLIC MEDICAL ASSIST TRUST FUND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</row>
        <row r="129">
          <cell r="D129" t="str">
            <v>100602.E</v>
          </cell>
          <cell r="E129" t="str">
            <v>100602</v>
          </cell>
          <cell r="F129" t="str">
            <v>OTHER STATE FUNDS</v>
          </cell>
          <cell r="G129">
            <v>2045140</v>
          </cell>
          <cell r="H129">
            <v>2045140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2045140</v>
          </cell>
        </row>
        <row r="130">
          <cell r="D130" t="str">
            <v>100602.F</v>
          </cell>
          <cell r="E130" t="str">
            <v>100602</v>
          </cell>
          <cell r="F130" t="str">
            <v>GRANTS AND DONATIONS TRUST FUND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</row>
        <row r="131">
          <cell r="D131" t="str">
            <v>100602.G</v>
          </cell>
          <cell r="E131" t="str">
            <v>100602</v>
          </cell>
          <cell r="F131" t="str">
            <v>HEALTH CARE TRUST FUND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</row>
        <row r="132">
          <cell r="D132" t="str">
            <v>100602.H</v>
          </cell>
          <cell r="E132" t="str">
            <v>100602</v>
          </cell>
          <cell r="F132" t="str">
            <v>TOBACCO SETTLEMENT TRUST FUND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</row>
        <row r="134">
          <cell r="D134" t="str">
            <v>103742.T</v>
          </cell>
          <cell r="E134" t="str">
            <v>103742</v>
          </cell>
          <cell r="F134" t="str">
            <v>TOTAL COST CLINIC SERVICES</v>
          </cell>
          <cell r="G134">
            <v>33429440</v>
          </cell>
          <cell r="H134">
            <v>41167333.640352473</v>
          </cell>
          <cell r="I134">
            <v>24493282.65253989</v>
          </cell>
          <cell r="J134">
            <v>3212061.2770535387</v>
          </cell>
          <cell r="K134">
            <v>3521108.9684647592</v>
          </cell>
          <cell r="L134">
            <v>42886457.461340092</v>
          </cell>
          <cell r="M134">
            <v>32181313.611852411</v>
          </cell>
          <cell r="N134">
            <v>2660361.3923534891</v>
          </cell>
          <cell r="O134">
            <v>3914964.855291497</v>
          </cell>
          <cell r="P134">
            <v>234839.00412645878</v>
          </cell>
          <cell r="Q134">
            <v>0</v>
          </cell>
          <cell r="R134">
            <v>3722266.4519282002</v>
          </cell>
          <cell r="S134">
            <v>33376.402695288984</v>
          </cell>
          <cell r="T134">
            <v>690032.88600500172</v>
          </cell>
          <cell r="U134">
            <v>2026333.7103276004</v>
          </cell>
          <cell r="V134">
            <v>160743732.3143307</v>
          </cell>
        </row>
        <row r="135">
          <cell r="D135" t="str">
            <v>103742.A</v>
          </cell>
          <cell r="E135" t="str">
            <v>103742</v>
          </cell>
          <cell r="F135" t="str">
            <v>GENERAL REVENUE</v>
          </cell>
          <cell r="G135">
            <v>12330416</v>
          </cell>
          <cell r="H135">
            <v>15560410.72415854</v>
          </cell>
          <cell r="I135">
            <v>9905083.5046871305</v>
          </cell>
          <cell r="J135">
            <v>1298957.5804404509</v>
          </cell>
          <cell r="K135">
            <v>1423936.4668471487</v>
          </cell>
          <cell r="L135">
            <v>17343283.397365931</v>
          </cell>
          <cell r="M135">
            <v>13014123.224633116</v>
          </cell>
          <cell r="N135">
            <v>1075850.147067751</v>
          </cell>
          <cell r="O135">
            <v>1583211.7874798812</v>
          </cell>
          <cell r="P135">
            <v>94968.893268739921</v>
          </cell>
          <cell r="Q135">
            <v>0</v>
          </cell>
          <cell r="R135">
            <v>1055634.7657668376</v>
          </cell>
          <cell r="S135">
            <v>9465.5478043839539</v>
          </cell>
          <cell r="T135">
            <v>0</v>
          </cell>
          <cell r="U135">
            <v>819449.35245648166</v>
          </cell>
          <cell r="V135">
            <v>63184375.391976386</v>
          </cell>
        </row>
        <row r="136">
          <cell r="D136" t="str">
            <v>103742.B</v>
          </cell>
          <cell r="E136" t="str">
            <v>103742</v>
          </cell>
          <cell r="F136" t="str">
            <v>MEDICAL CARE TRUST FUND</v>
          </cell>
          <cell r="G136">
            <v>19962966</v>
          </cell>
          <cell r="H136">
            <v>24519263.916193932</v>
          </cell>
          <cell r="I136">
            <v>14588199.14785276</v>
          </cell>
          <cell r="J136">
            <v>1913103.6966130878</v>
          </cell>
          <cell r="K136">
            <v>2097172.5016176105</v>
          </cell>
          <cell r="L136">
            <v>25543174.063974161</v>
          </cell>
          <cell r="M136">
            <v>19167190.387219295</v>
          </cell>
          <cell r="N136">
            <v>1584511.245285738</v>
          </cell>
          <cell r="O136">
            <v>2331753.0678116158</v>
          </cell>
          <cell r="P136">
            <v>139870.11085771886</v>
          </cell>
          <cell r="Q136">
            <v>0</v>
          </cell>
          <cell r="R136">
            <v>2666631.6861613626</v>
          </cell>
          <cell r="S136">
            <v>23910.85489090503</v>
          </cell>
          <cell r="T136">
            <v>0</v>
          </cell>
          <cell r="U136">
            <v>1206884.3578711187</v>
          </cell>
          <cell r="V136">
            <v>95781665.036349311</v>
          </cell>
        </row>
        <row r="137">
          <cell r="D137" t="str">
            <v>103742.C</v>
          </cell>
          <cell r="E137" t="str">
            <v>103742</v>
          </cell>
          <cell r="F137" t="str">
            <v>REFUGEE ASSISTANCE TRUST FUND</v>
          </cell>
          <cell r="G137">
            <v>48399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690032.88600500172</v>
          </cell>
          <cell r="U137">
            <v>0</v>
          </cell>
          <cell r="V137">
            <v>690032.88600500172</v>
          </cell>
        </row>
        <row r="138">
          <cell r="D138" t="str">
            <v>103742.D</v>
          </cell>
          <cell r="E138" t="str">
            <v>103742</v>
          </cell>
          <cell r="F138" t="str">
            <v>PUBLIC MEDICAL ASSIST TRUST FUND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</row>
        <row r="139">
          <cell r="D139" t="str">
            <v>103742.E</v>
          </cell>
          <cell r="E139" t="str">
            <v>103742</v>
          </cell>
          <cell r="F139" t="str">
            <v>OTHER STATE FUNDS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</row>
        <row r="140">
          <cell r="D140" t="str">
            <v>103742.F</v>
          </cell>
          <cell r="E140" t="str">
            <v>103742</v>
          </cell>
          <cell r="F140" t="str">
            <v>GRANTS AND DONATIONS TRUST FUND</v>
          </cell>
          <cell r="G140">
            <v>1087659</v>
          </cell>
          <cell r="H140">
            <v>1087659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1087659</v>
          </cell>
        </row>
        <row r="141">
          <cell r="D141" t="str">
            <v>103742.G</v>
          </cell>
          <cell r="E141" t="str">
            <v>103742</v>
          </cell>
          <cell r="F141" t="str">
            <v>HEALTH CARE TRUST FUND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</row>
        <row r="142">
          <cell r="D142" t="str">
            <v>103742.H</v>
          </cell>
          <cell r="E142" t="str">
            <v>103742</v>
          </cell>
          <cell r="F142" t="str">
            <v>TOBACCO SETTLEMENT TRUST FUND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</row>
        <row r="144">
          <cell r="D144" t="str">
            <v>100919.T</v>
          </cell>
          <cell r="E144" t="str">
            <v>100919</v>
          </cell>
          <cell r="F144" t="str">
            <v>TOTAL COST DEVEL EVAL &amp; INTERV/PART C</v>
          </cell>
          <cell r="G144">
            <v>10542488</v>
          </cell>
          <cell r="H144">
            <v>2697664.5971358703</v>
          </cell>
          <cell r="I144">
            <v>1118706.6342100056</v>
          </cell>
          <cell r="J144">
            <v>4559.1052355442662</v>
          </cell>
          <cell r="K144">
            <v>0</v>
          </cell>
          <cell r="L144">
            <v>4890849.7678002389</v>
          </cell>
          <cell r="M144">
            <v>163.36900024364493</v>
          </cell>
          <cell r="N144">
            <v>769199.27035159327</v>
          </cell>
          <cell r="O144">
            <v>0</v>
          </cell>
          <cell r="P144">
            <v>30816.070404358663</v>
          </cell>
          <cell r="Q144">
            <v>0</v>
          </cell>
          <cell r="R144">
            <v>262.16207922918778</v>
          </cell>
          <cell r="S144">
            <v>5791.7454813721861</v>
          </cell>
          <cell r="T144">
            <v>0</v>
          </cell>
          <cell r="U144">
            <v>0</v>
          </cell>
          <cell r="V144">
            <v>9518012.7216984536</v>
          </cell>
        </row>
        <row r="145">
          <cell r="D145" t="str">
            <v>100919.A</v>
          </cell>
          <cell r="E145" t="str">
            <v>100919</v>
          </cell>
          <cell r="F145" t="str">
            <v>GENERAL REVENUE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</row>
        <row r="146">
          <cell r="D146" t="str">
            <v>100919.B</v>
          </cell>
          <cell r="E146" t="str">
            <v>100919</v>
          </cell>
          <cell r="F146" t="str">
            <v>MEDICAL CARE TRUST FUND</v>
          </cell>
          <cell r="G146">
            <v>6279711</v>
          </cell>
          <cell r="H146">
            <v>1606729.0340541243</v>
          </cell>
          <cell r="I146">
            <v>666301.67133547936</v>
          </cell>
          <cell r="J146">
            <v>2715.403078290165</v>
          </cell>
          <cell r="K146">
            <v>0</v>
          </cell>
          <cell r="L146">
            <v>2912990.1217018226</v>
          </cell>
          <cell r="M146">
            <v>97.302576545114931</v>
          </cell>
          <cell r="N146">
            <v>458135.08542140899</v>
          </cell>
          <cell r="O146">
            <v>0</v>
          </cell>
          <cell r="P146">
            <v>18354.05153283602</v>
          </cell>
          <cell r="Q146">
            <v>0</v>
          </cell>
          <cell r="R146">
            <v>187.81291355979013</v>
          </cell>
          <cell r="S146">
            <v>4149.2064628550343</v>
          </cell>
          <cell r="T146">
            <v>0</v>
          </cell>
          <cell r="U146">
            <v>0</v>
          </cell>
          <cell r="V146">
            <v>5669659.689076921</v>
          </cell>
        </row>
        <row r="147">
          <cell r="D147" t="str">
            <v>100919.C</v>
          </cell>
          <cell r="E147" t="str">
            <v>100919</v>
          </cell>
          <cell r="F147" t="str">
            <v>REFUGEE ASSISTANCE TRUST FUND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</row>
        <row r="148">
          <cell r="D148" t="str">
            <v>100919.D</v>
          </cell>
          <cell r="E148" t="str">
            <v>100919</v>
          </cell>
          <cell r="F148" t="str">
            <v>PUBLIC MEDICAL ASSIST TRUST FUND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</row>
        <row r="149">
          <cell r="D149" t="str">
            <v>100919.E</v>
          </cell>
          <cell r="E149" t="str">
            <v>100919</v>
          </cell>
          <cell r="F149" t="str">
            <v>OTHER STATE FUNDS</v>
          </cell>
          <cell r="G149">
            <v>4262777</v>
          </cell>
          <cell r="H149">
            <v>1090935.563081746</v>
          </cell>
          <cell r="I149">
            <v>452404.96287452627</v>
          </cell>
          <cell r="J149">
            <v>1843.7021572541012</v>
          </cell>
          <cell r="K149">
            <v>0</v>
          </cell>
          <cell r="L149">
            <v>1977859.6460984163</v>
          </cell>
          <cell r="M149">
            <v>66.066423698530002</v>
          </cell>
          <cell r="N149">
            <v>311064.18493018427</v>
          </cell>
          <cell r="O149">
            <v>0</v>
          </cell>
          <cell r="P149">
            <v>12462.018871522643</v>
          </cell>
          <cell r="Q149">
            <v>0</v>
          </cell>
          <cell r="R149">
            <v>74.349165669397649</v>
          </cell>
          <cell r="S149">
            <v>1642.5390185171518</v>
          </cell>
          <cell r="T149">
            <v>0</v>
          </cell>
          <cell r="U149">
            <v>0</v>
          </cell>
          <cell r="V149">
            <v>3848353.0326215345</v>
          </cell>
        </row>
        <row r="150">
          <cell r="D150" t="str">
            <v>100919.F</v>
          </cell>
          <cell r="E150" t="str">
            <v>100919</v>
          </cell>
          <cell r="F150" t="str">
            <v>GRANTS AND DONATIONS TRUST FUND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</row>
        <row r="151">
          <cell r="D151" t="str">
            <v>100919.G</v>
          </cell>
          <cell r="E151" t="str">
            <v>100919</v>
          </cell>
          <cell r="F151" t="str">
            <v>HEALTH CARE TRUST FUND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</row>
        <row r="152">
          <cell r="D152" t="str">
            <v>100919.H</v>
          </cell>
          <cell r="E152" t="str">
            <v>100919</v>
          </cell>
          <cell r="F152" t="str">
            <v>TOBACCO SETTLEMENT TRUST FUND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</row>
        <row r="154">
          <cell r="D154" t="str">
            <v>105445.T</v>
          </cell>
          <cell r="E154" t="str">
            <v>105445</v>
          </cell>
          <cell r="F154" t="str">
            <v>TOTAL COST MEDICAID SCHOOL REFINANCE</v>
          </cell>
          <cell r="G154">
            <v>97569420</v>
          </cell>
          <cell r="H154">
            <v>97569420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97569420</v>
          </cell>
        </row>
        <row r="155">
          <cell r="D155" t="str">
            <v>105445.A</v>
          </cell>
          <cell r="E155" t="str">
            <v>105445</v>
          </cell>
          <cell r="F155" t="str">
            <v>GENERAL REVENUE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</row>
        <row r="156">
          <cell r="D156" t="str">
            <v>105445.B</v>
          </cell>
          <cell r="E156" t="str">
            <v>105445</v>
          </cell>
          <cell r="F156" t="str">
            <v>MEDICAL CARE TRUST FUND</v>
          </cell>
          <cell r="G156">
            <v>97569420</v>
          </cell>
          <cell r="H156">
            <v>97569420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97569420</v>
          </cell>
        </row>
        <row r="157">
          <cell r="D157" t="str">
            <v>105445.C</v>
          </cell>
          <cell r="E157" t="str">
            <v>105445</v>
          </cell>
          <cell r="F157" t="str">
            <v>REFUGEE ASSISTANCE TRUST FUND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</row>
        <row r="158">
          <cell r="D158" t="str">
            <v>105445.D</v>
          </cell>
          <cell r="E158" t="str">
            <v>105445</v>
          </cell>
          <cell r="F158" t="str">
            <v>PUBLIC MEDICAL ASSIST TRUST FUND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</row>
        <row r="159">
          <cell r="D159" t="str">
            <v>105445.E</v>
          </cell>
          <cell r="E159" t="str">
            <v>105445</v>
          </cell>
          <cell r="F159" t="str">
            <v>OTHER STATE FUNDS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</row>
        <row r="160">
          <cell r="D160" t="str">
            <v>105445.F</v>
          </cell>
          <cell r="E160" t="str">
            <v>105445</v>
          </cell>
          <cell r="F160" t="str">
            <v>GRANTS AND DONATIONS TRUST FUND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</row>
        <row r="161">
          <cell r="D161" t="str">
            <v>105445.G</v>
          </cell>
          <cell r="E161" t="str">
            <v>105445</v>
          </cell>
          <cell r="F161" t="str">
            <v>HEALTH CARE TRUST FUND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</row>
        <row r="162">
          <cell r="D162" t="str">
            <v>105445.H</v>
          </cell>
          <cell r="E162" t="str">
            <v>105445</v>
          </cell>
          <cell r="F162" t="str">
            <v>TOBACCO SETTLEMENT TRUST FUND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</row>
        <row r="164">
          <cell r="D164" t="str">
            <v>101575.T</v>
          </cell>
          <cell r="E164" t="str">
            <v>101575</v>
          </cell>
          <cell r="F164" t="str">
            <v>TOTAL COST HOSPICE SERVICES</v>
          </cell>
          <cell r="G164">
            <v>60331949</v>
          </cell>
          <cell r="H164">
            <v>45644190.850227043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45644190.850227043</v>
          </cell>
        </row>
        <row r="165">
          <cell r="D165" t="str">
            <v>101575.A</v>
          </cell>
          <cell r="E165" t="str">
            <v>101575</v>
          </cell>
          <cell r="F165" t="str">
            <v>GENERAL REVENUE</v>
          </cell>
          <cell r="G165">
            <v>12907259</v>
          </cell>
          <cell r="H165">
            <v>6967529.7798318118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6967529.7798318118</v>
          </cell>
        </row>
        <row r="166">
          <cell r="D166" t="str">
            <v>101575.B</v>
          </cell>
          <cell r="E166" t="str">
            <v>101575</v>
          </cell>
          <cell r="F166" t="str">
            <v>MEDICAL CARE TRUST FUND</v>
          </cell>
          <cell r="G166">
            <v>35933709</v>
          </cell>
          <cell r="H166">
            <v>27185680.070395228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27185680.070395228</v>
          </cell>
        </row>
        <row r="167">
          <cell r="D167" t="str">
            <v>101575.C</v>
          </cell>
          <cell r="E167" t="str">
            <v>101575</v>
          </cell>
          <cell r="F167" t="str">
            <v>REFUGEE ASSISTANCE TRUST FUND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</row>
        <row r="168">
          <cell r="D168" t="str">
            <v>101575.D</v>
          </cell>
          <cell r="E168" t="str">
            <v>101575</v>
          </cell>
          <cell r="F168" t="str">
            <v>PUBLIC MEDICAL ASSIST TRUST FUND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</row>
        <row r="169">
          <cell r="D169" t="str">
            <v>101575.E</v>
          </cell>
          <cell r="E169" t="str">
            <v>101575</v>
          </cell>
          <cell r="F169" t="str">
            <v>OTHER STATE FUNDS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</row>
        <row r="170">
          <cell r="D170" t="str">
            <v>101575.F</v>
          </cell>
          <cell r="E170" t="str">
            <v>101575</v>
          </cell>
          <cell r="F170" t="str">
            <v>GRANTS AND DONATIONS TRUST FUND</v>
          </cell>
          <cell r="G170">
            <v>3650384</v>
          </cell>
          <cell r="H170">
            <v>3650384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3650384</v>
          </cell>
        </row>
        <row r="171">
          <cell r="D171" t="str">
            <v>101575.G</v>
          </cell>
          <cell r="E171" t="str">
            <v>101575</v>
          </cell>
          <cell r="F171" t="str">
            <v>HEALTH CARE TRUST FUND</v>
          </cell>
          <cell r="G171">
            <v>7840597</v>
          </cell>
          <cell r="H171">
            <v>7840597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7840597</v>
          </cell>
        </row>
        <row r="172">
          <cell r="D172" t="str">
            <v>101575.H</v>
          </cell>
          <cell r="E172" t="str">
            <v>101575</v>
          </cell>
          <cell r="F172" t="str">
            <v>TOBACCO SETTLEMENT TRUST FUND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</row>
        <row r="174">
          <cell r="D174" t="str">
            <v>100060.T</v>
          </cell>
          <cell r="E174" t="str">
            <v>100060</v>
          </cell>
          <cell r="F174" t="str">
            <v>TOTAL COST ADULT DENTAL/VISUAL/HEARING</v>
          </cell>
          <cell r="G174">
            <v>12858112</v>
          </cell>
          <cell r="H174">
            <v>4131514.0550407111</v>
          </cell>
          <cell r="I174">
            <v>2642652.2455144599</v>
          </cell>
          <cell r="J174">
            <v>3700686.758019099</v>
          </cell>
          <cell r="K174">
            <v>297889.77622292307</v>
          </cell>
          <cell r="L174">
            <v>0</v>
          </cell>
          <cell r="M174">
            <v>560923.275845706</v>
          </cell>
          <cell r="N174">
            <v>0</v>
          </cell>
          <cell r="O174">
            <v>57914.317630100311</v>
          </cell>
          <cell r="P174">
            <v>19523.288055971261</v>
          </cell>
          <cell r="Q174">
            <v>0</v>
          </cell>
          <cell r="R174">
            <v>0</v>
          </cell>
          <cell r="S174">
            <v>0</v>
          </cell>
          <cell r="T174">
            <v>346056.53616743704</v>
          </cell>
          <cell r="U174">
            <v>555.12690965406671</v>
          </cell>
          <cell r="V174">
            <v>11757715.379406065</v>
          </cell>
        </row>
        <row r="175">
          <cell r="D175" t="str">
            <v>100060.A</v>
          </cell>
          <cell r="E175" t="str">
            <v>100060</v>
          </cell>
          <cell r="F175" t="str">
            <v>GENERAL REVENUE</v>
          </cell>
          <cell r="G175">
            <v>5153996</v>
          </cell>
          <cell r="H175">
            <v>1670784.2838584636</v>
          </cell>
          <cell r="I175">
            <v>1068688.5680860474</v>
          </cell>
          <cell r="J175">
            <v>1496557.7249429235</v>
          </cell>
          <cell r="K175">
            <v>120466.62550455009</v>
          </cell>
          <cell r="L175">
            <v>0</v>
          </cell>
          <cell r="M175">
            <v>226837.37275200349</v>
          </cell>
          <cell r="N175">
            <v>0</v>
          </cell>
          <cell r="O175">
            <v>23420.550049612568</v>
          </cell>
          <cell r="P175">
            <v>7895.217689834777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224.49332226410456</v>
          </cell>
          <cell r="V175">
            <v>4614874.8362056995</v>
          </cell>
        </row>
        <row r="176">
          <cell r="D176" t="str">
            <v>100060.B</v>
          </cell>
          <cell r="E176" t="str">
            <v>100060</v>
          </cell>
          <cell r="F176" t="str">
            <v>MEDICAL CARE TRUST FUND</v>
          </cell>
          <cell r="G176">
            <v>7590798</v>
          </cell>
          <cell r="H176">
            <v>2460729.7711822474</v>
          </cell>
          <cell r="I176">
            <v>1573963.6774284125</v>
          </cell>
          <cell r="J176">
            <v>2204129.0330761755</v>
          </cell>
          <cell r="K176">
            <v>177423.15071837298</v>
          </cell>
          <cell r="L176">
            <v>0</v>
          </cell>
          <cell r="M176">
            <v>334085.90309370251</v>
          </cell>
          <cell r="N176">
            <v>0</v>
          </cell>
          <cell r="O176">
            <v>34493.767580487744</v>
          </cell>
          <cell r="P176">
            <v>11628.070366136484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330.63358738996214</v>
          </cell>
          <cell r="V176">
            <v>6796784.0070329253</v>
          </cell>
        </row>
        <row r="177">
          <cell r="D177" t="str">
            <v>100060.C</v>
          </cell>
          <cell r="E177" t="str">
            <v>100060</v>
          </cell>
          <cell r="F177" t="str">
            <v>REFUGEE ASSISTANCE TRUST FUND</v>
          </cell>
          <cell r="G177">
            <v>113318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346056.53616743704</v>
          </cell>
          <cell r="U177">
            <v>0</v>
          </cell>
          <cell r="V177">
            <v>346056.53616743704</v>
          </cell>
        </row>
        <row r="178">
          <cell r="D178" t="str">
            <v>100060.D</v>
          </cell>
          <cell r="E178" t="str">
            <v>100060</v>
          </cell>
          <cell r="F178" t="str">
            <v>PUBLIC MEDICAL ASSIST TRUST FUND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</row>
        <row r="179">
          <cell r="D179" t="str">
            <v>100060.E</v>
          </cell>
          <cell r="E179" t="str">
            <v>100060</v>
          </cell>
          <cell r="F179" t="str">
            <v>OTHER STATE FUNDS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</row>
        <row r="180">
          <cell r="D180" t="str">
            <v>100060.F</v>
          </cell>
          <cell r="E180" t="str">
            <v>100060</v>
          </cell>
          <cell r="F180" t="str">
            <v>GRANTS AND DONATIONS TRUST FUND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</row>
        <row r="181">
          <cell r="D181" t="str">
            <v>100060.G</v>
          </cell>
          <cell r="E181" t="str">
            <v>100060</v>
          </cell>
          <cell r="F181" t="str">
            <v>HEALTH CARE TRUST FUND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</row>
        <row r="182">
          <cell r="D182" t="str">
            <v>100060.H</v>
          </cell>
          <cell r="E182" t="str">
            <v>100060</v>
          </cell>
          <cell r="F182" t="str">
            <v>TOBACCO SETTLEMENT TRUST FUND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</row>
        <row r="184">
          <cell r="D184" t="str">
            <v>102542.T</v>
          </cell>
          <cell r="E184" t="str">
            <v>102542</v>
          </cell>
          <cell r="F184" t="str">
            <v>TOTAL COST PHYSICIAN AND HEALTH CARE PRACTITIONER SERVICES</v>
          </cell>
          <cell r="G184">
            <v>252754882</v>
          </cell>
          <cell r="H184">
            <v>73520248.450465307</v>
          </cell>
          <cell r="I184">
            <v>33263921.435041081</v>
          </cell>
          <cell r="J184">
            <v>132220932.03425145</v>
          </cell>
          <cell r="K184">
            <v>16269466.597721234</v>
          </cell>
          <cell r="L184">
            <v>42990784.258601718</v>
          </cell>
          <cell r="M184">
            <v>36093397.237703979</v>
          </cell>
          <cell r="N184">
            <v>3176452.903005932</v>
          </cell>
          <cell r="O184">
            <v>6859779.9525548723</v>
          </cell>
          <cell r="P184">
            <v>335012.62677489535</v>
          </cell>
          <cell r="Q184">
            <v>21476974.287577007</v>
          </cell>
          <cell r="R184">
            <v>3292319.5988964075</v>
          </cell>
          <cell r="S184">
            <v>150821.91339317602</v>
          </cell>
          <cell r="T184">
            <v>3471041.6733570946</v>
          </cell>
          <cell r="U184">
            <v>1005728.6233564999</v>
          </cell>
          <cell r="V184">
            <v>374126881.59270072</v>
          </cell>
        </row>
        <row r="185">
          <cell r="D185" t="str">
            <v>102542.A</v>
          </cell>
          <cell r="E185" t="str">
            <v>102542</v>
          </cell>
          <cell r="F185" t="str">
            <v>GENERAL REVENUE</v>
          </cell>
          <cell r="G185">
            <v>29949437</v>
          </cell>
          <cell r="H185">
            <v>-1902083.5266318321</v>
          </cell>
          <cell r="I185">
            <v>13451929.828330614</v>
          </cell>
          <cell r="J185">
            <v>23470144.91465129</v>
          </cell>
          <cell r="K185">
            <v>6579372.2921184674</v>
          </cell>
          <cell r="L185">
            <v>7385473.1541785374</v>
          </cell>
          <cell r="M185">
            <v>14596169.842927489</v>
          </cell>
          <cell r="N185">
            <v>1284557.5539755989</v>
          </cell>
          <cell r="O185">
            <v>2774095.01281319</v>
          </cell>
          <cell r="P185">
            <v>135479.10626776767</v>
          </cell>
          <cell r="Q185">
            <v>8685288.4018961415</v>
          </cell>
          <cell r="R185">
            <v>933701.83824702119</v>
          </cell>
          <cell r="S185">
            <v>42773.094638304712</v>
          </cell>
          <cell r="T185">
            <v>0</v>
          </cell>
          <cell r="U185">
            <v>406716.65528536856</v>
          </cell>
          <cell r="V185">
            <v>77843618.168697968</v>
          </cell>
        </row>
        <row r="186">
          <cell r="D186" t="str">
            <v>102542.B</v>
          </cell>
          <cell r="E186" t="str">
            <v>102542</v>
          </cell>
          <cell r="F186" t="str">
            <v>MEDICAL CARE TRUST FUND</v>
          </cell>
          <cell r="G186">
            <v>150700000</v>
          </cell>
          <cell r="H186">
            <v>43788659.977097139</v>
          </cell>
          <cell r="I186">
            <v>19811991.606710467</v>
          </cell>
          <cell r="J186">
            <v>78750787.119600162</v>
          </cell>
          <cell r="K186">
            <v>9690094.3056027666</v>
          </cell>
          <cell r="L186">
            <v>25605311.104423184</v>
          </cell>
          <cell r="M186">
            <v>21497227.39477649</v>
          </cell>
          <cell r="N186">
            <v>1891895.3490303331</v>
          </cell>
          <cell r="O186">
            <v>4085684.9397416823</v>
          </cell>
          <cell r="P186">
            <v>199533.52050712769</v>
          </cell>
          <cell r="Q186">
            <v>12791685.885680865</v>
          </cell>
          <cell r="R186">
            <v>2358617.7606493863</v>
          </cell>
          <cell r="S186">
            <v>108048.8187548713</v>
          </cell>
          <cell r="T186">
            <v>0</v>
          </cell>
          <cell r="U186">
            <v>599011.96807113138</v>
          </cell>
          <cell r="V186">
            <v>221178549.75064561</v>
          </cell>
        </row>
        <row r="187">
          <cell r="D187" t="str">
            <v>102542.C</v>
          </cell>
          <cell r="E187" t="str">
            <v>102542</v>
          </cell>
          <cell r="F187" t="str">
            <v>REFUGEE ASSISTANCE TRUST FUND</v>
          </cell>
          <cell r="G187">
            <v>471773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3471041.6733570946</v>
          </cell>
          <cell r="U187">
            <v>0</v>
          </cell>
          <cell r="V187">
            <v>3471041.6733570946</v>
          </cell>
        </row>
        <row r="188">
          <cell r="D188" t="str">
            <v>102542.D</v>
          </cell>
          <cell r="E188" t="str">
            <v>102542</v>
          </cell>
          <cell r="F188" t="str">
            <v>PUBLIC MEDICAL ASSIST TRUST FUND</v>
          </cell>
          <cell r="G188">
            <v>11219836</v>
          </cell>
          <cell r="H188">
            <v>11219836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11219836</v>
          </cell>
        </row>
        <row r="189">
          <cell r="D189" t="str">
            <v>102542.E</v>
          </cell>
          <cell r="E189" t="str">
            <v>102542</v>
          </cell>
          <cell r="F189" t="str">
            <v>OTHER STATE FUNDS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</row>
        <row r="190">
          <cell r="D190" t="str">
            <v>102542.F</v>
          </cell>
          <cell r="E190" t="str">
            <v>102542</v>
          </cell>
          <cell r="F190" t="str">
            <v>GRANTS AND DONATIONS TRUST FUND</v>
          </cell>
          <cell r="G190">
            <v>271824</v>
          </cell>
          <cell r="H190">
            <v>271824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271824</v>
          </cell>
        </row>
        <row r="191">
          <cell r="D191" t="str">
            <v>102542.G</v>
          </cell>
          <cell r="E191" t="str">
            <v>102542</v>
          </cell>
          <cell r="F191" t="str">
            <v>HEALTH CARE TRUST FUND</v>
          </cell>
          <cell r="G191">
            <v>3543106</v>
          </cell>
          <cell r="H191">
            <v>3543106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3543106</v>
          </cell>
        </row>
        <row r="192">
          <cell r="D192" t="str">
            <v>102542.H</v>
          </cell>
          <cell r="E192" t="str">
            <v>102542</v>
          </cell>
          <cell r="F192" t="str">
            <v>TOBACCO SETTLEMENT TRUST FUND</v>
          </cell>
          <cell r="G192">
            <v>56598906</v>
          </cell>
          <cell r="H192">
            <v>16598906</v>
          </cell>
          <cell r="I192">
            <v>0</v>
          </cell>
          <cell r="J192">
            <v>30000000</v>
          </cell>
          <cell r="K192">
            <v>0</v>
          </cell>
          <cell r="L192">
            <v>10000000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56598906</v>
          </cell>
        </row>
        <row r="194">
          <cell r="D194" t="str">
            <v>101582.T</v>
          </cell>
          <cell r="E194" t="str">
            <v>101582</v>
          </cell>
          <cell r="F194" t="str">
            <v>TOTAL COST HOSPITAL INPATIENT SERVICE</v>
          </cell>
          <cell r="G194">
            <v>749857949</v>
          </cell>
          <cell r="H194">
            <v>428459561.9667865</v>
          </cell>
          <cell r="I194">
            <v>123838366.36404939</v>
          </cell>
          <cell r="J194">
            <v>245395488.44823927</v>
          </cell>
          <cell r="K194">
            <v>134907532.45910722</v>
          </cell>
          <cell r="L194">
            <v>68328268.648393199</v>
          </cell>
          <cell r="M194">
            <v>105211639.6332005</v>
          </cell>
          <cell r="N194">
            <v>6972112.6671824558</v>
          </cell>
          <cell r="O194">
            <v>18957630.681719694</v>
          </cell>
          <cell r="P194">
            <v>538700.75656591181</v>
          </cell>
          <cell r="Q194">
            <v>0</v>
          </cell>
          <cell r="R194">
            <v>6863663.6178833628</v>
          </cell>
          <cell r="S194">
            <v>575324.21648616809</v>
          </cell>
          <cell r="T194">
            <v>3435640.0681461841</v>
          </cell>
          <cell r="U194">
            <v>6203.7371200344714</v>
          </cell>
          <cell r="V194">
            <v>1143490133.2648799</v>
          </cell>
        </row>
        <row r="195">
          <cell r="D195" t="str">
            <v>101582.A</v>
          </cell>
          <cell r="E195" t="str">
            <v>101582</v>
          </cell>
          <cell r="F195" t="str">
            <v>GENERAL REVENUE</v>
          </cell>
          <cell r="G195">
            <v>133455902</v>
          </cell>
          <cell r="H195">
            <v>64494555.859368443</v>
          </cell>
          <cell r="I195">
            <v>20080235.357621565</v>
          </cell>
          <cell r="J195">
            <v>69237935.528467953</v>
          </cell>
          <cell r="K195">
            <v>54556606.126462951</v>
          </cell>
          <cell r="L195">
            <v>27631951.841410205</v>
          </cell>
          <cell r="M195">
            <v>42547587.067666277</v>
          </cell>
          <cell r="N195">
            <v>2819522.362608585</v>
          </cell>
          <cell r="O195">
            <v>7666465.8476874437</v>
          </cell>
          <cell r="P195">
            <v>217850.58595525473</v>
          </cell>
          <cell r="Q195">
            <v>0</v>
          </cell>
          <cell r="R195">
            <v>1946535.0020317212</v>
          </cell>
          <cell r="S195">
            <v>163161.94779547723</v>
          </cell>
          <cell r="T195">
            <v>0</v>
          </cell>
          <cell r="U195">
            <v>2508.79129134194</v>
          </cell>
          <cell r="V195">
            <v>291364916.31836724</v>
          </cell>
        </row>
        <row r="196">
          <cell r="D196" t="str">
            <v>101582.B</v>
          </cell>
          <cell r="E196" t="str">
            <v>101582</v>
          </cell>
          <cell r="F196" t="str">
            <v>MEDICAL CARE TRUST FUND</v>
          </cell>
          <cell r="G196">
            <v>447323973</v>
          </cell>
          <cell r="H196">
            <v>255190515.10741806</v>
          </cell>
          <cell r="I196">
            <v>73758131.006427824</v>
          </cell>
          <cell r="J196">
            <v>146157552.91977131</v>
          </cell>
          <cell r="K196">
            <v>80350926.332644269</v>
          </cell>
          <cell r="L196">
            <v>40696316.806982994</v>
          </cell>
          <cell r="M196">
            <v>62664052.565534219</v>
          </cell>
          <cell r="N196">
            <v>4152590.3045738707</v>
          </cell>
          <cell r="O196">
            <v>11291164.834032251</v>
          </cell>
          <cell r="P196">
            <v>320850.17061065708</v>
          </cell>
          <cell r="Q196">
            <v>0</v>
          </cell>
          <cell r="R196">
            <v>4917128.6158516416</v>
          </cell>
          <cell r="S196">
            <v>412162.26869069086</v>
          </cell>
          <cell r="T196">
            <v>0</v>
          </cell>
          <cell r="U196">
            <v>3694.9458286925314</v>
          </cell>
          <cell r="V196">
            <v>679915085.87836659</v>
          </cell>
        </row>
        <row r="197">
          <cell r="D197" t="str">
            <v>101582.C</v>
          </cell>
          <cell r="E197" t="str">
            <v>101582</v>
          </cell>
          <cell r="F197" t="str">
            <v>REFUGEE ASSISTANCE TRUST FUND</v>
          </cell>
          <cell r="G197">
            <v>303583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3435640.0681461841</v>
          </cell>
          <cell r="U197">
            <v>0</v>
          </cell>
          <cell r="V197">
            <v>3435640.0681461841</v>
          </cell>
        </row>
        <row r="198">
          <cell r="D198" t="str">
            <v>101582.D</v>
          </cell>
          <cell r="E198" t="str">
            <v>101582</v>
          </cell>
          <cell r="F198" t="str">
            <v>PUBLIC MEDICAL ASSIST TRUST FUND</v>
          </cell>
          <cell r="G198">
            <v>96566135</v>
          </cell>
          <cell r="H198">
            <v>56566135</v>
          </cell>
          <cell r="I198">
            <v>20000000</v>
          </cell>
          <cell r="J198">
            <v>20000000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96566135</v>
          </cell>
        </row>
        <row r="199">
          <cell r="D199" t="str">
            <v>101582.E</v>
          </cell>
          <cell r="E199" t="str">
            <v>101582</v>
          </cell>
          <cell r="F199" t="str">
            <v>OTHER STATE FUNDS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</row>
        <row r="200">
          <cell r="D200" t="str">
            <v>101582.F</v>
          </cell>
          <cell r="E200" t="str">
            <v>101582</v>
          </cell>
          <cell r="F200" t="str">
            <v>GRANTS AND DONATIONS TRUST FUND</v>
          </cell>
          <cell r="G200">
            <v>72208356</v>
          </cell>
          <cell r="H200">
            <v>52208356</v>
          </cell>
          <cell r="I200">
            <v>10000000</v>
          </cell>
          <cell r="J200">
            <v>10000000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72208356</v>
          </cell>
        </row>
        <row r="201">
          <cell r="D201" t="str">
            <v>101582.G</v>
          </cell>
          <cell r="E201" t="str">
            <v>101582</v>
          </cell>
          <cell r="F201" t="str">
            <v>HEALTH CARE TRUST FUND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</row>
        <row r="202">
          <cell r="D202" t="str">
            <v>101582.H</v>
          </cell>
          <cell r="E202" t="str">
            <v>101582</v>
          </cell>
          <cell r="F202" t="str">
            <v>TOBACCO SETTLEMENT TRUST FUND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</row>
        <row r="204">
          <cell r="D204" t="str">
            <v>101581.T</v>
          </cell>
          <cell r="E204" t="str">
            <v>101581</v>
          </cell>
          <cell r="F204" t="str">
            <v>TOTAL COST GRADUATE MEDICAL EDUCATION</v>
          </cell>
          <cell r="G204">
            <v>79980644</v>
          </cell>
          <cell r="H204">
            <v>79980644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79980644</v>
          </cell>
        </row>
        <row r="205">
          <cell r="D205" t="str">
            <v>101581.A</v>
          </cell>
          <cell r="E205" t="str">
            <v>101581</v>
          </cell>
          <cell r="F205" t="str">
            <v>GENERAL REVENUE</v>
          </cell>
          <cell r="G205">
            <v>32344172</v>
          </cell>
          <cell r="H205">
            <v>32344172.433600001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32344172.433600001</v>
          </cell>
        </row>
        <row r="206">
          <cell r="D206" t="str">
            <v>101581.B</v>
          </cell>
          <cell r="E206" t="str">
            <v>101581</v>
          </cell>
          <cell r="F206" t="str">
            <v>MEDICAL CARE TRUST FUND</v>
          </cell>
          <cell r="G206">
            <v>47636472</v>
          </cell>
          <cell r="H206">
            <v>47636471.566399999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47636471.566399999</v>
          </cell>
        </row>
        <row r="207">
          <cell r="D207" t="str">
            <v>101581.C</v>
          </cell>
          <cell r="E207" t="str">
            <v>101581</v>
          </cell>
          <cell r="F207" t="str">
            <v>REFUGEE ASSISTANCE TRUST FUND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</row>
        <row r="208">
          <cell r="D208" t="str">
            <v>101581.D</v>
          </cell>
          <cell r="E208" t="str">
            <v>101581</v>
          </cell>
          <cell r="F208" t="str">
            <v>PUBLIC MEDICAL ASSIST TRUST FUND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</row>
        <row r="209">
          <cell r="D209" t="str">
            <v>101581.E</v>
          </cell>
          <cell r="E209" t="str">
            <v>101581</v>
          </cell>
          <cell r="F209" t="str">
            <v>OTHER STATE FUNDS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</row>
        <row r="210">
          <cell r="D210" t="str">
            <v>101581.F</v>
          </cell>
          <cell r="E210" t="str">
            <v>101581</v>
          </cell>
          <cell r="F210" t="str">
            <v>GRANTS AND DONATIONS TRUST FUND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</row>
        <row r="211">
          <cell r="D211" t="str">
            <v>101581.G</v>
          </cell>
          <cell r="E211" t="str">
            <v>101581</v>
          </cell>
          <cell r="F211" t="str">
            <v>HEALTH CARE TRUST FUND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</row>
        <row r="212">
          <cell r="D212" t="str">
            <v>101581.H</v>
          </cell>
          <cell r="E212" t="str">
            <v>101581</v>
          </cell>
          <cell r="F212" t="str">
            <v>TOBACCO SETTLEMENT TRUST FUND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</row>
        <row r="214">
          <cell r="D214" t="str">
            <v>101583.T</v>
          </cell>
          <cell r="E214" t="str">
            <v>101583</v>
          </cell>
          <cell r="F214" t="str">
            <v>TOTAL COST REGULAR DISPROP SHARE</v>
          </cell>
          <cell r="G214">
            <v>228720825</v>
          </cell>
          <cell r="H214">
            <v>228720825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228720825</v>
          </cell>
        </row>
        <row r="215">
          <cell r="D215" t="str">
            <v>101583.A</v>
          </cell>
          <cell r="E215" t="str">
            <v>101583</v>
          </cell>
          <cell r="F215" t="str">
            <v>GENERAL REVENUE</v>
          </cell>
          <cell r="G215">
            <v>750000</v>
          </cell>
          <cell r="H215">
            <v>750000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750000</v>
          </cell>
        </row>
        <row r="216">
          <cell r="D216" t="str">
            <v>101583.B</v>
          </cell>
          <cell r="E216" t="str">
            <v>101583</v>
          </cell>
          <cell r="F216" t="str">
            <v>MEDICAL CARE TRUST FUND</v>
          </cell>
          <cell r="G216">
            <v>136592077</v>
          </cell>
          <cell r="H216">
            <v>136592077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136592077</v>
          </cell>
        </row>
        <row r="217">
          <cell r="D217" t="str">
            <v>101583.C</v>
          </cell>
          <cell r="E217" t="str">
            <v>101583</v>
          </cell>
          <cell r="F217" t="str">
            <v>REFUGEE ASSISTANCE TRUST FUND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</row>
        <row r="218">
          <cell r="D218" t="str">
            <v>101583.D</v>
          </cell>
          <cell r="E218" t="str">
            <v>101583</v>
          </cell>
          <cell r="F218" t="str">
            <v>PUBLIC MEDICAL ASSIST TRUST FUND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</row>
        <row r="219">
          <cell r="D219" t="str">
            <v>101583.E</v>
          </cell>
          <cell r="E219" t="str">
            <v>101583</v>
          </cell>
          <cell r="F219" t="str">
            <v>OTHER STATE FUNDS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</row>
        <row r="220">
          <cell r="D220" t="str">
            <v>101583.F</v>
          </cell>
          <cell r="E220" t="str">
            <v>101583</v>
          </cell>
          <cell r="F220" t="str">
            <v>GRANTS AND DONATIONS TRUST FUND</v>
          </cell>
          <cell r="G220">
            <v>91378748</v>
          </cell>
          <cell r="H220">
            <v>91378748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91378748</v>
          </cell>
        </row>
        <row r="221">
          <cell r="D221" t="str">
            <v>101583.G</v>
          </cell>
          <cell r="E221" t="str">
            <v>101583</v>
          </cell>
          <cell r="F221" t="str">
            <v>HEALTH CARE TRUST FUND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</row>
        <row r="222">
          <cell r="D222" t="str">
            <v>101583.H</v>
          </cell>
          <cell r="E222" t="str">
            <v>101583</v>
          </cell>
          <cell r="F222" t="str">
            <v>TOBACCO SETTLEMENT TRUST FUND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</row>
        <row r="224">
          <cell r="D224" t="str">
            <v>101321.T</v>
          </cell>
          <cell r="E224">
            <v>101321</v>
          </cell>
          <cell r="F224" t="str">
            <v>TOTAL COST G/A-SHANDS TEACHING HOSPITAL</v>
          </cell>
          <cell r="G224">
            <v>8673569</v>
          </cell>
          <cell r="H224">
            <v>8673569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8673569</v>
          </cell>
        </row>
        <row r="225">
          <cell r="D225" t="str">
            <v>101321.A</v>
          </cell>
          <cell r="E225">
            <v>101321</v>
          </cell>
          <cell r="F225" t="str">
            <v>GENERAL REVENUE</v>
          </cell>
          <cell r="G225">
            <v>8673569</v>
          </cell>
          <cell r="H225">
            <v>8673569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8673569</v>
          </cell>
        </row>
        <row r="226">
          <cell r="D226" t="str">
            <v>101321.B</v>
          </cell>
          <cell r="E226">
            <v>101321</v>
          </cell>
          <cell r="F226" t="str">
            <v>MEDICAL CARE TRUST FUND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</row>
        <row r="227">
          <cell r="D227" t="str">
            <v>101321.C</v>
          </cell>
          <cell r="E227">
            <v>101321</v>
          </cell>
          <cell r="F227" t="str">
            <v>REFUGEE ASSISTANCE TRUST FUND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</row>
        <row r="228">
          <cell r="D228" t="str">
            <v>101321.D</v>
          </cell>
          <cell r="E228">
            <v>101321</v>
          </cell>
          <cell r="F228" t="str">
            <v>PUBLIC MEDICAL ASSIST TRUST FUND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</row>
        <row r="229">
          <cell r="D229" t="str">
            <v>101321.E</v>
          </cell>
          <cell r="E229">
            <v>101321</v>
          </cell>
          <cell r="F229" t="str">
            <v>OTHER STATE FUNDS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</row>
        <row r="230">
          <cell r="D230" t="str">
            <v>101321.F</v>
          </cell>
          <cell r="E230">
            <v>101321</v>
          </cell>
          <cell r="F230" t="str">
            <v>GRANTS AND DONATIONS TRUST FUND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</row>
        <row r="231">
          <cell r="D231" t="str">
            <v>101321.G</v>
          </cell>
          <cell r="E231">
            <v>101321</v>
          </cell>
          <cell r="F231" t="str">
            <v>HEALTH CARE TRUST FUND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</row>
        <row r="232">
          <cell r="D232" t="str">
            <v>101321.H</v>
          </cell>
          <cell r="E232">
            <v>101321</v>
          </cell>
          <cell r="F232" t="str">
            <v>TOBACCO SETTLEMENT TRUST FUND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</row>
        <row r="234">
          <cell r="D234" t="str">
            <v>103559.T</v>
          </cell>
          <cell r="E234">
            <v>103559</v>
          </cell>
          <cell r="F234" t="str">
            <v>TOTAL COST MNTL HLTH HOSP DISPR SHARE D-6</v>
          </cell>
          <cell r="G234">
            <v>71125459</v>
          </cell>
          <cell r="H234">
            <v>71125459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71125459</v>
          </cell>
        </row>
        <row r="235">
          <cell r="D235" t="str">
            <v>103559.A</v>
          </cell>
          <cell r="E235">
            <v>103559</v>
          </cell>
          <cell r="F235" t="str">
            <v>GENERAL REVENUE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</row>
        <row r="236">
          <cell r="D236" t="str">
            <v>103559.B</v>
          </cell>
          <cell r="E236">
            <v>103559</v>
          </cell>
          <cell r="F236" t="str">
            <v>MEDICAL CARE TRUST FUND</v>
          </cell>
          <cell r="G236">
            <v>71125459</v>
          </cell>
          <cell r="H236">
            <v>71125459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71125459</v>
          </cell>
        </row>
        <row r="237">
          <cell r="D237" t="str">
            <v>103559.C</v>
          </cell>
          <cell r="E237">
            <v>103559</v>
          </cell>
          <cell r="F237" t="str">
            <v>REFUGEE ASSISTANCE TRUST FUND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</row>
        <row r="238">
          <cell r="D238" t="str">
            <v>103559.D</v>
          </cell>
          <cell r="E238">
            <v>103559</v>
          </cell>
          <cell r="F238" t="str">
            <v>PUBLIC MEDICAL ASSIST TRUST FUND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</row>
        <row r="239">
          <cell r="D239" t="str">
            <v>103559.E</v>
          </cell>
          <cell r="E239">
            <v>103559</v>
          </cell>
          <cell r="F239" t="str">
            <v>OTHER STATE FUNDS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</row>
        <row r="240">
          <cell r="D240" t="str">
            <v>103559.F</v>
          </cell>
          <cell r="E240">
            <v>103559</v>
          </cell>
          <cell r="F240" t="str">
            <v>GRANTS AND DONATIONS TRUST FUND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</row>
        <row r="241">
          <cell r="D241" t="str">
            <v>103559.G</v>
          </cell>
          <cell r="E241">
            <v>103559</v>
          </cell>
          <cell r="F241" t="str">
            <v>HEALTH CARE TRUST FUND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</row>
        <row r="242">
          <cell r="D242" t="str">
            <v>103559.H</v>
          </cell>
          <cell r="E242">
            <v>103559</v>
          </cell>
          <cell r="F242" t="str">
            <v>TOBACCO SETTLEMENT TRUST FUND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</row>
        <row r="244">
          <cell r="D244" t="str">
            <v>101240.T</v>
          </cell>
          <cell r="E244">
            <v>101240</v>
          </cell>
          <cell r="F244" t="str">
            <v>TOTAL COST G/A-RURAL HOSP FIN ASST D-7</v>
          </cell>
          <cell r="G244">
            <v>11503851</v>
          </cell>
          <cell r="H244">
            <v>11503851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11503851</v>
          </cell>
        </row>
        <row r="245">
          <cell r="D245" t="str">
            <v>101240.A</v>
          </cell>
          <cell r="E245">
            <v>101240</v>
          </cell>
          <cell r="F245" t="str">
            <v>GENERAL REVENUE</v>
          </cell>
          <cell r="G245">
            <v>2418622</v>
          </cell>
          <cell r="H245">
            <v>2418622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2418622</v>
          </cell>
        </row>
        <row r="246">
          <cell r="D246" t="str">
            <v>101240.B</v>
          </cell>
          <cell r="E246">
            <v>101240</v>
          </cell>
          <cell r="F246" t="str">
            <v>MEDICAL CARE TRUST FUND</v>
          </cell>
          <cell r="G246">
            <v>5407850</v>
          </cell>
          <cell r="H246">
            <v>5407850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5407850</v>
          </cell>
        </row>
        <row r="247">
          <cell r="D247" t="str">
            <v>101240.C</v>
          </cell>
          <cell r="E247">
            <v>101240</v>
          </cell>
          <cell r="F247" t="str">
            <v>REFUGEE ASSISTANCE TRUST FUND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</row>
        <row r="248">
          <cell r="D248" t="str">
            <v>101240.D</v>
          </cell>
          <cell r="E248">
            <v>101240</v>
          </cell>
          <cell r="F248" t="str">
            <v>PUBLIC MEDICAL ASSIST TRUST FUND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</row>
        <row r="249">
          <cell r="D249" t="str">
            <v>101240.E</v>
          </cell>
          <cell r="E249">
            <v>101240</v>
          </cell>
          <cell r="F249" t="str">
            <v>OTHER STATE FUNDS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</row>
        <row r="250">
          <cell r="D250" t="str">
            <v>101240.F</v>
          </cell>
          <cell r="E250">
            <v>101240</v>
          </cell>
          <cell r="F250" t="str">
            <v>GRANTS AND DONATIONS TRUST FUND</v>
          </cell>
          <cell r="G250">
            <v>3677379</v>
          </cell>
          <cell r="H250">
            <v>3677379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3677379</v>
          </cell>
        </row>
        <row r="251">
          <cell r="D251" t="str">
            <v>101240.G</v>
          </cell>
          <cell r="E251">
            <v>101240</v>
          </cell>
          <cell r="F251" t="str">
            <v>HEALTH CARE TRUST FUND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</row>
        <row r="252">
          <cell r="D252" t="str">
            <v>101240.H</v>
          </cell>
          <cell r="E252">
            <v>101240</v>
          </cell>
          <cell r="F252" t="str">
            <v>TOBACCO SETTLEMENT TRUST FUND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</row>
        <row r="254">
          <cell r="D254" t="str">
            <v>103602.T</v>
          </cell>
          <cell r="E254">
            <v>103602</v>
          </cell>
          <cell r="F254" t="str">
            <v>TOTAL COST TB HOSP DISPR SHARE D-5</v>
          </cell>
          <cell r="G254">
            <v>2406309</v>
          </cell>
          <cell r="H254">
            <v>2406309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2406309</v>
          </cell>
        </row>
        <row r="255">
          <cell r="D255" t="str">
            <v>103602.A</v>
          </cell>
          <cell r="E255">
            <v>103602</v>
          </cell>
          <cell r="F255" t="str">
            <v>GENERAL REVENUE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</row>
        <row r="256">
          <cell r="D256" t="str">
            <v>103602.B</v>
          </cell>
          <cell r="E256">
            <v>103602</v>
          </cell>
          <cell r="F256" t="str">
            <v>MEDICAL CARE TRUST FUND</v>
          </cell>
          <cell r="G256">
            <v>2406309</v>
          </cell>
          <cell r="H256">
            <v>2406309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2406309</v>
          </cell>
        </row>
        <row r="257">
          <cell r="D257" t="str">
            <v>103602.C</v>
          </cell>
          <cell r="E257">
            <v>103602</v>
          </cell>
          <cell r="F257" t="str">
            <v>REFUGEE ASSISTANCE TRUST FUND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</row>
        <row r="258">
          <cell r="D258" t="str">
            <v>103602.D</v>
          </cell>
          <cell r="E258">
            <v>103602</v>
          </cell>
          <cell r="F258" t="str">
            <v>PUBLIC MEDICAL ASSIST TRUST FUND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</row>
        <row r="259">
          <cell r="D259" t="str">
            <v>103602.E</v>
          </cell>
          <cell r="E259">
            <v>103602</v>
          </cell>
          <cell r="F259" t="str">
            <v>OTHER STATE FUNDS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</row>
        <row r="260">
          <cell r="D260" t="str">
            <v>103602.F</v>
          </cell>
          <cell r="E260">
            <v>103602</v>
          </cell>
          <cell r="F260" t="str">
            <v>GRANTS AND DONATIONS TRUST FUND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</row>
        <row r="261">
          <cell r="D261" t="str">
            <v>103602.G</v>
          </cell>
          <cell r="E261">
            <v>103602</v>
          </cell>
          <cell r="F261" t="str">
            <v>HEALTH CARE TRUST FUND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</row>
        <row r="262">
          <cell r="D262" t="str">
            <v>103602.H</v>
          </cell>
          <cell r="E262">
            <v>103602</v>
          </cell>
          <cell r="F262" t="str">
            <v>TOBACCO SETTLEMENT TRUST FUND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</row>
        <row r="264">
          <cell r="D264" t="str">
            <v>101584.T</v>
          </cell>
          <cell r="E264" t="str">
            <v>101584</v>
          </cell>
          <cell r="F264" t="str">
            <v>TOTAL COST LOW INCOME POOL</v>
          </cell>
          <cell r="G264">
            <v>2167968340</v>
          </cell>
          <cell r="H264">
            <v>2167968340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2167968340</v>
          </cell>
        </row>
        <row r="265">
          <cell r="D265" t="str">
            <v>101584.A</v>
          </cell>
          <cell r="E265" t="str">
            <v>101584</v>
          </cell>
          <cell r="F265" t="str">
            <v>GENERAL REVENUE</v>
          </cell>
          <cell r="G265">
            <v>9119726</v>
          </cell>
          <cell r="H265">
            <v>9119724.6960000992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9119724.6960000992</v>
          </cell>
        </row>
        <row r="266">
          <cell r="D266" t="str">
            <v>101584.B</v>
          </cell>
          <cell r="E266" t="str">
            <v>101584</v>
          </cell>
          <cell r="F266" t="str">
            <v>MEDICAL CARE TRUST FUND</v>
          </cell>
          <cell r="G266">
            <v>1291241942</v>
          </cell>
          <cell r="H266">
            <v>1291241943.3040001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1291241943.3040001</v>
          </cell>
        </row>
        <row r="267">
          <cell r="D267" t="str">
            <v>101584.C</v>
          </cell>
          <cell r="E267" t="str">
            <v>101584</v>
          </cell>
          <cell r="F267" t="str">
            <v>REFUGEE ASSISTANCE TRUST FUND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</row>
        <row r="268">
          <cell r="D268" t="str">
            <v>101584.D</v>
          </cell>
          <cell r="E268" t="str">
            <v>101584</v>
          </cell>
          <cell r="F268" t="str">
            <v>PUBLIC MEDICAL ASSIST TRUST FUND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</row>
        <row r="269">
          <cell r="D269" t="str">
            <v>101584.E</v>
          </cell>
          <cell r="E269" t="str">
            <v>101584</v>
          </cell>
          <cell r="F269" t="str">
            <v>OTHER STATE FUNDS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</row>
        <row r="270">
          <cell r="D270" t="str">
            <v>101584.F</v>
          </cell>
          <cell r="E270" t="str">
            <v>101584</v>
          </cell>
          <cell r="F270" t="str">
            <v>GRANTS AND DONATIONS TRUST FUND</v>
          </cell>
          <cell r="G270">
            <v>867606672</v>
          </cell>
          <cell r="H270">
            <v>867606672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867606672</v>
          </cell>
        </row>
        <row r="271">
          <cell r="D271" t="str">
            <v>101584.G</v>
          </cell>
          <cell r="E271" t="str">
            <v>101584</v>
          </cell>
          <cell r="F271" t="str">
            <v>HEALTH CARE TRUST FUND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</row>
        <row r="272">
          <cell r="D272" t="str">
            <v>101584.H</v>
          </cell>
          <cell r="E272" t="str">
            <v>101584</v>
          </cell>
          <cell r="F272" t="str">
            <v>TOBACCO SETTLEMENT TRUST FUND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</row>
        <row r="274">
          <cell r="D274" t="str">
            <v>103560.T</v>
          </cell>
          <cell r="E274" t="str">
            <v>103560</v>
          </cell>
          <cell r="F274" t="str">
            <v>TOTAL COST STATEWIDE INPATIENT PSYCHIATRIC SERVICES (CHILDREN'S MENTAL HOSPITAL)</v>
          </cell>
          <cell r="G274">
            <v>8598025</v>
          </cell>
          <cell r="H274">
            <v>9052500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9052500</v>
          </cell>
        </row>
        <row r="275">
          <cell r="D275" t="str">
            <v>103560.A</v>
          </cell>
          <cell r="E275" t="str">
            <v>103560</v>
          </cell>
          <cell r="F275" t="str">
            <v>GENERAL REVENUE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</row>
        <row r="276">
          <cell r="D276" t="str">
            <v>103560.B</v>
          </cell>
          <cell r="E276" t="str">
            <v>103560</v>
          </cell>
          <cell r="F276" t="str">
            <v>MEDICAL CARE TRUST FUND</v>
          </cell>
          <cell r="G276">
            <v>5120984</v>
          </cell>
          <cell r="H276">
            <v>5391669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5391669</v>
          </cell>
        </row>
        <row r="277">
          <cell r="D277" t="str">
            <v>103560.C</v>
          </cell>
          <cell r="E277" t="str">
            <v>103560</v>
          </cell>
          <cell r="F277" t="str">
            <v>REFUGEE ASSISTANCE TRUST FUND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</row>
        <row r="278">
          <cell r="D278" t="str">
            <v>103560.D</v>
          </cell>
          <cell r="E278" t="str">
            <v>103560</v>
          </cell>
          <cell r="F278" t="str">
            <v>PUBLIC MEDICAL ASSIST TRUST FUND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</row>
        <row r="279">
          <cell r="D279" t="str">
            <v>103560.E</v>
          </cell>
          <cell r="E279" t="str">
            <v>103560</v>
          </cell>
          <cell r="F279" t="str">
            <v>OTHER STATE FUNDS</v>
          </cell>
          <cell r="G279">
            <v>3477041</v>
          </cell>
          <cell r="H279">
            <v>3660831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3660831</v>
          </cell>
        </row>
        <row r="280">
          <cell r="D280" t="str">
            <v>103560.F</v>
          </cell>
          <cell r="E280" t="str">
            <v>103560</v>
          </cell>
          <cell r="F280" t="str">
            <v>GRANTS AND DONATIONS TRUST FUND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</row>
        <row r="281">
          <cell r="D281" t="str">
            <v>103560.G</v>
          </cell>
          <cell r="E281" t="str">
            <v>103560</v>
          </cell>
          <cell r="F281" t="str">
            <v>HEALTH CARE TRUST FUND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</row>
        <row r="282">
          <cell r="D282" t="str">
            <v>103560.H</v>
          </cell>
          <cell r="E282" t="str">
            <v>103560</v>
          </cell>
          <cell r="F282" t="str">
            <v>TOBACCO SETTLEMENT TRUST FUND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</row>
        <row r="284">
          <cell r="D284" t="str">
            <v>102233.T</v>
          </cell>
          <cell r="E284" t="str">
            <v>102233</v>
          </cell>
          <cell r="F284" t="str">
            <v>TOTAL COST NURSING HOME CARE</v>
          </cell>
          <cell r="G284">
            <v>550510071</v>
          </cell>
          <cell r="H284">
            <v>416469468.21013802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416469468.21013802</v>
          </cell>
        </row>
        <row r="285">
          <cell r="D285" t="str">
            <v>102233.A</v>
          </cell>
          <cell r="E285" t="str">
            <v>102233</v>
          </cell>
          <cell r="F285" t="str">
            <v>GENERAL REVENUE</v>
          </cell>
          <cell r="G285">
            <v>98240733</v>
          </cell>
          <cell r="H285">
            <v>76474512.944179833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76474512.944179833</v>
          </cell>
        </row>
        <row r="286">
          <cell r="D286" t="str">
            <v>102233.B</v>
          </cell>
          <cell r="E286" t="str">
            <v>102233</v>
          </cell>
          <cell r="F286" t="str">
            <v>MEDICAL CARE TRUST FUND</v>
          </cell>
          <cell r="G286">
            <v>330130271</v>
          </cell>
          <cell r="H286">
            <v>248049215.26595822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248049215.26595822</v>
          </cell>
        </row>
        <row r="287">
          <cell r="D287" t="str">
            <v>102233.C</v>
          </cell>
          <cell r="E287" t="str">
            <v>102233</v>
          </cell>
          <cell r="F287" t="str">
            <v>REFUGEE ASSISTANCE TRUST FUND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</row>
        <row r="288">
          <cell r="D288" t="str">
            <v>102233.D</v>
          </cell>
          <cell r="E288" t="str">
            <v>102233</v>
          </cell>
          <cell r="F288" t="str">
            <v>PUBLIC MEDICAL ASSIST TRUST FUND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</row>
        <row r="289">
          <cell r="D289" t="str">
            <v>102233.E</v>
          </cell>
          <cell r="E289" t="str">
            <v>102233</v>
          </cell>
          <cell r="F289" t="str">
            <v>OTHER STATE FUNDS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</row>
        <row r="290">
          <cell r="D290" t="str">
            <v>102233.F</v>
          </cell>
          <cell r="E290" t="str">
            <v>102233</v>
          </cell>
          <cell r="F290" t="str">
            <v>GRANTS AND DONATIONS TRUST FUND</v>
          </cell>
          <cell r="G290">
            <v>77209595</v>
          </cell>
          <cell r="H290">
            <v>55316268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55316268</v>
          </cell>
        </row>
        <row r="291">
          <cell r="D291" t="str">
            <v>102233.G</v>
          </cell>
          <cell r="E291" t="str">
            <v>102233</v>
          </cell>
          <cell r="F291" t="str">
            <v>HEALTH CARE TRUST FUND</v>
          </cell>
          <cell r="G291">
            <v>44929472</v>
          </cell>
          <cell r="H291">
            <v>36629472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36629472</v>
          </cell>
        </row>
        <row r="292">
          <cell r="D292" t="str">
            <v>102233.H</v>
          </cell>
          <cell r="E292" t="str">
            <v>102233</v>
          </cell>
          <cell r="F292" t="str">
            <v>TOBACCO SETTLEMENT TRUST FUND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</row>
        <row r="294">
          <cell r="D294" t="str">
            <v>101596.T</v>
          </cell>
          <cell r="E294" t="str">
            <v>101596</v>
          </cell>
          <cell r="F294" t="str">
            <v>TOTAL COST HOSPITAL OUTPATIENT SVCS</v>
          </cell>
          <cell r="G294">
            <v>331044636</v>
          </cell>
          <cell r="H294">
            <v>66685958.704800501</v>
          </cell>
          <cell r="I294">
            <v>26352588.048872489</v>
          </cell>
          <cell r="J294">
            <v>125629392.98626103</v>
          </cell>
          <cell r="K294">
            <v>11923039.78646424</v>
          </cell>
          <cell r="L294">
            <v>39200571.580653787</v>
          </cell>
          <cell r="M294">
            <v>22669798.066262852</v>
          </cell>
          <cell r="N294">
            <v>2554682.1703063291</v>
          </cell>
          <cell r="O294">
            <v>3271814.4937838465</v>
          </cell>
          <cell r="P294">
            <v>332169.65948048327</v>
          </cell>
          <cell r="Q294">
            <v>20372073.356465727</v>
          </cell>
          <cell r="R294">
            <v>3610604.1398084206</v>
          </cell>
          <cell r="S294">
            <v>54901.097605435971</v>
          </cell>
          <cell r="T294">
            <v>1711090.3252035799</v>
          </cell>
          <cell r="U294">
            <v>231161.42063915799</v>
          </cell>
          <cell r="V294">
            <v>324599845.83660793</v>
          </cell>
        </row>
        <row r="295">
          <cell r="D295" t="str">
            <v>101596.A</v>
          </cell>
          <cell r="E295" t="str">
            <v>101596</v>
          </cell>
          <cell r="F295" t="str">
            <v>GENERAL REVENUE</v>
          </cell>
          <cell r="G295">
            <v>80067185</v>
          </cell>
          <cell r="H295">
            <v>3708209.7002213225</v>
          </cell>
          <cell r="I295">
            <v>5656986.6069640331</v>
          </cell>
          <cell r="J295">
            <v>25804526.523643956</v>
          </cell>
          <cell r="K295">
            <v>4821677.2896461384</v>
          </cell>
          <cell r="L295">
            <v>15852711.147216391</v>
          </cell>
          <cell r="M295">
            <v>9167666.3379966971</v>
          </cell>
          <cell r="N295">
            <v>1033113.4696718794</v>
          </cell>
          <cell r="O295">
            <v>1323121.7812861875</v>
          </cell>
          <cell r="P295">
            <v>134329.41029390742</v>
          </cell>
          <cell r="Q295">
            <v>8238466.4653547388</v>
          </cell>
          <cell r="R295">
            <v>1023967.3340496682</v>
          </cell>
          <cell r="S295">
            <v>15569.951280901638</v>
          </cell>
          <cell r="T295">
            <v>0</v>
          </cell>
          <cell r="U295">
            <v>93481.678506475495</v>
          </cell>
          <cell r="V295">
            <v>76873827.696132302</v>
          </cell>
        </row>
        <row r="296">
          <cell r="D296" t="str">
            <v>101596.B</v>
          </cell>
          <cell r="E296" t="str">
            <v>101596</v>
          </cell>
          <cell r="F296" t="str">
            <v>MEDICAL CARE TRUST FUND</v>
          </cell>
          <cell r="G296">
            <v>197532833</v>
          </cell>
          <cell r="H296">
            <v>39718157.004579179</v>
          </cell>
          <cell r="I296">
            <v>15695601.441908455</v>
          </cell>
          <cell r="J296">
            <v>74824866.462617069</v>
          </cell>
          <cell r="K296">
            <v>7101362.496818102</v>
          </cell>
          <cell r="L296">
            <v>23347860.433437396</v>
          </cell>
          <cell r="M296">
            <v>13502131.728266155</v>
          </cell>
          <cell r="N296">
            <v>1521568.7006344497</v>
          </cell>
          <cell r="O296">
            <v>1948692.712497659</v>
          </cell>
          <cell r="P296">
            <v>197840.24918657585</v>
          </cell>
          <cell r="Q296">
            <v>12133606.891110988</v>
          </cell>
          <cell r="R296">
            <v>2586636.8057587524</v>
          </cell>
          <cell r="S296">
            <v>39331.146324534333</v>
          </cell>
          <cell r="T296">
            <v>0</v>
          </cell>
          <cell r="U296">
            <v>137679.7421326825</v>
          </cell>
          <cell r="V296">
            <v>192755335.815272</v>
          </cell>
        </row>
        <row r="297">
          <cell r="D297" t="str">
            <v>101596.C</v>
          </cell>
          <cell r="E297" t="str">
            <v>101596</v>
          </cell>
          <cell r="F297" t="str">
            <v>REFUGEE ASSISTANCE TRUST FUND</v>
          </cell>
          <cell r="G297">
            <v>185026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1711090.3252035799</v>
          </cell>
          <cell r="U297">
            <v>0</v>
          </cell>
          <cell r="V297">
            <v>1711090.3252035799</v>
          </cell>
        </row>
        <row r="298">
          <cell r="D298" t="str">
            <v>101596.D</v>
          </cell>
          <cell r="E298" t="str">
            <v>101596</v>
          </cell>
          <cell r="F298" t="str">
            <v>PUBLIC MEDICAL ASSIST TRUST FUND</v>
          </cell>
          <cell r="G298">
            <v>27076026</v>
          </cell>
          <cell r="H298">
            <v>7076026</v>
          </cell>
          <cell r="I298">
            <v>5000000</v>
          </cell>
          <cell r="J298">
            <v>15000000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27076026</v>
          </cell>
        </row>
        <row r="299">
          <cell r="D299" t="str">
            <v>101596.E</v>
          </cell>
          <cell r="E299" t="str">
            <v>101596</v>
          </cell>
          <cell r="F299" t="str">
            <v>OTHER STATE FUNDS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</row>
        <row r="300">
          <cell r="D300" t="str">
            <v>101596.F</v>
          </cell>
          <cell r="E300" t="str">
            <v>101596</v>
          </cell>
          <cell r="F300" t="str">
            <v>GRANTS AND DONATIONS TRUST FUND</v>
          </cell>
          <cell r="G300">
            <v>26183566</v>
          </cell>
          <cell r="H300">
            <v>16183566</v>
          </cell>
          <cell r="I300">
            <v>0</v>
          </cell>
          <cell r="J300">
            <v>10000000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26183566</v>
          </cell>
        </row>
        <row r="301">
          <cell r="D301" t="str">
            <v>101596.G</v>
          </cell>
          <cell r="E301" t="str">
            <v>101596</v>
          </cell>
          <cell r="F301" t="str">
            <v>HEALTH CARE TRUST FUND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</row>
        <row r="302">
          <cell r="D302" t="str">
            <v>101596.H</v>
          </cell>
          <cell r="E302" t="str">
            <v>101596</v>
          </cell>
          <cell r="F302" t="str">
            <v>TOBACCO SETTLEMENT TRUST FUND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</row>
        <row r="304">
          <cell r="D304" t="str">
            <v>102324.T</v>
          </cell>
          <cell r="E304" t="str">
            <v>102324</v>
          </cell>
          <cell r="F304" t="str">
            <v>TOTAL COST OTHER LAB &amp; X-RAY SERVICES</v>
          </cell>
          <cell r="G304">
            <v>27172099</v>
          </cell>
          <cell r="H304">
            <v>9511490.6316486783</v>
          </cell>
          <cell r="I304">
            <v>4640551.7743182499</v>
          </cell>
          <cell r="J304">
            <v>3712475.2932449267</v>
          </cell>
          <cell r="K304">
            <v>1045772.9519996291</v>
          </cell>
          <cell r="L304">
            <v>3679419.064856986</v>
          </cell>
          <cell r="M304">
            <v>24892042.984247923</v>
          </cell>
          <cell r="N304">
            <v>141803.4569442216</v>
          </cell>
          <cell r="O304">
            <v>4322122.1109077176</v>
          </cell>
          <cell r="P304">
            <v>76283.487362804735</v>
          </cell>
          <cell r="Q304">
            <v>0</v>
          </cell>
          <cell r="R304">
            <v>306699.39135075168</v>
          </cell>
          <cell r="S304">
            <v>1815.3575896940915</v>
          </cell>
          <cell r="T304">
            <v>950497.72181381646</v>
          </cell>
          <cell r="U304">
            <v>812168.2479228127</v>
          </cell>
          <cell r="V304">
            <v>54093142.474208213</v>
          </cell>
        </row>
        <row r="305">
          <cell r="D305" t="str">
            <v>102324.A</v>
          </cell>
          <cell r="E305" t="str">
            <v>102324</v>
          </cell>
          <cell r="F305" t="str">
            <v>GENERAL REVENUE</v>
          </cell>
          <cell r="G305">
            <v>10917373</v>
          </cell>
          <cell r="H305">
            <v>3846446.8114387253</v>
          </cell>
          <cell r="I305">
            <v>1876639.1375343003</v>
          </cell>
          <cell r="J305">
            <v>1501325.0085882484</v>
          </cell>
          <cell r="K305">
            <v>422910.58178865002</v>
          </cell>
          <cell r="L305">
            <v>1487957.0698281652</v>
          </cell>
          <cell r="M305">
            <v>10066342.182829859</v>
          </cell>
          <cell r="N305">
            <v>57345.317988243216</v>
          </cell>
          <cell r="O305">
            <v>1747866.181651081</v>
          </cell>
          <cell r="P305">
            <v>30849.042289518235</v>
          </cell>
          <cell r="Q305">
            <v>0</v>
          </cell>
          <cell r="R305">
            <v>86979.94738707316</v>
          </cell>
          <cell r="S305">
            <v>514.83541243724426</v>
          </cell>
          <cell r="T305">
            <v>0</v>
          </cell>
          <cell r="U305">
            <v>328440.83945998544</v>
          </cell>
          <cell r="V305">
            <v>21453616.95619629</v>
          </cell>
        </row>
        <row r="306">
          <cell r="D306" t="str">
            <v>102324.B</v>
          </cell>
          <cell r="E306" t="str">
            <v>102324</v>
          </cell>
          <cell r="F306" t="str">
            <v>MEDICAL CARE TRUST FUND</v>
          </cell>
          <cell r="G306">
            <v>16155429</v>
          </cell>
          <cell r="H306">
            <v>5665043.820209953</v>
          </cell>
          <cell r="I306">
            <v>2763912.6367839496</v>
          </cell>
          <cell r="J306">
            <v>2211150.2846566783</v>
          </cell>
          <cell r="K306">
            <v>622862.37021097913</v>
          </cell>
          <cell r="L306">
            <v>2191461.9950288208</v>
          </cell>
          <cell r="M306">
            <v>14825700.801418064</v>
          </cell>
          <cell r="N306">
            <v>84458.138955978386</v>
          </cell>
          <cell r="O306">
            <v>2574255.9292566366</v>
          </cell>
          <cell r="P306">
            <v>45434.445073286501</v>
          </cell>
          <cell r="Q306">
            <v>0</v>
          </cell>
          <cell r="R306">
            <v>219719.44396367852</v>
          </cell>
          <cell r="S306">
            <v>1300.5221772568473</v>
          </cell>
          <cell r="T306">
            <v>0</v>
          </cell>
          <cell r="U306">
            <v>483727.40846282727</v>
          </cell>
          <cell r="V306">
            <v>31689027.796198107</v>
          </cell>
        </row>
        <row r="307">
          <cell r="D307" t="str">
            <v>102324.C</v>
          </cell>
          <cell r="E307" t="str">
            <v>102324</v>
          </cell>
          <cell r="F307" t="str">
            <v>REFUGEE ASSISTANCE TRUST FUND</v>
          </cell>
          <cell r="G307">
            <v>99297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950497.72181381646</v>
          </cell>
          <cell r="U307">
            <v>0</v>
          </cell>
          <cell r="V307">
            <v>950497.72181381646</v>
          </cell>
        </row>
        <row r="308">
          <cell r="D308" t="str">
            <v>102324.D</v>
          </cell>
          <cell r="E308" t="str">
            <v>102324</v>
          </cell>
          <cell r="F308" t="str">
            <v>PUBLIC MEDICAL ASSIST TRUST FUND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</row>
        <row r="309">
          <cell r="D309" t="str">
            <v>102324.E</v>
          </cell>
          <cell r="E309" t="str">
            <v>102324</v>
          </cell>
          <cell r="F309" t="str">
            <v>OTHER STATE FUNDS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</row>
        <row r="310">
          <cell r="D310" t="str">
            <v>102324.F</v>
          </cell>
          <cell r="E310" t="str">
            <v>102324</v>
          </cell>
          <cell r="F310" t="str">
            <v>GRANTS AND DONATIONS TRUST FUND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</row>
        <row r="311">
          <cell r="D311" t="str">
            <v>102324.G</v>
          </cell>
          <cell r="E311" t="str">
            <v>102324</v>
          </cell>
          <cell r="F311" t="str">
            <v>HEALTH CARE TRUST FUND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</row>
        <row r="312">
          <cell r="D312" t="str">
            <v>102324.H</v>
          </cell>
          <cell r="E312" t="str">
            <v>102324</v>
          </cell>
          <cell r="F312" t="str">
            <v>TOBACCO SETTLEMENT TRUST FUND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</row>
        <row r="314">
          <cell r="D314" t="str">
            <v>101589.T</v>
          </cell>
          <cell r="E314" t="str">
            <v>101589</v>
          </cell>
          <cell r="F314" t="str">
            <v>TOTAL COST HOSPITAL INSURANCE BENEFIT</v>
          </cell>
          <cell r="G314">
            <v>75430430</v>
          </cell>
          <cell r="H314">
            <v>17759105.891537234</v>
          </cell>
          <cell r="I314">
            <v>92179.222047525604</v>
          </cell>
          <cell r="J314">
            <v>17429737.863552395</v>
          </cell>
          <cell r="K314">
            <v>478857.75676163868</v>
          </cell>
          <cell r="L314">
            <v>2410.1514755141388</v>
          </cell>
          <cell r="M314">
            <v>147344.37942502217</v>
          </cell>
          <cell r="N314">
            <v>0</v>
          </cell>
          <cell r="O314">
            <v>25959.242719279391</v>
          </cell>
          <cell r="P314">
            <v>450.43604745935119</v>
          </cell>
          <cell r="Q314">
            <v>47424249.518439673</v>
          </cell>
          <cell r="R314">
            <v>0</v>
          </cell>
          <cell r="S314">
            <v>0</v>
          </cell>
          <cell r="T314">
            <v>0</v>
          </cell>
          <cell r="U314">
            <v>4676.4102564102559</v>
          </cell>
          <cell r="V314">
            <v>83364970.87226215</v>
          </cell>
        </row>
        <row r="315">
          <cell r="D315" t="str">
            <v>101589.A</v>
          </cell>
          <cell r="E315" t="str">
            <v>101589</v>
          </cell>
          <cell r="F315" t="str">
            <v>GENERAL REVENUE</v>
          </cell>
          <cell r="G315">
            <v>30504066</v>
          </cell>
          <cell r="H315">
            <v>7181782.4225376565</v>
          </cell>
          <cell r="I315">
            <v>37277.277396019352</v>
          </cell>
          <cell r="J315">
            <v>7048585.9920205884</v>
          </cell>
          <cell r="K315">
            <v>193650.07683440665</v>
          </cell>
          <cell r="L315">
            <v>974.66525669791781</v>
          </cell>
          <cell r="M315">
            <v>59586.067039478963</v>
          </cell>
          <cell r="N315">
            <v>0</v>
          </cell>
          <cell r="O315">
            <v>10497.917755676584</v>
          </cell>
          <cell r="P315">
            <v>182.15633759256161</v>
          </cell>
          <cell r="Q315">
            <v>19178366.505257003</v>
          </cell>
          <cell r="R315">
            <v>0</v>
          </cell>
          <cell r="S315">
            <v>0</v>
          </cell>
          <cell r="T315">
            <v>0</v>
          </cell>
          <cell r="U315">
            <v>1891.1403076923075</v>
          </cell>
          <cell r="V315">
            <v>33712794.220742814</v>
          </cell>
        </row>
        <row r="316">
          <cell r="D316" t="str">
            <v>101589.B</v>
          </cell>
          <cell r="E316" t="str">
            <v>101589</v>
          </cell>
          <cell r="F316" t="str">
            <v>MEDICAL CARE TRUST FUND</v>
          </cell>
          <cell r="G316">
            <v>44926364</v>
          </cell>
          <cell r="H316">
            <v>10577323.468999578</v>
          </cell>
          <cell r="I316">
            <v>54901.944651506252</v>
          </cell>
          <cell r="J316">
            <v>10381151.871531807</v>
          </cell>
          <cell r="K316">
            <v>285207.67992723203</v>
          </cell>
          <cell r="L316">
            <v>1435.486218816221</v>
          </cell>
          <cell r="M316">
            <v>87758.312385543206</v>
          </cell>
          <cell r="N316">
            <v>0</v>
          </cell>
          <cell r="O316">
            <v>15461.324963602807</v>
          </cell>
          <cell r="P316">
            <v>268.27970986678957</v>
          </cell>
          <cell r="Q316">
            <v>28245883.01318267</v>
          </cell>
          <cell r="R316">
            <v>0</v>
          </cell>
          <cell r="S316">
            <v>0</v>
          </cell>
          <cell r="T316">
            <v>0</v>
          </cell>
          <cell r="U316">
            <v>2785.2699487179484</v>
          </cell>
          <cell r="V316">
            <v>49652176.651519351</v>
          </cell>
        </row>
        <row r="317">
          <cell r="D317" t="str">
            <v>101589.C</v>
          </cell>
          <cell r="E317" t="str">
            <v>101589</v>
          </cell>
          <cell r="F317" t="str">
            <v>REFUGEE ASSISTANCE TRUST FUND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</row>
        <row r="318">
          <cell r="D318" t="str">
            <v>101589.D</v>
          </cell>
          <cell r="E318" t="str">
            <v>101589</v>
          </cell>
          <cell r="F318" t="str">
            <v>PUBLIC MEDICAL ASSIST TRUST FUND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</row>
        <row r="319">
          <cell r="D319" t="str">
            <v>101589.E</v>
          </cell>
          <cell r="E319" t="str">
            <v>101589</v>
          </cell>
          <cell r="F319" t="str">
            <v>OTHER STATE FUNDS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</row>
        <row r="320">
          <cell r="D320" t="str">
            <v>101589.F</v>
          </cell>
          <cell r="E320" t="str">
            <v>101589</v>
          </cell>
          <cell r="F320" t="str">
            <v>GRANTS AND DONATIONS TRUST FUND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</row>
        <row r="321">
          <cell r="D321" t="str">
            <v>101589.G</v>
          </cell>
          <cell r="E321" t="str">
            <v>101589</v>
          </cell>
          <cell r="F321" t="str">
            <v>HEALTH CARE TRUST FUND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</row>
        <row r="322">
          <cell r="D322" t="str">
            <v>101589.H</v>
          </cell>
          <cell r="E322" t="str">
            <v>101589</v>
          </cell>
          <cell r="F322" t="str">
            <v>TOBACCO SETTLEMENT TRUST FUND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</row>
        <row r="324">
          <cell r="D324" t="str">
            <v>103556.T</v>
          </cell>
          <cell r="E324" t="str">
            <v>103556</v>
          </cell>
          <cell r="F324" t="str">
            <v>TOTAL COST ST MENTAL HEALTH HOSP PRG</v>
          </cell>
          <cell r="G324">
            <v>9338855</v>
          </cell>
          <cell r="H324">
            <v>5838171.8061197726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5838171.8061197726</v>
          </cell>
        </row>
        <row r="325">
          <cell r="D325" t="str">
            <v>103556.A</v>
          </cell>
          <cell r="E325" t="str">
            <v>103556</v>
          </cell>
          <cell r="F325" t="str">
            <v>GENERAL REVENUE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</row>
        <row r="326">
          <cell r="D326" t="str">
            <v>103556.B</v>
          </cell>
          <cell r="E326" t="str">
            <v>103556</v>
          </cell>
          <cell r="F326" t="str">
            <v>MEDICAL CARE TRUST FUND</v>
          </cell>
          <cell r="G326">
            <v>5562222</v>
          </cell>
          <cell r="H326">
            <v>3477215.1277249367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3477215.1277249367</v>
          </cell>
        </row>
        <row r="327">
          <cell r="D327" t="str">
            <v>103556.C</v>
          </cell>
          <cell r="E327" t="str">
            <v>103556</v>
          </cell>
          <cell r="F327" t="str">
            <v>REFUGEE ASSISTANCE TRUST FUND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</row>
        <row r="328">
          <cell r="D328" t="str">
            <v>103556.D</v>
          </cell>
          <cell r="E328" t="str">
            <v>103556</v>
          </cell>
          <cell r="F328" t="str">
            <v>PUBLIC MEDICAL ASSIST TRUST FUND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</row>
        <row r="329">
          <cell r="D329" t="str">
            <v>103556.E</v>
          </cell>
          <cell r="E329" t="str">
            <v>103556</v>
          </cell>
          <cell r="F329" t="str">
            <v>OTHER STATE FUNDS</v>
          </cell>
          <cell r="G329">
            <v>3776633</v>
          </cell>
          <cell r="H329">
            <v>2360956.6783948359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2360956.6783948359</v>
          </cell>
        </row>
        <row r="330">
          <cell r="D330" t="str">
            <v>103556.F</v>
          </cell>
          <cell r="E330" t="str">
            <v>103556</v>
          </cell>
          <cell r="F330" t="str">
            <v>GRANTS AND DONATIONS TRUST FUND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</row>
        <row r="331">
          <cell r="D331" t="str">
            <v>103556.G</v>
          </cell>
          <cell r="E331" t="str">
            <v>103556</v>
          </cell>
          <cell r="F331" t="str">
            <v>HEALTH CARE TRUST FUND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</row>
        <row r="332">
          <cell r="D332" t="str">
            <v>103556.H</v>
          </cell>
          <cell r="E332" t="str">
            <v>103556</v>
          </cell>
          <cell r="F332" t="str">
            <v>TOBACCO SETTLEMENT TRUST FUND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</row>
        <row r="334">
          <cell r="D334" t="str">
            <v>101561.T</v>
          </cell>
          <cell r="E334" t="str">
            <v>101561</v>
          </cell>
          <cell r="F334" t="str">
            <v>TOTAL COST HOME HEALTH SERVICES</v>
          </cell>
          <cell r="G334">
            <v>54119799</v>
          </cell>
          <cell r="H334">
            <v>30669132.386246115</v>
          </cell>
          <cell r="I334">
            <v>1738868.2799487696</v>
          </cell>
          <cell r="J334">
            <v>3808718.1494064596</v>
          </cell>
          <cell r="K334">
            <v>958801.87313678535</v>
          </cell>
          <cell r="L334">
            <v>3158873.1620823289</v>
          </cell>
          <cell r="M334">
            <v>395194.60428242455</v>
          </cell>
          <cell r="N334">
            <v>174209.39282395237</v>
          </cell>
          <cell r="O334">
            <v>73445.034821288238</v>
          </cell>
          <cell r="P334">
            <v>20669.316332180304</v>
          </cell>
          <cell r="Q334">
            <v>0</v>
          </cell>
          <cell r="R334">
            <v>170217.97581795472</v>
          </cell>
          <cell r="S334">
            <v>6804.9982345303733</v>
          </cell>
          <cell r="T334">
            <v>100816.79472594222</v>
          </cell>
          <cell r="U334">
            <v>5473.8038778043065</v>
          </cell>
          <cell r="V334">
            <v>41281225.77173654</v>
          </cell>
        </row>
        <row r="335">
          <cell r="D335" t="str">
            <v>101561.A</v>
          </cell>
          <cell r="E335" t="str">
            <v>101561</v>
          </cell>
          <cell r="F335" t="str">
            <v>GENERAL REVENUE</v>
          </cell>
          <cell r="G335">
            <v>21821063</v>
          </cell>
          <cell r="H335">
            <v>12402597.136997927</v>
          </cell>
          <cell r="I335">
            <v>703198.33241128235</v>
          </cell>
          <cell r="J335">
            <v>1540245.6196199721</v>
          </cell>
          <cell r="K335">
            <v>387739.47749651596</v>
          </cell>
          <cell r="L335">
            <v>1277448.3067460938</v>
          </cell>
          <cell r="M335">
            <v>159816.69797181248</v>
          </cell>
          <cell r="N335">
            <v>70450.278458006331</v>
          </cell>
          <cell r="O335">
            <v>29701.172081728961</v>
          </cell>
          <cell r="P335">
            <v>8358.6715247337143</v>
          </cell>
          <cell r="Q335">
            <v>0</v>
          </cell>
          <cell r="R335">
            <v>48273.817941971953</v>
          </cell>
          <cell r="S335">
            <v>1929.897499312814</v>
          </cell>
          <cell r="T335">
            <v>0</v>
          </cell>
          <cell r="U335">
            <v>2213.6062881840612</v>
          </cell>
          <cell r="V335">
            <v>16631973.015037542</v>
          </cell>
        </row>
        <row r="336">
          <cell r="D336" t="str">
            <v>101561.B</v>
          </cell>
          <cell r="E336" t="str">
            <v>101561</v>
          </cell>
          <cell r="F336" t="str">
            <v>MEDICAL CARE TRUST FUND</v>
          </cell>
          <cell r="G336">
            <v>32267105</v>
          </cell>
          <cell r="H336">
            <v>18266535.249248188</v>
          </cell>
          <cell r="I336">
            <v>1035669.9475374873</v>
          </cell>
          <cell r="J336">
            <v>2268472.5297864876</v>
          </cell>
          <cell r="K336">
            <v>571062.39564026939</v>
          </cell>
          <cell r="L336">
            <v>1881424.8553362351</v>
          </cell>
          <cell r="M336">
            <v>235377.90631061207</v>
          </cell>
          <cell r="N336">
            <v>103759.11436594604</v>
          </cell>
          <cell r="O336">
            <v>43743.862739559278</v>
          </cell>
          <cell r="P336">
            <v>12310.64480744659</v>
          </cell>
          <cell r="Q336">
            <v>0</v>
          </cell>
          <cell r="R336">
            <v>121944.15787598277</v>
          </cell>
          <cell r="S336">
            <v>4875.1007352175593</v>
          </cell>
          <cell r="T336">
            <v>0</v>
          </cell>
          <cell r="U336">
            <v>3260.1975896202453</v>
          </cell>
          <cell r="V336">
            <v>24548435.961973045</v>
          </cell>
        </row>
        <row r="337">
          <cell r="D337" t="str">
            <v>101561.C</v>
          </cell>
          <cell r="E337" t="str">
            <v>101561</v>
          </cell>
          <cell r="F337" t="str">
            <v>REFUGEE ASSISTANCE TRUST FUND</v>
          </cell>
          <cell r="G337">
            <v>31631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100816.79472594222</v>
          </cell>
          <cell r="U337">
            <v>0</v>
          </cell>
          <cell r="V337">
            <v>100816.79472594222</v>
          </cell>
        </row>
        <row r="338">
          <cell r="D338" t="str">
            <v>101561.D</v>
          </cell>
          <cell r="E338" t="str">
            <v>101561</v>
          </cell>
          <cell r="F338" t="str">
            <v>PUBLIC MEDICAL ASSIST TRUST FUND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</row>
        <row r="339">
          <cell r="D339" t="str">
            <v>101561.E</v>
          </cell>
          <cell r="E339" t="str">
            <v>101561</v>
          </cell>
          <cell r="F339" t="str">
            <v>OTHER STATE FUNDS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</row>
        <row r="340">
          <cell r="D340" t="str">
            <v>101561.F</v>
          </cell>
          <cell r="E340" t="str">
            <v>101561</v>
          </cell>
          <cell r="F340" t="str">
            <v>GRANTS AND DONATIONS TRUST FUND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</row>
        <row r="341">
          <cell r="D341" t="str">
            <v>101561.G</v>
          </cell>
          <cell r="E341" t="str">
            <v>101561</v>
          </cell>
          <cell r="F341" t="str">
            <v>HEALTH CARE TRUST FUND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</row>
        <row r="342">
          <cell r="D342" t="str">
            <v>101561.H</v>
          </cell>
          <cell r="E342" t="str">
            <v>101561</v>
          </cell>
          <cell r="F342" t="str">
            <v>TOBACCO SETTLEMENT TRUST FUND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</row>
        <row r="344">
          <cell r="D344" t="str">
            <v>101026.T</v>
          </cell>
          <cell r="E344" t="str">
            <v>101026</v>
          </cell>
          <cell r="F344" t="str">
            <v>TOTAL COST CHILDREN'S HEALTH SCREENING SERVICES</v>
          </cell>
          <cell r="G344">
            <v>40974672</v>
          </cell>
          <cell r="H344">
            <v>2949218.5595612763</v>
          </cell>
          <cell r="I344">
            <v>6181569.0804947708</v>
          </cell>
          <cell r="J344">
            <v>228802.55602771699</v>
          </cell>
          <cell r="K344">
            <v>4502.4374485230046</v>
          </cell>
          <cell r="L344">
            <v>25987660.813924652</v>
          </cell>
          <cell r="M344">
            <v>180886.535568725</v>
          </cell>
          <cell r="N344">
            <v>1405465.6473002355</v>
          </cell>
          <cell r="O344">
            <v>17041.998556154573</v>
          </cell>
          <cell r="P344">
            <v>226888.51419107476</v>
          </cell>
          <cell r="Q344">
            <v>0</v>
          </cell>
          <cell r="R344">
            <v>1642224.896828942</v>
          </cell>
          <cell r="S344">
            <v>68844.043805514448</v>
          </cell>
          <cell r="T344">
            <v>6258.8369277805632</v>
          </cell>
          <cell r="U344">
            <v>51.161371179912109</v>
          </cell>
          <cell r="V344">
            <v>38899415.082006544</v>
          </cell>
        </row>
        <row r="345">
          <cell r="D345" t="str">
            <v>101026.A</v>
          </cell>
          <cell r="E345" t="str">
            <v>101026</v>
          </cell>
          <cell r="F345" t="str">
            <v>GENERAL REVENUE</v>
          </cell>
          <cell r="G345">
            <v>16224859</v>
          </cell>
          <cell r="H345">
            <v>1192663.9854865801</v>
          </cell>
          <cell r="I345">
            <v>2499826.5361520853</v>
          </cell>
          <cell r="J345">
            <v>92527.753657608759</v>
          </cell>
          <cell r="K345">
            <v>1820.7857041827028</v>
          </cell>
          <cell r="L345">
            <v>10509410.033151129</v>
          </cell>
          <cell r="M345">
            <v>73150.514983992383</v>
          </cell>
          <cell r="N345">
            <v>568370.30776821519</v>
          </cell>
          <cell r="O345">
            <v>6891.7842161089084</v>
          </cell>
          <cell r="P345">
            <v>91753.715138870641</v>
          </cell>
          <cell r="Q345">
            <v>0</v>
          </cell>
          <cell r="R345">
            <v>465734.98074068781</v>
          </cell>
          <cell r="S345">
            <v>19524.170823243898</v>
          </cell>
          <cell r="T345">
            <v>0</v>
          </cell>
          <cell r="U345">
            <v>20.689658505156455</v>
          </cell>
          <cell r="V345">
            <v>15521695.257481214</v>
          </cell>
        </row>
        <row r="346">
          <cell r="D346" t="str">
            <v>101026.B</v>
          </cell>
          <cell r="E346" t="str">
            <v>101026</v>
          </cell>
          <cell r="F346" t="str">
            <v>MEDICAL CARE TRUST FUND</v>
          </cell>
          <cell r="G346">
            <v>24730642</v>
          </cell>
          <cell r="H346">
            <v>1756554.5740746963</v>
          </cell>
          <cell r="I346">
            <v>3681742.5443426855</v>
          </cell>
          <cell r="J346">
            <v>136274.80237010823</v>
          </cell>
          <cell r="K346">
            <v>2681.6517443403018</v>
          </cell>
          <cell r="L346">
            <v>15478250.780773522</v>
          </cell>
          <cell r="M346">
            <v>107736.02058473261</v>
          </cell>
          <cell r="N346">
            <v>837095.33953202027</v>
          </cell>
          <cell r="O346">
            <v>10150.214340045664</v>
          </cell>
          <cell r="P346">
            <v>135134.79905220412</v>
          </cell>
          <cell r="Q346">
            <v>0</v>
          </cell>
          <cell r="R346">
            <v>1176489.9160882542</v>
          </cell>
          <cell r="S346">
            <v>49319.87298227055</v>
          </cell>
          <cell r="T346">
            <v>0</v>
          </cell>
          <cell r="U346">
            <v>30.471712674755654</v>
          </cell>
          <cell r="V346">
            <v>23371460.987597559</v>
          </cell>
        </row>
        <row r="347">
          <cell r="D347" t="str">
            <v>101026.C</v>
          </cell>
          <cell r="E347" t="str">
            <v>101026</v>
          </cell>
          <cell r="F347" t="str">
            <v>REFUGEE ASSISTANCE TRUST FUND</v>
          </cell>
          <cell r="G347">
            <v>19171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6258.8369277805632</v>
          </cell>
          <cell r="U347">
            <v>0</v>
          </cell>
          <cell r="V347">
            <v>6258.8369277805632</v>
          </cell>
        </row>
        <row r="348">
          <cell r="D348" t="str">
            <v>101026.D</v>
          </cell>
          <cell r="E348" t="str">
            <v>101026</v>
          </cell>
          <cell r="F348" t="str">
            <v>PUBLIC MEDICAL ASSIST TRUST FUND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</row>
        <row r="349">
          <cell r="D349" t="str">
            <v>101026.E</v>
          </cell>
          <cell r="E349" t="str">
            <v>101026</v>
          </cell>
          <cell r="F349" t="str">
            <v>OTHER STATE FUNDS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</row>
        <row r="350">
          <cell r="D350" t="str">
            <v>101026.F</v>
          </cell>
          <cell r="E350" t="str">
            <v>101026</v>
          </cell>
          <cell r="F350" t="str">
            <v>GRANTS AND DONATIONS TRUST FUND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</row>
        <row r="351">
          <cell r="D351" t="str">
            <v>101026.G</v>
          </cell>
          <cell r="E351" t="str">
            <v>101026</v>
          </cell>
          <cell r="F351" t="str">
            <v>HEALTH CARE TRUST FUND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</row>
        <row r="352">
          <cell r="D352" t="str">
            <v>101026.H</v>
          </cell>
          <cell r="E352" t="str">
            <v>101026</v>
          </cell>
          <cell r="F352" t="str">
            <v>TOBACCO SETTLEMENT TRUST FUND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</row>
        <row r="354">
          <cell r="D354" t="str">
            <v>101246.T</v>
          </cell>
          <cell r="E354" t="str">
            <v>101246</v>
          </cell>
          <cell r="F354" t="str">
            <v>TOTAL COST FAMILY PLANNING</v>
          </cell>
          <cell r="G354">
            <v>5892709</v>
          </cell>
          <cell r="H354">
            <v>0</v>
          </cell>
          <cell r="I354">
            <v>832543.45733073354</v>
          </cell>
          <cell r="J354">
            <v>1203348.9481689227</v>
          </cell>
          <cell r="K354">
            <v>13980.959576047519</v>
          </cell>
          <cell r="L354">
            <v>569522.07085407164</v>
          </cell>
          <cell r="M354">
            <v>1875957.8964889194</v>
          </cell>
          <cell r="N354">
            <v>11.962722816637996</v>
          </cell>
          <cell r="O354">
            <v>296383.7097800601</v>
          </cell>
          <cell r="P354">
            <v>7509.5412412488913</v>
          </cell>
          <cell r="Q354">
            <v>0</v>
          </cell>
          <cell r="R354">
            <v>42179.094136181884</v>
          </cell>
          <cell r="S354">
            <v>18.344621677215191</v>
          </cell>
          <cell r="T354">
            <v>9807.8571715683065</v>
          </cell>
          <cell r="U354">
            <v>1970024.8200904597</v>
          </cell>
          <cell r="V354">
            <v>6821288.6621827073</v>
          </cell>
        </row>
        <row r="355">
          <cell r="D355" t="str">
            <v>101246.A</v>
          </cell>
          <cell r="E355" t="str">
            <v>101246</v>
          </cell>
          <cell r="F355" t="str">
            <v>GENERAL REVENUE</v>
          </cell>
          <cell r="G355">
            <v>588697</v>
          </cell>
          <cell r="H355">
            <v>0</v>
          </cell>
          <cell r="I355">
            <v>83254.345733073307</v>
          </cell>
          <cell r="J355">
            <v>120334.89481689222</v>
          </cell>
          <cell r="K355">
            <v>1398.0959576047517</v>
          </cell>
          <cell r="L355">
            <v>56952.207085407164</v>
          </cell>
          <cell r="M355">
            <v>187595.78964889189</v>
          </cell>
          <cell r="N355">
            <v>1.1962722816637985</v>
          </cell>
          <cell r="O355">
            <v>29638.370978005987</v>
          </cell>
          <cell r="P355">
            <v>750.95412412488895</v>
          </cell>
          <cell r="Q355">
            <v>0</v>
          </cell>
          <cell r="R355">
            <v>4217.9094136181884</v>
          </cell>
          <cell r="S355">
            <v>1.8344621677215187</v>
          </cell>
          <cell r="T355">
            <v>0</v>
          </cell>
          <cell r="U355">
            <v>197002.48200904601</v>
          </cell>
          <cell r="V355">
            <v>681148.08050111379</v>
          </cell>
        </row>
        <row r="356">
          <cell r="D356" t="str">
            <v>101246.B</v>
          </cell>
          <cell r="E356" t="str">
            <v>101246</v>
          </cell>
          <cell r="F356" t="str">
            <v>MEDICAL CARE TRUST FUND</v>
          </cell>
          <cell r="G356">
            <v>5298266</v>
          </cell>
          <cell r="H356">
            <v>0</v>
          </cell>
          <cell r="I356">
            <v>749289.11159766023</v>
          </cell>
          <cell r="J356">
            <v>1083014.0533520305</v>
          </cell>
          <cell r="K356">
            <v>12582.863618442767</v>
          </cell>
          <cell r="L356">
            <v>512569.86376866448</v>
          </cell>
          <cell r="M356">
            <v>1688362.1068400275</v>
          </cell>
          <cell r="N356">
            <v>10.766450534974197</v>
          </cell>
          <cell r="O356">
            <v>266745.33880205412</v>
          </cell>
          <cell r="P356">
            <v>6758.5871171240024</v>
          </cell>
          <cell r="Q356">
            <v>0</v>
          </cell>
          <cell r="R356">
            <v>37961.184722563696</v>
          </cell>
          <cell r="S356">
            <v>16.510159509493672</v>
          </cell>
          <cell r="T356">
            <v>0</v>
          </cell>
          <cell r="U356">
            <v>1773022.3380814136</v>
          </cell>
          <cell r="V356">
            <v>6130332.7245100252</v>
          </cell>
        </row>
        <row r="357">
          <cell r="D357" t="str">
            <v>101246.C</v>
          </cell>
          <cell r="E357" t="str">
            <v>101246</v>
          </cell>
          <cell r="F357" t="str">
            <v>REFUGEE ASSISTANCE TRUST FUND</v>
          </cell>
          <cell r="G357">
            <v>5746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9807.8571715683065</v>
          </cell>
          <cell r="U357">
            <v>0</v>
          </cell>
          <cell r="V357">
            <v>9807.8571715683065</v>
          </cell>
        </row>
        <row r="358">
          <cell r="D358" t="str">
            <v>101246.D</v>
          </cell>
          <cell r="E358" t="str">
            <v>101246</v>
          </cell>
          <cell r="F358" t="str">
            <v>PUBLIC MEDICAL ASSIST TRUST FUND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</row>
        <row r="359">
          <cell r="D359" t="str">
            <v>101246.E</v>
          </cell>
          <cell r="E359" t="str">
            <v>101246</v>
          </cell>
          <cell r="F359" t="str">
            <v>OTHER STATE FUNDS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</row>
        <row r="360">
          <cell r="D360" t="str">
            <v>101246.F</v>
          </cell>
          <cell r="E360" t="str">
            <v>101246</v>
          </cell>
          <cell r="F360" t="str">
            <v>GRANTS AND DONATIONS TRUST FUND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</row>
        <row r="361">
          <cell r="D361" t="str">
            <v>101246.G</v>
          </cell>
          <cell r="E361" t="str">
            <v>101246</v>
          </cell>
          <cell r="F361" t="str">
            <v>HEALTH CARE TRUST FUND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</row>
        <row r="362">
          <cell r="D362" t="str">
            <v>101246.H</v>
          </cell>
          <cell r="E362" t="str">
            <v>101246</v>
          </cell>
          <cell r="F362" t="str">
            <v>TOBACCO SETTLEMENT TRUST FUND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</row>
        <row r="364">
          <cell r="D364" t="str">
            <v>102387.T</v>
          </cell>
          <cell r="E364" t="str">
            <v>102387</v>
          </cell>
          <cell r="F364" t="str">
            <v>TOTAL COST PATIENT TRANSPORTATION</v>
          </cell>
          <cell r="G364">
            <v>25105565</v>
          </cell>
          <cell r="H364">
            <v>8071630.9043573886</v>
          </cell>
          <cell r="I364">
            <v>3245033.627644259</v>
          </cell>
          <cell r="J364">
            <v>4146839.0734608178</v>
          </cell>
          <cell r="K364">
            <v>665892.09838019614</v>
          </cell>
          <cell r="L364">
            <v>6451456.273571183</v>
          </cell>
          <cell r="M364">
            <v>1208835.8552698032</v>
          </cell>
          <cell r="N364">
            <v>314480.21486519364</v>
          </cell>
          <cell r="O364">
            <v>195489.08770296304</v>
          </cell>
          <cell r="P364">
            <v>43685.32720193288</v>
          </cell>
          <cell r="Q364">
            <v>24701.992223584708</v>
          </cell>
          <cell r="R364">
            <v>662389.3244122779</v>
          </cell>
          <cell r="S364">
            <v>5644.4969627591472</v>
          </cell>
          <cell r="T364">
            <v>224708.82999253823</v>
          </cell>
          <cell r="U364">
            <v>2303692.9996460746</v>
          </cell>
          <cell r="V364">
            <v>27564480.105690971</v>
          </cell>
        </row>
        <row r="365">
          <cell r="D365" t="str">
            <v>102387.A</v>
          </cell>
          <cell r="E365" t="str">
            <v>102387</v>
          </cell>
          <cell r="F365" t="str">
            <v>GENERAL REVENUE</v>
          </cell>
          <cell r="G365">
            <v>10135971</v>
          </cell>
          <cell r="H365">
            <v>3264167.5377221275</v>
          </cell>
          <cell r="I365">
            <v>1312291.5990193384</v>
          </cell>
          <cell r="J365">
            <v>1676981.7213075547</v>
          </cell>
          <cell r="K365">
            <v>269286.76458495134</v>
          </cell>
          <cell r="L365">
            <v>2608968.9170321864</v>
          </cell>
          <cell r="M365">
            <v>488853.21987110842</v>
          </cell>
          <cell r="N365">
            <v>127175.7988914843</v>
          </cell>
          <cell r="O365">
            <v>79055.787067078243</v>
          </cell>
          <cell r="P365">
            <v>17666.346320461656</v>
          </cell>
          <cell r="Q365">
            <v>9989.4856552176552</v>
          </cell>
          <cell r="R365">
            <v>187853.61240332201</v>
          </cell>
          <cell r="S365">
            <v>1600.7793386384938</v>
          </cell>
          <cell r="T365">
            <v>0</v>
          </cell>
          <cell r="U365">
            <v>931613.44905687263</v>
          </cell>
          <cell r="V365">
            <v>10975505.018270342</v>
          </cell>
        </row>
        <row r="366">
          <cell r="D366" t="str">
            <v>102387.B</v>
          </cell>
          <cell r="E366" t="str">
            <v>102387</v>
          </cell>
          <cell r="F366" t="str">
            <v>MEDICAL CARE TRUST FUND</v>
          </cell>
          <cell r="G366">
            <v>14963360</v>
          </cell>
          <cell r="H366">
            <v>4807463.3666352611</v>
          </cell>
          <cell r="I366">
            <v>1932742.0286249206</v>
          </cell>
          <cell r="J366">
            <v>2469857.3521532631</v>
          </cell>
          <cell r="K366">
            <v>396605.33379524481</v>
          </cell>
          <cell r="L366">
            <v>3842487.3565389966</v>
          </cell>
          <cell r="M366">
            <v>719982.63539869478</v>
          </cell>
          <cell r="N366">
            <v>187304.41597370934</v>
          </cell>
          <cell r="O366">
            <v>116433.30063588479</v>
          </cell>
          <cell r="P366">
            <v>26018.980881471223</v>
          </cell>
          <cell r="Q366">
            <v>14712.506568367053</v>
          </cell>
          <cell r="R366">
            <v>474535.71200895589</v>
          </cell>
          <cell r="S366">
            <v>4043.7176241206535</v>
          </cell>
          <cell r="T366">
            <v>0</v>
          </cell>
          <cell r="U366">
            <v>1372079.550589202</v>
          </cell>
          <cell r="V366">
            <v>16364266.257428093</v>
          </cell>
        </row>
        <row r="367">
          <cell r="D367" t="str">
            <v>102387.C</v>
          </cell>
          <cell r="E367" t="str">
            <v>102387</v>
          </cell>
          <cell r="F367" t="str">
            <v>REFUGEE ASSISTANCE TRUST FUND</v>
          </cell>
          <cell r="G367">
            <v>6234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224708.82999253823</v>
          </cell>
          <cell r="U367">
            <v>0</v>
          </cell>
          <cell r="V367">
            <v>224708.82999253823</v>
          </cell>
        </row>
        <row r="368">
          <cell r="D368" t="str">
            <v>102387.D</v>
          </cell>
          <cell r="E368" t="str">
            <v>102387</v>
          </cell>
          <cell r="F368" t="str">
            <v>PUBLIC MEDICAL ASSIST TRUST FUND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</row>
        <row r="369">
          <cell r="D369" t="str">
            <v>102387.E</v>
          </cell>
          <cell r="E369" t="str">
            <v>102387</v>
          </cell>
          <cell r="F369" t="str">
            <v>OTHER STATE FUNDS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</row>
        <row r="370">
          <cell r="D370" t="str">
            <v>102387.F</v>
          </cell>
          <cell r="E370" t="str">
            <v>102387</v>
          </cell>
          <cell r="F370" t="str">
            <v>GRANTS AND DONATIONS TRUST FUND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</row>
        <row r="371">
          <cell r="D371" t="str">
            <v>102387.G</v>
          </cell>
          <cell r="E371" t="str">
            <v>102387</v>
          </cell>
          <cell r="F371" t="str">
            <v>HEALTH CARE TRUST FUND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</row>
        <row r="372">
          <cell r="D372" t="str">
            <v>102387.H</v>
          </cell>
          <cell r="E372" t="str">
            <v>102387</v>
          </cell>
          <cell r="F372" t="str">
            <v>TOBACCO SETTLEMENT TRUST FUND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</row>
        <row r="374">
          <cell r="D374" t="str">
            <v>102681.T</v>
          </cell>
          <cell r="E374" t="str">
            <v>102681</v>
          </cell>
          <cell r="F374" t="str">
            <v>TOTAL COST PRESCRIBED MEDICINE/DRUGS</v>
          </cell>
          <cell r="G374">
            <v>379792597</v>
          </cell>
          <cell r="H374">
            <v>261713108.36372545</v>
          </cell>
          <cell r="I374">
            <v>42067253.721686415</v>
          </cell>
          <cell r="J374">
            <v>125603482.49622637</v>
          </cell>
          <cell r="K374">
            <v>18714478.828057513</v>
          </cell>
          <cell r="L374">
            <v>77815696.714809939</v>
          </cell>
          <cell r="M374">
            <v>9499891.3720056284</v>
          </cell>
          <cell r="N374">
            <v>3148367.6382079832</v>
          </cell>
          <cell r="O374">
            <v>1438018.7822782309</v>
          </cell>
          <cell r="P374">
            <v>667685.08654746064</v>
          </cell>
          <cell r="Q374">
            <v>0</v>
          </cell>
          <cell r="R374">
            <v>6410367.4992698971</v>
          </cell>
          <cell r="S374">
            <v>38748.648136739292</v>
          </cell>
          <cell r="T374">
            <v>2683010.66316714</v>
          </cell>
          <cell r="U374">
            <v>702542.38540560368</v>
          </cell>
          <cell r="V374">
            <v>550502652.1995244</v>
          </cell>
        </row>
        <row r="375">
          <cell r="D375" t="str">
            <v>102681.A</v>
          </cell>
          <cell r="E375" t="str">
            <v>102681</v>
          </cell>
          <cell r="F375" t="str">
            <v>GENERAL REVENUE</v>
          </cell>
          <cell r="G375">
            <v>70429544</v>
          </cell>
          <cell r="H375">
            <v>26437617.341538578</v>
          </cell>
          <cell r="I375">
            <v>9429605.8093379848</v>
          </cell>
          <cell r="J375">
            <v>23220918.713249937</v>
          </cell>
          <cell r="K375">
            <v>4518137.7580824569</v>
          </cell>
          <cell r="L375">
            <v>20931922.562765136</v>
          </cell>
          <cell r="M375">
            <v>2746640.7823590757</v>
          </cell>
          <cell r="N375">
            <v>613264.06930730818</v>
          </cell>
          <cell r="O375">
            <v>409102.36556931655</v>
          </cell>
          <cell r="P375">
            <v>187563.61176779307</v>
          </cell>
          <cell r="Q375">
            <v>0</v>
          </cell>
          <cell r="R375">
            <v>2149052.9697287465</v>
          </cell>
          <cell r="S375">
            <v>15669.953306497369</v>
          </cell>
          <cell r="T375">
            <v>0</v>
          </cell>
          <cell r="U375">
            <v>141382.76880202617</v>
          </cell>
          <cell r="V375">
            <v>90800878.705814898</v>
          </cell>
        </row>
        <row r="376">
          <cell r="D376" t="str">
            <v>102681.B</v>
          </cell>
          <cell r="E376" t="str">
            <v>102681</v>
          </cell>
          <cell r="F376" t="str">
            <v>MEDICAL CARE TRUST FUND</v>
          </cell>
          <cell r="G376">
            <v>62550103</v>
          </cell>
          <cell r="H376">
            <v>30746002.02218689</v>
          </cell>
          <cell r="I376">
            <v>8107419.9123484315</v>
          </cell>
          <cell r="J376">
            <v>13179157.78297643</v>
          </cell>
          <cell r="K376">
            <v>4329120.0699750548</v>
          </cell>
          <cell r="L376">
            <v>22795748.152044803</v>
          </cell>
          <cell r="M376">
            <v>3210380.5896465527</v>
          </cell>
          <cell r="N376">
            <v>400107.56890067487</v>
          </cell>
          <cell r="O376">
            <v>471070.41670891433</v>
          </cell>
          <cell r="P376">
            <v>213388.47477966759</v>
          </cell>
          <cell r="Q376">
            <v>0</v>
          </cell>
          <cell r="R376">
            <v>2827170.5295411507</v>
          </cell>
          <cell r="S376">
            <v>23078.694830241922</v>
          </cell>
          <cell r="T376">
            <v>0</v>
          </cell>
          <cell r="U376">
            <v>99420.616603577553</v>
          </cell>
          <cell r="V376">
            <v>86402064.8305424</v>
          </cell>
        </row>
        <row r="377">
          <cell r="D377" t="str">
            <v>102681.C</v>
          </cell>
          <cell r="E377" t="str">
            <v>102681</v>
          </cell>
          <cell r="F377" t="str">
            <v>REFUGEE ASSISTANCE TRUST FUND</v>
          </cell>
          <cell r="G377">
            <v>377920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2683010.66316714</v>
          </cell>
          <cell r="U377">
            <v>0</v>
          </cell>
          <cell r="V377">
            <v>2683010.66316714</v>
          </cell>
        </row>
        <row r="378">
          <cell r="D378" t="str">
            <v>102681.D</v>
          </cell>
          <cell r="E378" t="str">
            <v>102681</v>
          </cell>
          <cell r="F378" t="str">
            <v>PUBLIC MEDICAL ASSIST TRUST FUND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</row>
        <row r="379">
          <cell r="D379" t="str">
            <v>102681.E</v>
          </cell>
          <cell r="E379" t="str">
            <v>102681</v>
          </cell>
          <cell r="F379" t="str">
            <v>OTHER STATE FUNDS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</row>
        <row r="380">
          <cell r="D380" t="str">
            <v>102681.F</v>
          </cell>
          <cell r="E380" t="str">
            <v>102681</v>
          </cell>
          <cell r="F380" t="str">
            <v>GRANTS AND DONATIONS TRUST FUND</v>
          </cell>
          <cell r="G380">
            <v>223018654</v>
          </cell>
          <cell r="H380">
            <v>181113113</v>
          </cell>
          <cell r="I380">
            <v>24530228</v>
          </cell>
          <cell r="J380">
            <v>89203406</v>
          </cell>
          <cell r="K380">
            <v>9867221</v>
          </cell>
          <cell r="L380">
            <v>34088026</v>
          </cell>
          <cell r="M380">
            <v>3542870</v>
          </cell>
          <cell r="N380">
            <v>2134996</v>
          </cell>
          <cell r="O380">
            <v>557846</v>
          </cell>
          <cell r="P380">
            <v>266733</v>
          </cell>
          <cell r="Q380">
            <v>0</v>
          </cell>
          <cell r="R380">
            <v>1434144</v>
          </cell>
          <cell r="S380">
            <v>0</v>
          </cell>
          <cell r="T380">
            <v>0</v>
          </cell>
          <cell r="U380">
            <v>461739</v>
          </cell>
          <cell r="V380">
            <v>347200322</v>
          </cell>
        </row>
        <row r="381">
          <cell r="D381" t="str">
            <v>102681.G</v>
          </cell>
          <cell r="E381" t="str">
            <v>102681</v>
          </cell>
          <cell r="F381" t="str">
            <v>HEALTH CARE TRUST FUND</v>
          </cell>
          <cell r="G381">
            <v>23416376</v>
          </cell>
          <cell r="H381">
            <v>23416376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23416376</v>
          </cell>
        </row>
        <row r="382">
          <cell r="D382" t="str">
            <v>102681.H</v>
          </cell>
          <cell r="E382" t="str">
            <v>102681</v>
          </cell>
          <cell r="F382" t="str">
            <v>TOBACCO SETTLEMENT TRUST FUND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</row>
        <row r="384">
          <cell r="D384" t="str">
            <v>102683.T</v>
          </cell>
          <cell r="E384" t="str">
            <v>102683</v>
          </cell>
          <cell r="F384" t="str">
            <v>TOTAL COST MEDICARE PART D PAYMENT</v>
          </cell>
          <cell r="G384">
            <v>455872367</v>
          </cell>
          <cell r="H384">
            <v>439918521.6821146</v>
          </cell>
          <cell r="I384">
            <v>2090096.4005554076</v>
          </cell>
          <cell r="J384">
            <v>5544129.0100637563</v>
          </cell>
          <cell r="K384">
            <v>8247132.5049484745</v>
          </cell>
          <cell r="L384">
            <v>19291.690777010073</v>
          </cell>
          <cell r="M384">
            <v>635227.66486558178</v>
          </cell>
          <cell r="N384">
            <v>0</v>
          </cell>
          <cell r="O384">
            <v>86924.237360313666</v>
          </cell>
          <cell r="P384">
            <v>8190.4697320686746</v>
          </cell>
          <cell r="Q384">
            <v>0</v>
          </cell>
          <cell r="R384">
            <v>2993.7626587408809</v>
          </cell>
          <cell r="S384">
            <v>0</v>
          </cell>
          <cell r="T384">
            <v>0</v>
          </cell>
          <cell r="U384">
            <v>131271.83258234611</v>
          </cell>
          <cell r="V384">
            <v>456683779.25565827</v>
          </cell>
        </row>
        <row r="385">
          <cell r="D385" t="str">
            <v>102683.A</v>
          </cell>
          <cell r="E385" t="str">
            <v>102683</v>
          </cell>
          <cell r="F385" t="str">
            <v>GENERAL REVENUE</v>
          </cell>
          <cell r="G385">
            <v>455872367</v>
          </cell>
          <cell r="H385">
            <v>439918521.6821146</v>
          </cell>
          <cell r="I385">
            <v>2090096.4005554076</v>
          </cell>
          <cell r="J385">
            <v>5544129.0100637563</v>
          </cell>
          <cell r="K385">
            <v>8247132.5049484745</v>
          </cell>
          <cell r="L385">
            <v>19291.690777010073</v>
          </cell>
          <cell r="M385">
            <v>635227.66486558178</v>
          </cell>
          <cell r="N385">
            <v>0</v>
          </cell>
          <cell r="O385">
            <v>86924.237360313666</v>
          </cell>
          <cell r="P385">
            <v>8190.4697320686746</v>
          </cell>
          <cell r="Q385">
            <v>0</v>
          </cell>
          <cell r="R385">
            <v>2993.7626587408809</v>
          </cell>
          <cell r="S385">
            <v>0</v>
          </cell>
          <cell r="T385">
            <v>0</v>
          </cell>
          <cell r="U385">
            <v>131271.83258234611</v>
          </cell>
          <cell r="V385">
            <v>456683779.25565827</v>
          </cell>
        </row>
        <row r="386">
          <cell r="D386" t="str">
            <v>102683.B</v>
          </cell>
          <cell r="E386" t="str">
            <v>102683</v>
          </cell>
          <cell r="F386" t="str">
            <v>MEDICAL CARE TRUST FUND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</row>
        <row r="387">
          <cell r="D387" t="str">
            <v>102683.C</v>
          </cell>
          <cell r="E387" t="str">
            <v>102683</v>
          </cell>
          <cell r="F387" t="str">
            <v>REFUGEE ASSISTANCE TRUST FUND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</row>
        <row r="388">
          <cell r="D388" t="str">
            <v>102683.D</v>
          </cell>
          <cell r="E388" t="str">
            <v>102683</v>
          </cell>
          <cell r="F388" t="str">
            <v>PUBLIC MEDICAL ASSIST TRUST FUND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</row>
        <row r="389">
          <cell r="D389" t="str">
            <v>102683.E</v>
          </cell>
          <cell r="E389" t="str">
            <v>102683</v>
          </cell>
          <cell r="F389" t="str">
            <v>OTHER STATE FUNDS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</row>
        <row r="390">
          <cell r="D390" t="str">
            <v>102683.F</v>
          </cell>
          <cell r="E390" t="str">
            <v>102683</v>
          </cell>
          <cell r="F390" t="str">
            <v>GRANTS AND DONATIONS TRUST FUND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</row>
        <row r="391">
          <cell r="D391" t="str">
            <v>102683.G</v>
          </cell>
          <cell r="E391" t="str">
            <v>102683</v>
          </cell>
          <cell r="F391" t="str">
            <v>HEALTH CARE TRUST FUND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</row>
        <row r="392">
          <cell r="D392" t="str">
            <v>102683.H</v>
          </cell>
          <cell r="E392" t="str">
            <v>102683</v>
          </cell>
          <cell r="F392" t="str">
            <v>TOBACCO SETTLEMENT TRUST FUND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</row>
        <row r="394">
          <cell r="D394" t="str">
            <v>101644.T</v>
          </cell>
          <cell r="E394" t="str">
            <v>101644</v>
          </cell>
          <cell r="F394" t="str">
            <v>TOTAL COST ICF/MR - SUNLAND CENTER</v>
          </cell>
          <cell r="G394">
            <v>84320350</v>
          </cell>
          <cell r="H394">
            <v>78920361.379726887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78920361.379726887</v>
          </cell>
        </row>
        <row r="395">
          <cell r="D395" t="str">
            <v>101644.A</v>
          </cell>
          <cell r="E395" t="str">
            <v>101644</v>
          </cell>
          <cell r="F395" t="str">
            <v>GENERAL REVENUE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</row>
        <row r="396">
          <cell r="D396" t="str">
            <v>101644.B</v>
          </cell>
          <cell r="E396" t="str">
            <v>101644</v>
          </cell>
          <cell r="F396" t="str">
            <v>MEDICAL CARE TRUST FUND</v>
          </cell>
          <cell r="G396">
            <v>50221200</v>
          </cell>
          <cell r="H396">
            <v>47004967.237765335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47004967.237765335</v>
          </cell>
        </row>
        <row r="397">
          <cell r="D397" t="str">
            <v>101644.C</v>
          </cell>
          <cell r="E397" t="str">
            <v>101644</v>
          </cell>
          <cell r="F397" t="str">
            <v>REFUGEE ASSISTANCE TRUST FUND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</row>
        <row r="398">
          <cell r="D398" t="str">
            <v>101644.D</v>
          </cell>
          <cell r="E398" t="str">
            <v>101644</v>
          </cell>
          <cell r="F398" t="str">
            <v>PUBLIC MEDICAL ASSIST TRUST FUND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</row>
        <row r="399">
          <cell r="D399" t="str">
            <v>101644.E</v>
          </cell>
          <cell r="E399" t="str">
            <v>101644</v>
          </cell>
          <cell r="F399" t="str">
            <v>OTHER STATE FUNDS</v>
          </cell>
          <cell r="G399">
            <v>34099150</v>
          </cell>
          <cell r="H399">
            <v>31915394.141961552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31915394.141961552</v>
          </cell>
        </row>
        <row r="400">
          <cell r="D400" t="str">
            <v>101644.F</v>
          </cell>
          <cell r="E400" t="str">
            <v>101644</v>
          </cell>
          <cell r="F400" t="str">
            <v>GRANTS AND DONATIONS TRUST FUND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</row>
        <row r="401">
          <cell r="D401" t="str">
            <v>101644.G</v>
          </cell>
          <cell r="E401" t="str">
            <v>101644</v>
          </cell>
          <cell r="F401" t="str">
            <v>HEALTH CARE TRUST FUND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</row>
        <row r="402">
          <cell r="D402" t="str">
            <v>101644.H</v>
          </cell>
          <cell r="E402" t="str">
            <v>101644</v>
          </cell>
          <cell r="F402" t="str">
            <v>TOBACCO SETTLEMENT TRUST FUND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</row>
        <row r="404">
          <cell r="D404" t="str">
            <v>101649.T</v>
          </cell>
          <cell r="E404" t="str">
            <v>101649</v>
          </cell>
          <cell r="F404" t="str">
            <v>TOTAL COST ICF/DD COMMUNITY</v>
          </cell>
          <cell r="G404">
            <v>245734888</v>
          </cell>
          <cell r="H404">
            <v>245510731.91235813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245510731.91235813</v>
          </cell>
        </row>
        <row r="405">
          <cell r="D405" t="str">
            <v>101649.A</v>
          </cell>
          <cell r="E405" t="str">
            <v>101649</v>
          </cell>
          <cell r="F405" t="str">
            <v>GENERAL REVENUE</v>
          </cell>
          <cell r="G405">
            <v>84305316</v>
          </cell>
          <cell r="H405">
            <v>84233190.985357612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84233190.985357612</v>
          </cell>
        </row>
        <row r="406">
          <cell r="D406" t="str">
            <v>101649.B</v>
          </cell>
          <cell r="E406" t="str">
            <v>101649</v>
          </cell>
          <cell r="F406" t="str">
            <v>MEDICAL CARE TRUST FUND</v>
          </cell>
          <cell r="G406">
            <v>146378223</v>
          </cell>
          <cell r="H406">
            <v>146226191.92700052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146226191.92700052</v>
          </cell>
        </row>
        <row r="407">
          <cell r="D407" t="str">
            <v>101649.C</v>
          </cell>
          <cell r="E407" t="str">
            <v>101649</v>
          </cell>
          <cell r="F407" t="str">
            <v>REFUGEE ASSISTANCE TRUST FUND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</row>
        <row r="408">
          <cell r="D408" t="str">
            <v>101649.D</v>
          </cell>
          <cell r="E408" t="str">
            <v>101649</v>
          </cell>
          <cell r="F408" t="str">
            <v>PUBLIC MEDICAL ASSIST TRUST FUND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</row>
        <row r="409">
          <cell r="D409" t="str">
            <v>101649.E</v>
          </cell>
          <cell r="E409" t="str">
            <v>101649</v>
          </cell>
          <cell r="F409" t="str">
            <v>OTHER STATE FUNDS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</row>
        <row r="410">
          <cell r="D410" t="str">
            <v>101649.F</v>
          </cell>
          <cell r="E410" t="str">
            <v>101649</v>
          </cell>
          <cell r="F410" t="str">
            <v>GRANTS AND DONATIONS TRUST FUND</v>
          </cell>
          <cell r="G410">
            <v>15051349</v>
          </cell>
          <cell r="H410">
            <v>15051349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15051349</v>
          </cell>
        </row>
        <row r="411">
          <cell r="D411" t="str">
            <v>101649.G</v>
          </cell>
          <cell r="E411" t="str">
            <v>101649</v>
          </cell>
          <cell r="F411" t="str">
            <v>HEALTH CARE TRUST FUND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</row>
        <row r="412">
          <cell r="D412" t="str">
            <v>101649.H</v>
          </cell>
          <cell r="E412" t="str">
            <v>101649</v>
          </cell>
          <cell r="F412" t="str">
            <v>TOBACCO SETTLEMENT TRUST FUND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</row>
        <row r="414">
          <cell r="D414" t="str">
            <v>102538.T</v>
          </cell>
          <cell r="E414" t="str">
            <v>102538</v>
          </cell>
          <cell r="F414" t="str">
            <v>TOTAL COST PERSONAL CARE SERVICES</v>
          </cell>
          <cell r="G414">
            <v>55892191</v>
          </cell>
          <cell r="H414">
            <v>44250849.935806096</v>
          </cell>
          <cell r="I414">
            <v>4095702.4025363084</v>
          </cell>
          <cell r="J414">
            <v>249514.60381893968</v>
          </cell>
          <cell r="K414">
            <v>74383.56791079315</v>
          </cell>
          <cell r="L414">
            <v>5577670.1580183096</v>
          </cell>
          <cell r="M414">
            <v>0</v>
          </cell>
          <cell r="N414">
            <v>744956.38622875453</v>
          </cell>
          <cell r="O414">
            <v>0</v>
          </cell>
          <cell r="P414">
            <v>26570.843645387962</v>
          </cell>
          <cell r="Q414">
            <v>0</v>
          </cell>
          <cell r="R414">
            <v>65567.466711517496</v>
          </cell>
          <cell r="S414">
            <v>74783.929591648397</v>
          </cell>
          <cell r="T414">
            <v>0</v>
          </cell>
          <cell r="U414">
            <v>0</v>
          </cell>
          <cell r="V414">
            <v>55159999.294267759</v>
          </cell>
        </row>
        <row r="415">
          <cell r="D415" t="str">
            <v>102538.A</v>
          </cell>
          <cell r="E415" t="str">
            <v>102538</v>
          </cell>
          <cell r="F415" t="str">
            <v>GENERAL REVENUE</v>
          </cell>
          <cell r="G415">
            <v>22602405</v>
          </cell>
          <cell r="H415">
            <v>17895043.714039985</v>
          </cell>
          <cell r="I415">
            <v>1656302.0515856831</v>
          </cell>
          <cell r="J415">
            <v>100903.70578437921</v>
          </cell>
          <cell r="K415">
            <v>30080.714863124747</v>
          </cell>
          <cell r="L415">
            <v>2255609.8119026045</v>
          </cell>
          <cell r="M415">
            <v>0</v>
          </cell>
          <cell r="N415">
            <v>301260.36259090831</v>
          </cell>
          <cell r="O415">
            <v>0</v>
          </cell>
          <cell r="P415">
            <v>10745.249170194891</v>
          </cell>
          <cell r="Q415">
            <v>0</v>
          </cell>
          <cell r="R415">
            <v>18594.933559386358</v>
          </cell>
          <cell r="S415">
            <v>21208.722432191484</v>
          </cell>
          <cell r="T415">
            <v>0</v>
          </cell>
          <cell r="U415">
            <v>0</v>
          </cell>
          <cell r="V415">
            <v>22289749.265928462</v>
          </cell>
        </row>
        <row r="416">
          <cell r="D416" t="str">
            <v>102538.B</v>
          </cell>
          <cell r="E416" t="str">
            <v>102538</v>
          </cell>
          <cell r="F416" t="str">
            <v>MEDICAL CARE TRUST FUND</v>
          </cell>
          <cell r="G416">
            <v>33289786</v>
          </cell>
          <cell r="H416">
            <v>26355806.221766111</v>
          </cell>
          <cell r="I416">
            <v>2439400.3509506253</v>
          </cell>
          <cell r="J416">
            <v>148610.89803456047</v>
          </cell>
          <cell r="K416">
            <v>44302.853047668403</v>
          </cell>
          <cell r="L416">
            <v>3322060.3461157051</v>
          </cell>
          <cell r="M416">
            <v>0</v>
          </cell>
          <cell r="N416">
            <v>443696.02363784623</v>
          </cell>
          <cell r="O416">
            <v>0</v>
          </cell>
          <cell r="P416">
            <v>15825.594475193071</v>
          </cell>
          <cell r="Q416">
            <v>0</v>
          </cell>
          <cell r="R416">
            <v>46972.533152131138</v>
          </cell>
          <cell r="S416">
            <v>53575.207159456913</v>
          </cell>
          <cell r="T416">
            <v>0</v>
          </cell>
          <cell r="U416">
            <v>0</v>
          </cell>
          <cell r="V416">
            <v>32870250.028339297</v>
          </cell>
        </row>
        <row r="417">
          <cell r="D417" t="str">
            <v>102538.C</v>
          </cell>
          <cell r="E417" t="str">
            <v>102538</v>
          </cell>
          <cell r="F417" t="str">
            <v>REFUGEE ASSISTANCE TRUST FUND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</row>
        <row r="418">
          <cell r="D418" t="str">
            <v>102538.D</v>
          </cell>
          <cell r="E418" t="str">
            <v>102538</v>
          </cell>
          <cell r="F418" t="str">
            <v>PUBLIC MEDICAL ASSIST TRUST FUND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</row>
        <row r="419">
          <cell r="D419" t="str">
            <v>102538.E</v>
          </cell>
          <cell r="E419" t="str">
            <v>102538</v>
          </cell>
          <cell r="F419" t="str">
            <v>OTHER STATE FUNDS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</row>
        <row r="420">
          <cell r="D420" t="str">
            <v>102538.F</v>
          </cell>
          <cell r="E420" t="str">
            <v>102538</v>
          </cell>
          <cell r="F420" t="str">
            <v>GRANTS AND DONATIONS TRUST FUND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</row>
        <row r="421">
          <cell r="D421" t="str">
            <v>102538.G</v>
          </cell>
          <cell r="E421" t="str">
            <v>102538</v>
          </cell>
          <cell r="F421" t="str">
            <v>HEALTH CARE TRUST FUND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</row>
        <row r="422">
          <cell r="D422" t="str">
            <v>102538.H</v>
          </cell>
          <cell r="E422" t="str">
            <v>102538</v>
          </cell>
          <cell r="F422" t="str">
            <v>TOBACCO SETTLEMENT TRUST FUND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</row>
        <row r="424">
          <cell r="D424" t="str">
            <v>102543.T</v>
          </cell>
          <cell r="E424" t="str">
            <v>102543</v>
          </cell>
          <cell r="F424" t="str">
            <v>TOTAL COST THERAPY SERVICES</v>
          </cell>
          <cell r="G424">
            <v>25464132</v>
          </cell>
          <cell r="H424">
            <v>18591292.623052865</v>
          </cell>
          <cell r="I424">
            <v>1429626.7652583986</v>
          </cell>
          <cell r="J424">
            <v>89475.38732342665</v>
          </cell>
          <cell r="K424">
            <v>8555.5718920278214</v>
          </cell>
          <cell r="L424">
            <v>9284706.2216602806</v>
          </cell>
          <cell r="M424">
            <v>946.0404831099936</v>
          </cell>
          <cell r="N424">
            <v>881648.45598481083</v>
          </cell>
          <cell r="O424">
            <v>0</v>
          </cell>
          <cell r="P424">
            <v>54198.826676237615</v>
          </cell>
          <cell r="Q424">
            <v>0</v>
          </cell>
          <cell r="R424">
            <v>264647.37313984428</v>
          </cell>
          <cell r="S424">
            <v>1599.9756734655373</v>
          </cell>
          <cell r="T424">
            <v>443.62882398075453</v>
          </cell>
          <cell r="U424">
            <v>0</v>
          </cell>
          <cell r="V424">
            <v>30607140.869968452</v>
          </cell>
        </row>
        <row r="425">
          <cell r="D425" t="str">
            <v>102543.A</v>
          </cell>
          <cell r="E425" t="str">
            <v>102543</v>
          </cell>
          <cell r="F425" t="str">
            <v>GENERAL REVENUE</v>
          </cell>
          <cell r="G425">
            <v>10251712</v>
          </cell>
          <cell r="H425">
            <v>7518318.7367625777</v>
          </cell>
          <cell r="I425">
            <v>578141.06387049635</v>
          </cell>
          <cell r="J425">
            <v>36183.846633593734</v>
          </cell>
          <cell r="K425">
            <v>3459.8732731360506</v>
          </cell>
          <cell r="L425">
            <v>3754735.1960394178</v>
          </cell>
          <cell r="M425">
            <v>382.57877136968136</v>
          </cell>
          <cell r="N425">
            <v>356538.63560025743</v>
          </cell>
          <cell r="O425">
            <v>0</v>
          </cell>
          <cell r="P425">
            <v>21918.00550787049</v>
          </cell>
          <cell r="Q425">
            <v>0</v>
          </cell>
          <cell r="R425">
            <v>75053.995022459829</v>
          </cell>
          <cell r="S425">
            <v>453.75310099482635</v>
          </cell>
          <cell r="T425">
            <v>0</v>
          </cell>
          <cell r="U425">
            <v>0</v>
          </cell>
          <cell r="V425">
            <v>12345185.684582172</v>
          </cell>
        </row>
        <row r="426">
          <cell r="D426" t="str">
            <v>102543.B</v>
          </cell>
          <cell r="E426" t="str">
            <v>102543</v>
          </cell>
          <cell r="F426" t="str">
            <v>MEDICAL CARE TRUST FUND</v>
          </cell>
          <cell r="G426">
            <v>15211473</v>
          </cell>
          <cell r="H426">
            <v>11072973.886290288</v>
          </cell>
          <cell r="I426">
            <v>851485.70138790226</v>
          </cell>
          <cell r="J426">
            <v>53291.540689832917</v>
          </cell>
          <cell r="K426">
            <v>5095.6986188917708</v>
          </cell>
          <cell r="L426">
            <v>5529971.0256208628</v>
          </cell>
          <cell r="M426">
            <v>563.46171174031224</v>
          </cell>
          <cell r="N426">
            <v>525109.8203845534</v>
          </cell>
          <cell r="O426">
            <v>0</v>
          </cell>
          <cell r="P426">
            <v>32280.821168367125</v>
          </cell>
          <cell r="Q426">
            <v>0</v>
          </cell>
          <cell r="R426">
            <v>189593.37811738445</v>
          </cell>
          <cell r="S426">
            <v>1146.2225724707109</v>
          </cell>
          <cell r="T426">
            <v>0</v>
          </cell>
          <cell r="U426">
            <v>0</v>
          </cell>
          <cell r="V426">
            <v>18261511.556562301</v>
          </cell>
        </row>
        <row r="427">
          <cell r="D427" t="str">
            <v>102543.C</v>
          </cell>
          <cell r="E427" t="str">
            <v>102543</v>
          </cell>
          <cell r="F427" t="str">
            <v>REFUGEE ASSISTANCE TRUST FUND</v>
          </cell>
          <cell r="G427">
            <v>947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443.62882398075453</v>
          </cell>
          <cell r="U427">
            <v>0</v>
          </cell>
          <cell r="V427">
            <v>443.62882398075453</v>
          </cell>
        </row>
        <row r="428">
          <cell r="D428" t="str">
            <v>102543.D</v>
          </cell>
          <cell r="E428" t="str">
            <v>102543</v>
          </cell>
          <cell r="F428" t="str">
            <v>PUBLIC MEDICAL ASSIST TRUST FUND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</row>
        <row r="429">
          <cell r="D429" t="str">
            <v>102543.E</v>
          </cell>
          <cell r="E429" t="str">
            <v>102543</v>
          </cell>
          <cell r="F429" t="str">
            <v>OTHER STATE FUNDS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</row>
        <row r="430">
          <cell r="D430" t="str">
            <v>102543.F</v>
          </cell>
          <cell r="E430" t="str">
            <v>102543</v>
          </cell>
          <cell r="F430" t="str">
            <v>GRANTS AND DONATIONS TRUST FUND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</row>
        <row r="431">
          <cell r="D431" t="str">
            <v>102543.G</v>
          </cell>
          <cell r="E431" t="str">
            <v>102543</v>
          </cell>
          <cell r="F431" t="str">
            <v>HEALTH CARE TRUST FUND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</row>
        <row r="432">
          <cell r="D432" t="str">
            <v>102543.H</v>
          </cell>
          <cell r="E432" t="str">
            <v>102543</v>
          </cell>
          <cell r="F432" t="str">
            <v>TOBACCO SETTLEMENT TRUST FUND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</row>
        <row r="434">
          <cell r="D434" t="str">
            <v>102685.T</v>
          </cell>
          <cell r="E434" t="str">
            <v>102685</v>
          </cell>
          <cell r="F434" t="str">
            <v>TOTAL COST PRIVATE DUTY NURSING SVCS</v>
          </cell>
          <cell r="G434">
            <v>129911338</v>
          </cell>
          <cell r="H434">
            <v>69985897.174011469</v>
          </cell>
          <cell r="I434">
            <v>831039.10128912982</v>
          </cell>
          <cell r="J434">
            <v>1936204.3129982874</v>
          </cell>
          <cell r="K434">
            <v>116323.36325766097</v>
          </cell>
          <cell r="L434">
            <v>2047043.5217017082</v>
          </cell>
          <cell r="M434">
            <v>0</v>
          </cell>
          <cell r="N434">
            <v>270160.92635595013</v>
          </cell>
          <cell r="O434">
            <v>0</v>
          </cell>
          <cell r="P434">
            <v>218.92417481798211</v>
          </cell>
          <cell r="Q434">
            <v>0</v>
          </cell>
          <cell r="R434">
            <v>595923.50073512411</v>
          </cell>
          <cell r="S434">
            <v>46647.930273340666</v>
          </cell>
          <cell r="T434">
            <v>0</v>
          </cell>
          <cell r="U434">
            <v>0</v>
          </cell>
          <cell r="V434">
            <v>75829458.754797474</v>
          </cell>
        </row>
        <row r="435">
          <cell r="D435" t="str">
            <v>102685.A</v>
          </cell>
          <cell r="E435" t="str">
            <v>102685</v>
          </cell>
          <cell r="F435" t="str">
            <v>GENERAL REVENUE</v>
          </cell>
          <cell r="G435">
            <v>52306830</v>
          </cell>
          <cell r="H435">
            <v>28302296.81717024</v>
          </cell>
          <cell r="I435">
            <v>336072.21256132406</v>
          </cell>
          <cell r="J435">
            <v>783001.02417650749</v>
          </cell>
          <cell r="K435">
            <v>47041.1681013981</v>
          </cell>
          <cell r="L435">
            <v>827824.40017617075</v>
          </cell>
          <cell r="M435">
            <v>0</v>
          </cell>
          <cell r="N435">
            <v>109253.07861834622</v>
          </cell>
          <cell r="O435">
            <v>0</v>
          </cell>
          <cell r="P435">
            <v>88.532936296391966</v>
          </cell>
          <cell r="Q435">
            <v>0</v>
          </cell>
          <cell r="R435">
            <v>169003.90480848117</v>
          </cell>
          <cell r="S435">
            <v>13229.353025519413</v>
          </cell>
          <cell r="T435">
            <v>0</v>
          </cell>
          <cell r="U435">
            <v>0</v>
          </cell>
          <cell r="V435">
            <v>30587810.491574284</v>
          </cell>
        </row>
        <row r="436">
          <cell r="D436" t="str">
            <v>102685.B</v>
          </cell>
          <cell r="E436" t="str">
            <v>102685</v>
          </cell>
          <cell r="F436" t="str">
            <v>MEDICAL CARE TRUST FUND</v>
          </cell>
          <cell r="G436">
            <v>77604508</v>
          </cell>
          <cell r="H436">
            <v>41683600.356841229</v>
          </cell>
          <cell r="I436">
            <v>494966.88872780575</v>
          </cell>
          <cell r="J436">
            <v>1153203.2888217799</v>
          </cell>
          <cell r="K436">
            <v>69282.195156262867</v>
          </cell>
          <cell r="L436">
            <v>1219219.1215255375</v>
          </cell>
          <cell r="M436">
            <v>0</v>
          </cell>
          <cell r="N436">
            <v>160907.84773760391</v>
          </cell>
          <cell r="O436">
            <v>0</v>
          </cell>
          <cell r="P436">
            <v>130.39123852159014</v>
          </cell>
          <cell r="Q436">
            <v>0</v>
          </cell>
          <cell r="R436">
            <v>426919.59592664294</v>
          </cell>
          <cell r="S436">
            <v>33418.577247821253</v>
          </cell>
          <cell r="T436">
            <v>0</v>
          </cell>
          <cell r="U436">
            <v>0</v>
          </cell>
          <cell r="V436">
            <v>45241648.263223201</v>
          </cell>
        </row>
        <row r="437">
          <cell r="D437" t="str">
            <v>102685.C</v>
          </cell>
          <cell r="E437" t="str">
            <v>102685</v>
          </cell>
          <cell r="F437" t="str">
            <v>REFUGEE ASSISTANCE TRUST FUND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</row>
        <row r="438">
          <cell r="D438" t="str">
            <v>102685.D</v>
          </cell>
          <cell r="E438" t="str">
            <v>102685</v>
          </cell>
          <cell r="F438" t="str">
            <v>PUBLIC MEDICAL ASSIST TRUST FUND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</row>
        <row r="439">
          <cell r="D439" t="str">
            <v>102685.E</v>
          </cell>
          <cell r="E439" t="str">
            <v>102685</v>
          </cell>
          <cell r="F439" t="str">
            <v>OTHER STATE FUNDS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</row>
        <row r="440">
          <cell r="D440" t="str">
            <v>102685.F</v>
          </cell>
          <cell r="E440" t="str">
            <v>102685</v>
          </cell>
          <cell r="F440" t="str">
            <v>GRANTS AND DONATIONS TRUST FUND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</row>
        <row r="441">
          <cell r="D441" t="str">
            <v>102685.G</v>
          </cell>
          <cell r="E441" t="str">
            <v>102685</v>
          </cell>
          <cell r="F441" t="str">
            <v>HEALTH CARE TRUST FUND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</row>
        <row r="442">
          <cell r="D442" t="str">
            <v>102685.H</v>
          </cell>
          <cell r="E442" t="str">
            <v>102685</v>
          </cell>
          <cell r="F442" t="str">
            <v>TOBACCO SETTLEMENT TRUST FUND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</row>
      </sheetData>
      <sheetData sheetId="2" refreshError="1">
        <row r="4">
          <cell r="D4" t="str">
            <v>103724.T</v>
          </cell>
          <cell r="E4" t="str">
            <v>103724</v>
          </cell>
          <cell r="F4" t="str">
            <v>TOTAL COST SUPPLEMENTAL MEDICAL INS</v>
          </cell>
          <cell r="G4">
            <v>1362565437</v>
          </cell>
          <cell r="H4">
            <v>901938011.23015308</v>
          </cell>
          <cell r="I4">
            <v>777825.83404630178</v>
          </cell>
          <cell r="J4">
            <v>9855787.9033518955</v>
          </cell>
          <cell r="K4">
            <v>7207524.7020465564</v>
          </cell>
          <cell r="L4">
            <v>28471.872023602878</v>
          </cell>
          <cell r="M4">
            <v>577166.86111507774</v>
          </cell>
          <cell r="N4">
            <v>1892.9535081044835</v>
          </cell>
          <cell r="O4">
            <v>99667.773521613548</v>
          </cell>
          <cell r="P4">
            <v>2936.526018749475</v>
          </cell>
          <cell r="Q4">
            <v>456753578.51606214</v>
          </cell>
          <cell r="R4">
            <v>6963.8243942357858</v>
          </cell>
          <cell r="S4">
            <v>0</v>
          </cell>
          <cell r="T4">
            <v>7903.0370573650198</v>
          </cell>
          <cell r="U4">
            <v>123606.44716164059</v>
          </cell>
        </row>
        <row r="5">
          <cell r="D5" t="str">
            <v>103724.A</v>
          </cell>
          <cell r="E5" t="str">
            <v>103724</v>
          </cell>
          <cell r="F5" t="str">
            <v>GENERAL REVENUE</v>
          </cell>
          <cell r="G5">
            <v>556340010</v>
          </cell>
          <cell r="H5">
            <v>356175320.63478744</v>
          </cell>
          <cell r="I5">
            <v>307163.42186488461</v>
          </cell>
          <cell r="J5">
            <v>3892050.6430336637</v>
          </cell>
          <cell r="K5">
            <v>2846251.5048381854</v>
          </cell>
          <cell r="L5">
            <v>11243.542262120776</v>
          </cell>
          <cell r="M5">
            <v>227923.19345434423</v>
          </cell>
          <cell r="N5">
            <v>747.52734035046069</v>
          </cell>
          <cell r="O5">
            <v>39358.803763685195</v>
          </cell>
          <cell r="P5">
            <v>1159.6341248041679</v>
          </cell>
          <cell r="Q5">
            <v>180371988.15599293</v>
          </cell>
          <cell r="R5">
            <v>1974.9405982052685</v>
          </cell>
          <cell r="S5">
            <v>0</v>
          </cell>
          <cell r="T5">
            <v>0</v>
          </cell>
          <cell r="U5">
            <v>48812.18598413188</v>
          </cell>
        </row>
        <row r="6">
          <cell r="D6" t="str">
            <v>103724.B</v>
          </cell>
          <cell r="E6" t="str">
            <v>103724</v>
          </cell>
          <cell r="F6" t="str">
            <v>MEDICAL CARE TRUST FUND</v>
          </cell>
          <cell r="G6">
            <v>806221524</v>
          </cell>
          <cell r="H6">
            <v>545762690.59536564</v>
          </cell>
          <cell r="I6">
            <v>470662.41218141717</v>
          </cell>
          <cell r="J6">
            <v>5963737.2603182318</v>
          </cell>
          <cell r="K6">
            <v>4361273.197208371</v>
          </cell>
          <cell r="L6">
            <v>17228.329761482102</v>
          </cell>
          <cell r="M6">
            <v>349243.66766073351</v>
          </cell>
          <cell r="N6">
            <v>1145.4261677540228</v>
          </cell>
          <cell r="O6">
            <v>60308.969757928353</v>
          </cell>
          <cell r="P6">
            <v>1776.8918939453072</v>
          </cell>
          <cell r="Q6">
            <v>276381590.36006922</v>
          </cell>
          <cell r="R6">
            <v>4988.8837960305173</v>
          </cell>
          <cell r="S6">
            <v>0</v>
          </cell>
          <cell r="T6">
            <v>0</v>
          </cell>
          <cell r="U6">
            <v>74794.261177508713</v>
          </cell>
        </row>
        <row r="7">
          <cell r="D7" t="str">
            <v>103724.C</v>
          </cell>
          <cell r="E7" t="str">
            <v>103724</v>
          </cell>
          <cell r="F7" t="str">
            <v>REFUGEE ASSISTANCE TRUST FUND</v>
          </cell>
          <cell r="G7">
            <v>3903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7903.0370573650198</v>
          </cell>
          <cell r="U7">
            <v>0</v>
          </cell>
        </row>
        <row r="8">
          <cell r="D8" t="str">
            <v>103724.D</v>
          </cell>
          <cell r="E8" t="str">
            <v>103724</v>
          </cell>
          <cell r="F8" t="str">
            <v>PUBLIC MEDICAL ASSIST TRUST FUND</v>
          </cell>
        </row>
        <row r="9">
          <cell r="D9" t="str">
            <v>103724.E</v>
          </cell>
          <cell r="E9" t="str">
            <v>103724</v>
          </cell>
          <cell r="F9" t="str">
            <v>OTHER STATE FUNDS</v>
          </cell>
        </row>
        <row r="10">
          <cell r="D10" t="str">
            <v>103724.F</v>
          </cell>
          <cell r="E10" t="str">
            <v>103724</v>
          </cell>
          <cell r="F10" t="str">
            <v>GRANTS AND DONATIONS TRUST FUND</v>
          </cell>
        </row>
        <row r="11">
          <cell r="D11" t="str">
            <v>103724.G</v>
          </cell>
          <cell r="E11" t="str">
            <v>103724</v>
          </cell>
          <cell r="F11" t="str">
            <v>HEALTH CARE TRUST FUND</v>
          </cell>
        </row>
        <row r="12">
          <cell r="D12" t="str">
            <v>103724.H</v>
          </cell>
          <cell r="E12" t="str">
            <v>103724</v>
          </cell>
          <cell r="F12" t="str">
            <v>TOBACCO SETTLEMENT TRUST FUND</v>
          </cell>
        </row>
        <row r="13">
          <cell r="D13">
            <v>1</v>
          </cell>
          <cell r="E13">
            <v>2</v>
          </cell>
          <cell r="F13">
            <v>3</v>
          </cell>
          <cell r="G13">
            <v>4</v>
          </cell>
          <cell r="H13">
            <v>5</v>
          </cell>
          <cell r="I13">
            <v>6</v>
          </cell>
          <cell r="J13">
            <v>7</v>
          </cell>
          <cell r="K13">
            <v>8</v>
          </cell>
          <cell r="L13">
            <v>9</v>
          </cell>
          <cell r="M13">
            <v>10</v>
          </cell>
          <cell r="N13">
            <v>11</v>
          </cell>
          <cell r="O13">
            <v>12</v>
          </cell>
          <cell r="P13">
            <v>13</v>
          </cell>
          <cell r="Q13">
            <v>14</v>
          </cell>
          <cell r="R13">
            <v>15</v>
          </cell>
          <cell r="S13">
            <v>16</v>
          </cell>
          <cell r="T13">
            <v>17</v>
          </cell>
          <cell r="U13">
            <v>18</v>
          </cell>
        </row>
        <row r="14">
          <cell r="D14" t="str">
            <v>102673.T</v>
          </cell>
          <cell r="E14" t="str">
            <v>102673</v>
          </cell>
          <cell r="F14" t="str">
            <v>TOTAL COST PREPAID HEALTH PLANS</v>
          </cell>
          <cell r="G14">
            <v>11239420910</v>
          </cell>
          <cell r="H14">
            <v>5056728220.1301689</v>
          </cell>
          <cell r="I14">
            <v>2725597374.3795218</v>
          </cell>
          <cell r="J14">
            <v>0</v>
          </cell>
          <cell r="K14">
            <v>191593854.13872242</v>
          </cell>
          <cell r="L14">
            <v>2954527946.1829333</v>
          </cell>
          <cell r="M14">
            <v>306658330.88136017</v>
          </cell>
          <cell r="N14">
            <v>134202688.64240599</v>
          </cell>
          <cell r="O14">
            <v>57566811.81889379</v>
          </cell>
          <cell r="P14">
            <v>12406457.751247555</v>
          </cell>
          <cell r="Q14">
            <v>0</v>
          </cell>
          <cell r="R14">
            <v>205922452.08196485</v>
          </cell>
          <cell r="S14">
            <v>2074825.5254567272</v>
          </cell>
          <cell r="T14">
            <v>30239740.365702663</v>
          </cell>
          <cell r="U14">
            <v>0</v>
          </cell>
        </row>
        <row r="15">
          <cell r="D15" t="str">
            <v>102673.A</v>
          </cell>
          <cell r="E15" t="str">
            <v>102673</v>
          </cell>
          <cell r="F15" t="str">
            <v>GENERAL REVENUE</v>
          </cell>
          <cell r="G15">
            <v>2710099933</v>
          </cell>
          <cell r="H15">
            <v>761534661.13245964</v>
          </cell>
          <cell r="I15">
            <v>1078518881.0419769</v>
          </cell>
          <cell r="J15">
            <v>0</v>
          </cell>
          <cell r="K15">
            <v>75813688.082692474</v>
          </cell>
          <cell r="L15">
            <v>669106708.30458689</v>
          </cell>
          <cell r="M15">
            <v>121344701.52975425</v>
          </cell>
          <cell r="N15">
            <v>53104003.895800054</v>
          </cell>
          <cell r="O15">
            <v>22779187.436736278</v>
          </cell>
          <cell r="P15">
            <v>4909235.3321686583</v>
          </cell>
          <cell r="Q15">
            <v>0</v>
          </cell>
          <cell r="R15">
            <v>81483514.288833499</v>
          </cell>
          <cell r="S15">
            <v>821008.46042322717</v>
          </cell>
          <cell r="T15">
            <v>0</v>
          </cell>
          <cell r="U15">
            <v>0</v>
          </cell>
        </row>
        <row r="16">
          <cell r="D16" t="str">
            <v>102673.B</v>
          </cell>
          <cell r="E16" t="str">
            <v>102673</v>
          </cell>
          <cell r="F16" t="str">
            <v>MEDICAL CARE TRUST FUND</v>
          </cell>
          <cell r="G16">
            <v>6291243667</v>
          </cell>
          <cell r="H16">
            <v>2542800867.5377097</v>
          </cell>
          <cell r="I16">
            <v>1647078493.3375449</v>
          </cell>
          <cell r="J16">
            <v>0</v>
          </cell>
          <cell r="K16">
            <v>115780166.05602995</v>
          </cell>
          <cell r="L16">
            <v>1785421237.8783464</v>
          </cell>
          <cell r="M16">
            <v>185313629.35160592</v>
          </cell>
          <cell r="N16">
            <v>81098684.746605933</v>
          </cell>
          <cell r="O16">
            <v>34787624.382157512</v>
          </cell>
          <cell r="P16">
            <v>7497222.4190788968</v>
          </cell>
          <cell r="Q16">
            <v>0</v>
          </cell>
          <cell r="R16">
            <v>124438937.79313135</v>
          </cell>
          <cell r="S16">
            <v>1253817.0650335001</v>
          </cell>
          <cell r="T16">
            <v>0</v>
          </cell>
          <cell r="U16">
            <v>0</v>
          </cell>
        </row>
        <row r="17">
          <cell r="D17" t="str">
            <v>102673.C</v>
          </cell>
          <cell r="E17" t="str">
            <v>102673</v>
          </cell>
          <cell r="F17" t="str">
            <v>REFUGEE ASSISTANCE TRUST FUND</v>
          </cell>
          <cell r="G17">
            <v>38167412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30239740.365702663</v>
          </cell>
          <cell r="U17">
            <v>0</v>
          </cell>
        </row>
        <row r="18">
          <cell r="D18" t="str">
            <v>102673.D</v>
          </cell>
          <cell r="E18" t="str">
            <v>102673</v>
          </cell>
          <cell r="F18" t="str">
            <v>PUBLIC MEDICAL ASSIST TRUST FUND</v>
          </cell>
          <cell r="G18">
            <v>448818003</v>
          </cell>
          <cell r="H18">
            <v>517161468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D19" t="str">
            <v>102673.E</v>
          </cell>
          <cell r="E19" t="str">
            <v>102673</v>
          </cell>
          <cell r="F19" t="str">
            <v>OTHER STATE FUNDS</v>
          </cell>
          <cell r="G19">
            <v>17522958</v>
          </cell>
          <cell r="H19">
            <v>17522958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D20" t="str">
            <v>102673.F</v>
          </cell>
          <cell r="E20" t="str">
            <v>102673</v>
          </cell>
          <cell r="F20" t="str">
            <v>GRANTS AND DONATIONS TRUST FUND</v>
          </cell>
          <cell r="G20">
            <v>1042219323</v>
          </cell>
          <cell r="H20">
            <v>526358651.46000004</v>
          </cell>
          <cell r="I20">
            <v>0</v>
          </cell>
          <cell r="J20">
            <v>0</v>
          </cell>
          <cell r="K20">
            <v>0</v>
          </cell>
          <cell r="L20">
            <v>500000000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D21" t="str">
            <v>102673.G</v>
          </cell>
          <cell r="E21" t="str">
            <v>102673</v>
          </cell>
          <cell r="F21" t="str">
            <v>HEALTH CARE TRUST FUND</v>
          </cell>
          <cell r="G21">
            <v>441240518</v>
          </cell>
          <cell r="H21">
            <v>441240518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D22" t="str">
            <v>102673.H</v>
          </cell>
          <cell r="E22" t="str">
            <v>102673</v>
          </cell>
          <cell r="F22" t="str">
            <v>TOBACCO SETTLEMENT TRUST FUND</v>
          </cell>
          <cell r="G22">
            <v>250109096</v>
          </cell>
          <cell r="H22">
            <v>250109096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4">
          <cell r="D24" t="str">
            <v>102674.T</v>
          </cell>
          <cell r="E24" t="str">
            <v>102674</v>
          </cell>
          <cell r="F24" t="str">
            <v>TOTAL COST PRPD HLTH PLAN/LNG TRM CAR</v>
          </cell>
          <cell r="G24">
            <v>3411379430</v>
          </cell>
          <cell r="H24">
            <v>3955618555.7126641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D25" t="str">
            <v>102674.A</v>
          </cell>
          <cell r="E25" t="str">
            <v>102674</v>
          </cell>
          <cell r="F25" t="str">
            <v>GENERAL REVENUE</v>
          </cell>
          <cell r="G25">
            <v>707033988</v>
          </cell>
          <cell r="H25">
            <v>928300930.49550152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D26" t="str">
            <v>102674.B</v>
          </cell>
          <cell r="E26" t="str">
            <v>102674</v>
          </cell>
          <cell r="F26" t="str">
            <v>MEDICAL CARE TRUST FUND</v>
          </cell>
          <cell r="G26">
            <v>2043071116</v>
          </cell>
          <cell r="H26">
            <v>2390380293.2171626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D27" t="str">
            <v>102674.C</v>
          </cell>
          <cell r="E27" t="str">
            <v>102674</v>
          </cell>
          <cell r="F27" t="str">
            <v>REFUGEE ASSISTANCE TRUST FUND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D28" t="str">
            <v>102674.D</v>
          </cell>
          <cell r="E28" t="str">
            <v>102674</v>
          </cell>
          <cell r="F28" t="str">
            <v>PUBLIC MEDICAL ASSIST TRUST FUND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D29" t="str">
            <v>102674.E</v>
          </cell>
          <cell r="E29" t="str">
            <v>102674</v>
          </cell>
          <cell r="F29" t="str">
            <v>OTHER STATE FUNDS</v>
          </cell>
          <cell r="G29">
            <v>8541996</v>
          </cell>
          <cell r="H29">
            <v>8541996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D30" t="str">
            <v>102674.F</v>
          </cell>
          <cell r="E30" t="str">
            <v>102674</v>
          </cell>
          <cell r="F30" t="str">
            <v>GRANTS AND DONATIONS TRUST FUND</v>
          </cell>
          <cell r="G30">
            <v>393502399</v>
          </cell>
          <cell r="H30">
            <v>369165405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D31" t="str">
            <v>102674.G</v>
          </cell>
          <cell r="E31" t="str">
            <v>102674</v>
          </cell>
          <cell r="F31" t="str">
            <v>HEALTH CARE TRUST FUND</v>
          </cell>
          <cell r="G31">
            <v>259229931</v>
          </cell>
          <cell r="H31">
            <v>259229931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  <row r="32">
          <cell r="D32" t="str">
            <v>102674.H</v>
          </cell>
          <cell r="E32" t="str">
            <v>102674</v>
          </cell>
          <cell r="F32" t="str">
            <v>TOBACCO SETTLEMENT TRUST FUND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</row>
        <row r="34">
          <cell r="D34" t="str">
            <v>109971.T</v>
          </cell>
          <cell r="E34" t="str">
            <v>109971</v>
          </cell>
          <cell r="F34" t="str">
            <v>TOTAL COST PROG CARE FOR THE ELDERLY</v>
          </cell>
          <cell r="G34">
            <v>36526016</v>
          </cell>
          <cell r="H34">
            <v>36526016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</row>
        <row r="35">
          <cell r="D35" t="str">
            <v>109971.A</v>
          </cell>
          <cell r="E35" t="str">
            <v>109971</v>
          </cell>
          <cell r="F35" t="str">
            <v>GENERAL REVENUE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</row>
        <row r="36">
          <cell r="D36" t="str">
            <v>109971.B</v>
          </cell>
          <cell r="E36" t="str">
            <v>109971</v>
          </cell>
          <cell r="F36" t="str">
            <v>MEDICAL CARE TRUST FUND</v>
          </cell>
          <cell r="G36">
            <v>21754895</v>
          </cell>
          <cell r="H36">
            <v>22072671.468799997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</row>
        <row r="37">
          <cell r="D37" t="str">
            <v>109971.C</v>
          </cell>
          <cell r="E37" t="str">
            <v>109971</v>
          </cell>
          <cell r="F37" t="str">
            <v>REFUGEE ASSISTANCE TRUST FUND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</row>
        <row r="38">
          <cell r="D38" t="str">
            <v>109971.D</v>
          </cell>
          <cell r="E38" t="str">
            <v>109971</v>
          </cell>
          <cell r="F38" t="str">
            <v>PUBLIC MEDICAL ASSIST TRUST FUND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</row>
        <row r="39">
          <cell r="D39" t="str">
            <v>109971.E</v>
          </cell>
          <cell r="E39" t="str">
            <v>109971</v>
          </cell>
          <cell r="F39" t="str">
            <v>OTHER STATE FUNDS</v>
          </cell>
          <cell r="G39">
            <v>14771121</v>
          </cell>
          <cell r="H39">
            <v>14453344.531200003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</row>
        <row r="40">
          <cell r="D40" t="str">
            <v>109971.F</v>
          </cell>
          <cell r="E40" t="str">
            <v>109971</v>
          </cell>
          <cell r="F40" t="str">
            <v>GRANTS AND DONATIONS TRUST FUND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</row>
        <row r="41">
          <cell r="D41" t="str">
            <v>109971.G</v>
          </cell>
          <cell r="E41" t="str">
            <v>109971</v>
          </cell>
          <cell r="F41" t="str">
            <v>HEALTH CARE TRUST FUND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</row>
        <row r="42">
          <cell r="D42" t="str">
            <v>109971.H</v>
          </cell>
          <cell r="E42" t="str">
            <v>109971</v>
          </cell>
          <cell r="F42" t="str">
            <v>TOBACCO SETTLEMENT TRUST FUND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</row>
        <row r="44">
          <cell r="D44" t="str">
            <v>102325.T</v>
          </cell>
          <cell r="E44" t="str">
            <v>102325</v>
          </cell>
          <cell r="F44" t="str">
            <v>TOTAL COST OTHER FEE FOR SERVICE</v>
          </cell>
          <cell r="G44">
            <v>9909371</v>
          </cell>
          <cell r="H44">
            <v>1216042.8202879201</v>
          </cell>
          <cell r="I44">
            <v>191802.05452864029</v>
          </cell>
          <cell r="J44">
            <v>1040913.6599128566</v>
          </cell>
          <cell r="K44">
            <v>347713.1931351393</v>
          </cell>
          <cell r="L44">
            <v>424392.42821728741</v>
          </cell>
          <cell r="M44">
            <v>165972.45831642157</v>
          </cell>
          <cell r="N44">
            <v>20003.482780355618</v>
          </cell>
          <cell r="O44">
            <v>46922.132229233248</v>
          </cell>
          <cell r="P44">
            <v>1348.2685603265281</v>
          </cell>
          <cell r="Q44">
            <v>0</v>
          </cell>
          <cell r="R44">
            <v>13711.190996749507</v>
          </cell>
          <cell r="S44">
            <v>509.93627913674641</v>
          </cell>
          <cell r="T44">
            <v>108568.07987117731</v>
          </cell>
          <cell r="U44">
            <v>6991.3093318277697</v>
          </cell>
        </row>
        <row r="45">
          <cell r="D45" t="str">
            <v>102325.A</v>
          </cell>
          <cell r="E45" t="str">
            <v>102325</v>
          </cell>
          <cell r="F45" t="str">
            <v>GENERAL REVENUE</v>
          </cell>
          <cell r="G45">
            <v>3981575</v>
          </cell>
          <cell r="H45">
            <v>480215.30973169964</v>
          </cell>
          <cell r="I45">
            <v>75742.631333360056</v>
          </cell>
          <cell r="J45">
            <v>411056.80429958715</v>
          </cell>
          <cell r="K45">
            <v>137311.93996906653</v>
          </cell>
          <cell r="L45">
            <v>167592.56990300681</v>
          </cell>
          <cell r="M45">
            <v>65542.52378915489</v>
          </cell>
          <cell r="N45">
            <v>7899.3753499624345</v>
          </cell>
          <cell r="O45">
            <v>18529.550017324211</v>
          </cell>
          <cell r="P45">
            <v>532.43125447294597</v>
          </cell>
          <cell r="Q45">
            <v>0</v>
          </cell>
          <cell r="R45">
            <v>3888.4937666781589</v>
          </cell>
          <cell r="S45">
            <v>144.61792876318128</v>
          </cell>
          <cell r="T45">
            <v>0</v>
          </cell>
          <cell r="U45">
            <v>2760.8680551387861</v>
          </cell>
        </row>
        <row r="46">
          <cell r="D46" t="str">
            <v>102325.B</v>
          </cell>
          <cell r="E46" t="str">
            <v>102325</v>
          </cell>
          <cell r="F46" t="str">
            <v>MEDICAL CARE TRUST FUND</v>
          </cell>
          <cell r="G46">
            <v>5886952</v>
          </cell>
          <cell r="H46">
            <v>735827.51055622043</v>
          </cell>
          <cell r="I46">
            <v>116059.42319528024</v>
          </cell>
          <cell r="J46">
            <v>629856.85561326949</v>
          </cell>
          <cell r="K46">
            <v>210401.25316607277</v>
          </cell>
          <cell r="L46">
            <v>256799.8583142806</v>
          </cell>
          <cell r="M46">
            <v>100429.93452726668</v>
          </cell>
          <cell r="N46">
            <v>12104.107430393184</v>
          </cell>
          <cell r="O46">
            <v>28392.582211909037</v>
          </cell>
          <cell r="P46">
            <v>815.83730585358217</v>
          </cell>
          <cell r="Q46">
            <v>0</v>
          </cell>
          <cell r="R46">
            <v>9822.6972300713478</v>
          </cell>
          <cell r="S46">
            <v>365.31835037356512</v>
          </cell>
          <cell r="T46">
            <v>0</v>
          </cell>
          <cell r="U46">
            <v>4230.4412766889836</v>
          </cell>
        </row>
        <row r="47">
          <cell r="D47" t="str">
            <v>102325.C</v>
          </cell>
          <cell r="E47" t="str">
            <v>102325</v>
          </cell>
          <cell r="F47" t="str">
            <v>REFUGEE ASSISTANCE TRUST FUND</v>
          </cell>
          <cell r="G47">
            <v>40844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108568.07987117731</v>
          </cell>
          <cell r="U47">
            <v>0</v>
          </cell>
        </row>
        <row r="48">
          <cell r="D48" t="str">
            <v>102325.D</v>
          </cell>
          <cell r="E48" t="str">
            <v>102325</v>
          </cell>
          <cell r="F48" t="str">
            <v>PUBLIC MEDICAL ASSIST TRUST FUND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</row>
        <row r="49">
          <cell r="D49" t="str">
            <v>102325.E</v>
          </cell>
          <cell r="E49" t="str">
            <v>102325</v>
          </cell>
          <cell r="F49" t="str">
            <v>OTHER STATE FUNDS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</row>
        <row r="50">
          <cell r="D50" t="str">
            <v>102325.F</v>
          </cell>
          <cell r="E50" t="str">
            <v>102325</v>
          </cell>
          <cell r="F50" t="str">
            <v>GRANTS AND DONATIONS TRUST FUND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</row>
        <row r="51">
          <cell r="D51" t="str">
            <v>102325.G</v>
          </cell>
          <cell r="E51" t="str">
            <v>102325</v>
          </cell>
          <cell r="F51" t="str">
            <v>HEALTH CARE TRUST FUND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</row>
        <row r="52">
          <cell r="D52" t="str">
            <v>102325.H</v>
          </cell>
          <cell r="E52" t="str">
            <v>102325</v>
          </cell>
          <cell r="F52" t="str">
            <v>TOBACCO SETTLEMENT TRUST FUND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</row>
        <row r="54">
          <cell r="D54" t="str">
            <v>101586.T</v>
          </cell>
          <cell r="E54" t="str">
            <v>101586</v>
          </cell>
          <cell r="F54" t="str">
            <v>TOTAL COST MEDICAID CROSSOVER SERVICES</v>
          </cell>
          <cell r="G54">
            <v>13429256</v>
          </cell>
          <cell r="H54">
            <v>2327870.3341348656</v>
          </cell>
          <cell r="I54">
            <v>3334.8844869818631</v>
          </cell>
          <cell r="J54">
            <v>901848.18580424262</v>
          </cell>
          <cell r="K54">
            <v>55455.916527741982</v>
          </cell>
          <cell r="L54">
            <v>0</v>
          </cell>
          <cell r="M54">
            <v>4885.1652457051487</v>
          </cell>
          <cell r="N54">
            <v>0</v>
          </cell>
          <cell r="O54">
            <v>864.2738227700105</v>
          </cell>
          <cell r="P54">
            <v>0</v>
          </cell>
          <cell r="Q54">
            <v>9375911.2448530551</v>
          </cell>
          <cell r="R54">
            <v>0</v>
          </cell>
          <cell r="S54">
            <v>0</v>
          </cell>
          <cell r="T54">
            <v>0</v>
          </cell>
          <cell r="U54">
            <v>879.85432245466745</v>
          </cell>
        </row>
        <row r="55">
          <cell r="D55" t="str">
            <v>101586.A</v>
          </cell>
          <cell r="E55" t="str">
            <v>101586</v>
          </cell>
          <cell r="F55" t="str">
            <v>GENERAL REVENUE</v>
          </cell>
          <cell r="G55">
            <v>5430789</v>
          </cell>
          <cell r="H55">
            <v>919275.9949498584</v>
          </cell>
          <cell r="I55">
            <v>1316.9458839091378</v>
          </cell>
          <cell r="J55">
            <v>356139.84857409541</v>
          </cell>
          <cell r="K55">
            <v>21899.54143680531</v>
          </cell>
          <cell r="L55">
            <v>0</v>
          </cell>
          <cell r="M55">
            <v>1929.1517555289633</v>
          </cell>
          <cell r="N55">
            <v>0</v>
          </cell>
          <cell r="O55">
            <v>341.30173261187713</v>
          </cell>
          <cell r="P55">
            <v>0</v>
          </cell>
          <cell r="Q55">
            <v>3702547.3505924717</v>
          </cell>
          <cell r="R55">
            <v>0</v>
          </cell>
          <cell r="S55">
            <v>0</v>
          </cell>
          <cell r="T55">
            <v>0</v>
          </cell>
          <cell r="U55">
            <v>347.45447193734822</v>
          </cell>
        </row>
        <row r="56">
          <cell r="D56" t="str">
            <v>101586.B</v>
          </cell>
          <cell r="E56" t="str">
            <v>101586</v>
          </cell>
          <cell r="F56" t="str">
            <v>MEDICAL CARE TRUST FUND</v>
          </cell>
          <cell r="G56">
            <v>7998467</v>
          </cell>
          <cell r="H56">
            <v>1408594.3391850071</v>
          </cell>
          <cell r="I56">
            <v>2017.9386030727253</v>
          </cell>
          <cell r="J56">
            <v>545708.33723014721</v>
          </cell>
          <cell r="K56">
            <v>33556.375090936672</v>
          </cell>
          <cell r="L56">
            <v>0</v>
          </cell>
          <cell r="M56">
            <v>2956.0134901761853</v>
          </cell>
          <cell r="N56">
            <v>0</v>
          </cell>
          <cell r="O56">
            <v>522.97209015813337</v>
          </cell>
          <cell r="P56">
            <v>0</v>
          </cell>
          <cell r="Q56">
            <v>5673363.8942605834</v>
          </cell>
          <cell r="R56">
            <v>0</v>
          </cell>
          <cell r="S56">
            <v>0</v>
          </cell>
          <cell r="T56">
            <v>0</v>
          </cell>
          <cell r="U56">
            <v>532.39985051731924</v>
          </cell>
        </row>
        <row r="57">
          <cell r="D57" t="str">
            <v>101586.C</v>
          </cell>
          <cell r="E57" t="str">
            <v>101586</v>
          </cell>
          <cell r="F57" t="str">
            <v>REFUGEE ASSISTANCE TRUST FUND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</row>
        <row r="58">
          <cell r="D58" t="str">
            <v>101586.D</v>
          </cell>
          <cell r="E58" t="str">
            <v>101586</v>
          </cell>
          <cell r="F58" t="str">
            <v>PUBLIC MEDICAL ASSIST TRUST FUND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D59" t="str">
            <v>101586.E</v>
          </cell>
          <cell r="E59" t="str">
            <v>101586</v>
          </cell>
          <cell r="F59" t="str">
            <v>OTHER STATE FUNDS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</row>
        <row r="60">
          <cell r="D60" t="str">
            <v>101586.F</v>
          </cell>
          <cell r="E60" t="str">
            <v>101586</v>
          </cell>
          <cell r="F60" t="str">
            <v>GRANTS AND DONATIONS TRUST FUND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</row>
        <row r="61">
          <cell r="D61" t="str">
            <v>101586.G</v>
          </cell>
          <cell r="E61" t="str">
            <v>101586</v>
          </cell>
          <cell r="F61" t="str">
            <v>HEALTH CARE TRUST FUND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</row>
        <row r="62">
          <cell r="D62" t="str">
            <v>101586.H</v>
          </cell>
          <cell r="E62" t="str">
            <v>101586</v>
          </cell>
          <cell r="F62" t="str">
            <v>TOBACCO SETTLEMENT TRUST FUND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</row>
        <row r="64">
          <cell r="D64" t="str">
            <v>100616.T</v>
          </cell>
          <cell r="E64" t="str">
            <v>100616</v>
          </cell>
          <cell r="F64" t="str">
            <v>TOTAL COST COMMUNITY MENTAL HEALTH SV</v>
          </cell>
          <cell r="G64">
            <v>25000000</v>
          </cell>
          <cell r="H64">
            <v>4687760.3019105466</v>
          </cell>
          <cell r="I64">
            <v>9616433.7655378841</v>
          </cell>
          <cell r="J64">
            <v>251554.49415005458</v>
          </cell>
          <cell r="K64">
            <v>14843.206877216791</v>
          </cell>
          <cell r="L64">
            <v>53746773.840270177</v>
          </cell>
          <cell r="M64">
            <v>475700.01326868543</v>
          </cell>
          <cell r="N64">
            <v>2774364.4651770019</v>
          </cell>
          <cell r="O64">
            <v>41882.098116151406</v>
          </cell>
          <cell r="P64">
            <v>88177.851451226394</v>
          </cell>
          <cell r="Q64">
            <v>1616.9814933370035</v>
          </cell>
          <cell r="R64">
            <v>3697339.2096528062</v>
          </cell>
          <cell r="S64">
            <v>26885.164125131458</v>
          </cell>
          <cell r="T64">
            <v>0</v>
          </cell>
          <cell r="U64">
            <v>161308.13795238495</v>
          </cell>
        </row>
        <row r="65">
          <cell r="D65" t="str">
            <v>100616.A</v>
          </cell>
          <cell r="E65" t="str">
            <v>100616</v>
          </cell>
          <cell r="F65" t="str">
            <v>GENERAL REVENUE</v>
          </cell>
          <cell r="G65">
            <v>10110000</v>
          </cell>
          <cell r="H65">
            <v>1851196.5432244749</v>
          </cell>
          <cell r="I65">
            <v>3797529.6940109106</v>
          </cell>
          <cell r="J65">
            <v>99338.869739856571</v>
          </cell>
          <cell r="K65">
            <v>5861.5823958129113</v>
          </cell>
          <cell r="L65">
            <v>21224600.989522696</v>
          </cell>
          <cell r="M65">
            <v>187853.93523980392</v>
          </cell>
          <cell r="N65">
            <v>1095596.5272983981</v>
          </cell>
          <cell r="O65">
            <v>16539.240546068191</v>
          </cell>
          <cell r="P65">
            <v>34821.433538089303</v>
          </cell>
          <cell r="Q65">
            <v>638.54599171878272</v>
          </cell>
          <cell r="R65">
            <v>1048565.3998575355</v>
          </cell>
          <cell r="S65">
            <v>7624.6325458872816</v>
          </cell>
          <cell r="T65">
            <v>0</v>
          </cell>
          <cell r="U65">
            <v>63700.583677396819</v>
          </cell>
        </row>
        <row r="66">
          <cell r="D66" t="str">
            <v>100616.B</v>
          </cell>
          <cell r="E66" t="str">
            <v>100616</v>
          </cell>
          <cell r="F66" t="str">
            <v>MEDICAL CARE TRUST FUND</v>
          </cell>
          <cell r="G66">
            <v>14890000</v>
          </cell>
          <cell r="H66">
            <v>2836563.7586860717</v>
          </cell>
          <cell r="I66">
            <v>5818904.0715269735</v>
          </cell>
          <cell r="J66">
            <v>152215.62441019801</v>
          </cell>
          <cell r="K66">
            <v>8981.6244814038801</v>
          </cell>
          <cell r="L66">
            <v>32522172.850747481</v>
          </cell>
          <cell r="M66">
            <v>287846.07802888151</v>
          </cell>
          <cell r="N66">
            <v>1678767.9378786038</v>
          </cell>
          <cell r="O66">
            <v>25342.857570083215</v>
          </cell>
          <cell r="P66">
            <v>53356.417913137091</v>
          </cell>
          <cell r="Q66">
            <v>978.43550161822077</v>
          </cell>
          <cell r="R66">
            <v>2648773.8097952707</v>
          </cell>
          <cell r="S66">
            <v>19260.531579244176</v>
          </cell>
          <cell r="T66">
            <v>0</v>
          </cell>
          <cell r="U66">
            <v>97607.554274988128</v>
          </cell>
        </row>
        <row r="67">
          <cell r="D67" t="str">
            <v>100616.C</v>
          </cell>
          <cell r="E67" t="str">
            <v>100616</v>
          </cell>
          <cell r="F67" t="str">
            <v>REFUGEE ASSISTANCE TRUST FUND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</row>
        <row r="68">
          <cell r="D68" t="str">
            <v>100616.D</v>
          </cell>
          <cell r="E68" t="str">
            <v>100616</v>
          </cell>
          <cell r="F68" t="str">
            <v>PUBLIC MEDICAL ASSIST TRUST FUND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</row>
        <row r="69">
          <cell r="D69" t="str">
            <v>100616.E</v>
          </cell>
          <cell r="E69" t="str">
            <v>100616</v>
          </cell>
          <cell r="F69" t="str">
            <v>OTHER STATE FUNDS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</row>
        <row r="70">
          <cell r="D70" t="str">
            <v>100616.F</v>
          </cell>
          <cell r="E70" t="str">
            <v>100616</v>
          </cell>
          <cell r="F70" t="str">
            <v>GRANTS AND DONATIONS TRUST FUND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D71" t="str">
            <v>100616.G</v>
          </cell>
          <cell r="E71" t="str">
            <v>100616</v>
          </cell>
          <cell r="F71" t="str">
            <v>HEALTH CARE TRUST FUND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</row>
        <row r="72">
          <cell r="D72" t="str">
            <v>100616.H</v>
          </cell>
          <cell r="E72" t="str">
            <v>100616</v>
          </cell>
          <cell r="F72" t="str">
            <v>TOBACCO SETTLEMENT TRUST FUND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</row>
        <row r="74">
          <cell r="D74" t="str">
            <v>100311.T</v>
          </cell>
          <cell r="E74">
            <v>100311</v>
          </cell>
          <cell r="F74" t="str">
            <v>TOTAL COST CASE MANAGEMENT</v>
          </cell>
          <cell r="G74">
            <v>6317257</v>
          </cell>
          <cell r="H74">
            <v>1718375.9659508641</v>
          </cell>
          <cell r="I74">
            <v>2117591.7131319121</v>
          </cell>
          <cell r="J74">
            <v>3988.0431858475513</v>
          </cell>
          <cell r="K74">
            <v>538.41514143122413</v>
          </cell>
          <cell r="L74">
            <v>2897252.0564422742</v>
          </cell>
          <cell r="M74">
            <v>2504.2279512545256</v>
          </cell>
          <cell r="N74">
            <v>429472.2743300327</v>
          </cell>
          <cell r="O74">
            <v>31.878455762010198</v>
          </cell>
          <cell r="P74">
            <v>6716.8433801981519</v>
          </cell>
          <cell r="Q74">
            <v>0</v>
          </cell>
          <cell r="R74">
            <v>10328.425213910927</v>
          </cell>
          <cell r="S74">
            <v>7573.9799264543954</v>
          </cell>
          <cell r="T74">
            <v>0</v>
          </cell>
          <cell r="U74">
            <v>0</v>
          </cell>
        </row>
        <row r="75">
          <cell r="D75" t="str">
            <v>100311.A</v>
          </cell>
          <cell r="E75">
            <v>100311</v>
          </cell>
          <cell r="F75" t="str">
            <v>GENERAL REVENUE</v>
          </cell>
          <cell r="G75">
            <v>2552437</v>
          </cell>
          <cell r="H75">
            <v>678586.66895399627</v>
          </cell>
          <cell r="I75">
            <v>836236.96751579223</v>
          </cell>
          <cell r="J75">
            <v>1574.878254091198</v>
          </cell>
          <cell r="K75">
            <v>212.6201393511904</v>
          </cell>
          <cell r="L75">
            <v>1144124.8370890543</v>
          </cell>
          <cell r="M75">
            <v>988.9196179504122</v>
          </cell>
          <cell r="N75">
            <v>169598.60113292994</v>
          </cell>
          <cell r="O75">
            <v>12.588802180417829</v>
          </cell>
          <cell r="P75">
            <v>2652.4814508402505</v>
          </cell>
          <cell r="Q75">
            <v>0</v>
          </cell>
          <cell r="R75">
            <v>2929.1413906651387</v>
          </cell>
          <cell r="S75">
            <v>2147.9807071424666</v>
          </cell>
          <cell r="T75">
            <v>0</v>
          </cell>
          <cell r="U75">
            <v>0</v>
          </cell>
        </row>
        <row r="76">
          <cell r="D76" t="str">
            <v>100311.B</v>
          </cell>
          <cell r="E76">
            <v>100311</v>
          </cell>
          <cell r="F76" t="str">
            <v>MEDICAL CARE TRUST FUND</v>
          </cell>
          <cell r="G76">
            <v>3764820</v>
          </cell>
          <cell r="H76">
            <v>1039789.2969968679</v>
          </cell>
          <cell r="I76">
            <v>1281354.7456161198</v>
          </cell>
          <cell r="J76">
            <v>2413.1649317563533</v>
          </cell>
          <cell r="K76">
            <v>325.79500208003373</v>
          </cell>
          <cell r="L76">
            <v>1753127.21935322</v>
          </cell>
          <cell r="M76">
            <v>1515.3083333041134</v>
          </cell>
          <cell r="N76">
            <v>259873.67319710276</v>
          </cell>
          <cell r="O76">
            <v>19.289653581592368</v>
          </cell>
          <cell r="P76">
            <v>4064.3619293579013</v>
          </cell>
          <cell r="Q76">
            <v>0</v>
          </cell>
          <cell r="R76">
            <v>7399.283823245788</v>
          </cell>
          <cell r="S76">
            <v>5425.9992193119288</v>
          </cell>
          <cell r="T76">
            <v>0</v>
          </cell>
          <cell r="U76">
            <v>0</v>
          </cell>
        </row>
        <row r="77">
          <cell r="D77" t="str">
            <v>100311.C</v>
          </cell>
          <cell r="E77">
            <v>100311</v>
          </cell>
          <cell r="F77" t="str">
            <v>REFUGEE ASSISTANCE TRUST FUND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</row>
        <row r="78">
          <cell r="D78" t="str">
            <v>100311.D</v>
          </cell>
          <cell r="E78">
            <v>100311</v>
          </cell>
          <cell r="F78" t="str">
            <v>PUBLIC MEDICAL ASSIST TRUST FUND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D79" t="str">
            <v>100311.E</v>
          </cell>
          <cell r="E79">
            <v>100311</v>
          </cell>
          <cell r="F79" t="str">
            <v>OTHER STATE FUNDS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D80" t="str">
            <v>100311.F</v>
          </cell>
          <cell r="E80">
            <v>100311</v>
          </cell>
          <cell r="F80" t="str">
            <v>GRANTS AND DONATIONS TRUST FUND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</row>
        <row r="81">
          <cell r="D81" t="str">
            <v>100311.G</v>
          </cell>
          <cell r="E81">
            <v>100311</v>
          </cell>
          <cell r="F81" t="str">
            <v>HEALTH CARE TRUST FUND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</row>
        <row r="82">
          <cell r="D82" t="str">
            <v>100311.H</v>
          </cell>
          <cell r="E82">
            <v>100311</v>
          </cell>
          <cell r="F82" t="str">
            <v>TOBACCO SETTLEMENT TRUST FUND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</row>
        <row r="84">
          <cell r="D84" t="str">
            <v>100620.T</v>
          </cell>
          <cell r="E84" t="str">
            <v>100620</v>
          </cell>
          <cell r="F84" t="str">
            <v>TOTAL COST COMMUNITY MENTAL HEALTH SERVICES - MANAGED MEDICAL ASSISTANCE</v>
          </cell>
          <cell r="G84">
            <v>109465200</v>
          </cell>
          <cell r="H84">
            <v>49043204.710317381</v>
          </cell>
          <cell r="I84">
            <v>13890882.057828967</v>
          </cell>
          <cell r="J84">
            <v>1109967.8247870423</v>
          </cell>
          <cell r="K84">
            <v>1691441.5808348239</v>
          </cell>
          <cell r="L84">
            <v>12256378.495535245</v>
          </cell>
          <cell r="M84">
            <v>1754539.0214760052</v>
          </cell>
          <cell r="N84">
            <v>303470.98663953145</v>
          </cell>
          <cell r="O84">
            <v>58762.012631817233</v>
          </cell>
          <cell r="P84">
            <v>38733.327207369184</v>
          </cell>
          <cell r="Q84">
            <v>4372.8915752274706</v>
          </cell>
          <cell r="R84">
            <v>1028711.257991513</v>
          </cell>
          <cell r="S84">
            <v>96.046728735767161</v>
          </cell>
          <cell r="T84">
            <v>14931.211227002199</v>
          </cell>
          <cell r="U84">
            <v>2205.5715610682028</v>
          </cell>
        </row>
        <row r="85">
          <cell r="D85" t="str">
            <v>100620.A</v>
          </cell>
          <cell r="E85" t="str">
            <v>100620</v>
          </cell>
          <cell r="F85" t="str">
            <v>GENERAL REVENUE</v>
          </cell>
          <cell r="G85">
            <v>41510350</v>
          </cell>
          <cell r="H85">
            <v>16917161.540104333</v>
          </cell>
          <cell r="I85">
            <v>5485509.3246366587</v>
          </cell>
          <cell r="J85">
            <v>438326.29400840309</v>
          </cell>
          <cell r="K85">
            <v>667950.28027167206</v>
          </cell>
          <cell r="L85">
            <v>4840043.8678868683</v>
          </cell>
          <cell r="M85">
            <v>692867.45958087454</v>
          </cell>
          <cell r="N85">
            <v>119840.69262395098</v>
          </cell>
          <cell r="O85">
            <v>23205.11878830463</v>
          </cell>
          <cell r="P85">
            <v>15295.790914190093</v>
          </cell>
          <cell r="Q85">
            <v>1726.8548830573282</v>
          </cell>
          <cell r="R85">
            <v>291742.51276639302</v>
          </cell>
          <cell r="S85">
            <v>27.238852269463564</v>
          </cell>
          <cell r="T85">
            <v>0</v>
          </cell>
          <cell r="U85">
            <v>870.98020946583324</v>
          </cell>
        </row>
        <row r="86">
          <cell r="D86" t="str">
            <v>100620.B</v>
          </cell>
          <cell r="E86" t="str">
            <v>100620</v>
          </cell>
          <cell r="F86" t="str">
            <v>MEDICAL CARE TRUST FUND</v>
          </cell>
          <cell r="G86">
            <v>65488576</v>
          </cell>
          <cell r="H86">
            <v>29676043.170213047</v>
          </cell>
          <cell r="I86">
            <v>8405372.7331923079</v>
          </cell>
          <cell r="J86">
            <v>671641.53077863925</v>
          </cell>
          <cell r="K86">
            <v>1023491.3005631518</v>
          </cell>
          <cell r="L86">
            <v>7416334.6276483769</v>
          </cell>
          <cell r="M86">
            <v>1061671.5618951307</v>
          </cell>
          <cell r="N86">
            <v>183630.29401558047</v>
          </cell>
          <cell r="O86">
            <v>35556.893843512604</v>
          </cell>
          <cell r="P86">
            <v>23437.536293179091</v>
          </cell>
          <cell r="Q86">
            <v>2646.0366921701425</v>
          </cell>
          <cell r="R86">
            <v>736968.74522511999</v>
          </cell>
          <cell r="S86">
            <v>68.807876466303597</v>
          </cell>
          <cell r="T86">
            <v>0</v>
          </cell>
          <cell r="U86">
            <v>1334.5913516023695</v>
          </cell>
        </row>
        <row r="87">
          <cell r="D87" t="str">
            <v>100620.C</v>
          </cell>
          <cell r="E87" t="str">
            <v>100620</v>
          </cell>
          <cell r="F87" t="str">
            <v>REFUGEE ASSISTANCE TRUST FUND</v>
          </cell>
          <cell r="G87">
            <v>16274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14931.211227002199</v>
          </cell>
          <cell r="U87">
            <v>0</v>
          </cell>
        </row>
        <row r="88">
          <cell r="D88" t="str">
            <v>100620.D</v>
          </cell>
          <cell r="E88" t="str">
            <v>100620</v>
          </cell>
          <cell r="F88" t="str">
            <v>PUBLIC MEDICAL ASSIST TRUST FUND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</row>
        <row r="89">
          <cell r="D89" t="str">
            <v>100620.E</v>
          </cell>
          <cell r="E89" t="str">
            <v>100620</v>
          </cell>
          <cell r="F89" t="str">
            <v>OTHER STATE FUNDS</v>
          </cell>
          <cell r="G89">
            <v>2450000</v>
          </cell>
          <cell r="H89">
            <v>2450000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</row>
        <row r="90">
          <cell r="D90" t="str">
            <v>100620.F</v>
          </cell>
          <cell r="E90" t="str">
            <v>100620</v>
          </cell>
          <cell r="F90" t="str">
            <v>GRANTS AND DONATIONS TRUST FUND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D91" t="str">
            <v>100620.G</v>
          </cell>
          <cell r="E91" t="str">
            <v>100620</v>
          </cell>
          <cell r="F91" t="str">
            <v>HEALTH CARE TRUST FUND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</row>
        <row r="92">
          <cell r="D92" t="str">
            <v>100620.H</v>
          </cell>
          <cell r="E92" t="str">
            <v>100620</v>
          </cell>
          <cell r="F92" t="str">
            <v>TOBACCO SETTLEMENT TRUST FUND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</row>
        <row r="94">
          <cell r="D94" t="str">
            <v>101554.T</v>
          </cell>
          <cell r="E94" t="str">
            <v>101554</v>
          </cell>
          <cell r="F94" t="str">
            <v>TOTAL COST HOME &amp; COMMUNITY BASED SVC</v>
          </cell>
          <cell r="G94">
            <v>1012365102</v>
          </cell>
          <cell r="H94">
            <v>965464321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D95" t="str">
            <v>101554.A</v>
          </cell>
          <cell r="E95" t="str">
            <v>101554</v>
          </cell>
          <cell r="F95" t="str">
            <v>GENERAL REVENUE</v>
          </cell>
          <cell r="G95">
            <v>21688782</v>
          </cell>
          <cell r="H95">
            <v>3609441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D96" t="str">
            <v>101554.B</v>
          </cell>
          <cell r="E96" t="str">
            <v>101554</v>
          </cell>
          <cell r="F96" t="str">
            <v>MEDICAL CARE TRUST FUND</v>
          </cell>
          <cell r="G96">
            <v>602964655</v>
          </cell>
          <cell r="H96">
            <v>584202460.63709998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</row>
        <row r="97">
          <cell r="D97" t="str">
            <v>101554.C</v>
          </cell>
          <cell r="E97" t="str">
            <v>101554</v>
          </cell>
          <cell r="F97" t="str">
            <v>REFUGEE ASSISTANCE TRUST FUND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</row>
        <row r="98">
          <cell r="D98" t="str">
            <v>101554.D</v>
          </cell>
          <cell r="E98" t="str">
            <v>101554</v>
          </cell>
          <cell r="F98" t="str">
            <v>PUBLIC MEDICAL ASSIST TRUST FUND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</row>
        <row r="99">
          <cell r="D99" t="str">
            <v>101554.E</v>
          </cell>
          <cell r="E99" t="str">
            <v>101554</v>
          </cell>
          <cell r="F99" t="str">
            <v>OTHER STATE FUNDS</v>
          </cell>
          <cell r="G99">
            <v>387711665</v>
          </cell>
          <cell r="H99">
            <v>377652419.36290002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</row>
        <row r="100">
          <cell r="D100" t="str">
            <v>101554.F</v>
          </cell>
          <cell r="E100" t="str">
            <v>101554</v>
          </cell>
          <cell r="F100" t="str">
            <v>GRANTS AND DONATIONS TRUST FUND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</row>
        <row r="101">
          <cell r="D101" t="str">
            <v>101554.G</v>
          </cell>
          <cell r="E101" t="str">
            <v>101554</v>
          </cell>
          <cell r="F101" t="str">
            <v>HEALTH CARE TRUST FUND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</row>
        <row r="102">
          <cell r="D102" t="str">
            <v>101554.H</v>
          </cell>
          <cell r="E102" t="str">
            <v>101554</v>
          </cell>
          <cell r="F102" t="str">
            <v>TOBACCO SETTLEMENT TRUST FUND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4">
          <cell r="D104" t="str">
            <v>101557.T</v>
          </cell>
          <cell r="E104" t="str">
            <v>101557</v>
          </cell>
          <cell r="F104" t="str">
            <v>TOTAL COST ALF WAIVER</v>
          </cell>
          <cell r="G104">
            <v>8364963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D105" t="str">
            <v>101557.A</v>
          </cell>
          <cell r="E105" t="str">
            <v>101557</v>
          </cell>
          <cell r="F105" t="str">
            <v>GENERAL REVENUE</v>
          </cell>
          <cell r="G105">
            <v>3382791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D106" t="str">
            <v>101557.B</v>
          </cell>
          <cell r="E106" t="str">
            <v>101557</v>
          </cell>
          <cell r="F106" t="str">
            <v>MEDICAL CARE TRUST FUND</v>
          </cell>
          <cell r="G106">
            <v>4982172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D107" t="str">
            <v>101557.C</v>
          </cell>
          <cell r="E107" t="str">
            <v>101557</v>
          </cell>
          <cell r="F107" t="str">
            <v>REFUGEE ASSISTANCE TRUST FUND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D108" t="str">
            <v>101557.D</v>
          </cell>
          <cell r="E108" t="str">
            <v>101557</v>
          </cell>
          <cell r="F108" t="str">
            <v>PUBLIC MEDICAL ASSIST TRUST FUND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D109" t="str">
            <v>101557.E</v>
          </cell>
          <cell r="E109" t="str">
            <v>101557</v>
          </cell>
          <cell r="F109" t="str">
            <v>OTHER STATE FUNDS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</row>
        <row r="110">
          <cell r="D110" t="str">
            <v>101557.F</v>
          </cell>
          <cell r="E110" t="str">
            <v>101557</v>
          </cell>
          <cell r="F110" t="str">
            <v>GRANTS AND DONATIONS TRUST FUND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</row>
        <row r="111">
          <cell r="D111" t="str">
            <v>101557.G</v>
          </cell>
          <cell r="E111" t="str">
            <v>101557</v>
          </cell>
          <cell r="F111" t="str">
            <v>HEALTH CARE TRUST FUND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</row>
        <row r="112">
          <cell r="D112" t="str">
            <v>101557.H</v>
          </cell>
          <cell r="E112" t="str">
            <v>101557</v>
          </cell>
          <cell r="F112" t="str">
            <v>TOBACCO SETTLEMENT TRUST FUND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</row>
        <row r="114">
          <cell r="D114" t="str">
            <v>101405.T</v>
          </cell>
          <cell r="E114" t="str">
            <v>101405</v>
          </cell>
          <cell r="F114" t="str">
            <v>TOTAL COST HEALTHY START SERVICES</v>
          </cell>
          <cell r="G114">
            <v>41172757</v>
          </cell>
          <cell r="H114">
            <v>41172757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D115" t="str">
            <v>101405.A</v>
          </cell>
          <cell r="E115" t="str">
            <v>101405</v>
          </cell>
          <cell r="F115" t="str">
            <v>GENERAL REVENUE</v>
          </cell>
          <cell r="G115">
            <v>16650263</v>
          </cell>
          <cell r="H115">
            <v>16259121.739300001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D116" t="str">
            <v>101405.B</v>
          </cell>
          <cell r="E116" t="str">
            <v>101405</v>
          </cell>
          <cell r="F116" t="str">
            <v>MEDICAL CARE TRUST FUND</v>
          </cell>
          <cell r="G116">
            <v>24522494</v>
          </cell>
          <cell r="H116">
            <v>24913635.260699999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</row>
        <row r="117">
          <cell r="D117" t="str">
            <v>101405.C</v>
          </cell>
          <cell r="E117" t="str">
            <v>101405</v>
          </cell>
          <cell r="F117" t="str">
            <v>REFUGEE ASSISTANCE TRUST FUND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</row>
        <row r="118">
          <cell r="D118" t="str">
            <v>101405.D</v>
          </cell>
          <cell r="E118" t="str">
            <v>101405</v>
          </cell>
          <cell r="F118" t="str">
            <v>PUBLIC MEDICAL ASSIST TRUST FUND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D119" t="str">
            <v>101405.E</v>
          </cell>
          <cell r="E119" t="str">
            <v>101405</v>
          </cell>
          <cell r="F119" t="str">
            <v>OTHER STATE FUNDS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</row>
        <row r="120">
          <cell r="D120" t="str">
            <v>101405.F</v>
          </cell>
          <cell r="E120" t="str">
            <v>101405</v>
          </cell>
          <cell r="F120" t="str">
            <v>GRANTS AND DONATIONS TRUST FUND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</row>
        <row r="121">
          <cell r="D121" t="str">
            <v>101405.G</v>
          </cell>
          <cell r="E121" t="str">
            <v>101405</v>
          </cell>
          <cell r="F121" t="str">
            <v>HEALTH CARE TRUST FUND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</row>
        <row r="122">
          <cell r="D122" t="str">
            <v>101405.H</v>
          </cell>
          <cell r="E122" t="str">
            <v>101405</v>
          </cell>
          <cell r="F122" t="str">
            <v>TOBACCO SETTLEMENT TRUST FUND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</row>
        <row r="124">
          <cell r="D124" t="str">
            <v>100602.T</v>
          </cell>
          <cell r="E124" t="str">
            <v>100602</v>
          </cell>
          <cell r="F124" t="str">
            <v>TOTAL COST ASSISTIVE CARE SERVICES</v>
          </cell>
          <cell r="G124">
            <v>13435904</v>
          </cell>
          <cell r="H124">
            <v>13435904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</row>
        <row r="125">
          <cell r="D125" t="str">
            <v>100602.A</v>
          </cell>
          <cell r="E125" t="str">
            <v>100602</v>
          </cell>
          <cell r="F125" t="str">
            <v>GENERAL REVENUE</v>
          </cell>
          <cell r="G125">
            <v>3388340</v>
          </cell>
          <cell r="H125">
            <v>3260698.489599999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</row>
        <row r="126">
          <cell r="D126" t="str">
            <v>100602.B</v>
          </cell>
          <cell r="E126" t="str">
            <v>100602</v>
          </cell>
          <cell r="F126" t="str">
            <v>MEDICAL CARE TRUST FUND</v>
          </cell>
          <cell r="G126">
            <v>8002424</v>
          </cell>
          <cell r="H126">
            <v>8130065.5104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D127" t="str">
            <v>100602.C</v>
          </cell>
          <cell r="E127" t="str">
            <v>100602</v>
          </cell>
          <cell r="F127" t="str">
            <v>REFUGEE ASSISTANCE TRUST FUND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</row>
        <row r="128">
          <cell r="D128" t="str">
            <v>100602.D</v>
          </cell>
          <cell r="E128" t="str">
            <v>100602</v>
          </cell>
          <cell r="F128" t="str">
            <v>PUBLIC MEDICAL ASSIST TRUST FUND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</row>
        <row r="129">
          <cell r="D129" t="str">
            <v>100602.E</v>
          </cell>
          <cell r="E129" t="str">
            <v>100602</v>
          </cell>
          <cell r="F129" t="str">
            <v>OTHER STATE FUNDS</v>
          </cell>
          <cell r="G129">
            <v>2045140</v>
          </cell>
          <cell r="H129">
            <v>2045140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</row>
        <row r="130">
          <cell r="D130" t="str">
            <v>100602.F</v>
          </cell>
          <cell r="E130" t="str">
            <v>100602</v>
          </cell>
          <cell r="F130" t="str">
            <v>GRANTS AND DONATIONS TRUST FUND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</row>
        <row r="131">
          <cell r="D131" t="str">
            <v>100602.G</v>
          </cell>
          <cell r="E131" t="str">
            <v>100602</v>
          </cell>
          <cell r="F131" t="str">
            <v>HEALTH CARE TRUST FUND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</row>
        <row r="132">
          <cell r="D132" t="str">
            <v>100602.H</v>
          </cell>
          <cell r="E132" t="str">
            <v>100602</v>
          </cell>
          <cell r="F132" t="str">
            <v>TOBACCO SETTLEMENT TRUST FUND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4">
          <cell r="D134" t="str">
            <v>103742.T</v>
          </cell>
          <cell r="E134" t="str">
            <v>103742</v>
          </cell>
          <cell r="F134" t="str">
            <v>TOTAL COST CLINIC SERVICES</v>
          </cell>
          <cell r="G134">
            <v>33429440</v>
          </cell>
          <cell r="H134">
            <v>41423028.010991916</v>
          </cell>
          <cell r="I134">
            <v>24899493.269643039</v>
          </cell>
          <cell r="J134">
            <v>3216926.4484994905</v>
          </cell>
          <cell r="K134">
            <v>3855906.6216850961</v>
          </cell>
          <cell r="L134">
            <v>44501436.156601436</v>
          </cell>
          <cell r="M134">
            <v>31572854.472962797</v>
          </cell>
          <cell r="N134">
            <v>2684978.4643917354</v>
          </cell>
          <cell r="O134">
            <v>3777966.6131923185</v>
          </cell>
          <cell r="P134">
            <v>144663.23329127388</v>
          </cell>
          <cell r="Q134">
            <v>0</v>
          </cell>
          <cell r="R134">
            <v>3397815.4631923125</v>
          </cell>
          <cell r="S134">
            <v>32066.39272751968</v>
          </cell>
          <cell r="T134">
            <v>742312.97824599186</v>
          </cell>
          <cell r="U134">
            <v>2076464.716336868</v>
          </cell>
        </row>
        <row r="135">
          <cell r="D135" t="str">
            <v>103742.A</v>
          </cell>
          <cell r="E135" t="str">
            <v>103742</v>
          </cell>
          <cell r="F135" t="str">
            <v>GENERAL REVENUE</v>
          </cell>
          <cell r="G135">
            <v>12330416</v>
          </cell>
          <cell r="H135">
            <v>15633348.761540707</v>
          </cell>
          <cell r="I135">
            <v>9832809.8921820372</v>
          </cell>
          <cell r="J135">
            <v>1270364.2545124488</v>
          </cell>
          <cell r="K135">
            <v>1522697.5249034446</v>
          </cell>
          <cell r="L135">
            <v>17573617.138241909</v>
          </cell>
          <cell r="M135">
            <v>12468120.231373008</v>
          </cell>
          <cell r="N135">
            <v>1060297.9955882963</v>
          </cell>
          <cell r="O135">
            <v>1491919.0155496467</v>
          </cell>
          <cell r="P135">
            <v>57127.510826724058</v>
          </cell>
          <cell r="Q135">
            <v>0</v>
          </cell>
          <cell r="R135">
            <v>963620.46536133951</v>
          </cell>
          <cell r="S135">
            <v>9094.0289775245801</v>
          </cell>
          <cell r="T135">
            <v>0</v>
          </cell>
          <cell r="U135">
            <v>819995.91648142925</v>
          </cell>
        </row>
        <row r="136">
          <cell r="D136" t="str">
            <v>103742.B</v>
          </cell>
          <cell r="E136" t="str">
            <v>103742</v>
          </cell>
          <cell r="F136" t="str">
            <v>MEDICAL CARE TRUST FUND</v>
          </cell>
          <cell r="G136">
            <v>19962966</v>
          </cell>
          <cell r="H136">
            <v>25065074.249451209</v>
          </cell>
          <cell r="I136">
            <v>15066683.377461001</v>
          </cell>
          <cell r="J136">
            <v>1946562.1939870417</v>
          </cell>
          <cell r="K136">
            <v>2333209.0967816515</v>
          </cell>
          <cell r="L136">
            <v>26927819.018359527</v>
          </cell>
          <cell r="M136">
            <v>19104734.241589788</v>
          </cell>
          <cell r="N136">
            <v>1624680.4688034391</v>
          </cell>
          <cell r="O136">
            <v>2286047.5976426718</v>
          </cell>
          <cell r="P136">
            <v>87535.722464549821</v>
          </cell>
          <cell r="Q136">
            <v>0</v>
          </cell>
          <cell r="R136">
            <v>2434194.997830973</v>
          </cell>
          <cell r="S136">
            <v>22972.3637499951</v>
          </cell>
          <cell r="T136">
            <v>0</v>
          </cell>
          <cell r="U136">
            <v>1256468.7998554388</v>
          </cell>
        </row>
        <row r="137">
          <cell r="D137" t="str">
            <v>103742.C</v>
          </cell>
          <cell r="E137" t="str">
            <v>103742</v>
          </cell>
          <cell r="F137" t="str">
            <v>REFUGEE ASSISTANCE TRUST FUND</v>
          </cell>
          <cell r="G137">
            <v>48399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742312.97824599186</v>
          </cell>
          <cell r="U137">
            <v>0</v>
          </cell>
        </row>
        <row r="138">
          <cell r="D138" t="str">
            <v>103742.D</v>
          </cell>
          <cell r="E138" t="str">
            <v>103742</v>
          </cell>
          <cell r="F138" t="str">
            <v>PUBLIC MEDICAL ASSIST TRUST FUND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D139" t="str">
            <v>103742.E</v>
          </cell>
          <cell r="E139" t="str">
            <v>103742</v>
          </cell>
          <cell r="F139" t="str">
            <v>OTHER STATE FUNDS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D140" t="str">
            <v>103742.F</v>
          </cell>
          <cell r="E140" t="str">
            <v>103742</v>
          </cell>
          <cell r="F140" t="str">
            <v>GRANTS AND DONATIONS TRUST FUND</v>
          </cell>
          <cell r="G140">
            <v>1087659</v>
          </cell>
          <cell r="H140">
            <v>724605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</row>
        <row r="141">
          <cell r="D141" t="str">
            <v>103742.G</v>
          </cell>
          <cell r="E141" t="str">
            <v>103742</v>
          </cell>
          <cell r="F141" t="str">
            <v>HEALTH CARE TRUST FUND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D142" t="str">
            <v>103742.H</v>
          </cell>
          <cell r="E142" t="str">
            <v>103742</v>
          </cell>
          <cell r="F142" t="str">
            <v>TOBACCO SETTLEMENT TRUST FUND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4">
          <cell r="D144" t="str">
            <v>100919.T</v>
          </cell>
          <cell r="E144" t="str">
            <v>100919</v>
          </cell>
          <cell r="F144" t="str">
            <v>TOTAL COST DEVEL EVAL &amp; INTERV/PART C</v>
          </cell>
          <cell r="G144">
            <v>10542488</v>
          </cell>
          <cell r="H144">
            <v>2820674.8659774875</v>
          </cell>
          <cell r="I144">
            <v>1177591.3983879378</v>
          </cell>
          <cell r="J144">
            <v>4418.9320152427235</v>
          </cell>
          <cell r="K144">
            <v>0</v>
          </cell>
          <cell r="L144">
            <v>5080965.4055233514</v>
          </cell>
          <cell r="M144">
            <v>169.63778120685456</v>
          </cell>
          <cell r="N144">
            <v>792353.02386987885</v>
          </cell>
          <cell r="O144">
            <v>0</v>
          </cell>
          <cell r="P144">
            <v>29489.781023733536</v>
          </cell>
          <cell r="Q144">
            <v>0</v>
          </cell>
          <cell r="R144">
            <v>249.08155359170274</v>
          </cell>
          <cell r="S144">
            <v>5761.850239763924</v>
          </cell>
          <cell r="T144">
            <v>0</v>
          </cell>
          <cell r="U144">
            <v>0</v>
          </cell>
        </row>
        <row r="145">
          <cell r="D145" t="str">
            <v>100919.A</v>
          </cell>
          <cell r="E145" t="str">
            <v>100919</v>
          </cell>
          <cell r="F145" t="str">
            <v>GENERAL REVENUE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</row>
        <row r="146">
          <cell r="D146" t="str">
            <v>100919.B</v>
          </cell>
          <cell r="E146" t="str">
            <v>100919</v>
          </cell>
          <cell r="F146" t="str">
            <v>MEDICAL CARE TRUST FUND</v>
          </cell>
          <cell r="G146">
            <v>6279711</v>
          </cell>
          <cell r="H146">
            <v>1706790.3614029777</v>
          </cell>
          <cell r="I146">
            <v>712560.55516454112</v>
          </cell>
          <cell r="J146">
            <v>2673.8957624233717</v>
          </cell>
          <cell r="K146">
            <v>0</v>
          </cell>
          <cell r="L146">
            <v>3074492.1668821797</v>
          </cell>
          <cell r="M146">
            <v>102.64782140826769</v>
          </cell>
          <cell r="N146">
            <v>479452.81474366365</v>
          </cell>
          <cell r="O146">
            <v>0</v>
          </cell>
          <cell r="P146">
            <v>17844.266497461162</v>
          </cell>
          <cell r="Q146">
            <v>0</v>
          </cell>
          <cell r="R146">
            <v>178.44202499309586</v>
          </cell>
          <cell r="S146">
            <v>4127.789511766875</v>
          </cell>
          <cell r="T146">
            <v>0</v>
          </cell>
          <cell r="U146">
            <v>0</v>
          </cell>
        </row>
        <row r="147">
          <cell r="D147" t="str">
            <v>100919.C</v>
          </cell>
          <cell r="E147" t="str">
            <v>100919</v>
          </cell>
          <cell r="F147" t="str">
            <v>REFUGEE ASSISTANCE TRUST FUND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</row>
        <row r="148">
          <cell r="D148" t="str">
            <v>100919.D</v>
          </cell>
          <cell r="E148" t="str">
            <v>100919</v>
          </cell>
          <cell r="F148" t="str">
            <v>PUBLIC MEDICAL ASSIST TRUST FUND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</row>
        <row r="149">
          <cell r="D149" t="str">
            <v>100919.E</v>
          </cell>
          <cell r="E149" t="str">
            <v>100919</v>
          </cell>
          <cell r="F149" t="str">
            <v>OTHER STATE FUNDS</v>
          </cell>
          <cell r="G149">
            <v>4262777</v>
          </cell>
          <cell r="H149">
            <v>1113884.5045745098</v>
          </cell>
          <cell r="I149">
            <v>465030.84322339669</v>
          </cell>
          <cell r="J149">
            <v>1745.0362528193518</v>
          </cell>
          <cell r="K149">
            <v>0</v>
          </cell>
          <cell r="L149">
            <v>2006473.2386411717</v>
          </cell>
          <cell r="M149">
            <v>66.989959798586867</v>
          </cell>
          <cell r="N149">
            <v>312900.2091262152</v>
          </cell>
          <cell r="O149">
            <v>0</v>
          </cell>
          <cell r="P149">
            <v>11645.514526272374</v>
          </cell>
          <cell r="Q149">
            <v>0</v>
          </cell>
          <cell r="R149">
            <v>70.639528598606887</v>
          </cell>
          <cell r="S149">
            <v>1634.0607279970491</v>
          </cell>
          <cell r="T149">
            <v>0</v>
          </cell>
          <cell r="U149">
            <v>0</v>
          </cell>
        </row>
        <row r="150">
          <cell r="D150" t="str">
            <v>100919.F</v>
          </cell>
          <cell r="E150" t="str">
            <v>100919</v>
          </cell>
          <cell r="F150" t="str">
            <v>GRANTS AND DONATIONS TRUST FUND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D151" t="str">
            <v>100919.G</v>
          </cell>
          <cell r="E151" t="str">
            <v>100919</v>
          </cell>
          <cell r="F151" t="str">
            <v>HEALTH CARE TRUST FUND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</row>
        <row r="152">
          <cell r="D152" t="str">
            <v>100919.H</v>
          </cell>
          <cell r="E152" t="str">
            <v>100919</v>
          </cell>
          <cell r="F152" t="str">
            <v>TOBACCO SETTLEMENT TRUST FUND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</row>
        <row r="154">
          <cell r="D154" t="str">
            <v>105445.T</v>
          </cell>
          <cell r="E154" t="str">
            <v>105445</v>
          </cell>
          <cell r="F154" t="str">
            <v>TOTAL COST MEDICAID SCHOOL REFINANCE</v>
          </cell>
          <cell r="G154">
            <v>97569420</v>
          </cell>
          <cell r="H154">
            <v>97569420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</row>
        <row r="155">
          <cell r="D155" t="str">
            <v>105445.A</v>
          </cell>
          <cell r="E155" t="str">
            <v>105445</v>
          </cell>
          <cell r="F155" t="str">
            <v>GENERAL REVENUE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</row>
        <row r="156">
          <cell r="D156" t="str">
            <v>105445.B</v>
          </cell>
          <cell r="E156" t="str">
            <v>105445</v>
          </cell>
          <cell r="F156" t="str">
            <v>MEDICAL CARE TRUST FUND</v>
          </cell>
          <cell r="G156">
            <v>97569420</v>
          </cell>
          <cell r="H156">
            <v>97569420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D157" t="str">
            <v>105445.C</v>
          </cell>
          <cell r="E157" t="str">
            <v>105445</v>
          </cell>
          <cell r="F157" t="str">
            <v>REFUGEE ASSISTANCE TRUST FUND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</row>
        <row r="158">
          <cell r="D158" t="str">
            <v>105445.D</v>
          </cell>
          <cell r="E158" t="str">
            <v>105445</v>
          </cell>
          <cell r="F158" t="str">
            <v>PUBLIC MEDICAL ASSIST TRUST FUND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D159" t="str">
            <v>105445.E</v>
          </cell>
          <cell r="E159" t="str">
            <v>105445</v>
          </cell>
          <cell r="F159" t="str">
            <v>OTHER STATE FUNDS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D160" t="str">
            <v>105445.F</v>
          </cell>
          <cell r="E160" t="str">
            <v>105445</v>
          </cell>
          <cell r="F160" t="str">
            <v>GRANTS AND DONATIONS TRUST FUND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</row>
        <row r="161">
          <cell r="D161" t="str">
            <v>105445.G</v>
          </cell>
          <cell r="E161" t="str">
            <v>105445</v>
          </cell>
          <cell r="F161" t="str">
            <v>HEALTH CARE TRUST FUND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</row>
        <row r="162">
          <cell r="D162" t="str">
            <v>105445.H</v>
          </cell>
          <cell r="E162" t="str">
            <v>105445</v>
          </cell>
          <cell r="F162" t="str">
            <v>TOBACCO SETTLEMENT TRUST FUND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4">
          <cell r="D164" t="str">
            <v>101575.T</v>
          </cell>
          <cell r="E164" t="str">
            <v>101575</v>
          </cell>
          <cell r="F164" t="str">
            <v>TOTAL COST HOSPICE SERVICES</v>
          </cell>
          <cell r="G164">
            <v>60331949</v>
          </cell>
          <cell r="H164">
            <v>28958994.377137743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</row>
        <row r="165">
          <cell r="D165" t="str">
            <v>101575.A</v>
          </cell>
          <cell r="E165" t="str">
            <v>101575</v>
          </cell>
          <cell r="F165" t="str">
            <v>GENERAL REVENUE</v>
          </cell>
          <cell r="G165">
            <v>12907259</v>
          </cell>
          <cell r="H165">
            <v>-55074.120468303561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</row>
        <row r="166">
          <cell r="D166" t="str">
            <v>101575.B</v>
          </cell>
          <cell r="E166" t="str">
            <v>101575</v>
          </cell>
          <cell r="F166" t="str">
            <v>MEDICAL CARE TRUST FUND</v>
          </cell>
          <cell r="G166">
            <v>35933709</v>
          </cell>
          <cell r="H166">
            <v>17523087.497606046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D167" t="str">
            <v>101575.C</v>
          </cell>
          <cell r="E167" t="str">
            <v>101575</v>
          </cell>
          <cell r="F167" t="str">
            <v>REFUGEE ASSISTANCE TRUST FUND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</row>
        <row r="168">
          <cell r="D168" t="str">
            <v>101575.D</v>
          </cell>
          <cell r="E168" t="str">
            <v>101575</v>
          </cell>
          <cell r="F168" t="str">
            <v>PUBLIC MEDICAL ASSIST TRUST FUND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</row>
        <row r="169">
          <cell r="D169" t="str">
            <v>101575.E</v>
          </cell>
          <cell r="E169" t="str">
            <v>101575</v>
          </cell>
          <cell r="F169" t="str">
            <v>OTHER STATE FUNDS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</row>
        <row r="170">
          <cell r="D170" t="str">
            <v>101575.F</v>
          </cell>
          <cell r="E170" t="str">
            <v>101575</v>
          </cell>
          <cell r="F170" t="str">
            <v>GRANTS AND DONATIONS TRUST FUND</v>
          </cell>
          <cell r="G170">
            <v>3650384</v>
          </cell>
          <cell r="H170">
            <v>3650384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D171" t="str">
            <v>101575.G</v>
          </cell>
          <cell r="E171" t="str">
            <v>101575</v>
          </cell>
          <cell r="F171" t="str">
            <v>HEALTH CARE TRUST FUND</v>
          </cell>
          <cell r="G171">
            <v>7840597</v>
          </cell>
          <cell r="H171">
            <v>7840597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</row>
        <row r="172">
          <cell r="D172" t="str">
            <v>101575.H</v>
          </cell>
          <cell r="E172" t="str">
            <v>101575</v>
          </cell>
          <cell r="F172" t="str">
            <v>TOBACCO SETTLEMENT TRUST FUND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</row>
        <row r="174">
          <cell r="D174" t="str">
            <v>100060.T</v>
          </cell>
          <cell r="E174" t="str">
            <v>100060</v>
          </cell>
          <cell r="F174" t="str">
            <v>TOTAL COST ADULT DENTAL/VISUAL/HEARING</v>
          </cell>
          <cell r="G174">
            <v>12858112</v>
          </cell>
          <cell r="H174">
            <v>3999531.7780574663</v>
          </cell>
          <cell r="I174">
            <v>2722540.065583426</v>
          </cell>
          <cell r="J174">
            <v>3550915.4911736618</v>
          </cell>
          <cell r="K174">
            <v>313482.75146866555</v>
          </cell>
          <cell r="L174">
            <v>0</v>
          </cell>
          <cell r="M174">
            <v>541951.48028937809</v>
          </cell>
          <cell r="N174">
            <v>0</v>
          </cell>
          <cell r="O174">
            <v>55723.097228411905</v>
          </cell>
          <cell r="P174">
            <v>8721.0417656745958</v>
          </cell>
          <cell r="Q174">
            <v>0</v>
          </cell>
          <cell r="R174">
            <v>0</v>
          </cell>
          <cell r="S174">
            <v>0</v>
          </cell>
          <cell r="T174">
            <v>368882.01213433157</v>
          </cell>
          <cell r="U174">
            <v>540.63128080308354</v>
          </cell>
        </row>
        <row r="175">
          <cell r="D175" t="str">
            <v>100060.A</v>
          </cell>
          <cell r="E175" t="str">
            <v>100060</v>
          </cell>
          <cell r="F175" t="str">
            <v>GENERAL REVENUE</v>
          </cell>
          <cell r="G175">
            <v>5153996</v>
          </cell>
          <cell r="H175">
            <v>1579415.0991548933</v>
          </cell>
          <cell r="I175">
            <v>1075131.0718988951</v>
          </cell>
          <cell r="J175">
            <v>1402256.5274644792</v>
          </cell>
          <cell r="K175">
            <v>123794.33855497604</v>
          </cell>
          <cell r="L175">
            <v>0</v>
          </cell>
          <cell r="M175">
            <v>214016.63956627541</v>
          </cell>
          <cell r="N175">
            <v>0</v>
          </cell>
          <cell r="O175">
            <v>22005.051095499861</v>
          </cell>
          <cell r="P175">
            <v>3443.9393932648982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213.49529278913769</v>
          </cell>
        </row>
        <row r="176">
          <cell r="D176" t="str">
            <v>100060.B</v>
          </cell>
          <cell r="E176" t="str">
            <v>100060</v>
          </cell>
          <cell r="F176" t="str">
            <v>MEDICAL CARE TRUST FUND</v>
          </cell>
          <cell r="G176">
            <v>7590798</v>
          </cell>
          <cell r="H176">
            <v>2420116.678902573</v>
          </cell>
          <cell r="I176">
            <v>1647408.993684531</v>
          </cell>
          <cell r="J176">
            <v>2148658.9637091826</v>
          </cell>
          <cell r="K176">
            <v>189688.41291368951</v>
          </cell>
          <cell r="L176">
            <v>0</v>
          </cell>
          <cell r="M176">
            <v>327934.84072310268</v>
          </cell>
          <cell r="N176">
            <v>0</v>
          </cell>
          <cell r="O176">
            <v>33718.046132912044</v>
          </cell>
          <cell r="P176">
            <v>5277.1023724096976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327.13598801394585</v>
          </cell>
        </row>
        <row r="177">
          <cell r="D177" t="str">
            <v>100060.C</v>
          </cell>
          <cell r="E177" t="str">
            <v>100060</v>
          </cell>
          <cell r="F177" t="str">
            <v>REFUGEE ASSISTANCE TRUST FUND</v>
          </cell>
          <cell r="G177">
            <v>113318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368882.01213433157</v>
          </cell>
          <cell r="U177">
            <v>0</v>
          </cell>
        </row>
        <row r="178">
          <cell r="D178" t="str">
            <v>100060.D</v>
          </cell>
          <cell r="E178" t="str">
            <v>100060</v>
          </cell>
          <cell r="F178" t="str">
            <v>PUBLIC MEDICAL ASSIST TRUST FUND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</row>
        <row r="179">
          <cell r="D179" t="str">
            <v>100060.E</v>
          </cell>
          <cell r="E179" t="str">
            <v>100060</v>
          </cell>
          <cell r="F179" t="str">
            <v>OTHER STATE FUNDS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</row>
        <row r="180">
          <cell r="D180" t="str">
            <v>100060.F</v>
          </cell>
          <cell r="E180" t="str">
            <v>100060</v>
          </cell>
          <cell r="F180" t="str">
            <v>GRANTS AND DONATIONS TRUST FUND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</row>
        <row r="181">
          <cell r="D181" t="str">
            <v>100060.G</v>
          </cell>
          <cell r="E181" t="str">
            <v>100060</v>
          </cell>
          <cell r="F181" t="str">
            <v>HEALTH CARE TRUST FUND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</row>
        <row r="182">
          <cell r="D182" t="str">
            <v>100060.H</v>
          </cell>
          <cell r="E182" t="str">
            <v>100060</v>
          </cell>
          <cell r="F182" t="str">
            <v>TOBACCO SETTLEMENT TRUST FUND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</row>
        <row r="184">
          <cell r="D184" t="str">
            <v>102542.T</v>
          </cell>
          <cell r="E184" t="str">
            <v>102542</v>
          </cell>
          <cell r="F184" t="str">
            <v>TOTAL COST PHYSICIAN AND HEALTH CARE PRACTITIONER SERVICES</v>
          </cell>
          <cell r="G184">
            <v>261162399</v>
          </cell>
          <cell r="H184">
            <v>39849860.150120616</v>
          </cell>
          <cell r="I184">
            <v>16396678.195830712</v>
          </cell>
          <cell r="J184">
            <v>128811638.94012752</v>
          </cell>
          <cell r="K184">
            <v>11456337.002886387</v>
          </cell>
          <cell r="L184">
            <v>39158156.474326141</v>
          </cell>
          <cell r="M184">
            <v>28017652.997003041</v>
          </cell>
          <cell r="N184">
            <v>1547587.1933705353</v>
          </cell>
          <cell r="O184">
            <v>4694447.4049965572</v>
          </cell>
          <cell r="P184">
            <v>71378.067228745305</v>
          </cell>
          <cell r="Q184">
            <v>22144587.97501485</v>
          </cell>
          <cell r="R184">
            <v>1825202.4410929866</v>
          </cell>
          <cell r="S184">
            <v>67607.675972691373</v>
          </cell>
          <cell r="T184">
            <v>3489378.8833530396</v>
          </cell>
          <cell r="U184">
            <v>1012781.2686707502</v>
          </cell>
        </row>
        <row r="185">
          <cell r="D185" t="str">
            <v>102542.A</v>
          </cell>
          <cell r="E185" t="str">
            <v>102542</v>
          </cell>
          <cell r="F185" t="str">
            <v>GENERAL REVENUE</v>
          </cell>
          <cell r="G185">
            <v>33349437</v>
          </cell>
          <cell r="H185">
            <v>4208539.7732826322</v>
          </cell>
          <cell r="I185">
            <v>-1524951.7804664504</v>
          </cell>
          <cell r="J185">
            <v>12867716.217456356</v>
          </cell>
          <cell r="K185">
            <v>4524107.4824398346</v>
          </cell>
          <cell r="L185">
            <v>5463555.991711393</v>
          </cell>
          <cell r="M185">
            <v>11064171.168516502</v>
          </cell>
          <cell r="N185">
            <v>611142.1826620244</v>
          </cell>
          <cell r="O185">
            <v>1853837.2802331406</v>
          </cell>
          <cell r="P185">
            <v>28187.198748631527</v>
          </cell>
          <cell r="Q185">
            <v>8744897.7913333643</v>
          </cell>
          <cell r="R185">
            <v>517627.41229397105</v>
          </cell>
          <cell r="S185">
            <v>19173.536905855268</v>
          </cell>
          <cell r="T185">
            <v>0</v>
          </cell>
          <cell r="U185">
            <v>399947.32299807924</v>
          </cell>
        </row>
        <row r="186">
          <cell r="D186" t="str">
            <v>102542.B</v>
          </cell>
          <cell r="E186" t="str">
            <v>102542</v>
          </cell>
          <cell r="F186" t="str">
            <v>MEDICAL CARE TRUST FUND</v>
          </cell>
          <cell r="G186">
            <v>155707517</v>
          </cell>
          <cell r="H186">
            <v>24113150.376837984</v>
          </cell>
          <cell r="I186">
            <v>9921629.9762971643</v>
          </cell>
          <cell r="J186">
            <v>77943922.722671166</v>
          </cell>
          <cell r="K186">
            <v>6932229.520446552</v>
          </cell>
          <cell r="L186">
            <v>23694600.482614748</v>
          </cell>
          <cell r="M186">
            <v>16953481.828486539</v>
          </cell>
          <cell r="N186">
            <v>936445.01070851088</v>
          </cell>
          <cell r="O186">
            <v>2840610.1247634166</v>
          </cell>
          <cell r="P186">
            <v>43190.868480113779</v>
          </cell>
          <cell r="Q186">
            <v>13399690.183681486</v>
          </cell>
          <cell r="R186">
            <v>1307575.0287990156</v>
          </cell>
          <cell r="S186">
            <v>48434.139066836105</v>
          </cell>
          <cell r="T186">
            <v>0</v>
          </cell>
          <cell r="U186">
            <v>612833.94567267096</v>
          </cell>
        </row>
        <row r="187">
          <cell r="D187" t="str">
            <v>102542.C</v>
          </cell>
          <cell r="E187" t="str">
            <v>102542</v>
          </cell>
          <cell r="F187" t="str">
            <v>REFUGEE ASSISTANCE TRUST FUND</v>
          </cell>
          <cell r="G187">
            <v>471773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3489378.8833530396</v>
          </cell>
          <cell r="U187">
            <v>0</v>
          </cell>
        </row>
        <row r="188">
          <cell r="D188" t="str">
            <v>102542.D</v>
          </cell>
          <cell r="E188" t="str">
            <v>102542</v>
          </cell>
          <cell r="F188" t="str">
            <v>PUBLIC MEDICAL ASSIST TRUST FUND</v>
          </cell>
          <cell r="G188">
            <v>11219836</v>
          </cell>
          <cell r="H188">
            <v>4114334</v>
          </cell>
          <cell r="I188">
            <v>0</v>
          </cell>
          <cell r="J188">
            <v>3000000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</row>
        <row r="189">
          <cell r="D189" t="str">
            <v>102542.E</v>
          </cell>
          <cell r="E189" t="str">
            <v>102542</v>
          </cell>
          <cell r="F189" t="str">
            <v>OTHER STATE FUNDS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</row>
        <row r="190">
          <cell r="D190" t="str">
            <v>102542.F</v>
          </cell>
          <cell r="E190" t="str">
            <v>102542</v>
          </cell>
          <cell r="F190" t="str">
            <v>GRANTS AND DONATIONS TRUST FUND</v>
          </cell>
          <cell r="G190">
            <v>271824</v>
          </cell>
          <cell r="H190">
            <v>271824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D191" t="str">
            <v>102542.G</v>
          </cell>
          <cell r="E191" t="str">
            <v>102542</v>
          </cell>
          <cell r="F191" t="str">
            <v>HEALTH CARE TRUST FUND</v>
          </cell>
          <cell r="G191">
            <v>3543106</v>
          </cell>
          <cell r="H191">
            <v>3543106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</row>
        <row r="192">
          <cell r="D192" t="str">
            <v>102542.H</v>
          </cell>
          <cell r="E192" t="str">
            <v>102542</v>
          </cell>
          <cell r="F192" t="str">
            <v>TOBACCO SETTLEMENT TRUST FUND</v>
          </cell>
          <cell r="G192">
            <v>56598906</v>
          </cell>
          <cell r="H192">
            <v>3598906</v>
          </cell>
          <cell r="I192">
            <v>8000000</v>
          </cell>
          <cell r="J192">
            <v>35000000</v>
          </cell>
          <cell r="K192">
            <v>0</v>
          </cell>
          <cell r="L192">
            <v>10000000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</row>
        <row r="194">
          <cell r="D194" t="str">
            <v>101582.T</v>
          </cell>
          <cell r="E194" t="str">
            <v>101582</v>
          </cell>
          <cell r="F194" t="str">
            <v>TOTAL COST HOSPITAL INPATIENT SERVICE</v>
          </cell>
          <cell r="G194">
            <v>742315913</v>
          </cell>
          <cell r="H194">
            <v>224865384.49665004</v>
          </cell>
          <cell r="I194">
            <v>52724300.95312427</v>
          </cell>
          <cell r="J194">
            <v>209006276.23850223</v>
          </cell>
          <cell r="K194">
            <v>83026462.700758234</v>
          </cell>
          <cell r="L194">
            <v>54259576.413992248</v>
          </cell>
          <cell r="M194">
            <v>70985207.38459897</v>
          </cell>
          <cell r="N194">
            <v>2930138.2501255949</v>
          </cell>
          <cell r="O194">
            <v>11248914.859845765</v>
          </cell>
          <cell r="P194">
            <v>98454.643757792961</v>
          </cell>
          <cell r="Q194">
            <v>0</v>
          </cell>
          <cell r="R194">
            <v>3288658.6381066525</v>
          </cell>
          <cell r="S194">
            <v>222279.60012102823</v>
          </cell>
          <cell r="T194">
            <v>3016041.0234531038</v>
          </cell>
          <cell r="U194">
            <v>5461.0992118909999</v>
          </cell>
        </row>
        <row r="195">
          <cell r="D195" t="str">
            <v>101582.A</v>
          </cell>
          <cell r="E195" t="str">
            <v>101582</v>
          </cell>
          <cell r="F195" t="str">
            <v>GENERAL REVENUE</v>
          </cell>
          <cell r="G195">
            <v>130405903</v>
          </cell>
          <cell r="H195">
            <v>55274203.3377271</v>
          </cell>
          <cell r="I195">
            <v>820826.44638878107</v>
          </cell>
          <cell r="J195">
            <v>27536578.486584544</v>
          </cell>
          <cell r="K195">
            <v>32787150.120529428</v>
          </cell>
          <cell r="L195">
            <v>21427106.72588554</v>
          </cell>
          <cell r="M195">
            <v>28032058.396178134</v>
          </cell>
          <cell r="N195">
            <v>1157111.5949745975</v>
          </cell>
          <cell r="O195">
            <v>4442196.4781530928</v>
          </cell>
          <cell r="P195">
            <v>38879.738819952443</v>
          </cell>
          <cell r="Q195">
            <v>0</v>
          </cell>
          <cell r="R195">
            <v>932663.58976704674</v>
          </cell>
          <cell r="S195">
            <v>63038.494594323594</v>
          </cell>
          <cell r="T195">
            <v>0</v>
          </cell>
          <cell r="U195">
            <v>2156.588078775756</v>
          </cell>
        </row>
        <row r="196">
          <cell r="D196" t="str">
            <v>101582.B</v>
          </cell>
          <cell r="E196" t="str">
            <v>101582</v>
          </cell>
          <cell r="F196" t="str">
            <v>MEDICAL CARE TRUST FUND</v>
          </cell>
          <cell r="G196">
            <v>442831936</v>
          </cell>
          <cell r="H196">
            <v>136066044.15892294</v>
          </cell>
          <cell r="I196">
            <v>31903474.506735492</v>
          </cell>
          <cell r="J196">
            <v>126469697.75191769</v>
          </cell>
          <cell r="K196">
            <v>50239312.580228806</v>
          </cell>
          <cell r="L196">
            <v>32832469.688106708</v>
          </cell>
          <cell r="M196">
            <v>42953148.988420837</v>
          </cell>
          <cell r="N196">
            <v>1773026.6551509975</v>
          </cell>
          <cell r="O196">
            <v>6806718.3816926721</v>
          </cell>
          <cell r="P196">
            <v>59574.904937840518</v>
          </cell>
          <cell r="Q196">
            <v>0</v>
          </cell>
          <cell r="R196">
            <v>2355995.0483396058</v>
          </cell>
          <cell r="S196">
            <v>159241.10552670463</v>
          </cell>
          <cell r="T196">
            <v>0</v>
          </cell>
          <cell r="U196">
            <v>3304.5111331152439</v>
          </cell>
        </row>
        <row r="197">
          <cell r="D197" t="str">
            <v>101582.C</v>
          </cell>
          <cell r="E197" t="str">
            <v>101582</v>
          </cell>
          <cell r="F197" t="str">
            <v>REFUGEE ASSISTANCE TRUST FUND</v>
          </cell>
          <cell r="G197">
            <v>303583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3016041.0234531038</v>
          </cell>
          <cell r="U197">
            <v>0</v>
          </cell>
        </row>
        <row r="198">
          <cell r="D198" t="str">
            <v>101582.D</v>
          </cell>
          <cell r="E198" t="str">
            <v>101582</v>
          </cell>
          <cell r="F198" t="str">
            <v>PUBLIC MEDICAL ASSIST TRUST FUND</v>
          </cell>
          <cell r="G198">
            <v>96566135</v>
          </cell>
          <cell r="H198">
            <v>11847089</v>
          </cell>
          <cell r="I198">
            <v>10000000</v>
          </cell>
          <cell r="J198">
            <v>25000000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D199" t="str">
            <v>101582.E</v>
          </cell>
          <cell r="E199" t="str">
            <v>101582</v>
          </cell>
          <cell r="F199" t="str">
            <v>OTHER STATE FUNDS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</row>
        <row r="200">
          <cell r="D200" t="str">
            <v>101582.F</v>
          </cell>
          <cell r="E200" t="str">
            <v>101582</v>
          </cell>
          <cell r="F200" t="str">
            <v>GRANTS AND DONATIONS TRUST FUND</v>
          </cell>
          <cell r="G200">
            <v>72208356</v>
          </cell>
          <cell r="H200">
            <v>21678048</v>
          </cell>
          <cell r="I200">
            <v>10000000</v>
          </cell>
          <cell r="J200">
            <v>30000000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</row>
        <row r="201">
          <cell r="D201" t="str">
            <v>101582.G</v>
          </cell>
          <cell r="E201" t="str">
            <v>101582</v>
          </cell>
          <cell r="F201" t="str">
            <v>HEALTH CARE TRUST FUND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</row>
        <row r="202">
          <cell r="D202" t="str">
            <v>101582.H</v>
          </cell>
          <cell r="E202" t="str">
            <v>101582</v>
          </cell>
          <cell r="F202" t="str">
            <v>TOBACCO SETTLEMENT TRUST FUND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</row>
        <row r="204">
          <cell r="D204" t="str">
            <v>101581.T</v>
          </cell>
          <cell r="E204" t="str">
            <v>101581</v>
          </cell>
          <cell r="F204" t="str">
            <v>TOTAL COST GRADUATE MEDICAL EDUCATION</v>
          </cell>
          <cell r="G204">
            <v>79980644</v>
          </cell>
          <cell r="H204">
            <v>79980644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</row>
        <row r="205">
          <cell r="D205" t="str">
            <v>101581.A</v>
          </cell>
          <cell r="E205" t="str">
            <v>101581</v>
          </cell>
          <cell r="F205" t="str">
            <v>GENERAL REVENUE</v>
          </cell>
          <cell r="G205">
            <v>32344172</v>
          </cell>
          <cell r="H205">
            <v>31584356.3156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</row>
        <row r="206">
          <cell r="D206" t="str">
            <v>101581.B</v>
          </cell>
          <cell r="E206" t="str">
            <v>101581</v>
          </cell>
          <cell r="F206" t="str">
            <v>MEDICAL CARE TRUST FUND</v>
          </cell>
          <cell r="G206">
            <v>47636472</v>
          </cell>
          <cell r="H206">
            <v>48396287.6844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</row>
        <row r="207">
          <cell r="D207" t="str">
            <v>101581.C</v>
          </cell>
          <cell r="E207" t="str">
            <v>101581</v>
          </cell>
          <cell r="F207" t="str">
            <v>REFUGEE ASSISTANCE TRUST FUND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</row>
        <row r="208">
          <cell r="D208" t="str">
            <v>101581.D</v>
          </cell>
          <cell r="E208" t="str">
            <v>101581</v>
          </cell>
          <cell r="F208" t="str">
            <v>PUBLIC MEDICAL ASSIST TRUST FUND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</row>
        <row r="209">
          <cell r="D209" t="str">
            <v>101581.E</v>
          </cell>
          <cell r="E209" t="str">
            <v>101581</v>
          </cell>
          <cell r="F209" t="str">
            <v>OTHER STATE FUNDS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</row>
        <row r="210">
          <cell r="D210" t="str">
            <v>101581.F</v>
          </cell>
          <cell r="E210" t="str">
            <v>101581</v>
          </cell>
          <cell r="F210" t="str">
            <v>GRANTS AND DONATIONS TRUST FUND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1">
          <cell r="D211" t="str">
            <v>101581.G</v>
          </cell>
          <cell r="E211" t="str">
            <v>101581</v>
          </cell>
          <cell r="F211" t="str">
            <v>HEALTH CARE TRUST FUND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</row>
        <row r="212">
          <cell r="D212" t="str">
            <v>101581.H</v>
          </cell>
          <cell r="E212" t="str">
            <v>101581</v>
          </cell>
          <cell r="F212" t="str">
            <v>TOBACCO SETTLEMENT TRUST FUND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</row>
        <row r="214">
          <cell r="D214" t="str">
            <v>101583.T</v>
          </cell>
          <cell r="E214" t="str">
            <v>101583</v>
          </cell>
          <cell r="F214" t="str">
            <v>TOTAL COST REGULAR DISPROP SHARE</v>
          </cell>
          <cell r="G214">
            <v>228720825</v>
          </cell>
          <cell r="H214">
            <v>228720825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D215" t="str">
            <v>101583.A</v>
          </cell>
          <cell r="E215" t="str">
            <v>101583</v>
          </cell>
          <cell r="F215" t="str">
            <v>GENERAL REVENUE</v>
          </cell>
          <cell r="G215">
            <v>750000</v>
          </cell>
          <cell r="H215">
            <v>750000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</row>
        <row r="216">
          <cell r="D216" t="str">
            <v>101583.B</v>
          </cell>
          <cell r="E216" t="str">
            <v>101583</v>
          </cell>
          <cell r="F216" t="str">
            <v>MEDICAL CARE TRUST FUND</v>
          </cell>
          <cell r="G216">
            <v>136592077</v>
          </cell>
          <cell r="H216">
            <v>138764925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</row>
        <row r="217">
          <cell r="D217" t="str">
            <v>101583.C</v>
          </cell>
          <cell r="E217" t="str">
            <v>101583</v>
          </cell>
          <cell r="F217" t="str">
            <v>REFUGEE ASSISTANCE TRUST FUND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</row>
        <row r="218">
          <cell r="D218" t="str">
            <v>101583.D</v>
          </cell>
          <cell r="E218" t="str">
            <v>101583</v>
          </cell>
          <cell r="F218" t="str">
            <v>PUBLIC MEDICAL ASSIST TRUST FUND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</row>
        <row r="219">
          <cell r="D219" t="str">
            <v>101583.E</v>
          </cell>
          <cell r="E219" t="str">
            <v>101583</v>
          </cell>
          <cell r="F219" t="str">
            <v>OTHER STATE FUNDS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</row>
        <row r="220">
          <cell r="D220" t="str">
            <v>101583.F</v>
          </cell>
          <cell r="E220" t="str">
            <v>101583</v>
          </cell>
          <cell r="F220" t="str">
            <v>GRANTS AND DONATIONS TRUST FUND</v>
          </cell>
          <cell r="G220">
            <v>91378748</v>
          </cell>
          <cell r="H220">
            <v>89205900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</row>
        <row r="221">
          <cell r="D221" t="str">
            <v>101583.G</v>
          </cell>
          <cell r="E221" t="str">
            <v>101583</v>
          </cell>
          <cell r="F221" t="str">
            <v>HEALTH CARE TRUST FUND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</row>
        <row r="222">
          <cell r="D222" t="str">
            <v>101583.H</v>
          </cell>
          <cell r="E222" t="str">
            <v>101583</v>
          </cell>
          <cell r="F222" t="str">
            <v>TOBACCO SETTLEMENT TRUST FUND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4">
          <cell r="D224" t="str">
            <v>101321.T</v>
          </cell>
          <cell r="E224">
            <v>101321</v>
          </cell>
          <cell r="F224" t="str">
            <v>TOTAL COST G/A-SHANDS TEACHING HOSPITAL</v>
          </cell>
          <cell r="G224">
            <v>8673569</v>
          </cell>
          <cell r="H224">
            <v>8673569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</row>
        <row r="225">
          <cell r="D225" t="str">
            <v>101321.A</v>
          </cell>
          <cell r="E225">
            <v>101321</v>
          </cell>
          <cell r="F225" t="str">
            <v>GENERAL REVENUE</v>
          </cell>
          <cell r="G225">
            <v>8673569</v>
          </cell>
          <cell r="H225">
            <v>8673569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</row>
        <row r="226">
          <cell r="D226" t="str">
            <v>101321.B</v>
          </cell>
          <cell r="E226">
            <v>101321</v>
          </cell>
          <cell r="F226" t="str">
            <v>MEDICAL CARE TRUST FUND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</row>
        <row r="227">
          <cell r="D227" t="str">
            <v>101321.C</v>
          </cell>
          <cell r="E227">
            <v>101321</v>
          </cell>
          <cell r="F227" t="str">
            <v>REFUGEE ASSISTANCE TRUST FUND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</row>
        <row r="228">
          <cell r="D228" t="str">
            <v>101321.D</v>
          </cell>
          <cell r="E228">
            <v>101321</v>
          </cell>
          <cell r="F228" t="str">
            <v>PUBLIC MEDICAL ASSIST TRUST FUND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</row>
        <row r="229">
          <cell r="D229" t="str">
            <v>101321.E</v>
          </cell>
          <cell r="E229">
            <v>101321</v>
          </cell>
          <cell r="F229" t="str">
            <v>OTHER STATE FUNDS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</row>
        <row r="230">
          <cell r="D230" t="str">
            <v>101321.F</v>
          </cell>
          <cell r="E230">
            <v>101321</v>
          </cell>
          <cell r="F230" t="str">
            <v>GRANTS AND DONATIONS TRUST FUND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</row>
        <row r="231">
          <cell r="D231" t="str">
            <v>101321.G</v>
          </cell>
          <cell r="E231">
            <v>101321</v>
          </cell>
          <cell r="F231" t="str">
            <v>HEALTH CARE TRUST FUND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D232" t="str">
            <v>101321.H</v>
          </cell>
          <cell r="E232">
            <v>101321</v>
          </cell>
          <cell r="F232" t="str">
            <v>TOBACCO SETTLEMENT TRUST FUND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</row>
        <row r="234">
          <cell r="D234" t="str">
            <v>103559.T</v>
          </cell>
          <cell r="E234">
            <v>103559</v>
          </cell>
          <cell r="F234" t="str">
            <v>TOTAL COST MNTL HLTH HOSP DISPR SHARE D-6</v>
          </cell>
          <cell r="G234">
            <v>71125459</v>
          </cell>
          <cell r="H234">
            <v>72256892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D235" t="str">
            <v>103559.A</v>
          </cell>
          <cell r="E235">
            <v>103559</v>
          </cell>
          <cell r="F235" t="str">
            <v>GENERAL REVENUE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</row>
        <row r="236">
          <cell r="D236" t="str">
            <v>103559.B</v>
          </cell>
          <cell r="E236">
            <v>103559</v>
          </cell>
          <cell r="F236" t="str">
            <v>MEDICAL CARE TRUST FUND</v>
          </cell>
          <cell r="G236">
            <v>71125459</v>
          </cell>
          <cell r="H236">
            <v>72256892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</row>
        <row r="237">
          <cell r="D237" t="str">
            <v>103559.C</v>
          </cell>
          <cell r="E237">
            <v>103559</v>
          </cell>
          <cell r="F237" t="str">
            <v>REFUGEE ASSISTANCE TRUST FUND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</row>
        <row r="238">
          <cell r="D238" t="str">
            <v>103559.D</v>
          </cell>
          <cell r="E238">
            <v>103559</v>
          </cell>
          <cell r="F238" t="str">
            <v>PUBLIC MEDICAL ASSIST TRUST FUND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D239" t="str">
            <v>103559.E</v>
          </cell>
          <cell r="E239">
            <v>103559</v>
          </cell>
          <cell r="F239" t="str">
            <v>OTHER STATE FUNDS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</row>
        <row r="240">
          <cell r="D240" t="str">
            <v>103559.F</v>
          </cell>
          <cell r="E240">
            <v>103559</v>
          </cell>
          <cell r="F240" t="str">
            <v>GRANTS AND DONATIONS TRUST FUND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</row>
        <row r="241">
          <cell r="D241" t="str">
            <v>103559.G</v>
          </cell>
          <cell r="E241">
            <v>103559</v>
          </cell>
          <cell r="F241" t="str">
            <v>HEALTH CARE TRUST FUND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</row>
        <row r="242">
          <cell r="D242" t="str">
            <v>103559.H</v>
          </cell>
          <cell r="E242">
            <v>103559</v>
          </cell>
          <cell r="F242" t="str">
            <v>TOBACCO SETTLEMENT TRUST FUND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</row>
        <row r="244">
          <cell r="D244" t="str">
            <v>101240.T</v>
          </cell>
          <cell r="E244">
            <v>101240</v>
          </cell>
          <cell r="F244" t="str">
            <v>TOTAL COST G/A-RURAL HOSP FIN ASST D-7</v>
          </cell>
          <cell r="G244">
            <v>10305414</v>
          </cell>
          <cell r="H244">
            <v>10305414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</row>
        <row r="245">
          <cell r="D245" t="str">
            <v>101240.A</v>
          </cell>
          <cell r="E245">
            <v>101240</v>
          </cell>
          <cell r="F245" t="str">
            <v>GENERAL REVENUE</v>
          </cell>
          <cell r="G245">
            <v>1220185</v>
          </cell>
          <cell r="H245">
            <v>1220185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</row>
        <row r="246">
          <cell r="D246" t="str">
            <v>101240.B</v>
          </cell>
          <cell r="E246">
            <v>101240</v>
          </cell>
          <cell r="F246" t="str">
            <v>MEDICAL CARE TRUST FUND</v>
          </cell>
          <cell r="G246">
            <v>5407850</v>
          </cell>
          <cell r="H246">
            <v>5493875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D247" t="str">
            <v>101240.C</v>
          </cell>
          <cell r="E247">
            <v>101240</v>
          </cell>
          <cell r="F247" t="str">
            <v>REFUGEE ASSISTANCE TRUST FUND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</row>
        <row r="248">
          <cell r="D248" t="str">
            <v>101240.D</v>
          </cell>
          <cell r="E248">
            <v>101240</v>
          </cell>
          <cell r="F248" t="str">
            <v>PUBLIC MEDICAL ASSIST TRUST FUND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</row>
        <row r="249">
          <cell r="D249" t="str">
            <v>101240.E</v>
          </cell>
          <cell r="E249">
            <v>101240</v>
          </cell>
          <cell r="F249" t="str">
            <v>OTHER STATE FUNDS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</row>
        <row r="250">
          <cell r="D250" t="str">
            <v>101240.F</v>
          </cell>
          <cell r="E250">
            <v>101240</v>
          </cell>
          <cell r="F250" t="str">
            <v>GRANTS AND DONATIONS TRUST FUND</v>
          </cell>
          <cell r="G250">
            <v>3677379</v>
          </cell>
          <cell r="H250">
            <v>3591354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</row>
        <row r="251">
          <cell r="D251" t="str">
            <v>101240.G</v>
          </cell>
          <cell r="E251">
            <v>101240</v>
          </cell>
          <cell r="F251" t="str">
            <v>HEALTH CARE TRUST FUND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</row>
        <row r="252">
          <cell r="D252" t="str">
            <v>101240.H</v>
          </cell>
          <cell r="E252">
            <v>101240</v>
          </cell>
          <cell r="F252" t="str">
            <v>TOBACCO SETTLEMENT TRUST FUND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</row>
        <row r="254">
          <cell r="D254" t="str">
            <v>103602.T</v>
          </cell>
          <cell r="E254">
            <v>103602</v>
          </cell>
          <cell r="F254" t="str">
            <v>TOTAL COST TB HOSP DISPR SHARE D-5</v>
          </cell>
          <cell r="G254">
            <v>2406309</v>
          </cell>
          <cell r="H254">
            <v>2444587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</row>
        <row r="255">
          <cell r="D255" t="str">
            <v>103602.A</v>
          </cell>
          <cell r="E255">
            <v>103602</v>
          </cell>
          <cell r="F255" t="str">
            <v>GENERAL REVENUE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</row>
        <row r="256">
          <cell r="D256" t="str">
            <v>103602.B</v>
          </cell>
          <cell r="E256">
            <v>103602</v>
          </cell>
          <cell r="F256" t="str">
            <v>MEDICAL CARE TRUST FUND</v>
          </cell>
          <cell r="G256">
            <v>2406309</v>
          </cell>
          <cell r="H256">
            <v>2444587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</row>
        <row r="257">
          <cell r="D257" t="str">
            <v>103602.C</v>
          </cell>
          <cell r="E257">
            <v>103602</v>
          </cell>
          <cell r="F257" t="str">
            <v>REFUGEE ASSISTANCE TRUST FUND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</row>
        <row r="258">
          <cell r="D258" t="str">
            <v>103602.D</v>
          </cell>
          <cell r="E258">
            <v>103602</v>
          </cell>
          <cell r="F258" t="str">
            <v>PUBLIC MEDICAL ASSIST TRUST FUND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D259" t="str">
            <v>103602.E</v>
          </cell>
          <cell r="E259">
            <v>103602</v>
          </cell>
          <cell r="F259" t="str">
            <v>OTHER STATE FUNDS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</row>
        <row r="260">
          <cell r="D260" t="str">
            <v>103602.F</v>
          </cell>
          <cell r="E260">
            <v>103602</v>
          </cell>
          <cell r="F260" t="str">
            <v>GRANTS AND DONATIONS TRUST FUND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</row>
        <row r="261">
          <cell r="D261" t="str">
            <v>103602.G</v>
          </cell>
          <cell r="E261">
            <v>103602</v>
          </cell>
          <cell r="F261" t="str">
            <v>HEALTH CARE TRUST FUND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</row>
        <row r="262">
          <cell r="D262" t="str">
            <v>103602.H</v>
          </cell>
          <cell r="E262">
            <v>103602</v>
          </cell>
          <cell r="F262" t="str">
            <v>TOBACCO SETTLEMENT TRUST FUND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4">
          <cell r="D264" t="str">
            <v>101584.T</v>
          </cell>
          <cell r="E264" t="str">
            <v>101584</v>
          </cell>
          <cell r="F264" t="str">
            <v>TOTAL COST LOW INCOME POOL</v>
          </cell>
          <cell r="G264">
            <v>2167968340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</row>
        <row r="265">
          <cell r="D265" t="str">
            <v>101584.A</v>
          </cell>
          <cell r="E265" t="str">
            <v>101584</v>
          </cell>
          <cell r="F265" t="str">
            <v>GENERAL REVENUE</v>
          </cell>
          <cell r="G265">
            <v>9119726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</row>
        <row r="266">
          <cell r="D266" t="str">
            <v>101584.B</v>
          </cell>
          <cell r="E266" t="str">
            <v>101584</v>
          </cell>
          <cell r="F266" t="str">
            <v>MEDICAL CARE TRUST FUND</v>
          </cell>
          <cell r="G266">
            <v>1291241942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</row>
        <row r="267">
          <cell r="D267" t="str">
            <v>101584.C</v>
          </cell>
          <cell r="E267" t="str">
            <v>101584</v>
          </cell>
          <cell r="F267" t="str">
            <v>REFUGEE ASSISTANCE TRUST FUND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</row>
        <row r="268">
          <cell r="D268" t="str">
            <v>101584.D</v>
          </cell>
          <cell r="E268" t="str">
            <v>101584</v>
          </cell>
          <cell r="F268" t="str">
            <v>PUBLIC MEDICAL ASSIST TRUST FUND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</row>
        <row r="269">
          <cell r="D269" t="str">
            <v>101584.E</v>
          </cell>
          <cell r="E269" t="str">
            <v>101584</v>
          </cell>
          <cell r="F269" t="str">
            <v>OTHER STATE FUNDS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</row>
        <row r="270">
          <cell r="D270" t="str">
            <v>101584.F</v>
          </cell>
          <cell r="E270" t="str">
            <v>101584</v>
          </cell>
          <cell r="F270" t="str">
            <v>GRANTS AND DONATIONS TRUST FUND</v>
          </cell>
          <cell r="G270">
            <v>867606672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D271" t="str">
            <v>101584.G</v>
          </cell>
          <cell r="E271" t="str">
            <v>101584</v>
          </cell>
          <cell r="F271" t="str">
            <v>HEALTH CARE TRUST FUND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</row>
        <row r="272">
          <cell r="D272" t="str">
            <v>101584.H</v>
          </cell>
          <cell r="E272" t="str">
            <v>101584</v>
          </cell>
          <cell r="F272" t="str">
            <v>TOBACCO SETTLEMENT TRUST FUND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</row>
        <row r="274">
          <cell r="D274" t="str">
            <v>103560.T</v>
          </cell>
          <cell r="E274" t="str">
            <v>103560</v>
          </cell>
          <cell r="F274" t="str">
            <v>TOTAL COST STATEWIDE INPATIENT PSYCHIATRIC SERVICES (CHILDREN'S MENTAL HOSPITAL)</v>
          </cell>
          <cell r="G274">
            <v>8598025</v>
          </cell>
          <cell r="H274">
            <v>4417416.1209068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</row>
        <row r="275">
          <cell r="D275" t="str">
            <v>103560.A</v>
          </cell>
          <cell r="E275" t="str">
            <v>103560</v>
          </cell>
          <cell r="F275" t="str">
            <v>GENERAL REVENUE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</row>
        <row r="276">
          <cell r="D276" t="str">
            <v>103560.B</v>
          </cell>
          <cell r="E276" t="str">
            <v>103560</v>
          </cell>
          <cell r="F276" t="str">
            <v>MEDICAL CARE TRUST FUND</v>
          </cell>
          <cell r="G276">
            <v>5120984</v>
          </cell>
          <cell r="H276">
            <v>2672978.4947607047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</row>
        <row r="277">
          <cell r="D277" t="str">
            <v>103560.C</v>
          </cell>
          <cell r="E277" t="str">
            <v>103560</v>
          </cell>
          <cell r="F277" t="str">
            <v>REFUGEE ASSISTANCE TRUST FUND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D278" t="str">
            <v>103560.D</v>
          </cell>
          <cell r="E278" t="str">
            <v>103560</v>
          </cell>
          <cell r="F278" t="str">
            <v>PUBLIC MEDICAL ASSIST TRUST FUND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</row>
        <row r="279">
          <cell r="D279" t="str">
            <v>103560.E</v>
          </cell>
          <cell r="E279" t="str">
            <v>103560</v>
          </cell>
          <cell r="F279" t="str">
            <v>OTHER STATE FUNDS</v>
          </cell>
          <cell r="G279">
            <v>3477041</v>
          </cell>
          <cell r="H279">
            <v>1744437.6261460953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</row>
        <row r="280">
          <cell r="D280" t="str">
            <v>103560.F</v>
          </cell>
          <cell r="E280" t="str">
            <v>103560</v>
          </cell>
          <cell r="F280" t="str">
            <v>GRANTS AND DONATIONS TRUST FUND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</row>
        <row r="281">
          <cell r="D281" t="str">
            <v>103560.G</v>
          </cell>
          <cell r="E281" t="str">
            <v>103560</v>
          </cell>
          <cell r="F281" t="str">
            <v>HEALTH CARE TRUST FUND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</row>
        <row r="282">
          <cell r="D282" t="str">
            <v>103560.H</v>
          </cell>
          <cell r="E282" t="str">
            <v>103560</v>
          </cell>
          <cell r="F282" t="str">
            <v>TOBACCO SETTLEMENT TRUST FUND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</row>
        <row r="284">
          <cell r="D284" t="str">
            <v>102233.T</v>
          </cell>
          <cell r="E284" t="str">
            <v>102233</v>
          </cell>
          <cell r="F284" t="str">
            <v>TOTAL COST NURSING HOME CARE</v>
          </cell>
          <cell r="G284">
            <v>550510071</v>
          </cell>
          <cell r="H284">
            <v>294326572.47240233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</row>
        <row r="285">
          <cell r="D285" t="str">
            <v>102233.A</v>
          </cell>
          <cell r="E285" t="str">
            <v>102233</v>
          </cell>
          <cell r="F285" t="str">
            <v>GENERAL REVENUE</v>
          </cell>
          <cell r="G285">
            <v>98240733</v>
          </cell>
          <cell r="H285">
            <v>41015679.469351679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</row>
        <row r="286">
          <cell r="D286" t="str">
            <v>102233.B</v>
          </cell>
          <cell r="E286" t="str">
            <v>102233</v>
          </cell>
          <cell r="F286" t="str">
            <v>MEDICAL CARE TRUST FUND</v>
          </cell>
          <cell r="G286">
            <v>330130271</v>
          </cell>
          <cell r="H286">
            <v>178097009.00305066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</row>
        <row r="287">
          <cell r="D287" t="str">
            <v>102233.C</v>
          </cell>
          <cell r="E287" t="str">
            <v>102233</v>
          </cell>
          <cell r="F287" t="str">
            <v>REFUGEE ASSISTANCE TRUST FUND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</row>
        <row r="288">
          <cell r="D288" t="str">
            <v>102233.D</v>
          </cell>
          <cell r="E288" t="str">
            <v>102233</v>
          </cell>
          <cell r="F288" t="str">
            <v>PUBLIC MEDICAL ASSIST TRUST FUND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</row>
        <row r="289">
          <cell r="D289" t="str">
            <v>102233.E</v>
          </cell>
          <cell r="E289" t="str">
            <v>102233</v>
          </cell>
          <cell r="F289" t="str">
            <v>OTHER STATE FUNDS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</row>
        <row r="290">
          <cell r="D290" t="str">
            <v>102233.F</v>
          </cell>
          <cell r="E290" t="str">
            <v>102233</v>
          </cell>
          <cell r="F290" t="str">
            <v>GRANTS AND DONATIONS TRUST FUND</v>
          </cell>
          <cell r="G290">
            <v>77209595</v>
          </cell>
          <cell r="H290">
            <v>53484412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</row>
        <row r="291">
          <cell r="D291" t="str">
            <v>102233.G</v>
          </cell>
          <cell r="E291" t="str">
            <v>102233</v>
          </cell>
          <cell r="F291" t="str">
            <v>HEALTH CARE TRUST FUND</v>
          </cell>
          <cell r="G291">
            <v>44929472</v>
          </cell>
          <cell r="H291">
            <v>21729472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</row>
        <row r="292">
          <cell r="D292" t="str">
            <v>102233.H</v>
          </cell>
          <cell r="E292" t="str">
            <v>102233</v>
          </cell>
          <cell r="F292" t="str">
            <v>TOBACCO SETTLEMENT TRUST FUND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</row>
        <row r="294">
          <cell r="D294" t="str">
            <v>101596.T</v>
          </cell>
          <cell r="E294" t="str">
            <v>101596</v>
          </cell>
          <cell r="F294" t="str">
            <v>TOTAL COST HOSPITAL OUTPATIENT SVCS</v>
          </cell>
          <cell r="G294">
            <v>331044636</v>
          </cell>
          <cell r="H294">
            <v>36399256.943763398</v>
          </cell>
          <cell r="I294">
            <v>13442710.582695523</v>
          </cell>
          <cell r="J294">
            <v>127392452.58306356</v>
          </cell>
          <cell r="K294">
            <v>8670975.4150835238</v>
          </cell>
          <cell r="L294">
            <v>37141053.756207407</v>
          </cell>
          <cell r="M294">
            <v>18284431.391645715</v>
          </cell>
          <cell r="N294">
            <v>1291265.2299980274</v>
          </cell>
          <cell r="O294">
            <v>2325058.6779987044</v>
          </cell>
          <cell r="P294">
            <v>73165.853934724466</v>
          </cell>
          <cell r="Q294">
            <v>21283810.194259237</v>
          </cell>
          <cell r="R294">
            <v>2076695.7802964356</v>
          </cell>
          <cell r="S294">
            <v>25526.446259439617</v>
          </cell>
          <cell r="T294">
            <v>1790075.2420834354</v>
          </cell>
          <cell r="U294">
            <v>241394.18394418308</v>
          </cell>
        </row>
        <row r="295">
          <cell r="D295" t="str">
            <v>101596.A</v>
          </cell>
          <cell r="E295" t="str">
            <v>101596</v>
          </cell>
          <cell r="F295" t="str">
            <v>GENERAL REVENUE</v>
          </cell>
          <cell r="G295">
            <v>80067185</v>
          </cell>
          <cell r="H295">
            <v>6504460.5670921654</v>
          </cell>
          <cell r="I295">
            <v>308526.40910646133</v>
          </cell>
          <cell r="J295">
            <v>20307279.525051802</v>
          </cell>
          <cell r="K295">
            <v>3424168.1914164834</v>
          </cell>
          <cell r="L295">
            <v>14667002.128326304</v>
          </cell>
          <cell r="M295">
            <v>7220521.956560893</v>
          </cell>
          <cell r="N295">
            <v>509920.63932622108</v>
          </cell>
          <cell r="O295">
            <v>918165.67194168852</v>
          </cell>
          <cell r="P295">
            <v>28893.195718822695</v>
          </cell>
          <cell r="Q295">
            <v>8404976.6457129735</v>
          </cell>
          <cell r="R295">
            <v>588950.923292069</v>
          </cell>
          <cell r="S295">
            <v>7239.3001591770735</v>
          </cell>
          <cell r="T295">
            <v>0</v>
          </cell>
          <cell r="U295">
            <v>95326.563239557901</v>
          </cell>
        </row>
        <row r="296">
          <cell r="D296" t="str">
            <v>101596.B</v>
          </cell>
          <cell r="E296" t="str">
            <v>101596</v>
          </cell>
          <cell r="F296" t="str">
            <v>MEDICAL CARE TRUST FUND</v>
          </cell>
          <cell r="G296">
            <v>197532833</v>
          </cell>
          <cell r="H296">
            <v>22025190.376671232</v>
          </cell>
          <cell r="I296">
            <v>8134184.173589061</v>
          </cell>
          <cell r="J296">
            <v>77085173.058011755</v>
          </cell>
          <cell r="K296">
            <v>5246807.2236670405</v>
          </cell>
          <cell r="L296">
            <v>22474051.627881102</v>
          </cell>
          <cell r="M296">
            <v>11063909.435084822</v>
          </cell>
          <cell r="N296">
            <v>781344.59067180636</v>
          </cell>
          <cell r="O296">
            <v>1406893.0060570159</v>
          </cell>
          <cell r="P296">
            <v>44272.658215901771</v>
          </cell>
          <cell r="Q296">
            <v>12878833.548546264</v>
          </cell>
          <cell r="R296">
            <v>1487744.8570043666</v>
          </cell>
          <cell r="S296">
            <v>18287.146100262544</v>
          </cell>
          <cell r="T296">
            <v>0</v>
          </cell>
          <cell r="U296">
            <v>146067.62070462518</v>
          </cell>
        </row>
        <row r="297">
          <cell r="D297" t="str">
            <v>101596.C</v>
          </cell>
          <cell r="E297" t="str">
            <v>101596</v>
          </cell>
          <cell r="F297" t="str">
            <v>REFUGEE ASSISTANCE TRUST FUND</v>
          </cell>
          <cell r="G297">
            <v>185026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1790075.2420834354</v>
          </cell>
          <cell r="U297">
            <v>0</v>
          </cell>
        </row>
        <row r="298">
          <cell r="D298" t="str">
            <v>101596.D</v>
          </cell>
          <cell r="E298" t="str">
            <v>101596</v>
          </cell>
          <cell r="F298" t="str">
            <v>PUBLIC MEDICAL ASSIST TRUST FUND</v>
          </cell>
          <cell r="G298">
            <v>27076026</v>
          </cell>
          <cell r="H298">
            <v>768022</v>
          </cell>
          <cell r="I298">
            <v>5000000</v>
          </cell>
          <cell r="J298">
            <v>15000000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</row>
        <row r="299">
          <cell r="D299" t="str">
            <v>101596.E</v>
          </cell>
          <cell r="E299" t="str">
            <v>101596</v>
          </cell>
          <cell r="F299" t="str">
            <v>OTHER STATE FUNDS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</row>
        <row r="300">
          <cell r="D300" t="str">
            <v>101596.F</v>
          </cell>
          <cell r="E300" t="str">
            <v>101596</v>
          </cell>
          <cell r="F300" t="str">
            <v>GRANTS AND DONATIONS TRUST FUND</v>
          </cell>
          <cell r="G300">
            <v>26183566</v>
          </cell>
          <cell r="H300">
            <v>7101584</v>
          </cell>
          <cell r="I300">
            <v>0</v>
          </cell>
          <cell r="J300">
            <v>15000000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</row>
        <row r="301">
          <cell r="D301" t="str">
            <v>101596.G</v>
          </cell>
          <cell r="E301" t="str">
            <v>101596</v>
          </cell>
          <cell r="F301" t="str">
            <v>HEALTH CARE TRUST FUND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</row>
        <row r="302">
          <cell r="D302" t="str">
            <v>101596.H</v>
          </cell>
          <cell r="E302" t="str">
            <v>101596</v>
          </cell>
          <cell r="F302" t="str">
            <v>TOBACCO SETTLEMENT TRUST FUND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</row>
        <row r="304">
          <cell r="D304" t="str">
            <v>102324.T</v>
          </cell>
          <cell r="E304" t="str">
            <v>102324</v>
          </cell>
          <cell r="F304" t="str">
            <v>TOTAL COST OTHER LAB &amp; X-RAY SERVICES</v>
          </cell>
          <cell r="G304">
            <v>27172099</v>
          </cell>
          <cell r="H304">
            <v>5090904.7808027398</v>
          </cell>
          <cell r="I304">
            <v>2208821.5955422777</v>
          </cell>
          <cell r="J304">
            <v>3504164.7126386031</v>
          </cell>
          <cell r="K304">
            <v>716927.20421025145</v>
          </cell>
          <cell r="L304">
            <v>3242660.6307773609</v>
          </cell>
          <cell r="M304">
            <v>18679893.658447582</v>
          </cell>
          <cell r="N304">
            <v>66615.065629316552</v>
          </cell>
          <cell r="O304">
            <v>2857106.8171224133</v>
          </cell>
          <cell r="P304">
            <v>15655.554972401884</v>
          </cell>
          <cell r="Q304">
            <v>0</v>
          </cell>
          <cell r="R304">
            <v>164074.53479617211</v>
          </cell>
          <cell r="S304">
            <v>784.42904442637098</v>
          </cell>
          <cell r="T304">
            <v>924951.56970341725</v>
          </cell>
          <cell r="U304">
            <v>792155.21240857011</v>
          </cell>
        </row>
        <row r="305">
          <cell r="D305" t="str">
            <v>102324.A</v>
          </cell>
          <cell r="E305" t="str">
            <v>102324</v>
          </cell>
          <cell r="F305" t="str">
            <v>GENERAL REVENUE</v>
          </cell>
          <cell r="G305">
            <v>10917373</v>
          </cell>
          <cell r="H305">
            <v>2010398.297939002</v>
          </cell>
          <cell r="I305">
            <v>872263.64807964559</v>
          </cell>
          <cell r="J305">
            <v>1383794.6450209846</v>
          </cell>
          <cell r="K305">
            <v>283114.55294262833</v>
          </cell>
          <cell r="L305">
            <v>1280526.68309398</v>
          </cell>
          <cell r="M305">
            <v>7376690.0057209507</v>
          </cell>
          <cell r="N305">
            <v>26306.289417017106</v>
          </cell>
          <cell r="O305">
            <v>1128271.4820816412</v>
          </cell>
          <cell r="P305">
            <v>6182.3786586015049</v>
          </cell>
          <cell r="Q305">
            <v>0</v>
          </cell>
          <cell r="R305">
            <v>46531.538068194408</v>
          </cell>
          <cell r="S305">
            <v>222.46407699931876</v>
          </cell>
          <cell r="T305">
            <v>0</v>
          </cell>
          <cell r="U305">
            <v>312822.09338014433</v>
          </cell>
        </row>
        <row r="306">
          <cell r="D306" t="str">
            <v>102324.B</v>
          </cell>
          <cell r="E306" t="str">
            <v>102324</v>
          </cell>
          <cell r="F306" t="str">
            <v>MEDICAL CARE TRUST FUND</v>
          </cell>
          <cell r="G306">
            <v>16155429</v>
          </cell>
          <cell r="H306">
            <v>3080506.4828637377</v>
          </cell>
          <cell r="I306">
            <v>1336557.9474626321</v>
          </cell>
          <cell r="J306">
            <v>2120370.0676176185</v>
          </cell>
          <cell r="K306">
            <v>433812.65126762312</v>
          </cell>
          <cell r="L306">
            <v>1962133.9476833809</v>
          </cell>
          <cell r="M306">
            <v>11303203.652726632</v>
          </cell>
          <cell r="N306">
            <v>40308.776212299446</v>
          </cell>
          <cell r="O306">
            <v>1728835.3350407721</v>
          </cell>
          <cell r="P306">
            <v>9473.1763138003789</v>
          </cell>
          <cell r="Q306">
            <v>0</v>
          </cell>
          <cell r="R306">
            <v>117542.9967279777</v>
          </cell>
          <cell r="S306">
            <v>561.96496742705222</v>
          </cell>
          <cell r="T306">
            <v>0</v>
          </cell>
          <cell r="U306">
            <v>479333.11902842578</v>
          </cell>
        </row>
        <row r="307">
          <cell r="D307" t="str">
            <v>102324.C</v>
          </cell>
          <cell r="E307" t="str">
            <v>102324</v>
          </cell>
          <cell r="F307" t="str">
            <v>REFUGEE ASSISTANCE TRUST FUND</v>
          </cell>
          <cell r="G307">
            <v>99297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924951.56970341725</v>
          </cell>
          <cell r="U307">
            <v>0</v>
          </cell>
        </row>
        <row r="308">
          <cell r="D308" t="str">
            <v>102324.D</v>
          </cell>
          <cell r="E308" t="str">
            <v>102324</v>
          </cell>
          <cell r="F308" t="str">
            <v>PUBLIC MEDICAL ASSIST TRUST FUND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</row>
        <row r="309">
          <cell r="D309" t="str">
            <v>102324.E</v>
          </cell>
          <cell r="E309" t="str">
            <v>102324</v>
          </cell>
          <cell r="F309" t="str">
            <v>OTHER STATE FUNDS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</row>
        <row r="310">
          <cell r="D310" t="str">
            <v>102324.F</v>
          </cell>
          <cell r="E310" t="str">
            <v>102324</v>
          </cell>
          <cell r="F310" t="str">
            <v>GRANTS AND DONATIONS TRUST FUND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</row>
        <row r="311">
          <cell r="D311" t="str">
            <v>102324.G</v>
          </cell>
          <cell r="E311" t="str">
            <v>102324</v>
          </cell>
          <cell r="F311" t="str">
            <v>HEALTH CARE TRUST FUND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</row>
        <row r="312">
          <cell r="D312" t="str">
            <v>102324.H</v>
          </cell>
          <cell r="E312" t="str">
            <v>102324</v>
          </cell>
          <cell r="F312" t="str">
            <v>TOBACCO SETTLEMENT TRUST FUND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</row>
        <row r="314">
          <cell r="D314" t="str">
            <v>101589.T</v>
          </cell>
          <cell r="E314" t="str">
            <v>101589</v>
          </cell>
          <cell r="F314" t="str">
            <v>TOTAL COST HOSPITAL INSURANCE BENEFIT</v>
          </cell>
          <cell r="G314">
            <v>75430430</v>
          </cell>
          <cell r="H314">
            <v>7193195.6265809583</v>
          </cell>
          <cell r="I314">
            <v>14000.601284672783</v>
          </cell>
          <cell r="J314">
            <v>16751607.558339717</v>
          </cell>
          <cell r="K314">
            <v>169176.28792161294</v>
          </cell>
          <cell r="L314">
            <v>0</v>
          </cell>
          <cell r="M314">
            <v>68927.223311248978</v>
          </cell>
          <cell r="N314">
            <v>0</v>
          </cell>
          <cell r="O314">
            <v>12626.040708105998</v>
          </cell>
          <cell r="P314">
            <v>0</v>
          </cell>
          <cell r="Q314">
            <v>49419625.843913801</v>
          </cell>
          <cell r="R314">
            <v>0</v>
          </cell>
          <cell r="S314">
            <v>0</v>
          </cell>
          <cell r="T314">
            <v>0</v>
          </cell>
          <cell r="U314">
            <v>4093.330961083524</v>
          </cell>
        </row>
        <row r="315">
          <cell r="D315" t="str">
            <v>101589.A</v>
          </cell>
          <cell r="E315" t="str">
            <v>101589</v>
          </cell>
          <cell r="F315" t="str">
            <v>GENERAL REVENUE</v>
          </cell>
          <cell r="G315">
            <v>30504066</v>
          </cell>
          <cell r="H315">
            <v>2840592.9529368207</v>
          </cell>
          <cell r="I315">
            <v>5528.8374473172826</v>
          </cell>
          <cell r="J315">
            <v>6615209.8247883543</v>
          </cell>
          <cell r="K315">
            <v>66807.716100244957</v>
          </cell>
          <cell r="L315">
            <v>0</v>
          </cell>
          <cell r="M315">
            <v>27219.360485612226</v>
          </cell>
          <cell r="N315">
            <v>0</v>
          </cell>
          <cell r="O315">
            <v>4986.0234756310592</v>
          </cell>
          <cell r="P315">
            <v>0</v>
          </cell>
          <cell r="Q315">
            <v>19515810.245761562</v>
          </cell>
          <cell r="R315">
            <v>0</v>
          </cell>
          <cell r="S315">
            <v>0</v>
          </cell>
          <cell r="T315">
            <v>0</v>
          </cell>
          <cell r="U315">
            <v>1616.4563965318839</v>
          </cell>
        </row>
        <row r="316">
          <cell r="D316" t="str">
            <v>101589.B</v>
          </cell>
          <cell r="E316" t="str">
            <v>101589</v>
          </cell>
          <cell r="F316" t="str">
            <v>MEDICAL CARE TRUST FUND</v>
          </cell>
          <cell r="G316">
            <v>44926364</v>
          </cell>
          <cell r="H316">
            <v>4352602.6736441376</v>
          </cell>
          <cell r="I316">
            <v>8471.7638373555001</v>
          </cell>
          <cell r="J316">
            <v>10136397.733551363</v>
          </cell>
          <cell r="K316">
            <v>102368.57182136798</v>
          </cell>
          <cell r="L316">
            <v>0</v>
          </cell>
          <cell r="M316">
            <v>41707.862825636752</v>
          </cell>
          <cell r="N316">
            <v>0</v>
          </cell>
          <cell r="O316">
            <v>7640.0172324749392</v>
          </cell>
          <cell r="P316">
            <v>0</v>
          </cell>
          <cell r="Q316">
            <v>29903815.598152239</v>
          </cell>
          <cell r="R316">
            <v>0</v>
          </cell>
          <cell r="S316">
            <v>0</v>
          </cell>
          <cell r="T316">
            <v>0</v>
          </cell>
          <cell r="U316">
            <v>2476.8745645516401</v>
          </cell>
        </row>
        <row r="317">
          <cell r="D317" t="str">
            <v>101589.C</v>
          </cell>
          <cell r="E317" t="str">
            <v>101589</v>
          </cell>
          <cell r="F317" t="str">
            <v>REFUGEE ASSISTANCE TRUST FUND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</row>
        <row r="318">
          <cell r="D318" t="str">
            <v>101589.D</v>
          </cell>
          <cell r="E318" t="str">
            <v>101589</v>
          </cell>
          <cell r="F318" t="str">
            <v>PUBLIC MEDICAL ASSIST TRUST FUND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</row>
        <row r="319">
          <cell r="D319" t="str">
            <v>101589.E</v>
          </cell>
          <cell r="E319" t="str">
            <v>101589</v>
          </cell>
          <cell r="F319" t="str">
            <v>OTHER STATE FUNDS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</row>
        <row r="320">
          <cell r="D320" t="str">
            <v>101589.F</v>
          </cell>
          <cell r="E320" t="str">
            <v>101589</v>
          </cell>
          <cell r="F320" t="str">
            <v>GRANTS AND DONATIONS TRUST FUND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</row>
        <row r="321">
          <cell r="D321" t="str">
            <v>101589.G</v>
          </cell>
          <cell r="E321" t="str">
            <v>101589</v>
          </cell>
          <cell r="F321" t="str">
            <v>HEALTH CARE TRUST FUND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</row>
        <row r="322">
          <cell r="D322" t="str">
            <v>101589.H</v>
          </cell>
          <cell r="E322" t="str">
            <v>101589</v>
          </cell>
          <cell r="F322" t="str">
            <v>TOBACCO SETTLEMENT TRUST FUND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</row>
        <row r="324">
          <cell r="D324" t="str">
            <v>103556.T</v>
          </cell>
          <cell r="E324" t="str">
            <v>103556</v>
          </cell>
          <cell r="F324" t="str">
            <v>TOTAL COST ST MENTAL HEALTH HOSP PRG</v>
          </cell>
          <cell r="G324">
            <v>9338855</v>
          </cell>
          <cell r="H324">
            <v>5993674.5209291978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</row>
        <row r="325">
          <cell r="D325" t="str">
            <v>103556.A</v>
          </cell>
          <cell r="E325" t="str">
            <v>103556</v>
          </cell>
          <cell r="F325" t="str">
            <v>GENERAL REVENUE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</row>
        <row r="326">
          <cell r="D326" t="str">
            <v>103556.B</v>
          </cell>
          <cell r="E326" t="str">
            <v>103556</v>
          </cell>
          <cell r="F326" t="str">
            <v>MEDICAL CARE TRUST FUND</v>
          </cell>
          <cell r="G326">
            <v>5562222</v>
          </cell>
          <cell r="H326">
            <v>3626772.4526142576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</row>
        <row r="327">
          <cell r="D327" t="str">
            <v>103556.C</v>
          </cell>
          <cell r="E327" t="str">
            <v>103556</v>
          </cell>
          <cell r="F327" t="str">
            <v>REFUGEE ASSISTANCE TRUST FUND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</row>
        <row r="328">
          <cell r="D328" t="str">
            <v>103556.D</v>
          </cell>
          <cell r="E328" t="str">
            <v>103556</v>
          </cell>
          <cell r="F328" t="str">
            <v>PUBLIC MEDICAL ASSIST TRUST FUND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</row>
        <row r="329">
          <cell r="D329" t="str">
            <v>103556.E</v>
          </cell>
          <cell r="E329" t="str">
            <v>103556</v>
          </cell>
          <cell r="F329" t="str">
            <v>OTHER STATE FUNDS</v>
          </cell>
          <cell r="G329">
            <v>3776633</v>
          </cell>
          <cell r="H329">
            <v>2366902.0683149402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</row>
        <row r="330">
          <cell r="D330" t="str">
            <v>103556.F</v>
          </cell>
          <cell r="E330" t="str">
            <v>103556</v>
          </cell>
          <cell r="F330" t="str">
            <v>GRANTS AND DONATIONS TRUST FUND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</row>
        <row r="331">
          <cell r="D331" t="str">
            <v>103556.G</v>
          </cell>
          <cell r="E331" t="str">
            <v>103556</v>
          </cell>
          <cell r="F331" t="str">
            <v>HEALTH CARE TRUST FUND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</row>
        <row r="332">
          <cell r="D332" t="str">
            <v>103556.H</v>
          </cell>
          <cell r="E332" t="str">
            <v>103556</v>
          </cell>
          <cell r="F332" t="str">
            <v>TOBACCO SETTLEMENT TRUST FUND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</row>
        <row r="334">
          <cell r="D334" t="str">
            <v>101561.T</v>
          </cell>
          <cell r="E334" t="str">
            <v>101561</v>
          </cell>
          <cell r="F334" t="str">
            <v>TOTAL COST HOME HEALTH SERVICES</v>
          </cell>
          <cell r="G334">
            <v>54119799</v>
          </cell>
          <cell r="H334">
            <v>16003119.970786661</v>
          </cell>
          <cell r="I334">
            <v>806890.27968168235</v>
          </cell>
          <cell r="J334">
            <v>3504746.0619697911</v>
          </cell>
          <cell r="K334">
            <v>640801.19095072162</v>
          </cell>
          <cell r="L334">
            <v>2714008.5640014783</v>
          </cell>
          <cell r="M334">
            <v>289122.33643880166</v>
          </cell>
          <cell r="N334">
            <v>79783.666372624662</v>
          </cell>
          <cell r="O334">
            <v>47331.325509182781</v>
          </cell>
          <cell r="P334">
            <v>4135.4314061390905</v>
          </cell>
          <cell r="Q334">
            <v>0</v>
          </cell>
          <cell r="R334">
            <v>88774.956939153431</v>
          </cell>
          <cell r="S334">
            <v>2866.6606059585124</v>
          </cell>
          <cell r="T334">
            <v>95643.966885605638</v>
          </cell>
          <cell r="U334">
            <v>5204.8748534583056</v>
          </cell>
        </row>
        <row r="335">
          <cell r="D335" t="str">
            <v>101561.A</v>
          </cell>
          <cell r="E335" t="str">
            <v>101561</v>
          </cell>
          <cell r="F335" t="str">
            <v>GENERAL REVENUE</v>
          </cell>
          <cell r="G335">
            <v>21821063</v>
          </cell>
          <cell r="H335">
            <v>6319632.0764636528</v>
          </cell>
          <cell r="I335">
            <v>318640.97144629637</v>
          </cell>
          <cell r="J335">
            <v>1384024.2198718707</v>
          </cell>
          <cell r="K335">
            <v>253052.39030644001</v>
          </cell>
          <cell r="L335">
            <v>1071761.9819241839</v>
          </cell>
          <cell r="M335">
            <v>114174.41065968279</v>
          </cell>
          <cell r="N335">
            <v>31506.56985054948</v>
          </cell>
          <cell r="O335">
            <v>18691.140443576282</v>
          </cell>
          <cell r="P335">
            <v>1633.0818622843271</v>
          </cell>
          <cell r="Q335">
            <v>0</v>
          </cell>
          <cell r="R335">
            <v>25176.577787943912</v>
          </cell>
          <cell r="S335">
            <v>812.98494784983404</v>
          </cell>
          <cell r="T335">
            <v>0</v>
          </cell>
          <cell r="U335">
            <v>2055.4050796306851</v>
          </cell>
        </row>
        <row r="336">
          <cell r="D336" t="str">
            <v>101561.B</v>
          </cell>
          <cell r="E336" t="str">
            <v>101561</v>
          </cell>
          <cell r="F336" t="str">
            <v>MEDICAL CARE TRUST FUND</v>
          </cell>
          <cell r="G336">
            <v>32267105</v>
          </cell>
          <cell r="H336">
            <v>9683487.8943230081</v>
          </cell>
          <cell r="I336">
            <v>488249.30823538598</v>
          </cell>
          <cell r="J336">
            <v>2120721.8420979204</v>
          </cell>
          <cell r="K336">
            <v>387748.80064428161</v>
          </cell>
          <cell r="L336">
            <v>1642246.5820772944</v>
          </cell>
          <cell r="M336">
            <v>174947.92577911887</v>
          </cell>
          <cell r="N336">
            <v>48277.096522075182</v>
          </cell>
          <cell r="O336">
            <v>28640.1850656065</v>
          </cell>
          <cell r="P336">
            <v>2502.3495438547634</v>
          </cell>
          <cell r="Q336">
            <v>0</v>
          </cell>
          <cell r="R336">
            <v>63598.379151209519</v>
          </cell>
          <cell r="S336">
            <v>2053.6756581086784</v>
          </cell>
          <cell r="T336">
            <v>0</v>
          </cell>
          <cell r="U336">
            <v>3149.4697738276204</v>
          </cell>
        </row>
        <row r="337">
          <cell r="D337" t="str">
            <v>101561.C</v>
          </cell>
          <cell r="E337" t="str">
            <v>101561</v>
          </cell>
          <cell r="F337" t="str">
            <v>REFUGEE ASSISTANCE TRUST FUND</v>
          </cell>
          <cell r="G337">
            <v>31631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95643.966885605638</v>
          </cell>
          <cell r="U337">
            <v>0</v>
          </cell>
        </row>
        <row r="338">
          <cell r="D338" t="str">
            <v>101561.D</v>
          </cell>
          <cell r="E338" t="str">
            <v>101561</v>
          </cell>
          <cell r="F338" t="str">
            <v>PUBLIC MEDICAL ASSIST TRUST FUND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</row>
        <row r="339">
          <cell r="D339" t="str">
            <v>101561.E</v>
          </cell>
          <cell r="E339" t="str">
            <v>101561</v>
          </cell>
          <cell r="F339" t="str">
            <v>OTHER STATE FUNDS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</row>
        <row r="340">
          <cell r="D340" t="str">
            <v>101561.F</v>
          </cell>
          <cell r="E340" t="str">
            <v>101561</v>
          </cell>
          <cell r="F340" t="str">
            <v>GRANTS AND DONATIONS TRUST FUND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</row>
        <row r="341">
          <cell r="D341" t="str">
            <v>101561.G</v>
          </cell>
          <cell r="E341" t="str">
            <v>101561</v>
          </cell>
          <cell r="F341" t="str">
            <v>HEALTH CARE TRUST FUND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</row>
        <row r="342">
          <cell r="D342" t="str">
            <v>101561.H</v>
          </cell>
          <cell r="E342" t="str">
            <v>101561</v>
          </cell>
          <cell r="F342" t="str">
            <v>TOBACCO SETTLEMENT TRUST FUND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</row>
        <row r="344">
          <cell r="D344" t="str">
            <v>101026.T</v>
          </cell>
          <cell r="E344" t="str">
            <v>101026</v>
          </cell>
          <cell r="F344" t="str">
            <v>TOTAL COST CHILDREN'S HEALTH SCREENING SERVICES</v>
          </cell>
          <cell r="G344">
            <v>40974672</v>
          </cell>
          <cell r="H344">
            <v>1195474.1177986364</v>
          </cell>
          <cell r="I344">
            <v>2700922.2603766941</v>
          </cell>
          <cell r="J344">
            <v>205179.33034894284</v>
          </cell>
          <cell r="K344">
            <v>3423.9952760989431</v>
          </cell>
          <cell r="L344">
            <v>20454779.010007642</v>
          </cell>
          <cell r="M344">
            <v>110068.97875511693</v>
          </cell>
          <cell r="N344">
            <v>638236.18665235373</v>
          </cell>
          <cell r="O344">
            <v>8558.6612886783205</v>
          </cell>
          <cell r="P344">
            <v>55578.496145960671</v>
          </cell>
          <cell r="Q344">
            <v>0</v>
          </cell>
          <cell r="R344">
            <v>795198.47368104639</v>
          </cell>
          <cell r="S344">
            <v>31152.518883141493</v>
          </cell>
          <cell r="T344">
            <v>0</v>
          </cell>
          <cell r="U344">
            <v>54.509087023435306</v>
          </cell>
        </row>
        <row r="345">
          <cell r="D345" t="str">
            <v>101026.A</v>
          </cell>
          <cell r="E345" t="str">
            <v>101026</v>
          </cell>
          <cell r="F345" t="str">
            <v>GENERAL REVENUE</v>
          </cell>
          <cell r="G345">
            <v>16224859</v>
          </cell>
          <cell r="H345">
            <v>472092.72911868151</v>
          </cell>
          <cell r="I345">
            <v>1066594.2006227565</v>
          </cell>
          <cell r="J345">
            <v>81025.317554797526</v>
          </cell>
          <cell r="K345">
            <v>1352.1357345314727</v>
          </cell>
          <cell r="L345">
            <v>8077592.2310520187</v>
          </cell>
          <cell r="M345">
            <v>43466.239710395676</v>
          </cell>
          <cell r="N345">
            <v>252039.47010901448</v>
          </cell>
          <cell r="O345">
            <v>3379.815342899069</v>
          </cell>
          <cell r="P345">
            <v>21947.948128039869</v>
          </cell>
          <cell r="Q345">
            <v>0</v>
          </cell>
          <cell r="R345">
            <v>225518.2871359447</v>
          </cell>
          <cell r="S345">
            <v>8834.8543552589254</v>
          </cell>
          <cell r="T345">
            <v>0</v>
          </cell>
          <cell r="U345">
            <v>21.525638465554607</v>
          </cell>
        </row>
        <row r="346">
          <cell r="D346" t="str">
            <v>101026.B</v>
          </cell>
          <cell r="E346" t="str">
            <v>101026</v>
          </cell>
          <cell r="F346" t="str">
            <v>MEDICAL CARE TRUST FUND</v>
          </cell>
          <cell r="G346">
            <v>24730642</v>
          </cell>
          <cell r="H346">
            <v>723381.38867995492</v>
          </cell>
          <cell r="I346">
            <v>1634328.0597539376</v>
          </cell>
          <cell r="J346">
            <v>124154.01279414531</v>
          </cell>
          <cell r="K346">
            <v>2071.8595415674704</v>
          </cell>
          <cell r="L346">
            <v>12377186.778955624</v>
          </cell>
          <cell r="M346">
            <v>66602.739044721253</v>
          </cell>
          <cell r="N346">
            <v>386196.71654333925</v>
          </cell>
          <cell r="O346">
            <v>5178.8459457792515</v>
          </cell>
          <cell r="P346">
            <v>33630.548017920803</v>
          </cell>
          <cell r="Q346">
            <v>0</v>
          </cell>
          <cell r="R346">
            <v>569680.18654510169</v>
          </cell>
          <cell r="S346">
            <v>22317.664527882567</v>
          </cell>
          <cell r="T346">
            <v>0</v>
          </cell>
          <cell r="U346">
            <v>32.983448557880699</v>
          </cell>
        </row>
        <row r="347">
          <cell r="D347" t="str">
            <v>101026.C</v>
          </cell>
          <cell r="E347" t="str">
            <v>101026</v>
          </cell>
          <cell r="F347" t="str">
            <v>REFUGEE ASSISTANCE TRUST FUND</v>
          </cell>
          <cell r="G347">
            <v>19171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</row>
        <row r="348">
          <cell r="D348" t="str">
            <v>101026.D</v>
          </cell>
          <cell r="E348" t="str">
            <v>101026</v>
          </cell>
          <cell r="F348" t="str">
            <v>PUBLIC MEDICAL ASSIST TRUST FUND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</row>
        <row r="349">
          <cell r="D349" t="str">
            <v>101026.E</v>
          </cell>
          <cell r="E349" t="str">
            <v>101026</v>
          </cell>
          <cell r="F349" t="str">
            <v>OTHER STATE FUNDS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</row>
        <row r="350">
          <cell r="D350" t="str">
            <v>101026.F</v>
          </cell>
          <cell r="E350" t="str">
            <v>101026</v>
          </cell>
          <cell r="F350" t="str">
            <v>GRANTS AND DONATIONS TRUST FUND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</row>
        <row r="351">
          <cell r="D351" t="str">
            <v>101026.G</v>
          </cell>
          <cell r="E351" t="str">
            <v>101026</v>
          </cell>
          <cell r="F351" t="str">
            <v>HEALTH CARE TRUST FUND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</row>
        <row r="352">
          <cell r="D352" t="str">
            <v>101026.H</v>
          </cell>
          <cell r="E352" t="str">
            <v>101026</v>
          </cell>
          <cell r="F352" t="str">
            <v>TOBACCO SETTLEMENT TRUST FUND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</row>
        <row r="354">
          <cell r="D354" t="str">
            <v>101246.T</v>
          </cell>
          <cell r="E354" t="str">
            <v>101246</v>
          </cell>
          <cell r="F354" t="str">
            <v>TOTAL COST FAMILY PLANNING</v>
          </cell>
          <cell r="G354">
            <v>5892709</v>
          </cell>
          <cell r="H354">
            <v>0</v>
          </cell>
          <cell r="I354">
            <v>890266.26391385007</v>
          </cell>
          <cell r="J354">
            <v>1199999.7266538639</v>
          </cell>
          <cell r="K354">
            <v>15462.714856747929</v>
          </cell>
          <cell r="L354">
            <v>591660.14608981367</v>
          </cell>
          <cell r="M354">
            <v>1909865.6596744945</v>
          </cell>
          <cell r="N354">
            <v>12.32273592756189</v>
          </cell>
          <cell r="O354">
            <v>299132.92854895396</v>
          </cell>
          <cell r="P354">
            <v>4977.7077263875726</v>
          </cell>
          <cell r="Q354">
            <v>0</v>
          </cell>
          <cell r="R354">
            <v>40075.250773320717</v>
          </cell>
          <cell r="S354">
            <v>18.249932278481012</v>
          </cell>
          <cell r="T354">
            <v>10932.810419041407</v>
          </cell>
          <cell r="U354">
            <v>2029949.5294468238</v>
          </cell>
        </row>
        <row r="355">
          <cell r="D355" t="str">
            <v>101246.A</v>
          </cell>
          <cell r="E355" t="str">
            <v>101246</v>
          </cell>
          <cell r="F355" t="str">
            <v>GENERAL REVENUE</v>
          </cell>
          <cell r="G355">
            <v>588697</v>
          </cell>
          <cell r="H355">
            <v>0</v>
          </cell>
          <cell r="I355">
            <v>89026.626391384983</v>
          </cell>
          <cell r="J355">
            <v>119999.97266538627</v>
          </cell>
          <cell r="K355">
            <v>1546.2714856747934</v>
          </cell>
          <cell r="L355">
            <v>59166.014608981321</v>
          </cell>
          <cell r="M355">
            <v>190986.56596744945</v>
          </cell>
          <cell r="N355">
            <v>1.2322735927561883</v>
          </cell>
          <cell r="O355">
            <v>29913.292854895408</v>
          </cell>
          <cell r="P355">
            <v>497.77077263875708</v>
          </cell>
          <cell r="Q355">
            <v>0</v>
          </cell>
          <cell r="R355">
            <v>4007.5250773320731</v>
          </cell>
          <cell r="S355">
            <v>1.8249932278481005</v>
          </cell>
          <cell r="T355">
            <v>0</v>
          </cell>
          <cell r="U355">
            <v>202994.95294468245</v>
          </cell>
        </row>
        <row r="356">
          <cell r="D356" t="str">
            <v>101246.B</v>
          </cell>
          <cell r="E356" t="str">
            <v>101246</v>
          </cell>
          <cell r="F356" t="str">
            <v>MEDICAL CARE TRUST FUND</v>
          </cell>
          <cell r="G356">
            <v>5298266</v>
          </cell>
          <cell r="H356">
            <v>0</v>
          </cell>
          <cell r="I356">
            <v>801239.63752246508</v>
          </cell>
          <cell r="J356">
            <v>1079999.7539884776</v>
          </cell>
          <cell r="K356">
            <v>13916.443371073135</v>
          </cell>
          <cell r="L356">
            <v>532494.13148083235</v>
          </cell>
          <cell r="M356">
            <v>1718879.0937070451</v>
          </cell>
          <cell r="N356">
            <v>11.090462334805702</v>
          </cell>
          <cell r="O356">
            <v>269219.63569405855</v>
          </cell>
          <cell r="P356">
            <v>4479.9369537488155</v>
          </cell>
          <cell r="Q356">
            <v>0</v>
          </cell>
          <cell r="R356">
            <v>36067.725695988644</v>
          </cell>
          <cell r="S356">
            <v>16.424939050632911</v>
          </cell>
          <cell r="T356">
            <v>0</v>
          </cell>
          <cell r="U356">
            <v>1826954.5765021413</v>
          </cell>
        </row>
        <row r="357">
          <cell r="D357" t="str">
            <v>101246.C</v>
          </cell>
          <cell r="E357" t="str">
            <v>101246</v>
          </cell>
          <cell r="F357" t="str">
            <v>REFUGEE ASSISTANCE TRUST FUND</v>
          </cell>
          <cell r="G357">
            <v>5746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10932.810419041407</v>
          </cell>
          <cell r="U357">
            <v>0</v>
          </cell>
        </row>
        <row r="358">
          <cell r="D358" t="str">
            <v>101246.D</v>
          </cell>
          <cell r="E358" t="str">
            <v>101246</v>
          </cell>
          <cell r="F358" t="str">
            <v>PUBLIC MEDICAL ASSIST TRUST FUND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</row>
        <row r="359">
          <cell r="D359" t="str">
            <v>101246.E</v>
          </cell>
          <cell r="E359" t="str">
            <v>101246</v>
          </cell>
          <cell r="F359" t="str">
            <v>OTHER STATE FUNDS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</row>
        <row r="360">
          <cell r="D360" t="str">
            <v>101246.F</v>
          </cell>
          <cell r="E360" t="str">
            <v>101246</v>
          </cell>
          <cell r="F360" t="str">
            <v>GRANTS AND DONATIONS TRUST FUND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</row>
        <row r="361">
          <cell r="D361" t="str">
            <v>101246.G</v>
          </cell>
          <cell r="E361" t="str">
            <v>101246</v>
          </cell>
          <cell r="F361" t="str">
            <v>HEALTH CARE TRUST FUND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</row>
        <row r="362">
          <cell r="D362" t="str">
            <v>101246.H</v>
          </cell>
          <cell r="E362" t="str">
            <v>101246</v>
          </cell>
          <cell r="F362" t="str">
            <v>TOBACCO SETTLEMENT TRUST FUND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</row>
        <row r="364">
          <cell r="D364" t="str">
            <v>102387.T</v>
          </cell>
          <cell r="E364" t="str">
            <v>102387</v>
          </cell>
          <cell r="F364" t="str">
            <v>TOTAL COST PATIENT TRANSPORTATION</v>
          </cell>
          <cell r="G364">
            <v>25105565</v>
          </cell>
          <cell r="H364">
            <v>3538742.4137642775</v>
          </cell>
          <cell r="I364">
            <v>1579760.827853994</v>
          </cell>
          <cell r="J364">
            <v>3396859.8718514019</v>
          </cell>
          <cell r="K364">
            <v>358394.10798489902</v>
          </cell>
          <cell r="L364">
            <v>6038667.8739519129</v>
          </cell>
          <cell r="M364">
            <v>896988.66377213306</v>
          </cell>
          <cell r="N364">
            <v>156641.30883079203</v>
          </cell>
          <cell r="O364">
            <v>135416.44613141415</v>
          </cell>
          <cell r="P364">
            <v>9285.8038877566269</v>
          </cell>
          <cell r="Q364">
            <v>19540.08221781204</v>
          </cell>
          <cell r="R364">
            <v>382063.72840326506</v>
          </cell>
          <cell r="S364">
            <v>2546.4324355620411</v>
          </cell>
          <cell r="T364">
            <v>234699.67932425943</v>
          </cell>
          <cell r="U364">
            <v>2377525.8115308131</v>
          </cell>
        </row>
        <row r="365">
          <cell r="D365" t="str">
            <v>102387.A</v>
          </cell>
          <cell r="E365" t="str">
            <v>102387</v>
          </cell>
          <cell r="F365" t="str">
            <v>GENERAL REVENUE</v>
          </cell>
          <cell r="G365">
            <v>10135971</v>
          </cell>
          <cell r="H365">
            <v>1397449.3791955132</v>
          </cell>
          <cell r="I365">
            <v>623847.55091954232</v>
          </cell>
          <cell r="J365">
            <v>1341419.9633941187</v>
          </cell>
          <cell r="K365">
            <v>141529.83324323664</v>
          </cell>
          <cell r="L365">
            <v>2384669.9434236106</v>
          </cell>
          <cell r="M365">
            <v>354220.82332361536</v>
          </cell>
          <cell r="N365">
            <v>61857.652857279769</v>
          </cell>
          <cell r="O365">
            <v>53475.954577295459</v>
          </cell>
          <cell r="P365">
            <v>3666.9639552750923</v>
          </cell>
          <cell r="Q365">
            <v>7716.3784678139746</v>
          </cell>
          <cell r="R365">
            <v>108353.27337516594</v>
          </cell>
          <cell r="S365">
            <v>722.16823872539476</v>
          </cell>
          <cell r="T365">
            <v>0</v>
          </cell>
          <cell r="U365">
            <v>938884.94297351828</v>
          </cell>
        </row>
        <row r="366">
          <cell r="D366" t="str">
            <v>102387.B</v>
          </cell>
          <cell r="E366" t="str">
            <v>102387</v>
          </cell>
          <cell r="F366" t="str">
            <v>MEDICAL CARE TRUST FUND</v>
          </cell>
          <cell r="G366">
            <v>14963360</v>
          </cell>
          <cell r="H366">
            <v>2141293.0345687643</v>
          </cell>
          <cell r="I366">
            <v>955913.27693445166</v>
          </cell>
          <cell r="J366">
            <v>2055439.9084572832</v>
          </cell>
          <cell r="K366">
            <v>216864.27474166238</v>
          </cell>
          <cell r="L366">
            <v>3653997.9305283022</v>
          </cell>
          <cell r="M366">
            <v>542767.8404485177</v>
          </cell>
          <cell r="N366">
            <v>94783.655973512257</v>
          </cell>
          <cell r="O366">
            <v>81940.491554118693</v>
          </cell>
          <cell r="P366">
            <v>5618.8399324815346</v>
          </cell>
          <cell r="Q366">
            <v>11823.703749998065</v>
          </cell>
          <cell r="R366">
            <v>273710.45502809912</v>
          </cell>
          <cell r="S366">
            <v>1824.2641968366463</v>
          </cell>
          <cell r="T366">
            <v>0</v>
          </cell>
          <cell r="U366">
            <v>1438640.8685572948</v>
          </cell>
        </row>
        <row r="367">
          <cell r="D367" t="str">
            <v>102387.C</v>
          </cell>
          <cell r="E367" t="str">
            <v>102387</v>
          </cell>
          <cell r="F367" t="str">
            <v>REFUGEE ASSISTANCE TRUST FUND</v>
          </cell>
          <cell r="G367">
            <v>6234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234699.67932425943</v>
          </cell>
          <cell r="U367">
            <v>0</v>
          </cell>
        </row>
        <row r="368">
          <cell r="D368" t="str">
            <v>102387.D</v>
          </cell>
          <cell r="E368" t="str">
            <v>102387</v>
          </cell>
          <cell r="F368" t="str">
            <v>PUBLIC MEDICAL ASSIST TRUST FUND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</row>
        <row r="369">
          <cell r="D369" t="str">
            <v>102387.E</v>
          </cell>
          <cell r="E369" t="str">
            <v>102387</v>
          </cell>
          <cell r="F369" t="str">
            <v>OTHER STATE FUNDS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</row>
        <row r="370">
          <cell r="D370" t="str">
            <v>102387.F</v>
          </cell>
          <cell r="E370" t="str">
            <v>102387</v>
          </cell>
          <cell r="F370" t="str">
            <v>GRANTS AND DONATIONS TRUST FUND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</row>
        <row r="371">
          <cell r="D371" t="str">
            <v>102387.G</v>
          </cell>
          <cell r="E371" t="str">
            <v>102387</v>
          </cell>
          <cell r="F371" t="str">
            <v>HEALTH CARE TRUST FUND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</row>
        <row r="372">
          <cell r="D372" t="str">
            <v>102387.H</v>
          </cell>
          <cell r="E372" t="str">
            <v>102387</v>
          </cell>
          <cell r="F372" t="str">
            <v>TOBACCO SETTLEMENT TRUST FUND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</row>
        <row r="374">
          <cell r="D374" t="str">
            <v>102681.T</v>
          </cell>
          <cell r="E374" t="str">
            <v>102681</v>
          </cell>
          <cell r="F374" t="str">
            <v>TOTAL COST PRESCRIBED MEDICINE/DRUGS</v>
          </cell>
          <cell r="G374">
            <v>379792597</v>
          </cell>
          <cell r="H374">
            <v>195090997.51967844</v>
          </cell>
          <cell r="I374">
            <v>23373649.799326848</v>
          </cell>
          <cell r="J374">
            <v>129990537.83112206</v>
          </cell>
          <cell r="K374">
            <v>14099394.03767791</v>
          </cell>
          <cell r="L374">
            <v>77231610.399047166</v>
          </cell>
          <cell r="M374">
            <v>7819529.8762477599</v>
          </cell>
          <cell r="N374">
            <v>1855665.3707215411</v>
          </cell>
          <cell r="O374">
            <v>1043942.6817849381</v>
          </cell>
          <cell r="P374">
            <v>150726.73639585599</v>
          </cell>
          <cell r="Q374">
            <v>0</v>
          </cell>
          <cell r="R374">
            <v>4378104.5415509352</v>
          </cell>
          <cell r="S374">
            <v>18768.04481953405</v>
          </cell>
          <cell r="T374">
            <v>2862684.7658033185</v>
          </cell>
          <cell r="U374">
            <v>751321.69324587099</v>
          </cell>
        </row>
        <row r="375">
          <cell r="D375" t="str">
            <v>102681.A</v>
          </cell>
          <cell r="E375" t="str">
            <v>102681</v>
          </cell>
          <cell r="F375" t="str">
            <v>GENERAL REVENUE</v>
          </cell>
          <cell r="G375">
            <v>70429544</v>
          </cell>
          <cell r="H375">
            <v>713755.07973700762</v>
          </cell>
          <cell r="I375">
            <v>4888552.0450941734</v>
          </cell>
          <cell r="J375">
            <v>23754716.81967409</v>
          </cell>
          <cell r="K375">
            <v>4086814.0917150062</v>
          </cell>
          <cell r="L375">
            <v>23315674.515979722</v>
          </cell>
          <cell r="M375">
            <v>2678336.0179822408</v>
          </cell>
          <cell r="N375">
            <v>249106.71360993641</v>
          </cell>
          <cell r="O375">
            <v>356500.52601287211</v>
          </cell>
          <cell r="P375">
            <v>26782.826314723527</v>
          </cell>
          <cell r="Q375">
            <v>0</v>
          </cell>
          <cell r="R375">
            <v>1495159.5876664645</v>
          </cell>
          <cell r="S375">
            <v>7411.5008992339972</v>
          </cell>
          <cell r="T375">
            <v>0</v>
          </cell>
          <cell r="U375">
            <v>156297.58415879449</v>
          </cell>
        </row>
        <row r="376">
          <cell r="D376" t="str">
            <v>102681.B</v>
          </cell>
          <cell r="E376" t="str">
            <v>102681</v>
          </cell>
          <cell r="F376" t="str">
            <v>MEDICAL CARE TRUST FUND</v>
          </cell>
          <cell r="G376">
            <v>62550103</v>
          </cell>
          <cell r="H376">
            <v>-6543809.5600585714</v>
          </cell>
          <cell r="I376">
            <v>3919732.7542326767</v>
          </cell>
          <cell r="J376">
            <v>13716442.011447964</v>
          </cell>
          <cell r="K376">
            <v>5044058.945962904</v>
          </cell>
          <cell r="L376">
            <v>29818404.883067444</v>
          </cell>
          <cell r="M376">
            <v>3767096.8582655196</v>
          </cell>
          <cell r="N376">
            <v>-16123.342888395398</v>
          </cell>
          <cell r="O376">
            <v>500406.15577206603</v>
          </cell>
          <cell r="P376">
            <v>14111.910081132461</v>
          </cell>
          <cell r="Q376">
            <v>0</v>
          </cell>
          <cell r="R376">
            <v>2098756.9538844707</v>
          </cell>
          <cell r="S376">
            <v>11356.543920300053</v>
          </cell>
          <cell r="T376">
            <v>0</v>
          </cell>
          <cell r="U376">
            <v>124018.10908707655</v>
          </cell>
        </row>
        <row r="377">
          <cell r="D377" t="str">
            <v>102681.C</v>
          </cell>
          <cell r="E377" t="str">
            <v>102681</v>
          </cell>
          <cell r="F377" t="str">
            <v>REFUGEE ASSISTANCE TRUST FUND</v>
          </cell>
          <cell r="G377">
            <v>377920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2862684.7658033185</v>
          </cell>
          <cell r="U377">
            <v>0</v>
          </cell>
        </row>
        <row r="378">
          <cell r="D378" t="str">
            <v>102681.D</v>
          </cell>
          <cell r="E378" t="str">
            <v>102681</v>
          </cell>
          <cell r="F378" t="str">
            <v>PUBLIC MEDICAL ASSIST TRUST FUND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</row>
        <row r="379">
          <cell r="D379" t="str">
            <v>102681.E</v>
          </cell>
          <cell r="E379" t="str">
            <v>102681</v>
          </cell>
          <cell r="F379" t="str">
            <v>OTHER STATE FUNDS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</row>
        <row r="380">
          <cell r="D380" t="str">
            <v>102681.F</v>
          </cell>
          <cell r="E380" t="str">
            <v>102681</v>
          </cell>
          <cell r="F380" t="str">
            <v>GRANTS AND DONATIONS TRUST FUND</v>
          </cell>
          <cell r="G380">
            <v>223018654</v>
          </cell>
          <cell r="H380">
            <v>177504676</v>
          </cell>
          <cell r="I380">
            <v>14565365</v>
          </cell>
          <cell r="J380">
            <v>92519379</v>
          </cell>
          <cell r="K380">
            <v>4968521</v>
          </cell>
          <cell r="L380">
            <v>24097531</v>
          </cell>
          <cell r="M380">
            <v>1374097</v>
          </cell>
          <cell r="N380">
            <v>1622682</v>
          </cell>
          <cell r="O380">
            <v>187036</v>
          </cell>
          <cell r="P380">
            <v>109832</v>
          </cell>
          <cell r="Q380">
            <v>0</v>
          </cell>
          <cell r="R380">
            <v>784188</v>
          </cell>
          <cell r="S380">
            <v>0</v>
          </cell>
          <cell r="T380">
            <v>0</v>
          </cell>
          <cell r="U380">
            <v>471006</v>
          </cell>
        </row>
        <row r="381">
          <cell r="D381" t="str">
            <v>102681.G</v>
          </cell>
          <cell r="E381" t="str">
            <v>102681</v>
          </cell>
          <cell r="F381" t="str">
            <v>HEALTH CARE TRUST FUND</v>
          </cell>
          <cell r="G381">
            <v>23416376</v>
          </cell>
          <cell r="H381">
            <v>23416376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</row>
        <row r="382">
          <cell r="D382" t="str">
            <v>102681.H</v>
          </cell>
          <cell r="E382" t="str">
            <v>102681</v>
          </cell>
          <cell r="F382" t="str">
            <v>TOBACCO SETTLEMENT TRUST FUND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</row>
        <row r="384">
          <cell r="D384" t="str">
            <v>102683.T</v>
          </cell>
          <cell r="E384" t="str">
            <v>102683</v>
          </cell>
          <cell r="F384" t="str">
            <v>TOTAL COST MEDICARE PART D PAYMENT</v>
          </cell>
          <cell r="G384">
            <v>455872367</v>
          </cell>
          <cell r="H384">
            <v>459374326.43380642</v>
          </cell>
          <cell r="I384">
            <v>2010298.2634856454</v>
          </cell>
          <cell r="J384">
            <v>5457205.6724301344</v>
          </cell>
          <cell r="K384">
            <v>7546072.9255132126</v>
          </cell>
          <cell r="L384">
            <v>0</v>
          </cell>
          <cell r="M384">
            <v>648245.90960458526</v>
          </cell>
          <cell r="N384">
            <v>0</v>
          </cell>
          <cell r="O384">
            <v>94199.059076016376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117774.75541170934</v>
          </cell>
        </row>
        <row r="385">
          <cell r="D385" t="str">
            <v>102683.A</v>
          </cell>
          <cell r="E385" t="str">
            <v>102683</v>
          </cell>
          <cell r="F385" t="str">
            <v>GENERAL REVENUE</v>
          </cell>
          <cell r="G385">
            <v>455872367</v>
          </cell>
          <cell r="H385">
            <v>459374326.43380642</v>
          </cell>
          <cell r="I385">
            <v>2010298.2634856454</v>
          </cell>
          <cell r="J385">
            <v>5457205.6724301344</v>
          </cell>
          <cell r="K385">
            <v>7546072.9255132126</v>
          </cell>
          <cell r="L385">
            <v>0</v>
          </cell>
          <cell r="M385">
            <v>648245.90960458526</v>
          </cell>
          <cell r="N385">
            <v>0</v>
          </cell>
          <cell r="O385">
            <v>94199.059076016376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117774.75541170934</v>
          </cell>
        </row>
        <row r="386">
          <cell r="D386" t="str">
            <v>102683.B</v>
          </cell>
          <cell r="E386" t="str">
            <v>102683</v>
          </cell>
          <cell r="F386" t="str">
            <v>MEDICAL CARE TRUST FUND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</row>
        <row r="387">
          <cell r="D387" t="str">
            <v>102683.C</v>
          </cell>
          <cell r="E387" t="str">
            <v>102683</v>
          </cell>
          <cell r="F387" t="str">
            <v>REFUGEE ASSISTANCE TRUST FUND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</row>
        <row r="388">
          <cell r="D388" t="str">
            <v>102683.D</v>
          </cell>
          <cell r="E388" t="str">
            <v>102683</v>
          </cell>
          <cell r="F388" t="str">
            <v>PUBLIC MEDICAL ASSIST TRUST FUND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</row>
        <row r="389">
          <cell r="D389" t="str">
            <v>102683.E</v>
          </cell>
          <cell r="E389" t="str">
            <v>102683</v>
          </cell>
          <cell r="F389" t="str">
            <v>OTHER STATE FUNDS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</row>
        <row r="390">
          <cell r="D390" t="str">
            <v>102683.F</v>
          </cell>
          <cell r="E390" t="str">
            <v>102683</v>
          </cell>
          <cell r="F390" t="str">
            <v>GRANTS AND DONATIONS TRUST FUND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</row>
        <row r="391">
          <cell r="D391" t="str">
            <v>102683.G</v>
          </cell>
          <cell r="E391" t="str">
            <v>102683</v>
          </cell>
          <cell r="F391" t="str">
            <v>HEALTH CARE TRUST FUND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</row>
        <row r="392">
          <cell r="D392" t="str">
            <v>102683.H</v>
          </cell>
          <cell r="E392" t="str">
            <v>102683</v>
          </cell>
          <cell r="F392" t="str">
            <v>TOBACCO SETTLEMENT TRUST FUND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</row>
        <row r="394">
          <cell r="D394" t="str">
            <v>101644.T</v>
          </cell>
          <cell r="E394" t="str">
            <v>101644</v>
          </cell>
          <cell r="F394" t="str">
            <v>TOTAL COST ICF/MR - SUNLAND CENTER</v>
          </cell>
          <cell r="G394">
            <v>84320350</v>
          </cell>
          <cell r="H394">
            <v>78920361.379726887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</row>
        <row r="395">
          <cell r="D395" t="str">
            <v>101644.A</v>
          </cell>
          <cell r="E395" t="str">
            <v>101644</v>
          </cell>
          <cell r="F395" t="str">
            <v>GENERAL REVENUE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</row>
        <row r="396">
          <cell r="D396" t="str">
            <v>101644.B</v>
          </cell>
          <cell r="E396" t="str">
            <v>101644</v>
          </cell>
          <cell r="F396" t="str">
            <v>MEDICAL CARE TRUST FUND</v>
          </cell>
          <cell r="G396">
            <v>50221200</v>
          </cell>
          <cell r="H396">
            <v>47754710.67087274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</row>
        <row r="397">
          <cell r="D397" t="str">
            <v>101644.C</v>
          </cell>
          <cell r="E397" t="str">
            <v>101644</v>
          </cell>
          <cell r="F397" t="str">
            <v>REFUGEE ASSISTANCE TRUST FUND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</row>
        <row r="398">
          <cell r="D398" t="str">
            <v>101644.D</v>
          </cell>
          <cell r="E398" t="str">
            <v>101644</v>
          </cell>
          <cell r="F398" t="str">
            <v>PUBLIC MEDICAL ASSIST TRUST FUND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</row>
        <row r="399">
          <cell r="D399" t="str">
            <v>101644.E</v>
          </cell>
          <cell r="E399" t="str">
            <v>101644</v>
          </cell>
          <cell r="F399" t="str">
            <v>OTHER STATE FUNDS</v>
          </cell>
          <cell r="G399">
            <v>34099150</v>
          </cell>
          <cell r="H399">
            <v>31165650.708854146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</row>
        <row r="400">
          <cell r="D400" t="str">
            <v>101644.F</v>
          </cell>
          <cell r="E400" t="str">
            <v>101644</v>
          </cell>
          <cell r="F400" t="str">
            <v>GRANTS AND DONATIONS TRUST FUND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</row>
        <row r="401">
          <cell r="D401" t="str">
            <v>101644.G</v>
          </cell>
          <cell r="E401" t="str">
            <v>101644</v>
          </cell>
          <cell r="F401" t="str">
            <v>HEALTH CARE TRUST FUND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</row>
        <row r="402">
          <cell r="D402" t="str">
            <v>101644.H</v>
          </cell>
          <cell r="E402" t="str">
            <v>101644</v>
          </cell>
          <cell r="F402" t="str">
            <v>TOBACCO SETTLEMENT TRUST FUND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4">
          <cell r="D404" t="str">
            <v>101649.T</v>
          </cell>
          <cell r="E404" t="str">
            <v>101649</v>
          </cell>
          <cell r="F404" t="str">
            <v>TOTAL COST ICF/DD COMMUNITY</v>
          </cell>
          <cell r="G404">
            <v>243325970</v>
          </cell>
          <cell r="H404">
            <v>245510731.91235813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</row>
        <row r="405">
          <cell r="D405" t="str">
            <v>101649.A</v>
          </cell>
          <cell r="E405" t="str">
            <v>101649</v>
          </cell>
          <cell r="F405" t="str">
            <v>GENERAL REVENUE</v>
          </cell>
          <cell r="G405">
            <v>83331150</v>
          </cell>
          <cell r="H405">
            <v>81804498.032190233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</row>
        <row r="406">
          <cell r="D406" t="str">
            <v>101649.B</v>
          </cell>
          <cell r="E406" t="str">
            <v>101649</v>
          </cell>
          <cell r="F406" t="str">
            <v>MEDICAL CARE TRUST FUND</v>
          </cell>
          <cell r="G406">
            <v>144943471</v>
          </cell>
          <cell r="H406">
            <v>148558543.8801679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</row>
        <row r="407">
          <cell r="D407" t="str">
            <v>101649.C</v>
          </cell>
          <cell r="E407" t="str">
            <v>101649</v>
          </cell>
          <cell r="F407" t="str">
            <v>REFUGEE ASSISTANCE TRUST FUND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</row>
        <row r="408">
          <cell r="D408" t="str">
            <v>101649.D</v>
          </cell>
          <cell r="E408" t="str">
            <v>101649</v>
          </cell>
          <cell r="F408" t="str">
            <v>PUBLIC MEDICAL ASSIST TRUST FUND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</row>
        <row r="409">
          <cell r="D409" t="str">
            <v>101649.E</v>
          </cell>
          <cell r="E409" t="str">
            <v>101649</v>
          </cell>
          <cell r="F409" t="str">
            <v>OTHER STATE FUNDS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</row>
        <row r="410">
          <cell r="D410" t="str">
            <v>101649.F</v>
          </cell>
          <cell r="E410" t="str">
            <v>101649</v>
          </cell>
          <cell r="F410" t="str">
            <v>GRANTS AND DONATIONS TRUST FUND</v>
          </cell>
          <cell r="G410">
            <v>15051349</v>
          </cell>
          <cell r="H410">
            <v>15147690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</row>
        <row r="411">
          <cell r="D411" t="str">
            <v>101649.G</v>
          </cell>
          <cell r="E411" t="str">
            <v>101649</v>
          </cell>
          <cell r="F411" t="str">
            <v>HEALTH CARE TRUST FUND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</row>
        <row r="412">
          <cell r="D412" t="str">
            <v>101649.H</v>
          </cell>
          <cell r="E412" t="str">
            <v>101649</v>
          </cell>
          <cell r="F412" t="str">
            <v>TOBACCO SETTLEMENT TRUST FUND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</row>
        <row r="414">
          <cell r="D414" t="str">
            <v>102538.T</v>
          </cell>
          <cell r="E414" t="str">
            <v>102538</v>
          </cell>
          <cell r="F414" t="str">
            <v>TOTAL COST PERSONAL CARE SERVICES</v>
          </cell>
          <cell r="G414">
            <v>55892191</v>
          </cell>
          <cell r="H414">
            <v>46268635.59858001</v>
          </cell>
          <cell r="I414">
            <v>4311285.7044862881</v>
          </cell>
          <cell r="J414">
            <v>241843.0841407174</v>
          </cell>
          <cell r="K414">
            <v>105648.57616095763</v>
          </cell>
          <cell r="L414">
            <v>5794483.670893346</v>
          </cell>
          <cell r="M414">
            <v>0</v>
          </cell>
          <cell r="N414">
            <v>767380.40197272319</v>
          </cell>
          <cell r="O414">
            <v>0</v>
          </cell>
          <cell r="P414">
            <v>25427.264100731143</v>
          </cell>
          <cell r="Q414">
            <v>0</v>
          </cell>
          <cell r="R414">
            <v>62295.990791633718</v>
          </cell>
          <cell r="S414">
            <v>74397.917524863296</v>
          </cell>
          <cell r="T414">
            <v>0</v>
          </cell>
          <cell r="U414">
            <v>0</v>
          </cell>
        </row>
        <row r="415">
          <cell r="D415" t="str">
            <v>102538.A</v>
          </cell>
          <cell r="E415" t="str">
            <v>102538</v>
          </cell>
          <cell r="F415" t="str">
            <v>GENERAL REVENUE</v>
          </cell>
          <cell r="G415">
            <v>22602405</v>
          </cell>
          <cell r="H415">
            <v>18271484.197879247</v>
          </cell>
          <cell r="I415">
            <v>1702526.7247016355</v>
          </cell>
          <cell r="J415">
            <v>95503.833927169297</v>
          </cell>
          <cell r="K415">
            <v>41720.622725962174</v>
          </cell>
          <cell r="L415">
            <v>2288241.6016357825</v>
          </cell>
          <cell r="M415">
            <v>0</v>
          </cell>
          <cell r="N415">
            <v>303038.5207390284</v>
          </cell>
          <cell r="O415">
            <v>0</v>
          </cell>
          <cell r="P415">
            <v>10041.226593378729</v>
          </cell>
          <cell r="Q415">
            <v>0</v>
          </cell>
          <cell r="R415">
            <v>17667.142988507323</v>
          </cell>
          <cell r="S415">
            <v>21099.249410051227</v>
          </cell>
          <cell r="T415">
            <v>0</v>
          </cell>
          <cell r="U415">
            <v>0</v>
          </cell>
        </row>
        <row r="416">
          <cell r="D416" t="str">
            <v>102538.B</v>
          </cell>
          <cell r="E416" t="str">
            <v>102538</v>
          </cell>
          <cell r="F416" t="str">
            <v>MEDICAL CARE TRUST FUND</v>
          </cell>
          <cell r="G416">
            <v>33289786</v>
          </cell>
          <cell r="H416">
            <v>27997151.400700763</v>
          </cell>
          <cell r="I416">
            <v>2608758.9797846526</v>
          </cell>
          <cell r="J416">
            <v>146339.2502135481</v>
          </cell>
          <cell r="K416">
            <v>63927.953434995456</v>
          </cell>
          <cell r="L416">
            <v>3506242.0692575634</v>
          </cell>
          <cell r="M416">
            <v>0</v>
          </cell>
          <cell r="N416">
            <v>464341.88123369479</v>
          </cell>
          <cell r="O416">
            <v>0</v>
          </cell>
          <cell r="P416">
            <v>15386.037507352414</v>
          </cell>
          <cell r="Q416">
            <v>0</v>
          </cell>
          <cell r="R416">
            <v>44628.847803126395</v>
          </cell>
          <cell r="S416">
            <v>53298.66811481207</v>
          </cell>
          <cell r="T416">
            <v>0</v>
          </cell>
          <cell r="U416">
            <v>0</v>
          </cell>
        </row>
        <row r="417">
          <cell r="D417" t="str">
            <v>102538.C</v>
          </cell>
          <cell r="E417" t="str">
            <v>102538</v>
          </cell>
          <cell r="F417" t="str">
            <v>REFUGEE ASSISTANCE TRUST FUND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</row>
        <row r="418">
          <cell r="D418" t="str">
            <v>102538.D</v>
          </cell>
          <cell r="E418" t="str">
            <v>102538</v>
          </cell>
          <cell r="F418" t="str">
            <v>PUBLIC MEDICAL ASSIST TRUST FUND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</row>
        <row r="419">
          <cell r="D419" t="str">
            <v>102538.E</v>
          </cell>
          <cell r="E419" t="str">
            <v>102538</v>
          </cell>
          <cell r="F419" t="str">
            <v>OTHER STATE FUNDS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</row>
        <row r="420">
          <cell r="D420" t="str">
            <v>102538.F</v>
          </cell>
          <cell r="E420" t="str">
            <v>102538</v>
          </cell>
          <cell r="F420" t="str">
            <v>GRANTS AND DONATIONS TRUST FUND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</row>
        <row r="421">
          <cell r="D421" t="str">
            <v>102538.G</v>
          </cell>
          <cell r="E421" t="str">
            <v>102538</v>
          </cell>
          <cell r="F421" t="str">
            <v>HEALTH CARE TRUST FUND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</row>
        <row r="422">
          <cell r="D422" t="str">
            <v>102538.H</v>
          </cell>
          <cell r="E422" t="str">
            <v>102538</v>
          </cell>
          <cell r="F422" t="str">
            <v>TOBACCO SETTLEMENT TRUST FUND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</row>
        <row r="424">
          <cell r="D424" t="str">
            <v>102543.T</v>
          </cell>
          <cell r="E424" t="str">
            <v>102543</v>
          </cell>
          <cell r="F424" t="str">
            <v>TOTAL COST THERAPY SERVICES</v>
          </cell>
          <cell r="G424">
            <v>25464132</v>
          </cell>
          <cell r="H424">
            <v>8656676.810491126</v>
          </cell>
          <cell r="I424">
            <v>664989.11048383149</v>
          </cell>
          <cell r="J424">
            <v>82779.311285813514</v>
          </cell>
          <cell r="K424">
            <v>7949.903450036727</v>
          </cell>
          <cell r="L424">
            <v>8248104.4059496857</v>
          </cell>
          <cell r="M424">
            <v>729.58263037818665</v>
          </cell>
          <cell r="N424">
            <v>417492.42787942558</v>
          </cell>
          <cell r="O424">
            <v>0</v>
          </cell>
          <cell r="P424">
            <v>15220.947208660964</v>
          </cell>
          <cell r="Q424">
            <v>0</v>
          </cell>
          <cell r="R424">
            <v>142704.04619343599</v>
          </cell>
          <cell r="S424">
            <v>696.92653735553404</v>
          </cell>
          <cell r="T424">
            <v>0</v>
          </cell>
          <cell r="U424">
            <v>0</v>
          </cell>
        </row>
        <row r="425">
          <cell r="D425" t="str">
            <v>102543.A</v>
          </cell>
          <cell r="E425" t="str">
            <v>102543</v>
          </cell>
          <cell r="F425" t="str">
            <v>GENERAL REVENUE</v>
          </cell>
          <cell r="G425">
            <v>10251712</v>
          </cell>
          <cell r="H425">
            <v>3418521.6724629458</v>
          </cell>
          <cell r="I425">
            <v>262604.19973006507</v>
          </cell>
          <cell r="J425">
            <v>32689.550026767756</v>
          </cell>
          <cell r="K425">
            <v>3139.4168724195033</v>
          </cell>
          <cell r="L425">
            <v>3257176.429909531</v>
          </cell>
          <cell r="M425">
            <v>288.11218073634592</v>
          </cell>
          <cell r="N425">
            <v>164867.75976958519</v>
          </cell>
          <cell r="O425">
            <v>0</v>
          </cell>
          <cell r="P425">
            <v>6010.7520527002143</v>
          </cell>
          <cell r="Q425">
            <v>0</v>
          </cell>
          <cell r="R425">
            <v>40470.867500458437</v>
          </cell>
          <cell r="S425">
            <v>197.6483659940294</v>
          </cell>
          <cell r="T425">
            <v>0</v>
          </cell>
          <cell r="U425">
            <v>0</v>
          </cell>
        </row>
        <row r="426">
          <cell r="D426" t="str">
            <v>102543.B</v>
          </cell>
          <cell r="E426" t="str">
            <v>102543</v>
          </cell>
          <cell r="F426" t="str">
            <v>MEDICAL CARE TRUST FUND</v>
          </cell>
          <cell r="G426">
            <v>15211473</v>
          </cell>
          <cell r="H426">
            <v>5238155.1380281802</v>
          </cell>
          <cell r="I426">
            <v>402384.91075376642</v>
          </cell>
          <cell r="J426">
            <v>50089.761259045757</v>
          </cell>
          <cell r="K426">
            <v>4810.4865776172237</v>
          </cell>
          <cell r="L426">
            <v>4990927.9760401547</v>
          </cell>
          <cell r="M426">
            <v>441.47044964184073</v>
          </cell>
          <cell r="N426">
            <v>252624.66810984039</v>
          </cell>
          <cell r="O426">
            <v>0</v>
          </cell>
          <cell r="P426">
            <v>9210.1951559607496</v>
          </cell>
          <cell r="Q426">
            <v>0</v>
          </cell>
          <cell r="R426">
            <v>102233.17869297756</v>
          </cell>
          <cell r="S426">
            <v>499.27817136150463</v>
          </cell>
          <cell r="T426">
            <v>0</v>
          </cell>
          <cell r="U426">
            <v>0</v>
          </cell>
        </row>
        <row r="427">
          <cell r="D427" t="str">
            <v>102543.C</v>
          </cell>
          <cell r="E427" t="str">
            <v>102543</v>
          </cell>
          <cell r="F427" t="str">
            <v>REFUGEE ASSISTANCE TRUST FUND</v>
          </cell>
          <cell r="G427">
            <v>947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</row>
        <row r="428">
          <cell r="D428" t="str">
            <v>102543.D</v>
          </cell>
          <cell r="E428" t="str">
            <v>102543</v>
          </cell>
          <cell r="F428" t="str">
            <v>PUBLIC MEDICAL ASSIST TRUST FUND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</row>
        <row r="429">
          <cell r="D429" t="str">
            <v>102543.E</v>
          </cell>
          <cell r="E429" t="str">
            <v>102543</v>
          </cell>
          <cell r="F429" t="str">
            <v>OTHER STATE FUNDS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</row>
        <row r="430">
          <cell r="D430" t="str">
            <v>102543.F</v>
          </cell>
          <cell r="E430" t="str">
            <v>102543</v>
          </cell>
          <cell r="F430" t="str">
            <v>GRANTS AND DONATIONS TRUST FUND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</row>
        <row r="431">
          <cell r="D431" t="str">
            <v>102543.G</v>
          </cell>
          <cell r="E431" t="str">
            <v>102543</v>
          </cell>
          <cell r="F431" t="str">
            <v>HEALTH CARE TRUST FUND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</row>
        <row r="432">
          <cell r="D432" t="str">
            <v>102543.H</v>
          </cell>
          <cell r="E432" t="str">
            <v>102543</v>
          </cell>
          <cell r="F432" t="str">
            <v>TOBACCO SETTLEMENT TRUST FUND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</row>
        <row r="434">
          <cell r="D434" t="str">
            <v>102685.T</v>
          </cell>
          <cell r="E434" t="str">
            <v>102685</v>
          </cell>
          <cell r="F434" t="str">
            <v>TOTAL COST PRIVATE DUTY NURSING SVCS</v>
          </cell>
          <cell r="G434">
            <v>129911338</v>
          </cell>
          <cell r="H434">
            <v>71776733.968909681</v>
          </cell>
          <cell r="I434">
            <v>858040.82505979226</v>
          </cell>
          <cell r="J434">
            <v>1840759.1531064338</v>
          </cell>
          <cell r="K434">
            <v>162054.71638984853</v>
          </cell>
          <cell r="L434">
            <v>2085917.2407188325</v>
          </cell>
          <cell r="M434">
            <v>0</v>
          </cell>
          <cell r="N434">
            <v>272967.20644659619</v>
          </cell>
          <cell r="O434">
            <v>0</v>
          </cell>
          <cell r="P434">
            <v>205.49255585469146</v>
          </cell>
          <cell r="Q434">
            <v>0</v>
          </cell>
          <cell r="R434">
            <v>555354.49060020631</v>
          </cell>
          <cell r="S434">
            <v>45519.025845113996</v>
          </cell>
          <cell r="T434">
            <v>0</v>
          </cell>
          <cell r="U434">
            <v>0</v>
          </cell>
        </row>
        <row r="435">
          <cell r="D435" t="str">
            <v>102685.A</v>
          </cell>
          <cell r="E435" t="str">
            <v>102685</v>
          </cell>
          <cell r="F435" t="str">
            <v>GENERAL REVENUE</v>
          </cell>
          <cell r="G435">
            <v>52306830</v>
          </cell>
          <cell r="H435">
            <v>28344632.244322434</v>
          </cell>
          <cell r="I435">
            <v>338840.32181611197</v>
          </cell>
          <cell r="J435">
            <v>726915.78956173081</v>
          </cell>
          <cell r="K435">
            <v>63995.407502351183</v>
          </cell>
          <cell r="L435">
            <v>823728.71835986711</v>
          </cell>
          <cell r="M435">
            <v>0</v>
          </cell>
          <cell r="N435">
            <v>107794.74982576084</v>
          </cell>
          <cell r="O435">
            <v>0</v>
          </cell>
          <cell r="P435">
            <v>81.149010307017662</v>
          </cell>
          <cell r="Q435">
            <v>0</v>
          </cell>
          <cell r="R435">
            <v>157498.5335342185</v>
          </cell>
          <cell r="S435">
            <v>12909.195729674328</v>
          </cell>
          <cell r="T435">
            <v>0</v>
          </cell>
          <cell r="U435">
            <v>0</v>
          </cell>
        </row>
        <row r="436">
          <cell r="D436" t="str">
            <v>102685.B</v>
          </cell>
          <cell r="E436" t="str">
            <v>102685</v>
          </cell>
          <cell r="F436" t="str">
            <v>MEDICAL CARE TRUST FUND</v>
          </cell>
          <cell r="G436">
            <v>77604508</v>
          </cell>
          <cell r="H436">
            <v>43432101.724587247</v>
          </cell>
          <cell r="I436">
            <v>519200.50324368029</v>
          </cell>
          <cell r="J436">
            <v>1113843.363544703</v>
          </cell>
          <cell r="K436">
            <v>98059.308887497347</v>
          </cell>
          <cell r="L436">
            <v>1262188.5223589654</v>
          </cell>
          <cell r="M436">
            <v>0</v>
          </cell>
          <cell r="N436">
            <v>165172.45662083535</v>
          </cell>
          <cell r="O436">
            <v>0</v>
          </cell>
          <cell r="P436">
            <v>124.3435455476738</v>
          </cell>
          <cell r="Q436">
            <v>0</v>
          </cell>
          <cell r="R436">
            <v>397855.95706598781</v>
          </cell>
          <cell r="S436">
            <v>32609.830115439669</v>
          </cell>
          <cell r="T436">
            <v>0</v>
          </cell>
          <cell r="U436">
            <v>0</v>
          </cell>
        </row>
        <row r="437">
          <cell r="D437" t="str">
            <v>102685.C</v>
          </cell>
          <cell r="E437" t="str">
            <v>102685</v>
          </cell>
          <cell r="F437" t="str">
            <v>REFUGEE ASSISTANCE TRUST FUND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</row>
        <row r="438">
          <cell r="D438" t="str">
            <v>102685.D</v>
          </cell>
          <cell r="E438" t="str">
            <v>102685</v>
          </cell>
          <cell r="F438" t="str">
            <v>PUBLIC MEDICAL ASSIST TRUST FUND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</row>
        <row r="439">
          <cell r="D439" t="str">
            <v>102685.E</v>
          </cell>
          <cell r="E439" t="str">
            <v>102685</v>
          </cell>
          <cell r="F439" t="str">
            <v>OTHER STATE FUNDS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</row>
        <row r="440">
          <cell r="D440" t="str">
            <v>102685.F</v>
          </cell>
          <cell r="E440" t="str">
            <v>102685</v>
          </cell>
          <cell r="F440" t="str">
            <v>GRANTS AND DONATIONS TRUST FUND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</row>
        <row r="441">
          <cell r="D441" t="str">
            <v>102685.G</v>
          </cell>
          <cell r="E441" t="str">
            <v>102685</v>
          </cell>
          <cell r="F441" t="str">
            <v>HEALTH CARE TRUST FUND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</row>
        <row r="442">
          <cell r="D442" t="str">
            <v>102685.H</v>
          </cell>
          <cell r="E442" t="str">
            <v>102685</v>
          </cell>
          <cell r="F442" t="str">
            <v>TOBACCO SETTLEMENT TRUST FUND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Y 13-14 LIP House Recs_4"/>
      <sheetName val="SFY 13-14 LIP House Recs_4.xlsx"/>
      <sheetName val="//web.mail.comcast.net/service/"/>
    </sheetNames>
    <definedNames>
      <definedName name="jay"/>
      <definedName name="NumAsWords"/>
      <definedName name="NumWords"/>
      <definedName name="Save_Choice"/>
      <definedName name="Select_Button_Info"/>
      <definedName name="Show_Matching_Dialog"/>
      <definedName name="Store_Choice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 Impor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 fitToPage="1"/>
  </sheetPr>
  <dimension ref="A1:S48"/>
  <sheetViews>
    <sheetView tabSelected="1" zoomScale="90" zoomScaleNormal="90" workbookViewId="0">
      <selection activeCell="B10" sqref="B10"/>
    </sheetView>
  </sheetViews>
  <sheetFormatPr defaultRowHeight="15" x14ac:dyDescent="0.25"/>
  <cols>
    <col min="2" max="2" width="20" customWidth="1"/>
    <col min="3" max="3" width="1.28515625" customWidth="1"/>
    <col min="4" max="4" width="22.28515625" customWidth="1"/>
    <col min="5" max="5" width="23.85546875" customWidth="1"/>
    <col min="6" max="6" width="27.140625" bestFit="1" customWidth="1"/>
    <col min="7" max="7" width="27.42578125" bestFit="1" customWidth="1"/>
    <col min="8" max="8" width="27.28515625" bestFit="1" customWidth="1"/>
    <col min="9" max="9" width="26.28515625" bestFit="1" customWidth="1"/>
    <col min="10" max="10" width="26.42578125" bestFit="1" customWidth="1"/>
    <col min="11" max="12" width="26" bestFit="1" customWidth="1"/>
    <col min="13" max="13" width="26.7109375" bestFit="1" customWidth="1"/>
    <col min="14" max="14" width="26.42578125" bestFit="1" customWidth="1"/>
    <col min="15" max="15" width="27.28515625" bestFit="1" customWidth="1"/>
    <col min="16" max="16" width="26.7109375" bestFit="1" customWidth="1"/>
    <col min="17" max="17" width="25.85546875" bestFit="1" customWidth="1"/>
    <col min="18" max="18" width="20" customWidth="1"/>
  </cols>
  <sheetData>
    <row r="1" spans="1:19" ht="17.25" customHeight="1" thickBot="1" x14ac:dyDescent="0.3"/>
    <row r="2" spans="1:19" ht="17.25" customHeight="1" thickTop="1" x14ac:dyDescent="0.25">
      <c r="A2" s="11"/>
      <c r="B2" s="19"/>
      <c r="C2" s="57"/>
      <c r="D2" s="100" t="s">
        <v>587</v>
      </c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2"/>
      <c r="R2" s="57"/>
      <c r="S2" s="11"/>
    </row>
    <row r="3" spans="1:19" ht="17.25" customHeight="1" x14ac:dyDescent="0.25">
      <c r="A3" s="11"/>
      <c r="B3" s="20"/>
      <c r="C3" s="57"/>
      <c r="D3" s="103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5"/>
      <c r="R3" s="57"/>
      <c r="S3" s="11"/>
    </row>
    <row r="4" spans="1:19" ht="17.25" customHeight="1" x14ac:dyDescent="0.25">
      <c r="A4" s="11"/>
      <c r="B4" s="20"/>
      <c r="C4" s="57"/>
      <c r="D4" s="103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5"/>
      <c r="R4" s="57"/>
      <c r="S4" s="11"/>
    </row>
    <row r="5" spans="1:19" ht="17.25" customHeight="1" x14ac:dyDescent="0.25">
      <c r="A5" s="11"/>
      <c r="B5" s="20"/>
      <c r="C5" s="57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5"/>
      <c r="R5" s="57"/>
      <c r="S5" s="11"/>
    </row>
    <row r="6" spans="1:19" ht="17.25" customHeight="1" thickBot="1" x14ac:dyDescent="0.3">
      <c r="A6" s="11"/>
      <c r="B6" s="20"/>
      <c r="C6" s="57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8"/>
      <c r="R6" s="57"/>
      <c r="S6" s="11"/>
    </row>
    <row r="7" spans="1:19" ht="17.25" customHeight="1" x14ac:dyDescent="0.25">
      <c r="B7" s="109" t="s">
        <v>593</v>
      </c>
      <c r="C7" s="16"/>
      <c r="D7" s="111" t="s">
        <v>581</v>
      </c>
      <c r="E7" s="113" t="s">
        <v>583</v>
      </c>
      <c r="F7" s="99" t="s">
        <v>594</v>
      </c>
      <c r="G7" s="99" t="s">
        <v>595</v>
      </c>
      <c r="H7" s="99" t="s">
        <v>596</v>
      </c>
      <c r="I7" s="99" t="s">
        <v>597</v>
      </c>
      <c r="J7" s="99" t="s">
        <v>598</v>
      </c>
      <c r="K7" s="99" t="s">
        <v>599</v>
      </c>
      <c r="L7" s="99" t="s">
        <v>600</v>
      </c>
      <c r="M7" s="99" t="s">
        <v>601</v>
      </c>
      <c r="N7" s="99" t="s">
        <v>602</v>
      </c>
      <c r="O7" s="99" t="s">
        <v>603</v>
      </c>
      <c r="P7" s="99" t="s">
        <v>604</v>
      </c>
      <c r="Q7" s="114" t="s">
        <v>605</v>
      </c>
    </row>
    <row r="8" spans="1:19" ht="17.25" customHeight="1" x14ac:dyDescent="0.25">
      <c r="B8" s="110"/>
      <c r="C8" s="16"/>
      <c r="D8" s="112"/>
      <c r="E8" s="113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114"/>
    </row>
    <row r="9" spans="1:19" ht="17.25" customHeight="1" thickBot="1" x14ac:dyDescent="0.3">
      <c r="B9" s="110"/>
      <c r="C9" s="16"/>
      <c r="D9" s="112"/>
      <c r="E9" s="113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114"/>
    </row>
    <row r="10" spans="1:19" s="89" customFormat="1" ht="26.25" thickBot="1" x14ac:dyDescent="0.55000000000000004">
      <c r="B10" s="92" t="s">
        <v>588</v>
      </c>
      <c r="C10" s="90"/>
      <c r="D10" s="96">
        <f>VLOOKUP('Property Taxes'!B10,'2017 Summary'!B11:M78,4,FALSE)</f>
        <v>6.4488958450398437</v>
      </c>
      <c r="E10" s="95">
        <f>VLOOKUP('Property Taxes'!B10,'2017 Summary'!B11:M78,9,FALSE)</f>
        <v>6.7720000000000002</v>
      </c>
      <c r="F10" s="93">
        <f>VLOOKUP(B10,'Taxes Levied History'!B11:U78,9,FALSE)</f>
        <v>11282976754</v>
      </c>
      <c r="G10" s="93">
        <f>VLOOKUP(B10,'Taxes Levied History'!B11:U78,10,FALSE)</f>
        <v>10952246193</v>
      </c>
      <c r="H10" s="93">
        <f>VLOOKUP(B10,'Taxes Levied History'!B11:U78,11,FALSE)</f>
        <v>10517682032</v>
      </c>
      <c r="I10" s="94">
        <f>VLOOKUP(B10,'Taxes Levied History'!B11:U78,12,FALSE)</f>
        <v>9706850297</v>
      </c>
      <c r="J10" s="97">
        <f>VLOOKUP(B10,'Taxes Levied History'!B11:U78,13,FALSE)</f>
        <v>9006824742</v>
      </c>
      <c r="K10" s="97">
        <f>VLOOKUP(B10,'Taxes Levied History'!B11:U78,14,FALSE)</f>
        <v>8545721664</v>
      </c>
      <c r="L10" s="97">
        <f>VLOOKUP(B10,'Taxes Levied History'!B11:U78,15,FALSE)</f>
        <v>8475995061</v>
      </c>
      <c r="M10" s="97">
        <f>VLOOKUP(B10,'Taxes Levied History'!B11:U78,16,FALSE)</f>
        <v>8894228825</v>
      </c>
      <c r="N10" s="97">
        <f>VLOOKUP(B10,'Taxes Levied History'!B11:U78,17,FALSE)</f>
        <v>9472625549</v>
      </c>
      <c r="O10" s="97">
        <f>VLOOKUP(B10,'Taxes Levied History'!B11:U78,18,FALSE)</f>
        <v>10162783356</v>
      </c>
      <c r="P10" s="97">
        <f>VLOOKUP(B10,'Taxes Levied History'!B11:U78,19,FALSE)</f>
        <v>10866923654</v>
      </c>
      <c r="Q10" s="98">
        <f>VLOOKUP(B10,'Taxes Levied History'!B11:U78,20,FALSE)</f>
        <v>11712691831</v>
      </c>
      <c r="R10" s="91"/>
    </row>
    <row r="11" spans="1:19" ht="17.25" customHeight="1" thickTop="1" x14ac:dyDescent="0.25">
      <c r="E11" s="60"/>
      <c r="H11" s="59"/>
    </row>
    <row r="12" spans="1:19" ht="17.25" customHeight="1" x14ac:dyDescent="0.25">
      <c r="H12" s="58"/>
    </row>
    <row r="13" spans="1:19" ht="17.25" customHeight="1" x14ac:dyDescent="0.25"/>
    <row r="14" spans="1:19" ht="17.25" customHeight="1" x14ac:dyDescent="0.25"/>
    <row r="15" spans="1:19" ht="17.25" customHeight="1" x14ac:dyDescent="0.25"/>
    <row r="16" spans="1:19" ht="17.25" customHeight="1" x14ac:dyDescent="0.25"/>
    <row r="17" ht="17.25" customHeight="1" x14ac:dyDescent="0.25"/>
    <row r="18" ht="17.25" customHeight="1" x14ac:dyDescent="0.25"/>
    <row r="19" ht="17.25" customHeight="1" x14ac:dyDescent="0.25"/>
    <row r="20" ht="17.25" customHeight="1" x14ac:dyDescent="0.25"/>
    <row r="21" ht="17.25" customHeight="1" x14ac:dyDescent="0.25"/>
    <row r="22" ht="17.25" customHeight="1" x14ac:dyDescent="0.25"/>
    <row r="23" ht="17.25" customHeight="1" x14ac:dyDescent="0.25"/>
    <row r="24" ht="17.25" customHeight="1" x14ac:dyDescent="0.25"/>
    <row r="25" ht="17.25" customHeight="1" x14ac:dyDescent="0.25"/>
    <row r="26" ht="17.25" customHeight="1" x14ac:dyDescent="0.25"/>
    <row r="27" ht="17.25" customHeight="1" x14ac:dyDescent="0.25"/>
    <row r="28" ht="17.25" customHeight="1" x14ac:dyDescent="0.25"/>
    <row r="29" ht="17.25" customHeight="1" x14ac:dyDescent="0.25"/>
    <row r="30" ht="17.25" customHeight="1" x14ac:dyDescent="0.25"/>
    <row r="31" ht="17.25" customHeight="1" x14ac:dyDescent="0.25"/>
    <row r="32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</sheetData>
  <mergeCells count="16">
    <mergeCell ref="O7:O9"/>
    <mergeCell ref="P7:P9"/>
    <mergeCell ref="D2:Q6"/>
    <mergeCell ref="B7:B9"/>
    <mergeCell ref="D7:D9"/>
    <mergeCell ref="E7:E9"/>
    <mergeCell ref="F7:F9"/>
    <mergeCell ref="H7:H9"/>
    <mergeCell ref="I7:I9"/>
    <mergeCell ref="J7:J9"/>
    <mergeCell ref="Q7:Q9"/>
    <mergeCell ref="G7:G9"/>
    <mergeCell ref="K7:K9"/>
    <mergeCell ref="L7:L9"/>
    <mergeCell ref="M7:M9"/>
    <mergeCell ref="N7:N9"/>
  </mergeCells>
  <conditionalFormatting sqref="A1:XFD1048576">
    <cfRule type="containsBlanks" dxfId="9" priority="1">
      <formula>LEN(TRIM(A1))=0</formula>
    </cfRule>
  </conditionalFormatting>
  <printOptions horizontalCentered="1" verticalCentered="1"/>
  <pageMargins left="0.25" right="0.25" top="0.5" bottom="0.5" header="0.3" footer="0.3"/>
  <pageSetup scale="71" fitToHeight="0" orientation="landscape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'2017 Summary'!$B$11:$B$78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O116"/>
  <sheetViews>
    <sheetView zoomScale="90" zoomScaleNormal="90" workbookViewId="0">
      <pane ySplit="10" topLeftCell="A11" activePane="bottomLeft" state="frozen"/>
      <selection pane="bottomLeft" activeCell="A99" sqref="A99"/>
    </sheetView>
  </sheetViews>
  <sheetFormatPr defaultRowHeight="15" x14ac:dyDescent="0.25"/>
  <cols>
    <col min="2" max="2" width="17.140625" customWidth="1"/>
    <col min="3" max="3" width="1.28515625" customWidth="1"/>
    <col min="4" max="4" width="24.85546875" customWidth="1"/>
    <col min="5" max="5" width="21.28515625" customWidth="1"/>
    <col min="6" max="6" width="27.28515625" customWidth="1"/>
    <col min="7" max="7" width="24.140625" customWidth="1"/>
    <col min="8" max="8" width="1.28515625" customWidth="1"/>
    <col min="9" max="9" width="23.42578125" customWidth="1"/>
    <col min="10" max="10" width="21.28515625" customWidth="1"/>
    <col min="11" max="11" width="1.28515625" customWidth="1"/>
    <col min="12" max="13" width="17" customWidth="1"/>
    <col min="14" max="14" width="20" bestFit="1" customWidth="1"/>
  </cols>
  <sheetData>
    <row r="1" spans="1:15" ht="17.25" customHeight="1" x14ac:dyDescent="0.25"/>
    <row r="2" spans="1:15" ht="17.25" customHeight="1" thickBot="1" x14ac:dyDescent="0.3">
      <c r="B2" s="11"/>
      <c r="C2" s="11"/>
      <c r="N2" s="11"/>
    </row>
    <row r="3" spans="1:15" ht="17.25" customHeight="1" thickTop="1" x14ac:dyDescent="0.25">
      <c r="A3" s="11"/>
      <c r="B3" s="19"/>
      <c r="C3" s="18"/>
      <c r="D3" s="100" t="s">
        <v>587</v>
      </c>
      <c r="E3" s="101"/>
      <c r="F3" s="101"/>
      <c r="G3" s="101"/>
      <c r="H3" s="101"/>
      <c r="I3" s="101"/>
      <c r="J3" s="101"/>
      <c r="K3" s="101"/>
      <c r="L3" s="101"/>
      <c r="M3" s="115"/>
      <c r="N3" s="18"/>
      <c r="O3" s="11"/>
    </row>
    <row r="4" spans="1:15" ht="17.25" customHeight="1" x14ac:dyDescent="0.25">
      <c r="A4" s="11"/>
      <c r="B4" s="20"/>
      <c r="C4" s="18"/>
      <c r="D4" s="103"/>
      <c r="E4" s="104"/>
      <c r="F4" s="104"/>
      <c r="G4" s="104"/>
      <c r="H4" s="104"/>
      <c r="I4" s="104"/>
      <c r="J4" s="104"/>
      <c r="K4" s="104"/>
      <c r="L4" s="104"/>
      <c r="M4" s="116"/>
      <c r="N4" s="18"/>
      <c r="O4" s="11"/>
    </row>
    <row r="5" spans="1:15" ht="17.25" customHeight="1" x14ac:dyDescent="0.25">
      <c r="A5" s="11"/>
      <c r="B5" s="20"/>
      <c r="C5" s="18"/>
      <c r="D5" s="103"/>
      <c r="E5" s="104"/>
      <c r="F5" s="104"/>
      <c r="G5" s="104"/>
      <c r="H5" s="104"/>
      <c r="I5" s="104"/>
      <c r="J5" s="104"/>
      <c r="K5" s="104"/>
      <c r="L5" s="104"/>
      <c r="M5" s="116"/>
      <c r="N5" s="18"/>
      <c r="O5" s="11"/>
    </row>
    <row r="6" spans="1:15" ht="17.25" customHeight="1" x14ac:dyDescent="0.25">
      <c r="A6" s="11"/>
      <c r="B6" s="20"/>
      <c r="C6" s="18"/>
      <c r="D6" s="103"/>
      <c r="E6" s="104"/>
      <c r="F6" s="104"/>
      <c r="G6" s="104"/>
      <c r="H6" s="104"/>
      <c r="I6" s="104"/>
      <c r="J6" s="104"/>
      <c r="K6" s="104"/>
      <c r="L6" s="104"/>
      <c r="M6" s="116"/>
      <c r="N6" s="18"/>
      <c r="O6" s="11"/>
    </row>
    <row r="7" spans="1:15" ht="17.25" customHeight="1" thickBot="1" x14ac:dyDescent="0.3">
      <c r="A7" s="11"/>
      <c r="B7" s="20"/>
      <c r="C7" s="18"/>
      <c r="D7" s="106"/>
      <c r="E7" s="107"/>
      <c r="F7" s="107"/>
      <c r="G7" s="107"/>
      <c r="H7" s="107"/>
      <c r="I7" s="107"/>
      <c r="J7" s="107"/>
      <c r="K7" s="107"/>
      <c r="L7" s="107"/>
      <c r="M7" s="117"/>
      <c r="N7" s="18"/>
      <c r="O7" s="11"/>
    </row>
    <row r="8" spans="1:15" ht="17.25" customHeight="1" x14ac:dyDescent="0.25">
      <c r="B8" s="118" t="s">
        <v>68</v>
      </c>
      <c r="C8" s="16"/>
      <c r="D8" s="121" t="s">
        <v>592</v>
      </c>
      <c r="E8" s="122" t="s">
        <v>581</v>
      </c>
      <c r="F8" s="124" t="s">
        <v>589</v>
      </c>
      <c r="G8" s="124" t="s">
        <v>582</v>
      </c>
      <c r="H8" s="17"/>
      <c r="I8" s="120" t="s">
        <v>586</v>
      </c>
      <c r="J8" s="122" t="s">
        <v>583</v>
      </c>
      <c r="K8" s="17"/>
      <c r="L8" s="125" t="s">
        <v>585</v>
      </c>
      <c r="M8" s="123" t="s">
        <v>584</v>
      </c>
    </row>
    <row r="9" spans="1:15" ht="17.25" customHeight="1" x14ac:dyDescent="0.25">
      <c r="B9" s="119"/>
      <c r="C9" s="16"/>
      <c r="D9" s="121"/>
      <c r="E9" s="122"/>
      <c r="F9" s="124"/>
      <c r="G9" s="124"/>
      <c r="H9" s="17"/>
      <c r="I9" s="120"/>
      <c r="J9" s="122"/>
      <c r="K9" s="17"/>
      <c r="L9" s="125"/>
      <c r="M9" s="123"/>
    </row>
    <row r="10" spans="1:15" ht="17.25" customHeight="1" thickBot="1" x14ac:dyDescent="0.3">
      <c r="B10" s="119"/>
      <c r="C10" s="16"/>
      <c r="D10" s="121"/>
      <c r="E10" s="122"/>
      <c r="F10" s="124"/>
      <c r="G10" s="124"/>
      <c r="H10" s="17"/>
      <c r="I10" s="120"/>
      <c r="J10" s="122"/>
      <c r="K10" s="17"/>
      <c r="L10" s="125"/>
      <c r="M10" s="123"/>
    </row>
    <row r="11" spans="1:15" ht="17.25" x14ac:dyDescent="0.3">
      <c r="B11" s="22" t="s">
        <v>1</v>
      </c>
      <c r="C11" s="23"/>
      <c r="D11" s="24">
        <f>IF(B11="Duval",SUMIF(TRIMAll!$C$2:$C$432,"*"&amp;$B11&amp;"*",TRIMAll!S$2:S$432),SUMIFS(TRIMAll!S$2:S$432,TRIMAll!$C$2:$C$432,"*"&amp;$B11&amp;"*",TRIMAll!$C$2:$C$432,"&lt;&gt;*JACKSONVILLE*"))</f>
        <v>132420226</v>
      </c>
      <c r="E11" s="25">
        <f>IF(B11="Duval",ROUND(D11/SUMIFS(TRIMAll!U$2:U$432,TRIMAll!$C$2:$C$432,"*"&amp;$B11&amp;"*",TRIMAll!$G$2:$G$432,"=Principal Authority")*1000,4),ROUND(D11/SUMIFS(TRIMAll!U$2:U$432,TRIMAll!$C$2:$C$432,"*"&amp;$B11&amp;"*",TRIMAll!$C$2:$C$432,"&lt;&gt;*JACKSONVILLE*",TRIMAll!$G$2:$G$432,"=Principal Authority")*1000,4))</f>
        <v>10.452299999999999</v>
      </c>
      <c r="F11" s="26">
        <f>IF(B11="Duval",SUMIFS(TRIMAll!L$2:L$432,TRIMAll!$C$2:$C$432,"*"&amp;$B11&amp;"*",TRIMAll!$G$2:$G$432,"=Principal Authority"),SUMIFS(TRIMAll!L$2:L$432,TRIMAll!$C$2:$C$432,"*"&amp;$B11&amp;"*",TRIMAll!$C$2:$C$432,"&lt;&gt;*JACKSONVILLE*",TRIMAll!$G$2:$G$432,"=Principal Authority"))</f>
        <v>13621244128</v>
      </c>
      <c r="G11" s="26">
        <f>IF(B11="Duval",ROUND(SUMIFS(TRIMAll!L$2:L$432,TRIMAll!$C$2:$C$432,"*"&amp;$B11&amp;"*",TRIMAll!$G$2:$G$432,"=Principal Authority")*E11/1000,0),ROUND(SUMIFS(TRIMAll!L$2:L$432,TRIMAll!$C$2:$C$432,"*"&amp;$B11&amp;"*",TRIMAll!$C$2:$C$432,"&lt;&gt;*JACKSONVILLE*",TRIMAll!$G$2:$G$432,"=Principal Authority")*E11/1000,0))</f>
        <v>142373330</v>
      </c>
      <c r="H11" s="21"/>
      <c r="I11" s="27">
        <f>IF(B11="Duval",SUMIF(TRIMAll!$C$2:$C$432,"*"&amp;$B11&amp;"*",TRIMAll!X$2:X$432),SUMIFS(TRIMAll!X$2:X$432,TRIMAll!$C$2:$C$432,"*"&amp;$B11&amp;"*",TRIMAll!$C$2:$C$432,"&lt;&gt;*JACKSONVILLE*"))</f>
        <v>136157050</v>
      </c>
      <c r="J11" s="25">
        <f>IF(B11="Duval",ROUND(I11/SUMIFS(TRIMAll!L$2:L$432,TRIMAll!$C$2:$C$432,"*"&amp;$B11&amp;"*",TRIMAll!$G$2:$G$432,"=Principal Authority")*1000,4),ROUND(I11/SUMIFS(TRIMAll!L$2:L$432,TRIMAll!$C$2:$C$432,"*"&amp;$B11&amp;"*",TRIMAll!$C$2:$C$432,"&lt;&gt;*JACKSONVILLE*",TRIMAll!$G$2:$G$432,"=Principal Authority")*1000,4))</f>
        <v>9.9959000000000007</v>
      </c>
      <c r="K11" s="21"/>
      <c r="L11" s="38">
        <f t="shared" ref="L11:L42" si="0">(I11-D11)/D11</f>
        <v>2.8219435299861217E-2</v>
      </c>
      <c r="M11" s="39">
        <f t="shared" ref="M11:M42" si="1">(J11-E11)/E11</f>
        <v>-4.3665030663107507E-2</v>
      </c>
      <c r="N11" s="58"/>
    </row>
    <row r="12" spans="1:15" ht="17.25" x14ac:dyDescent="0.3">
      <c r="B12" s="28" t="s">
        <v>2</v>
      </c>
      <c r="C12" s="23"/>
      <c r="D12" s="29">
        <f>IF(B12="Duval",SUMIF(TRIMAll!$C$2:$C$432,"*"&amp;$B12&amp;"*",TRIMAll!S$2:S$432),SUMIFS(TRIMAll!S$2:S$432,TRIMAll!$C$2:$C$432,"*"&amp;$B12&amp;"*",TRIMAll!$C$2:$C$432,"&lt;&gt;*JACKSONVILLE*"))</f>
        <v>5889365</v>
      </c>
      <c r="E12" s="30">
        <f>IF(B12="Duval",ROUND(D12/SUMIFS(TRIMAll!U$2:U$432,TRIMAll!$C$2:$C$432,"*"&amp;$B12&amp;"*",TRIMAll!$G$2:$G$432,"=Principal Authority")*1000,4),ROUND(D12/SUMIFS(TRIMAll!U$2:U$432,TRIMAll!$C$2:$C$432,"*"&amp;$B12&amp;"*",TRIMAll!$C$2:$C$432,"&lt;&gt;*JACKSONVILLE*",TRIMAll!$G$2:$G$432,"=Principal Authority")*1000,4))</f>
        <v>7.1985000000000001</v>
      </c>
      <c r="F12" s="31">
        <f>IF(B12="Duval",SUMIFS(TRIMAll!L$2:L$432,TRIMAll!$C$2:$C$432,"*"&amp;$B12&amp;"*",TRIMAll!$G$2:$G$432,"=Principal Authority"),SUMIFS(TRIMAll!L$2:L$432,TRIMAll!$C$2:$C$432,"*"&amp;$B12&amp;"*",TRIMAll!$C$2:$C$432,"&lt;&gt;*JACKSONVILLE*",TRIMAll!$G$2:$G$432,"=Principal Authority"))</f>
        <v>827330971</v>
      </c>
      <c r="G12" s="31">
        <f>IF(B12="Duval",ROUND(SUMIFS(TRIMAll!L$2:L$432,TRIMAll!$C$2:$C$432,"*"&amp;$B12&amp;"*",TRIMAll!$G$2:$G$432,"=Principal Authority")*E12/1000,0),ROUND(SUMIFS(TRIMAll!L$2:L$432,TRIMAll!$C$2:$C$432,"*"&amp;$B12&amp;"*",TRIMAll!$C$2:$C$432,"&lt;&gt;*JACKSONVILLE*",TRIMAll!$G$2:$G$432,"=Principal Authority")*E12/1000,0))</f>
        <v>5955542</v>
      </c>
      <c r="H12" s="21"/>
      <c r="I12" s="32">
        <f>IF(B12="Duval",SUMIF(TRIMAll!$C$2:$C$432,"*"&amp;$B12&amp;"*",TRIMAll!X$2:X$432),SUMIFS(TRIMAll!X$2:X$432,TRIMAll!$C$2:$C$432,"*"&amp;$B12&amp;"*",TRIMAll!$C$2:$C$432,"&lt;&gt;*JACKSONVILLE*"))</f>
        <v>6032567</v>
      </c>
      <c r="J12" s="30">
        <f>IF(B12="Duval",ROUND(I12/SUMIFS(TRIMAll!L$2:L$432,TRIMAll!$C$2:$C$432,"*"&amp;$B12&amp;"*",TRIMAll!$G$2:$G$432,"=Principal Authority")*1000,4),ROUND(I12/SUMIFS(TRIMAll!L$2:L$432,TRIMAll!$C$2:$C$432,"*"&amp;$B12&amp;"*",TRIMAll!$C$2:$C$432,"&lt;&gt;*JACKSONVILLE*",TRIMAll!$G$2:$G$432,"=Principal Authority")*1000,4))</f>
        <v>7.2915999999999999</v>
      </c>
      <c r="K12" s="21"/>
      <c r="L12" s="40">
        <f t="shared" si="0"/>
        <v>2.4315354881213849E-2</v>
      </c>
      <c r="M12" s="41">
        <f t="shared" si="1"/>
        <v>1.2933249982635234E-2</v>
      </c>
    </row>
    <row r="13" spans="1:15" ht="17.25" x14ac:dyDescent="0.3">
      <c r="B13" s="28" t="s">
        <v>3</v>
      </c>
      <c r="C13" s="23"/>
      <c r="D13" s="29">
        <f>IF(B13="Duval",SUMIF(TRIMAll!$C$2:$C$432,"*"&amp;$B13&amp;"*",TRIMAll!S$2:S$432),SUMIFS(TRIMAll!S$2:S$432,TRIMAll!$C$2:$C$432,"*"&amp;$B13&amp;"*",TRIMAll!$C$2:$C$432,"&lt;&gt;*JACKSONVILLE*"))</f>
        <v>68258067</v>
      </c>
      <c r="E13" s="30">
        <f>IF(B13="Duval",ROUND(D13/SUMIFS(TRIMAll!U$2:U$432,TRIMAll!$C$2:$C$432,"*"&amp;$B13&amp;"*",TRIMAll!$G$2:$G$432,"=Principal Authority")*1000,4),ROUND(D13/SUMIFS(TRIMAll!U$2:U$432,TRIMAll!$C$2:$C$432,"*"&amp;$B13&amp;"*",TRIMAll!$C$2:$C$432,"&lt;&gt;*JACKSONVILLE*",TRIMAll!$G$2:$G$432,"=Principal Authority")*1000,4))</f>
        <v>5.3083999999999998</v>
      </c>
      <c r="F13" s="31">
        <f>IF(B13="Duval",SUMIFS(TRIMAll!L$2:L$432,TRIMAll!$C$2:$C$432,"*"&amp;$B13&amp;"*",TRIMAll!$G$2:$G$432,"=Principal Authority"),SUMIFS(TRIMAll!L$2:L$432,TRIMAll!$C$2:$C$432,"*"&amp;$B13&amp;"*",TRIMAll!$C$2:$C$432,"&lt;&gt;*JACKSONVILLE*",TRIMAll!$G$2:$G$432,"=Principal Authority"))</f>
        <v>15604602205</v>
      </c>
      <c r="G13" s="31">
        <f>IF(B13="Duval",ROUND(SUMIFS(TRIMAll!L$2:L$432,TRIMAll!$C$2:$C$432,"*"&amp;$B13&amp;"*",TRIMAll!$G$2:$G$432,"=Principal Authority")*E13/1000,0),ROUND(SUMIFS(TRIMAll!L$2:L$432,TRIMAll!$C$2:$C$432,"*"&amp;$B13&amp;"*",TRIMAll!$C$2:$C$432,"&lt;&gt;*JACKSONVILLE*",TRIMAll!$G$2:$G$432,"=Principal Authority")*E13/1000,0))</f>
        <v>82835470</v>
      </c>
      <c r="H13" s="21"/>
      <c r="I13" s="32">
        <f>IF(B13="Duval",SUMIF(TRIMAll!$C$2:$C$432,"*"&amp;$B13&amp;"*",TRIMAll!X$2:X$432),SUMIFS(TRIMAll!X$2:X$432,TRIMAll!$C$2:$C$432,"*"&amp;$B13&amp;"*",TRIMAll!$C$2:$C$432,"&lt;&gt;*JACKSONVILLE*"))</f>
        <v>78815783</v>
      </c>
      <c r="J13" s="30">
        <f>IF(B13="Duval",ROUND(I13/SUMIFS(TRIMAll!L$2:L$432,TRIMAll!$C$2:$C$432,"*"&amp;$B13&amp;"*",TRIMAll!$G$2:$G$432,"=Principal Authority")*1000,4),ROUND(I13/SUMIFS(TRIMAll!L$2:L$432,TRIMAll!$C$2:$C$432,"*"&amp;$B13&amp;"*",TRIMAll!$C$2:$C$432,"&lt;&gt;*JACKSONVILLE*",TRIMAll!$G$2:$G$432,"=Principal Authority")*1000,4))</f>
        <v>5.0507999999999997</v>
      </c>
      <c r="K13" s="21"/>
      <c r="L13" s="40">
        <f t="shared" si="0"/>
        <v>0.15467352745280641</v>
      </c>
      <c r="M13" s="41">
        <f t="shared" si="1"/>
        <v>-4.8526863084922024E-2</v>
      </c>
    </row>
    <row r="14" spans="1:15" ht="17.25" x14ac:dyDescent="0.3">
      <c r="B14" s="28" t="s">
        <v>4</v>
      </c>
      <c r="C14" s="23"/>
      <c r="D14" s="29">
        <f>IF(B14="Duval",SUMIF(TRIMAll!$C$2:$C$432,"*"&amp;$B14&amp;"*",TRIMAll!S$2:S$432),SUMIFS(TRIMAll!S$2:S$432,TRIMAll!$C$2:$C$432,"*"&amp;$B14&amp;"*",TRIMAll!$C$2:$C$432,"&lt;&gt;*JACKSONVILLE*"))</f>
        <v>7977357</v>
      </c>
      <c r="E14" s="30">
        <f>IF(B14="Duval",ROUND(D14/SUMIFS(TRIMAll!U$2:U$432,TRIMAll!$C$2:$C$432,"*"&amp;$B14&amp;"*",TRIMAll!$G$2:$G$432,"=Principal Authority")*1000,4),ROUND(D14/SUMIFS(TRIMAll!U$2:U$432,TRIMAll!$C$2:$C$432,"*"&amp;$B14&amp;"*",TRIMAll!$C$2:$C$432,"&lt;&gt;*JACKSONVILLE*",TRIMAll!$G$2:$G$432,"=Principal Authority")*1000,4))</f>
        <v>9.0640999999999998</v>
      </c>
      <c r="F14" s="31">
        <f>IF(B14="Duval",SUMIFS(TRIMAll!L$2:L$432,TRIMAll!$C$2:$C$432,"*"&amp;$B14&amp;"*",TRIMAll!$G$2:$G$432,"=Principal Authority"),SUMIFS(TRIMAll!L$2:L$432,TRIMAll!$C$2:$C$432,"*"&amp;$B14&amp;"*",TRIMAll!$C$2:$C$432,"&lt;&gt;*JACKSONVILLE*",TRIMAll!$G$2:$G$432,"=Principal Authority"))</f>
        <v>885730935</v>
      </c>
      <c r="G14" s="31">
        <f>IF(B14="Duval",ROUND(SUMIFS(TRIMAll!L$2:L$432,TRIMAll!$C$2:$C$432,"*"&amp;$B14&amp;"*",TRIMAll!$G$2:$G$432,"=Principal Authority")*E14/1000,0),ROUND(SUMIFS(TRIMAll!L$2:L$432,TRIMAll!$C$2:$C$432,"*"&amp;$B14&amp;"*",TRIMAll!$C$2:$C$432,"&lt;&gt;*JACKSONVILLE*",TRIMAll!$G$2:$G$432,"=Principal Authority")*E14/1000,0))</f>
        <v>8028354</v>
      </c>
      <c r="H14" s="21"/>
      <c r="I14" s="32">
        <f>IF(B14="Duval",SUMIF(TRIMAll!$C$2:$C$432,"*"&amp;$B14&amp;"*",TRIMAll!X$2:X$432),SUMIFS(TRIMAll!X$2:X$432,TRIMAll!$C$2:$C$432,"*"&amp;$B14&amp;"*",TRIMAll!$C$2:$C$432,"&lt;&gt;*JACKSONVILLE*"))</f>
        <v>8069363</v>
      </c>
      <c r="J14" s="30">
        <f>IF(B14="Duval",ROUND(I14/SUMIFS(TRIMAll!L$2:L$432,TRIMAll!$C$2:$C$432,"*"&amp;$B14&amp;"*",TRIMAll!$G$2:$G$432,"=Principal Authority")*1000,4),ROUND(I14/SUMIFS(TRIMAll!L$2:L$432,TRIMAll!$C$2:$C$432,"*"&amp;$B14&amp;"*",TRIMAll!$C$2:$C$432,"&lt;&gt;*JACKSONVILLE*",TRIMAll!$G$2:$G$432,"=Principal Authority")*1000,4))</f>
        <v>9.1104000000000003</v>
      </c>
      <c r="K14" s="21"/>
      <c r="L14" s="40">
        <f t="shared" si="0"/>
        <v>1.1533393829560342E-2</v>
      </c>
      <c r="M14" s="41">
        <f t="shared" si="1"/>
        <v>5.1080636797917554E-3</v>
      </c>
    </row>
    <row r="15" spans="1:15" ht="17.25" x14ac:dyDescent="0.3">
      <c r="B15" s="28" t="s">
        <v>5</v>
      </c>
      <c r="C15" s="23"/>
      <c r="D15" s="29">
        <f>IF(B15="Duval",SUMIF(TRIMAll!$C$2:$C$432,"*"&amp;$B15&amp;"*",TRIMAll!S$2:S$432),SUMIFS(TRIMAll!S$2:S$432,TRIMAll!$C$2:$C$432,"*"&amp;$B15&amp;"*",TRIMAll!$C$2:$C$432,"&lt;&gt;*JACKSONVILLE*"))</f>
        <v>202428904</v>
      </c>
      <c r="E15" s="30">
        <f>IF(B15="Duval",ROUND(D15/SUMIFS(TRIMAll!U$2:U$432,TRIMAll!$C$2:$C$432,"*"&amp;$B15&amp;"*",TRIMAll!$G$2:$G$432,"=Principal Authority")*1000,4),ROUND(D15/SUMIFS(TRIMAll!U$2:U$432,TRIMAll!$C$2:$C$432,"*"&amp;$B15&amp;"*",TRIMAll!$C$2:$C$432,"&lt;&gt;*JACKSONVILLE*",TRIMAll!$G$2:$G$432,"=Principal Authority")*1000,4))</f>
        <v>6.2967000000000004</v>
      </c>
      <c r="F15" s="31">
        <f>IF(B15="Duval",SUMIFS(TRIMAll!L$2:L$432,TRIMAll!$C$2:$C$432,"*"&amp;$B15&amp;"*",TRIMAll!$G$2:$G$432,"=Principal Authority"),SUMIFS(TRIMAll!L$2:L$432,TRIMAll!$C$2:$C$432,"*"&amp;$B15&amp;"*",TRIMAll!$C$2:$C$432,"&lt;&gt;*JACKSONVILLE*",TRIMAll!$G$2:$G$432,"=Principal Authority"))</f>
        <v>34478856166</v>
      </c>
      <c r="G15" s="31">
        <f>IF(B15="Duval",ROUND(SUMIFS(TRIMAll!L$2:L$432,TRIMAll!$C$2:$C$432,"*"&amp;$B15&amp;"*",TRIMAll!$G$2:$G$432,"=Principal Authority")*E15/1000,0),ROUND(SUMIFS(TRIMAll!L$2:L$432,TRIMAll!$C$2:$C$432,"*"&amp;$B15&amp;"*",TRIMAll!$C$2:$C$432,"&lt;&gt;*JACKSONVILLE*",TRIMAll!$G$2:$G$432,"=Principal Authority")*E15/1000,0))</f>
        <v>217103014</v>
      </c>
      <c r="H15" s="21"/>
      <c r="I15" s="32">
        <f>IF(B15="Duval",SUMIF(TRIMAll!$C$2:$C$432,"*"&amp;$B15&amp;"*",TRIMAll!X$2:X$432),SUMIFS(TRIMAll!X$2:X$432,TRIMAll!$C$2:$C$432,"*"&amp;$B15&amp;"*",TRIMAll!$C$2:$C$432,"&lt;&gt;*JACKSONVILLE*"))</f>
        <v>218140903</v>
      </c>
      <c r="J15" s="30">
        <f>IF(B15="Duval",ROUND(I15/SUMIFS(TRIMAll!L$2:L$432,TRIMAll!$C$2:$C$432,"*"&amp;$B15&amp;"*",TRIMAll!$G$2:$G$432,"=Principal Authority")*1000,4),ROUND(I15/SUMIFS(TRIMAll!L$2:L$432,TRIMAll!$C$2:$C$432,"*"&amp;$B15&amp;"*",TRIMAll!$C$2:$C$432,"&lt;&gt;*JACKSONVILLE*",TRIMAll!$G$2:$G$432,"=Principal Authority")*1000,4))</f>
        <v>6.3268000000000004</v>
      </c>
      <c r="K15" s="21"/>
      <c r="L15" s="40">
        <f t="shared" si="0"/>
        <v>7.76173693061145E-2</v>
      </c>
      <c r="M15" s="41">
        <f t="shared" si="1"/>
        <v>4.7802817348770012E-3</v>
      </c>
    </row>
    <row r="16" spans="1:15" ht="17.25" x14ac:dyDescent="0.3">
      <c r="B16" s="28" t="s">
        <v>6</v>
      </c>
      <c r="C16" s="23"/>
      <c r="D16" s="29">
        <f>IF(B16="Duval",SUMIF(TRIMAll!$C$2:$C$432,"*"&amp;$B16&amp;"*",TRIMAll!S$2:S$432),SUMIFS(TRIMAll!S$2:S$432,TRIMAll!$C$2:$C$432,"*"&amp;$B16&amp;"*",TRIMAll!$C$2:$C$432,"&lt;&gt;*JACKSONVILLE*"))</f>
        <v>849797481</v>
      </c>
      <c r="E16" s="30">
        <f>IF(B16="Duval",ROUND(D16/SUMIFS(TRIMAll!U$2:U$432,TRIMAll!$C$2:$C$432,"*"&amp;$B16&amp;"*",TRIMAll!$G$2:$G$432,"=Principal Authority")*1000,4),ROUND(D16/SUMIFS(TRIMAll!U$2:U$432,TRIMAll!$C$2:$C$432,"*"&amp;$B16&amp;"*",TRIMAll!$C$2:$C$432,"&lt;&gt;*JACKSONVILLE*",TRIMAll!$G$2:$G$432,"=Principal Authority")*1000,4))</f>
        <v>5.0911</v>
      </c>
      <c r="F16" s="31">
        <f>IF(B16="Duval",SUMIFS(TRIMAll!L$2:L$432,TRIMAll!$C$2:$C$432,"*"&amp;$B16&amp;"*",TRIMAll!$G$2:$G$432,"=Principal Authority"),SUMIFS(TRIMAll!L$2:L$432,TRIMAll!$C$2:$C$432,"*"&amp;$B16&amp;"*",TRIMAll!$C$2:$C$432,"&lt;&gt;*JACKSONVILLE*",TRIMAll!$G$2:$G$432,"=Principal Authority"))</f>
        <v>177301192592</v>
      </c>
      <c r="G16" s="31">
        <f>IF(B16="Duval",ROUND(SUMIFS(TRIMAll!L$2:L$432,TRIMAll!$C$2:$C$432,"*"&amp;$B16&amp;"*",TRIMAll!$G$2:$G$432,"=Principal Authority")*E16/1000,0),ROUND(SUMIFS(TRIMAll!L$2:L$432,TRIMAll!$C$2:$C$432,"*"&amp;$B16&amp;"*",TRIMAll!$C$2:$C$432,"&lt;&gt;*JACKSONVILLE*",TRIMAll!$G$2:$G$432,"=Principal Authority")*E16/1000,0))</f>
        <v>902658102</v>
      </c>
      <c r="H16" s="21"/>
      <c r="I16" s="32">
        <f>IF(B16="Duval",SUMIF(TRIMAll!$C$2:$C$432,"*"&amp;$B16&amp;"*",TRIMAll!X$2:X$432),SUMIFS(TRIMAll!X$2:X$432,TRIMAll!$C$2:$C$432,"*"&amp;$B16&amp;"*",TRIMAll!$C$2:$C$432,"&lt;&gt;*JACKSONVILLE*"))</f>
        <v>974083128</v>
      </c>
      <c r="J16" s="30">
        <f>IF(B16="Duval",ROUND(I16/SUMIFS(TRIMAll!L$2:L$432,TRIMAll!$C$2:$C$432,"*"&amp;$B16&amp;"*",TRIMAll!$G$2:$G$432,"=Principal Authority")*1000,4),ROUND(I16/SUMIFS(TRIMAll!L$2:L$432,TRIMAll!$C$2:$C$432,"*"&amp;$B16&amp;"*",TRIMAll!$C$2:$C$432,"&lt;&gt;*JACKSONVILLE*",TRIMAll!$G$2:$G$432,"=Principal Authority")*1000,4))</f>
        <v>5.4939</v>
      </c>
      <c r="K16" s="21"/>
      <c r="L16" s="40">
        <f t="shared" si="0"/>
        <v>0.14625325419151247</v>
      </c>
      <c r="M16" s="41">
        <f t="shared" si="1"/>
        <v>7.9118461629117495E-2</v>
      </c>
    </row>
    <row r="17" spans="2:13" ht="17.25" x14ac:dyDescent="0.3">
      <c r="B17" s="28" t="s">
        <v>7</v>
      </c>
      <c r="C17" s="23"/>
      <c r="D17" s="29">
        <f>IF(B17="Duval",SUMIF(TRIMAll!$C$2:$C$432,"*"&amp;$B17&amp;"*",TRIMAll!S$2:S$432),SUMIFS(TRIMAll!S$2:S$432,TRIMAll!$C$2:$C$432,"*"&amp;$B17&amp;"*",TRIMAll!$C$2:$C$432,"&lt;&gt;*JACKSONVILLE*"))</f>
        <v>4033728</v>
      </c>
      <c r="E17" s="30">
        <f>IF(B17="Duval",ROUND(D17/SUMIFS(TRIMAll!U$2:U$432,TRIMAll!$C$2:$C$432,"*"&amp;$B17&amp;"*",TRIMAll!$G$2:$G$432,"=Principal Authority")*1000,4),ROUND(D17/SUMIFS(TRIMAll!U$2:U$432,TRIMAll!$C$2:$C$432,"*"&amp;$B17&amp;"*",TRIMAll!$C$2:$C$432,"&lt;&gt;*JACKSONVILLE*",TRIMAll!$G$2:$G$432,"=Principal Authority")*1000,4))</f>
        <v>9.9285999999999994</v>
      </c>
      <c r="F17" s="31">
        <f>IF(B17="Duval",SUMIFS(TRIMAll!L$2:L$432,TRIMAll!$C$2:$C$432,"*"&amp;$B17&amp;"*",TRIMAll!$G$2:$G$432,"=Principal Authority"),SUMIFS(TRIMAll!L$2:L$432,TRIMAll!$C$2:$C$432,"*"&amp;$B17&amp;"*",TRIMAll!$C$2:$C$432,"&lt;&gt;*JACKSONVILLE*",TRIMAll!$G$2:$G$432,"=Principal Authority"))</f>
        <v>408284519</v>
      </c>
      <c r="G17" s="31">
        <f>IF(B17="Duval",ROUND(SUMIFS(TRIMAll!L$2:L$432,TRIMAll!$C$2:$C$432,"*"&amp;$B17&amp;"*",TRIMAll!$G$2:$G$432,"=Principal Authority")*E17/1000,0),ROUND(SUMIFS(TRIMAll!L$2:L$432,TRIMAll!$C$2:$C$432,"*"&amp;$B17&amp;"*",TRIMAll!$C$2:$C$432,"&lt;&gt;*JACKSONVILLE*",TRIMAll!$G$2:$G$432,"=Principal Authority")*E17/1000,0))</f>
        <v>4053694</v>
      </c>
      <c r="H17" s="21"/>
      <c r="I17" s="32">
        <f>IF(B17="Duval",SUMIF(TRIMAll!$C$2:$C$432,"*"&amp;$B17&amp;"*",TRIMAll!X$2:X$432),SUMIFS(TRIMAll!X$2:X$432,TRIMAll!$C$2:$C$432,"*"&amp;$B17&amp;"*",TRIMAll!$C$2:$C$432,"&lt;&gt;*JACKSONVILLE*"))</f>
        <v>4042017</v>
      </c>
      <c r="J17" s="30">
        <f>IF(B17="Duval",ROUND(I17/SUMIFS(TRIMAll!L$2:L$432,TRIMAll!$C$2:$C$432,"*"&amp;$B17&amp;"*",TRIMAll!$G$2:$G$432,"=Principal Authority")*1000,4),ROUND(I17/SUMIFS(TRIMAll!L$2:L$432,TRIMAll!$C$2:$C$432,"*"&amp;$B17&amp;"*",TRIMAll!$C$2:$C$432,"&lt;&gt;*JACKSONVILLE*",TRIMAll!$G$2:$G$432,"=Principal Authority")*1000,4))</f>
        <v>9.9</v>
      </c>
      <c r="K17" s="21"/>
      <c r="L17" s="40">
        <f t="shared" si="0"/>
        <v>2.0549228901899186E-3</v>
      </c>
      <c r="M17" s="41">
        <f t="shared" si="1"/>
        <v>-2.8805672501660932E-3</v>
      </c>
    </row>
    <row r="18" spans="2:13" ht="17.25" x14ac:dyDescent="0.3">
      <c r="B18" s="28" t="s">
        <v>8</v>
      </c>
      <c r="C18" s="23"/>
      <c r="D18" s="29">
        <f>IF(B18="Duval",SUMIF(TRIMAll!$C$2:$C$432,"*"&amp;$B18&amp;"*",TRIMAll!S$2:S$432),SUMIFS(TRIMAll!S$2:S$432,TRIMAll!$C$2:$C$432,"*"&amp;$B18&amp;"*",TRIMAll!$C$2:$C$432,"&lt;&gt;*JACKSONVILLE*"))</f>
        <v>121561609</v>
      </c>
      <c r="E18" s="30">
        <f>IF(B18="Duval",ROUND(D18/SUMIFS(TRIMAll!U$2:U$432,TRIMAll!$C$2:$C$432,"*"&amp;$B18&amp;"*",TRIMAll!$G$2:$G$432,"=Principal Authority")*1000,4),ROUND(D18/SUMIFS(TRIMAll!U$2:U$432,TRIMAll!$C$2:$C$432,"*"&amp;$B18&amp;"*",TRIMAll!$C$2:$C$432,"&lt;&gt;*JACKSONVILLE*",TRIMAll!$G$2:$G$432,"=Principal Authority")*1000,4))</f>
        <v>8.3583999999999996</v>
      </c>
      <c r="F18" s="31">
        <f>IF(B18="Duval",SUMIFS(TRIMAll!L$2:L$432,TRIMAll!$C$2:$C$432,"*"&amp;$B18&amp;"*",TRIMAll!$G$2:$G$432,"=Principal Authority"),SUMIFS(TRIMAll!L$2:L$432,TRIMAll!$C$2:$C$432,"*"&amp;$B18&amp;"*",TRIMAll!$C$2:$C$432,"&lt;&gt;*JACKSONVILLE*",TRIMAll!$G$2:$G$432,"=Principal Authority"))</f>
        <v>15198971608</v>
      </c>
      <c r="G18" s="31">
        <f>IF(B18="Duval",ROUND(SUMIFS(TRIMAll!L$2:L$432,TRIMAll!$C$2:$C$432,"*"&amp;$B18&amp;"*",TRIMAll!$G$2:$G$432,"=Principal Authority")*E18/1000,0),ROUND(SUMIFS(TRIMAll!L$2:L$432,TRIMAll!$C$2:$C$432,"*"&amp;$B18&amp;"*",TRIMAll!$C$2:$C$432,"&lt;&gt;*JACKSONVILLE*",TRIMAll!$G$2:$G$432,"=Principal Authority")*E18/1000,0))</f>
        <v>127039084</v>
      </c>
      <c r="H18" s="21"/>
      <c r="I18" s="32">
        <f>IF(B18="Duval",SUMIF(TRIMAll!$C$2:$C$432,"*"&amp;$B18&amp;"*",TRIMAll!X$2:X$432),SUMIFS(TRIMAll!X$2:X$432,TRIMAll!$C$2:$C$432,"*"&amp;$B18&amp;"*",TRIMAll!$C$2:$C$432,"&lt;&gt;*JACKSONVILLE*"))</f>
        <v>133425018</v>
      </c>
      <c r="J18" s="30">
        <f>IF(B18="Duval",ROUND(I18/SUMIFS(TRIMAll!L$2:L$432,TRIMAll!$C$2:$C$432,"*"&amp;$B18&amp;"*",TRIMAll!$G$2:$G$432,"=Principal Authority")*1000,4),ROUND(I18/SUMIFS(TRIMAll!L$2:L$432,TRIMAll!$C$2:$C$432,"*"&amp;$B18&amp;"*",TRIMAll!$C$2:$C$432,"&lt;&gt;*JACKSONVILLE*",TRIMAll!$G$2:$G$432,"=Principal Authority")*1000,4))</f>
        <v>8.7786000000000008</v>
      </c>
      <c r="K18" s="21"/>
      <c r="L18" s="40">
        <f t="shared" si="0"/>
        <v>9.759174049761056E-2</v>
      </c>
      <c r="M18" s="41">
        <f t="shared" si="1"/>
        <v>5.0272779479326339E-2</v>
      </c>
    </row>
    <row r="19" spans="2:13" ht="17.25" x14ac:dyDescent="0.3">
      <c r="B19" s="28" t="s">
        <v>9</v>
      </c>
      <c r="C19" s="23"/>
      <c r="D19" s="29">
        <f>IF(B19="Duval",SUMIF(TRIMAll!$C$2:$C$432,"*"&amp;$B19&amp;"*",TRIMAll!S$2:S$432),SUMIFS(TRIMAll!S$2:S$432,TRIMAll!$C$2:$C$432,"*"&amp;$B19&amp;"*",TRIMAll!$C$2:$C$432,"&lt;&gt;*JACKSONVILLE*"))</f>
        <v>67604777</v>
      </c>
      <c r="E19" s="30">
        <f>IF(B19="Duval",ROUND(D19/SUMIFS(TRIMAll!U$2:U$432,TRIMAll!$C$2:$C$432,"*"&amp;$B19&amp;"*",TRIMAll!$G$2:$G$432,"=Principal Authority")*1000,4),ROUND(D19/SUMIFS(TRIMAll!U$2:U$432,TRIMAll!$C$2:$C$432,"*"&amp;$B19&amp;"*",TRIMAll!$C$2:$C$432,"&lt;&gt;*JACKSONVILLE*",TRIMAll!$G$2:$G$432,"=Principal Authority")*1000,4))</f>
        <v>7.9797000000000002</v>
      </c>
      <c r="F19" s="31">
        <f>IF(B19="Duval",SUMIFS(TRIMAll!L$2:L$432,TRIMAll!$C$2:$C$432,"*"&amp;$B19&amp;"*",TRIMAll!$G$2:$G$432,"=Principal Authority"),SUMIFS(TRIMAll!L$2:L$432,TRIMAll!$C$2:$C$432,"*"&amp;$B19&amp;"*",TRIMAll!$C$2:$C$432,"&lt;&gt;*JACKSONVILLE*",TRIMAll!$G$2:$G$432,"=Principal Authority"))</f>
        <v>8667429638</v>
      </c>
      <c r="G19" s="31">
        <f>IF(B19="Duval",ROUND(SUMIFS(TRIMAll!L$2:L$432,TRIMAll!$C$2:$C$432,"*"&amp;$B19&amp;"*",TRIMAll!$G$2:$G$432,"=Principal Authority")*E19/1000,0),ROUND(SUMIFS(TRIMAll!L$2:L$432,TRIMAll!$C$2:$C$432,"*"&amp;$B19&amp;"*",TRIMAll!$C$2:$C$432,"&lt;&gt;*JACKSONVILLE*",TRIMAll!$G$2:$G$432,"=Principal Authority")*E19/1000,0))</f>
        <v>69163488</v>
      </c>
      <c r="H19" s="21"/>
      <c r="I19" s="32">
        <f>IF(B19="Duval",SUMIF(TRIMAll!$C$2:$C$432,"*"&amp;$B19&amp;"*",TRIMAll!X$2:X$432),SUMIFS(TRIMAll!X$2:X$432,TRIMAll!$C$2:$C$432,"*"&amp;$B19&amp;"*",TRIMAll!$C$2:$C$432,"&lt;&gt;*JACKSONVILLE*"))</f>
        <v>71620829</v>
      </c>
      <c r="J19" s="30">
        <f>IF(B19="Duval",ROUND(I19/SUMIFS(TRIMAll!L$2:L$432,TRIMAll!$C$2:$C$432,"*"&amp;$B19&amp;"*",TRIMAll!$G$2:$G$432,"=Principal Authority")*1000,4),ROUND(I19/SUMIFS(TRIMAll!L$2:L$432,TRIMAll!$C$2:$C$432,"*"&amp;$B19&amp;"*",TRIMAll!$C$2:$C$432,"&lt;&gt;*JACKSONVILLE*",TRIMAll!$G$2:$G$432,"=Principal Authority")*1000,4))</f>
        <v>8.2631999999999994</v>
      </c>
      <c r="K19" s="21"/>
      <c r="L19" s="40">
        <f t="shared" si="0"/>
        <v>5.9404855369909734E-2</v>
      </c>
      <c r="M19" s="41">
        <f t="shared" si="1"/>
        <v>3.5527651415466648E-2</v>
      </c>
    </row>
    <row r="20" spans="2:13" ht="17.25" x14ac:dyDescent="0.3">
      <c r="B20" s="28" t="s">
        <v>10</v>
      </c>
      <c r="C20" s="23"/>
      <c r="D20" s="29">
        <f>IF(B20="Duval",SUMIF(TRIMAll!$C$2:$C$432,"*"&amp;$B20&amp;"*",TRIMAll!S$2:S$432),SUMIFS(TRIMAll!S$2:S$432,TRIMAll!$C$2:$C$432,"*"&amp;$B20&amp;"*",TRIMAll!$C$2:$C$432,"&lt;&gt;*JACKSONVILLE*"))</f>
        <v>72915439</v>
      </c>
      <c r="E20" s="30">
        <f>IF(B20="Duval",ROUND(D20/SUMIFS(TRIMAll!U$2:U$432,TRIMAll!$C$2:$C$432,"*"&amp;$B20&amp;"*",TRIMAll!$G$2:$G$432,"=Principal Authority")*1000,4),ROUND(D20/SUMIFS(TRIMAll!U$2:U$432,TRIMAll!$C$2:$C$432,"*"&amp;$B20&amp;"*",TRIMAll!$C$2:$C$432,"&lt;&gt;*JACKSONVILLE*",TRIMAll!$G$2:$G$432,"=Principal Authority")*1000,4))</f>
        <v>7.4941000000000004</v>
      </c>
      <c r="F20" s="31">
        <f>IF(B20="Duval",SUMIFS(TRIMAll!L$2:L$432,TRIMAll!$C$2:$C$432,"*"&amp;$B20&amp;"*",TRIMAll!$G$2:$G$432,"=Principal Authority"),SUMIFS(TRIMAll!L$2:L$432,TRIMAll!$C$2:$C$432,"*"&amp;$B20&amp;"*",TRIMAll!$C$2:$C$432,"&lt;&gt;*JACKSONVILLE*",TRIMAll!$G$2:$G$432,"=Principal Authority"))</f>
        <v>9929585600</v>
      </c>
      <c r="G20" s="31">
        <f>IF(B20="Duval",ROUND(SUMIFS(TRIMAll!L$2:L$432,TRIMAll!$C$2:$C$432,"*"&amp;$B20&amp;"*",TRIMAll!$G$2:$G$432,"=Principal Authority")*E20/1000,0),ROUND(SUMIFS(TRIMAll!L$2:L$432,TRIMAll!$C$2:$C$432,"*"&amp;$B20&amp;"*",TRIMAll!$C$2:$C$432,"&lt;&gt;*JACKSONVILLE*",TRIMAll!$G$2:$G$432,"=Principal Authority")*E20/1000,0))</f>
        <v>74413307</v>
      </c>
      <c r="H20" s="21"/>
      <c r="I20" s="32">
        <f>IF(B20="Duval",SUMIF(TRIMAll!$C$2:$C$432,"*"&amp;$B20&amp;"*",TRIMAll!X$2:X$432),SUMIFS(TRIMAll!X$2:X$432,TRIMAll!$C$2:$C$432,"*"&amp;$B20&amp;"*",TRIMAll!$C$2:$C$432,"&lt;&gt;*JACKSONVILLE*"))</f>
        <v>77980261</v>
      </c>
      <c r="J20" s="30">
        <f>IF(B20="Duval",ROUND(I20/SUMIFS(TRIMAll!L$2:L$432,TRIMAll!$C$2:$C$432,"*"&amp;$B20&amp;"*",TRIMAll!$G$2:$G$432,"=Principal Authority")*1000,4),ROUND(I20/SUMIFS(TRIMAll!L$2:L$432,TRIMAll!$C$2:$C$432,"*"&amp;$B20&amp;"*",TRIMAll!$C$2:$C$432,"&lt;&gt;*JACKSONVILLE*",TRIMAll!$G$2:$G$432,"=Principal Authority")*1000,4))</f>
        <v>7.8532999999999999</v>
      </c>
      <c r="K20" s="21"/>
      <c r="L20" s="40">
        <f t="shared" si="0"/>
        <v>6.946158549494573E-2</v>
      </c>
      <c r="M20" s="41">
        <f t="shared" si="1"/>
        <v>4.7931039084079412E-2</v>
      </c>
    </row>
    <row r="21" spans="2:13" ht="17.25" x14ac:dyDescent="0.3">
      <c r="B21" s="28" t="s">
        <v>11</v>
      </c>
      <c r="C21" s="23"/>
      <c r="D21" s="29">
        <f>IF(B21="Duval",SUMIF(TRIMAll!$C$2:$C$432,"*"&amp;$B21&amp;"*",TRIMAll!S$2:S$432),SUMIFS(TRIMAll!S$2:S$432,TRIMAll!$C$2:$C$432,"*"&amp;$B21&amp;"*",TRIMAll!$C$2:$C$432,"&lt;&gt;*JACKSONVILLE*"))</f>
        <v>319423206</v>
      </c>
      <c r="E21" s="30">
        <f>IF(B21="Duval",ROUND(D21/SUMIFS(TRIMAll!U$2:U$432,TRIMAll!$C$2:$C$432,"*"&amp;$B21&amp;"*",TRIMAll!$G$2:$G$432,"=Principal Authority")*1000,4),ROUND(D21/SUMIFS(TRIMAll!U$2:U$432,TRIMAll!$C$2:$C$432,"*"&amp;$B21&amp;"*",TRIMAll!$C$2:$C$432,"&lt;&gt;*JACKSONVILLE*",TRIMAll!$G$2:$G$432,"=Principal Authority")*1000,4))</f>
        <v>4.0015999999999998</v>
      </c>
      <c r="F21" s="31">
        <f>IF(B21="Duval",SUMIFS(TRIMAll!L$2:L$432,TRIMAll!$C$2:$C$432,"*"&amp;$B21&amp;"*",TRIMAll!$G$2:$G$432,"=Principal Authority"),SUMIFS(TRIMAll!L$2:L$432,TRIMAll!$C$2:$C$432,"*"&amp;$B21&amp;"*",TRIMAll!$C$2:$C$432,"&lt;&gt;*JACKSONVILLE*",TRIMAll!$G$2:$G$432,"=Principal Authority"))</f>
        <v>83598490858</v>
      </c>
      <c r="G21" s="31">
        <f>IF(B21="Duval",ROUND(SUMIFS(TRIMAll!L$2:L$432,TRIMAll!$C$2:$C$432,"*"&amp;$B21&amp;"*",TRIMAll!$G$2:$G$432,"=Principal Authority")*E21/1000,0),ROUND(SUMIFS(TRIMAll!L$2:L$432,TRIMAll!$C$2:$C$432,"*"&amp;$B21&amp;"*",TRIMAll!$C$2:$C$432,"&lt;&gt;*JACKSONVILLE*",TRIMAll!$G$2:$G$432,"=Principal Authority")*E21/1000,0))</f>
        <v>334527721</v>
      </c>
      <c r="H21" s="21"/>
      <c r="I21" s="32">
        <f>IF(B21="Duval",SUMIF(TRIMAll!$C$2:$C$432,"*"&amp;$B21&amp;"*",TRIMAll!X$2:X$432),SUMIFS(TRIMAll!X$2:X$432,TRIMAll!$C$2:$C$432,"*"&amp;$B21&amp;"*",TRIMAll!$C$2:$C$432,"&lt;&gt;*JACKSONVILLE*"))</f>
        <v>349360410</v>
      </c>
      <c r="J21" s="30">
        <f>IF(B21="Duval",ROUND(I21/SUMIFS(TRIMAll!L$2:L$432,TRIMAll!$C$2:$C$432,"*"&amp;$B21&amp;"*",TRIMAll!$G$2:$G$432,"=Principal Authority")*1000,4),ROUND(I21/SUMIFS(TRIMAll!L$2:L$432,TRIMAll!$C$2:$C$432,"*"&amp;$B21&amp;"*",TRIMAll!$C$2:$C$432,"&lt;&gt;*JACKSONVILLE*",TRIMAll!$G$2:$G$432,"=Principal Authority")*1000,4))</f>
        <v>4.1790000000000003</v>
      </c>
      <c r="K21" s="21"/>
      <c r="L21" s="40">
        <f t="shared" si="0"/>
        <v>9.3722695902062919E-2</v>
      </c>
      <c r="M21" s="41">
        <f t="shared" si="1"/>
        <v>4.4332267093162847E-2</v>
      </c>
    </row>
    <row r="22" spans="2:13" ht="17.25" x14ac:dyDescent="0.3">
      <c r="B22" s="28" t="s">
        <v>12</v>
      </c>
      <c r="C22" s="23"/>
      <c r="D22" s="29">
        <f>IF(B22="Duval",SUMIF(TRIMAll!$C$2:$C$432,"*"&amp;$B22&amp;"*",TRIMAll!S$2:S$432),SUMIFS(TRIMAll!S$2:S$432,TRIMAll!$C$2:$C$432,"*"&amp;$B22&amp;"*",TRIMAll!$C$2:$C$432,"&lt;&gt;*JACKSONVILLE*"))</f>
        <v>18562063</v>
      </c>
      <c r="E22" s="30">
        <f>IF(B22="Duval",ROUND(D22/SUMIFS(TRIMAll!U$2:U$432,TRIMAll!$C$2:$C$432,"*"&amp;$B22&amp;"*",TRIMAll!$G$2:$G$432,"=Principal Authority")*1000,4),ROUND(D22/SUMIFS(TRIMAll!U$2:U$432,TRIMAll!$C$2:$C$432,"*"&amp;$B22&amp;"*",TRIMAll!$C$2:$C$432,"&lt;&gt;*JACKSONVILLE*",TRIMAll!$G$2:$G$432,"=Principal Authority")*1000,4))</f>
        <v>7.9478999999999997</v>
      </c>
      <c r="F22" s="31">
        <f>IF(B22="Duval",SUMIFS(TRIMAll!L$2:L$432,TRIMAll!$C$2:$C$432,"*"&amp;$B22&amp;"*",TRIMAll!$G$2:$G$432,"=Principal Authority"),SUMIFS(TRIMAll!L$2:L$432,TRIMAll!$C$2:$C$432,"*"&amp;$B22&amp;"*",TRIMAll!$C$2:$C$432,"&lt;&gt;*JACKSONVILLE*",TRIMAll!$G$2:$G$432,"=Principal Authority"))</f>
        <v>2405208669</v>
      </c>
      <c r="G22" s="31">
        <f>IF(B22="Duval",ROUND(SUMIFS(TRIMAll!L$2:L$432,TRIMAll!$C$2:$C$432,"*"&amp;$B22&amp;"*",TRIMAll!$G$2:$G$432,"=Principal Authority")*E22/1000,0),ROUND(SUMIFS(TRIMAll!L$2:L$432,TRIMAll!$C$2:$C$432,"*"&amp;$B22&amp;"*",TRIMAll!$C$2:$C$432,"&lt;&gt;*JACKSONVILLE*",TRIMAll!$G$2:$G$432,"=Principal Authority")*E22/1000,0))</f>
        <v>19116358</v>
      </c>
      <c r="H22" s="21"/>
      <c r="I22" s="32">
        <f>IF(B22="Duval",SUMIF(TRIMAll!$C$2:$C$432,"*"&amp;$B22&amp;"*",TRIMAll!X$2:X$432),SUMIFS(TRIMAll!X$2:X$432,TRIMAll!$C$2:$C$432,"*"&amp;$B22&amp;"*",TRIMAll!$C$2:$C$432,"&lt;&gt;*JACKSONVILLE*"))</f>
        <v>21334201</v>
      </c>
      <c r="J22" s="30">
        <f>IF(B22="Duval",ROUND(I22/SUMIFS(TRIMAll!L$2:L$432,TRIMAll!$C$2:$C$432,"*"&amp;$B22&amp;"*",TRIMAll!$G$2:$G$432,"=Principal Authority")*1000,4),ROUND(I22/SUMIFS(TRIMAll!L$2:L$432,TRIMAll!$C$2:$C$432,"*"&amp;$B22&amp;"*",TRIMAll!$C$2:$C$432,"&lt;&gt;*JACKSONVILLE*",TRIMAll!$G$2:$G$432,"=Principal Authority")*1000,4))</f>
        <v>8.8699999999999992</v>
      </c>
      <c r="K22" s="21"/>
      <c r="L22" s="40">
        <f t="shared" si="0"/>
        <v>0.149344283552965</v>
      </c>
      <c r="M22" s="41">
        <f t="shared" si="1"/>
        <v>0.11601806766567263</v>
      </c>
    </row>
    <row r="23" spans="2:13" ht="17.25" x14ac:dyDescent="0.3">
      <c r="B23" s="28" t="s">
        <v>13</v>
      </c>
      <c r="C23" s="23"/>
      <c r="D23" s="29">
        <f>IF(B23="Duval",SUMIF(TRIMAll!$C$2:$C$432,"*"&amp;$B23&amp;"*",TRIMAll!S$2:S$432),SUMIFS(TRIMAll!S$2:S$432,TRIMAll!$C$2:$C$432,"*"&amp;$B23&amp;"*",TRIMAll!$C$2:$C$432,"&lt;&gt;*JACKSONVILLE*"))</f>
        <v>14089085</v>
      </c>
      <c r="E23" s="30">
        <f>IF(B23="Duval",ROUND(D23/SUMIFS(TRIMAll!U$2:U$432,TRIMAll!$C$2:$C$432,"*"&amp;$B23&amp;"*",TRIMAll!$G$2:$G$432,"=Principal Authority")*1000,4),ROUND(D23/SUMIFS(TRIMAll!U$2:U$432,TRIMAll!$C$2:$C$432,"*"&amp;$B23&amp;"*",TRIMAll!$C$2:$C$432,"&lt;&gt;*JACKSONVILLE*",TRIMAll!$G$2:$G$432,"=Principal Authority")*1000,4))</f>
        <v>9.0730000000000004</v>
      </c>
      <c r="F23" s="31">
        <f>IF(B23="Duval",SUMIFS(TRIMAll!L$2:L$432,TRIMAll!$C$2:$C$432,"*"&amp;$B23&amp;"*",TRIMAll!$G$2:$G$432,"=Principal Authority"),SUMIFS(TRIMAll!L$2:L$432,TRIMAll!$C$2:$C$432,"*"&amp;$B23&amp;"*",TRIMAll!$C$2:$C$432,"&lt;&gt;*JACKSONVILLE*",TRIMAll!$G$2:$G$432,"=Principal Authority"))</f>
        <v>1567817890</v>
      </c>
      <c r="G23" s="31">
        <f>IF(B23="Duval",ROUND(SUMIFS(TRIMAll!L$2:L$432,TRIMAll!$C$2:$C$432,"*"&amp;$B23&amp;"*",TRIMAll!$G$2:$G$432,"=Principal Authority")*E23/1000,0),ROUND(SUMIFS(TRIMAll!L$2:L$432,TRIMAll!$C$2:$C$432,"*"&amp;$B23&amp;"*",TRIMAll!$C$2:$C$432,"&lt;&gt;*JACKSONVILLE*",TRIMAll!$G$2:$G$432,"=Principal Authority")*E23/1000,0))</f>
        <v>14224812</v>
      </c>
      <c r="H23" s="21"/>
      <c r="I23" s="32">
        <f>IF(B23="Duval",SUMIF(TRIMAll!$C$2:$C$432,"*"&amp;$B23&amp;"*",TRIMAll!X$2:X$432),SUMIFS(TRIMAll!X$2:X$432,TRIMAll!$C$2:$C$432,"*"&amp;$B23&amp;"*",TRIMAll!$C$2:$C$432,"&lt;&gt;*JACKSONVILLE*"))</f>
        <v>16210609</v>
      </c>
      <c r="J23" s="30">
        <f>IF(B23="Duval",ROUND(I23/SUMIFS(TRIMAll!L$2:L$432,TRIMAll!$C$2:$C$432,"*"&amp;$B23&amp;"*",TRIMAll!$G$2:$G$432,"=Principal Authority")*1000,4),ROUND(I23/SUMIFS(TRIMAll!L$2:L$432,TRIMAll!$C$2:$C$432,"*"&amp;$B23&amp;"*",TRIMAll!$C$2:$C$432,"&lt;&gt;*JACKSONVILLE*",TRIMAll!$G$2:$G$432,"=Principal Authority")*1000,4))</f>
        <v>10.339600000000001</v>
      </c>
      <c r="K23" s="21"/>
      <c r="L23" s="40">
        <f t="shared" si="0"/>
        <v>0.15057926047007311</v>
      </c>
      <c r="M23" s="41">
        <f t="shared" si="1"/>
        <v>0.13960101399757527</v>
      </c>
    </row>
    <row r="24" spans="2:13" ht="17.25" x14ac:dyDescent="0.3">
      <c r="B24" s="28" t="s">
        <v>14</v>
      </c>
      <c r="C24" s="23"/>
      <c r="D24" s="29">
        <f>IF(B24="Duval",SUMIF(TRIMAll!$C$2:$C$432,"*"&amp;$B24&amp;"*",TRIMAll!S$2:S$432),SUMIFS(TRIMAll!S$2:S$432,TRIMAll!$C$2:$C$432,"*"&amp;$B24&amp;"*",TRIMAll!$C$2:$C$432,"&lt;&gt;*JACKSONVILLE*"))</f>
        <v>6539605</v>
      </c>
      <c r="E24" s="30">
        <f>IF(B24="Duval",ROUND(D24/SUMIFS(TRIMAll!U$2:U$432,TRIMAll!$C$2:$C$432,"*"&amp;$B24&amp;"*",TRIMAll!$G$2:$G$432,"=Principal Authority")*1000,4),ROUND(D24/SUMIFS(TRIMAll!U$2:U$432,TRIMAll!$C$2:$C$432,"*"&amp;$B24&amp;"*",TRIMAll!$C$2:$C$432,"&lt;&gt;*JACKSONVILLE*",TRIMAll!$G$2:$G$432,"=Principal Authority")*1000,4))</f>
        <v>13.001899999999999</v>
      </c>
      <c r="F24" s="31">
        <f>IF(B24="Duval",SUMIFS(TRIMAll!L$2:L$432,TRIMAll!$C$2:$C$432,"*"&amp;$B24&amp;"*",TRIMAll!$G$2:$G$432,"=Principal Authority"),SUMIFS(TRIMAll!L$2:L$432,TRIMAll!$C$2:$C$432,"*"&amp;$B24&amp;"*",TRIMAll!$C$2:$C$432,"&lt;&gt;*JACKSONVILLE*",TRIMAll!$G$2:$G$432,"=Principal Authority"))</f>
        <v>503707685</v>
      </c>
      <c r="G24" s="31">
        <f>IF(B24="Duval",ROUND(SUMIFS(TRIMAll!L$2:L$432,TRIMAll!$C$2:$C$432,"*"&amp;$B24&amp;"*",TRIMAll!$G$2:$G$432,"=Principal Authority")*E24/1000,0),ROUND(SUMIFS(TRIMAll!L$2:L$432,TRIMAll!$C$2:$C$432,"*"&amp;$B24&amp;"*",TRIMAll!$C$2:$C$432,"&lt;&gt;*JACKSONVILLE*",TRIMAll!$G$2:$G$432,"=Principal Authority")*E24/1000,0))</f>
        <v>6549157</v>
      </c>
      <c r="H24" s="21"/>
      <c r="I24" s="32">
        <f>IF(B24="Duval",SUMIF(TRIMAll!$C$2:$C$432,"*"&amp;$B24&amp;"*",TRIMAll!X$2:X$432),SUMIFS(TRIMAll!X$2:X$432,TRIMAll!$C$2:$C$432,"*"&amp;$B24&amp;"*",TRIMAll!$C$2:$C$432,"&lt;&gt;*JACKSONVILLE*"))</f>
        <v>6548200</v>
      </c>
      <c r="J24" s="30">
        <f>IF(B24="Duval",ROUND(I24/SUMIFS(TRIMAll!L$2:L$432,TRIMAll!$C$2:$C$432,"*"&amp;$B24&amp;"*",TRIMAll!$G$2:$G$432,"=Principal Authority")*1000,4),ROUND(I24/SUMIFS(TRIMAll!L$2:L$432,TRIMAll!$C$2:$C$432,"*"&amp;$B24&amp;"*",TRIMAll!$C$2:$C$432,"&lt;&gt;*JACKSONVILLE*",TRIMAll!$G$2:$G$432,"=Principal Authority")*1000,4))</f>
        <v>13</v>
      </c>
      <c r="K24" s="21"/>
      <c r="L24" s="40">
        <f t="shared" si="0"/>
        <v>1.3142995639644902E-3</v>
      </c>
      <c r="M24" s="41">
        <f t="shared" si="1"/>
        <v>-1.4613248832856158E-4</v>
      </c>
    </row>
    <row r="25" spans="2:13" ht="17.25" x14ac:dyDescent="0.3">
      <c r="B25" s="28" t="s">
        <v>15</v>
      </c>
      <c r="C25" s="23"/>
      <c r="D25" s="29">
        <f>IF(B25="Duval",SUMIF(TRIMAll!$C$2:$C$432,"*"&amp;$B25&amp;"*",TRIMAll!S$2:S$432),SUMIFS(TRIMAll!S$2:S$432,TRIMAll!$C$2:$C$432,"*"&amp;$B25&amp;"*",TRIMAll!$C$2:$C$432,"&lt;&gt;*JACKSONVILLE*"))</f>
        <v>585849866</v>
      </c>
      <c r="E25" s="30">
        <f>IF(B25="Duval",ROUND(D25/SUMIFS(TRIMAll!U$2:U$432,TRIMAll!$C$2:$C$432,"*"&amp;$B25&amp;"*",TRIMAll!$G$2:$G$432,"=Principal Authority")*1000,4),ROUND(D25/SUMIFS(TRIMAll!U$2:U$432,TRIMAll!$C$2:$C$432,"*"&amp;$B25&amp;"*",TRIMAll!$C$2:$C$432,"&lt;&gt;*JACKSONVILLE*",TRIMAll!$G$2:$G$432,"=Principal Authority")*1000,4))</f>
        <v>11.6538</v>
      </c>
      <c r="F25" s="31">
        <f>IF(B25="Duval",SUMIFS(TRIMAll!L$2:L$432,TRIMAll!$C$2:$C$432,"*"&amp;$B25&amp;"*",TRIMAll!$G$2:$G$432,"=Principal Authority"),SUMIFS(TRIMAll!L$2:L$432,TRIMAll!$C$2:$C$432,"*"&amp;$B25&amp;"*",TRIMAll!$C$2:$C$432,"&lt;&gt;*JACKSONVILLE*",TRIMAll!$G$2:$G$432,"=Principal Authority"))</f>
        <v>53066837512</v>
      </c>
      <c r="G25" s="31">
        <f>IF(B25="Duval",ROUND(SUMIFS(TRIMAll!L$2:L$432,TRIMAll!$C$2:$C$432,"*"&amp;$B25&amp;"*",TRIMAll!$G$2:$G$432,"=Principal Authority")*E25/1000,0),ROUND(SUMIFS(TRIMAll!L$2:L$432,TRIMAll!$C$2:$C$432,"*"&amp;$B25&amp;"*",TRIMAll!$C$2:$C$432,"&lt;&gt;*JACKSONVILLE*",TRIMAll!$G$2:$G$432,"=Principal Authority")*E25/1000,0))</f>
        <v>618430311</v>
      </c>
      <c r="H25" s="21"/>
      <c r="I25" s="32">
        <f>IF(B25="Duval",SUMIF(TRIMAll!$C$2:$C$432,"*"&amp;$B25&amp;"*",TRIMAll!X$2:X$432),SUMIFS(TRIMAll!X$2:X$432,TRIMAll!$C$2:$C$432,"*"&amp;$B25&amp;"*",TRIMAll!$C$2:$C$432,"&lt;&gt;*JACKSONVILLE*"))</f>
        <v>654655159</v>
      </c>
      <c r="J25" s="30">
        <f>IF(B25="Duval",ROUND(I25/SUMIFS(TRIMAll!L$2:L$432,TRIMAll!$C$2:$C$432,"*"&amp;$B25&amp;"*",TRIMAll!$G$2:$G$432,"=Principal Authority")*1000,4),ROUND(I25/SUMIFS(TRIMAll!L$2:L$432,TRIMAll!$C$2:$C$432,"*"&amp;$B25&amp;"*",TRIMAll!$C$2:$C$432,"&lt;&gt;*JACKSONVILLE*",TRIMAll!$G$2:$G$432,"=Principal Authority")*1000,4))</f>
        <v>12.336399999999999</v>
      </c>
      <c r="K25" s="21"/>
      <c r="L25" s="40">
        <f t="shared" si="0"/>
        <v>0.11744526540524974</v>
      </c>
      <c r="M25" s="41">
        <f t="shared" si="1"/>
        <v>5.8573169266676876E-2</v>
      </c>
    </row>
    <row r="26" spans="2:13" ht="17.25" x14ac:dyDescent="0.3">
      <c r="B26" s="28" t="s">
        <v>16</v>
      </c>
      <c r="C26" s="23"/>
      <c r="D26" s="29">
        <f>IF(B26="Duval",SUMIF(TRIMAll!$C$2:$C$432,"*"&amp;$B26&amp;"*",TRIMAll!S$2:S$432),SUMIFS(TRIMAll!S$2:S$432,TRIMAll!$C$2:$C$432,"*"&amp;$B26&amp;"*",TRIMAll!$C$2:$C$432,"&lt;&gt;*JACKSONVILLE*"))</f>
        <v>109915344</v>
      </c>
      <c r="E26" s="30">
        <f>IF(B26="Duval",ROUND(D26/SUMIFS(TRIMAll!U$2:U$432,TRIMAll!$C$2:$C$432,"*"&amp;$B26&amp;"*",TRIMAll!$G$2:$G$432,"=Principal Authority")*1000,4),ROUND(D26/SUMIFS(TRIMAll!U$2:U$432,TRIMAll!$C$2:$C$432,"*"&amp;$B26&amp;"*",TRIMAll!$C$2:$C$432,"&lt;&gt;*JACKSONVILLE*",TRIMAll!$G$2:$G$432,"=Principal Authority")*1000,4))</f>
        <v>7.2415000000000003</v>
      </c>
      <c r="F26" s="31">
        <f>IF(B26="Duval",SUMIFS(TRIMAll!L$2:L$432,TRIMAll!$C$2:$C$432,"*"&amp;$B26&amp;"*",TRIMAll!$G$2:$G$432,"=Principal Authority"),SUMIFS(TRIMAll!L$2:L$432,TRIMAll!$C$2:$C$432,"*"&amp;$B26&amp;"*",TRIMAll!$C$2:$C$432,"&lt;&gt;*JACKSONVILLE*",TRIMAll!$G$2:$G$432,"=Principal Authority"))</f>
        <v>16134843309</v>
      </c>
      <c r="G26" s="31">
        <f>IF(B26="Duval",ROUND(SUMIFS(TRIMAll!L$2:L$432,TRIMAll!$C$2:$C$432,"*"&amp;$B26&amp;"*",TRIMAll!$G$2:$G$432,"=Principal Authority")*E26/1000,0),ROUND(SUMIFS(TRIMAll!L$2:L$432,TRIMAll!$C$2:$C$432,"*"&amp;$B26&amp;"*",TRIMAll!$C$2:$C$432,"&lt;&gt;*JACKSONVILLE*",TRIMAll!$G$2:$G$432,"=Principal Authority")*E26/1000,0))</f>
        <v>116840468</v>
      </c>
      <c r="H26" s="21"/>
      <c r="I26" s="32">
        <f>IF(B26="Duval",SUMIF(TRIMAll!$C$2:$C$432,"*"&amp;$B26&amp;"*",TRIMAll!X$2:X$432),SUMIFS(TRIMAll!X$2:X$432,TRIMAll!$C$2:$C$432,"*"&amp;$B26&amp;"*",TRIMAll!$C$2:$C$432,"&lt;&gt;*JACKSONVILLE*"))</f>
        <v>120238390</v>
      </c>
      <c r="J26" s="30">
        <f>IF(B26="Duval",ROUND(I26/SUMIFS(TRIMAll!L$2:L$432,TRIMAll!$C$2:$C$432,"*"&amp;$B26&amp;"*",TRIMAll!$G$2:$G$432,"=Principal Authority")*1000,4),ROUND(I26/SUMIFS(TRIMAll!L$2:L$432,TRIMAll!$C$2:$C$432,"*"&amp;$B26&amp;"*",TRIMAll!$C$2:$C$432,"&lt;&gt;*JACKSONVILLE*",TRIMAll!$G$2:$G$432,"=Principal Authority")*1000,4))</f>
        <v>7.4520999999999997</v>
      </c>
      <c r="K26" s="21"/>
      <c r="L26" s="40">
        <f t="shared" si="0"/>
        <v>9.3918152137157485E-2</v>
      </c>
      <c r="M26" s="41">
        <f t="shared" si="1"/>
        <v>2.9082372436649788E-2</v>
      </c>
    </row>
    <row r="27" spans="2:13" ht="17.25" x14ac:dyDescent="0.3">
      <c r="B27" s="28" t="s">
        <v>17</v>
      </c>
      <c r="C27" s="23"/>
      <c r="D27" s="29">
        <f>IF(B27="Duval",SUMIF(TRIMAll!$C$2:$C$432,"*"&amp;$B27&amp;"*",TRIMAll!S$2:S$432),SUMIFS(TRIMAll!S$2:S$432,TRIMAll!$C$2:$C$432,"*"&amp;$B27&amp;"*",TRIMAll!$C$2:$C$432,"&lt;&gt;*JACKSONVILLE*"))</f>
        <v>58867276</v>
      </c>
      <c r="E27" s="30">
        <f>IF(B27="Duval",ROUND(D27/SUMIFS(TRIMAll!U$2:U$432,TRIMAll!$C$2:$C$432,"*"&amp;$B27&amp;"*",TRIMAll!$G$2:$G$432,"=Principal Authority")*1000,4),ROUND(D27/SUMIFS(TRIMAll!U$2:U$432,TRIMAll!$C$2:$C$432,"*"&amp;$B27&amp;"*",TRIMAll!$C$2:$C$432,"&lt;&gt;*JACKSONVILLE*",TRIMAll!$G$2:$G$432,"=Principal Authority")*1000,4))</f>
        <v>7.7582000000000004</v>
      </c>
      <c r="F27" s="31">
        <f>IF(B27="Duval",SUMIFS(TRIMAll!L$2:L$432,TRIMAll!$C$2:$C$432,"*"&amp;$B27&amp;"*",TRIMAll!$G$2:$G$432,"=Principal Authority"),SUMIFS(TRIMAll!L$2:L$432,TRIMAll!$C$2:$C$432,"*"&amp;$B27&amp;"*",TRIMAll!$C$2:$C$432,"&lt;&gt;*JACKSONVILLE*",TRIMAll!$G$2:$G$432,"=Principal Authority"))</f>
        <v>7889605514</v>
      </c>
      <c r="G27" s="31">
        <f>IF(B27="Duval",ROUND(SUMIFS(TRIMAll!L$2:L$432,TRIMAll!$C$2:$C$432,"*"&amp;$B27&amp;"*",TRIMAll!$G$2:$G$432,"=Principal Authority")*E27/1000,0),ROUND(SUMIFS(TRIMAll!L$2:L$432,TRIMAll!$C$2:$C$432,"*"&amp;$B27&amp;"*",TRIMAll!$C$2:$C$432,"&lt;&gt;*JACKSONVILLE*",TRIMAll!$G$2:$G$432,"=Principal Authority")*E27/1000,0))</f>
        <v>61209137</v>
      </c>
      <c r="H27" s="21"/>
      <c r="I27" s="32">
        <f>IF(B27="Duval",SUMIF(TRIMAll!$C$2:$C$432,"*"&amp;$B27&amp;"*",TRIMAll!X$2:X$432),SUMIFS(TRIMAll!X$2:X$432,TRIMAll!$C$2:$C$432,"*"&amp;$B27&amp;"*",TRIMAll!$C$2:$C$432,"&lt;&gt;*JACKSONVILLE*"))</f>
        <v>64037561</v>
      </c>
      <c r="J27" s="30">
        <f>IF(B27="Duval",ROUND(I27/SUMIFS(TRIMAll!L$2:L$432,TRIMAll!$C$2:$C$432,"*"&amp;$B27&amp;"*",TRIMAll!$G$2:$G$432,"=Principal Authority")*1000,4),ROUND(I27/SUMIFS(TRIMAll!L$2:L$432,TRIMAll!$C$2:$C$432,"*"&amp;$B27&amp;"*",TRIMAll!$C$2:$C$432,"&lt;&gt;*JACKSONVILLE*",TRIMAll!$G$2:$G$432,"=Principal Authority")*1000,4))</f>
        <v>8.1166999999999998</v>
      </c>
      <c r="K27" s="21"/>
      <c r="L27" s="40">
        <f t="shared" si="0"/>
        <v>8.7829526883492964E-2</v>
      </c>
      <c r="M27" s="41">
        <f t="shared" si="1"/>
        <v>4.6209172230671981E-2</v>
      </c>
    </row>
    <row r="28" spans="2:13" ht="17.25" x14ac:dyDescent="0.3">
      <c r="B28" s="28" t="s">
        <v>18</v>
      </c>
      <c r="C28" s="23"/>
      <c r="D28" s="29">
        <f>IF(B28="Duval",SUMIF(TRIMAll!$C$2:$C$432,"*"&amp;$B28&amp;"*",TRIMAll!S$2:S$432),SUMIFS(TRIMAll!S$2:S$432,TRIMAll!$C$2:$C$432,"*"&amp;$B28&amp;"*",TRIMAll!$C$2:$C$432,"&lt;&gt;*JACKSONVILLE*"))</f>
        <v>11045537</v>
      </c>
      <c r="E28" s="30">
        <f>IF(B28="Duval",ROUND(D28/SUMIFS(TRIMAll!U$2:U$432,TRIMAll!$C$2:$C$432,"*"&amp;$B28&amp;"*",TRIMAll!$G$2:$G$432,"=Principal Authority")*1000,4),ROUND(D28/SUMIFS(TRIMAll!U$2:U$432,TRIMAll!$C$2:$C$432,"*"&amp;$B28&amp;"*",TRIMAll!$C$2:$C$432,"&lt;&gt;*JACKSONVILLE*",TRIMAll!$G$2:$G$432,"=Principal Authority")*1000,4))</f>
        <v>6.1554000000000002</v>
      </c>
      <c r="F28" s="31">
        <f>IF(B28="Duval",SUMIFS(TRIMAll!L$2:L$432,TRIMAll!$C$2:$C$432,"*"&amp;$B28&amp;"*",TRIMAll!$G$2:$G$432,"=Principal Authority"),SUMIFS(TRIMAll!L$2:L$432,TRIMAll!$C$2:$C$432,"*"&amp;$B28&amp;"*",TRIMAll!$C$2:$C$432,"&lt;&gt;*JACKSONVILLE*",TRIMAll!$G$2:$G$432,"=Principal Authority"))</f>
        <v>1825653612</v>
      </c>
      <c r="G28" s="31">
        <f>IF(B28="Duval",ROUND(SUMIFS(TRIMAll!L$2:L$432,TRIMAll!$C$2:$C$432,"*"&amp;$B28&amp;"*",TRIMAll!$G$2:$G$432,"=Principal Authority")*E28/1000,0),ROUND(SUMIFS(TRIMAll!L$2:L$432,TRIMAll!$C$2:$C$432,"*"&amp;$B28&amp;"*",TRIMAll!$C$2:$C$432,"&lt;&gt;*JACKSONVILLE*",TRIMAll!$G$2:$G$432,"=Principal Authority")*E28/1000,0))</f>
        <v>11237628</v>
      </c>
      <c r="H28" s="21"/>
      <c r="I28" s="32">
        <f>IF(B28="Duval",SUMIF(TRIMAll!$C$2:$C$432,"*"&amp;$B28&amp;"*",TRIMAll!X$2:X$432),SUMIFS(TRIMAll!X$2:X$432,TRIMAll!$C$2:$C$432,"*"&amp;$B28&amp;"*",TRIMAll!$C$2:$C$432,"&lt;&gt;*JACKSONVILLE*"))</f>
        <v>11513485</v>
      </c>
      <c r="J28" s="30">
        <f>IF(B28="Duval",ROUND(I28/SUMIFS(TRIMAll!L$2:L$432,TRIMAll!$C$2:$C$432,"*"&amp;$B28&amp;"*",TRIMAll!$G$2:$G$432,"=Principal Authority")*1000,4),ROUND(I28/SUMIFS(TRIMAll!L$2:L$432,TRIMAll!$C$2:$C$432,"*"&amp;$B28&amp;"*",TRIMAll!$C$2:$C$432,"&lt;&gt;*JACKSONVILLE*",TRIMAll!$G$2:$G$432,"=Principal Authority")*1000,4))</f>
        <v>6.3064999999999998</v>
      </c>
      <c r="K28" s="21"/>
      <c r="L28" s="40">
        <f t="shared" si="0"/>
        <v>4.2365346293258534E-2</v>
      </c>
      <c r="M28" s="41">
        <f t="shared" si="1"/>
        <v>2.4547551743184775E-2</v>
      </c>
    </row>
    <row r="29" spans="2:13" ht="17.25" x14ac:dyDescent="0.3">
      <c r="B29" s="28" t="s">
        <v>19</v>
      </c>
      <c r="C29" s="23"/>
      <c r="D29" s="29">
        <f>IF(B29="Duval",SUMIF(TRIMAll!$C$2:$C$432,"*"&amp;$B29&amp;"*",TRIMAll!S$2:S$432),SUMIFS(TRIMAll!S$2:S$432,TRIMAll!$C$2:$C$432,"*"&amp;$B29&amp;"*",TRIMAll!$C$2:$C$432,"&lt;&gt;*JACKSONVILLE*"))</f>
        <v>12035616</v>
      </c>
      <c r="E29" s="30">
        <f>IF(B29="Duval",ROUND(D29/SUMIFS(TRIMAll!U$2:U$432,TRIMAll!$C$2:$C$432,"*"&amp;$B29&amp;"*",TRIMAll!$G$2:$G$432,"=Principal Authority")*1000,4),ROUND(D29/SUMIFS(TRIMAll!U$2:U$432,TRIMAll!$C$2:$C$432,"*"&amp;$B29&amp;"*",TRIMAll!$C$2:$C$432,"&lt;&gt;*JACKSONVILLE*",TRIMAll!$G$2:$G$432,"=Principal Authority")*1000,4))</f>
        <v>8.8424999999999994</v>
      </c>
      <c r="F29" s="31">
        <f>IF(B29="Duval",SUMIFS(TRIMAll!L$2:L$432,TRIMAll!$C$2:$C$432,"*"&amp;$B29&amp;"*",TRIMAll!$G$2:$G$432,"=Principal Authority"),SUMIFS(TRIMAll!L$2:L$432,TRIMAll!$C$2:$C$432,"*"&amp;$B29&amp;"*",TRIMAll!$C$2:$C$432,"&lt;&gt;*JACKSONVILLE*",TRIMAll!$G$2:$G$432,"=Principal Authority"))</f>
        <v>1381019645</v>
      </c>
      <c r="G29" s="31">
        <f>IF(B29="Duval",ROUND(SUMIFS(TRIMAll!L$2:L$432,TRIMAll!$C$2:$C$432,"*"&amp;$B29&amp;"*",TRIMAll!$G$2:$G$432,"=Principal Authority")*E29/1000,0),ROUND(SUMIFS(TRIMAll!L$2:L$432,TRIMAll!$C$2:$C$432,"*"&amp;$B29&amp;"*",TRIMAll!$C$2:$C$432,"&lt;&gt;*JACKSONVILLE*",TRIMAll!$G$2:$G$432,"=Principal Authority")*E29/1000,0))</f>
        <v>12211666</v>
      </c>
      <c r="H29" s="21"/>
      <c r="I29" s="32">
        <f>IF(B29="Duval",SUMIF(TRIMAll!$C$2:$C$432,"*"&amp;$B29&amp;"*",TRIMAll!X$2:X$432),SUMIFS(TRIMAll!X$2:X$432,TRIMAll!$C$2:$C$432,"*"&amp;$B29&amp;"*",TRIMAll!$C$2:$C$432,"&lt;&gt;*JACKSONVILLE*"))</f>
        <v>12299913</v>
      </c>
      <c r="J29" s="30">
        <f>IF(B29="Duval",ROUND(I29/SUMIFS(TRIMAll!L$2:L$432,TRIMAll!$C$2:$C$432,"*"&amp;$B29&amp;"*",TRIMAll!$G$2:$G$432,"=Principal Authority")*1000,4),ROUND(I29/SUMIFS(TRIMAll!L$2:L$432,TRIMAll!$C$2:$C$432,"*"&amp;$B29&amp;"*",TRIMAll!$C$2:$C$432,"&lt;&gt;*JACKSONVILLE*",TRIMAll!$G$2:$G$432,"=Principal Authority")*1000,4))</f>
        <v>8.9063999999999997</v>
      </c>
      <c r="K29" s="21"/>
      <c r="L29" s="40">
        <f t="shared" si="0"/>
        <v>2.1959573984414258E-2</v>
      </c>
      <c r="M29" s="41">
        <f t="shared" si="1"/>
        <v>7.2264631043257328E-3</v>
      </c>
    </row>
    <row r="30" spans="2:13" ht="17.25" x14ac:dyDescent="0.3">
      <c r="B30" s="28" t="s">
        <v>20</v>
      </c>
      <c r="C30" s="23"/>
      <c r="D30" s="29">
        <f>IF(B30="Duval",SUMIF(TRIMAll!$C$2:$C$432,"*"&amp;$B30&amp;"*",TRIMAll!S$2:S$432),SUMIFS(TRIMAll!S$2:S$432,TRIMAll!$C$2:$C$432,"*"&amp;$B30&amp;"*",TRIMAll!$C$2:$C$432,"&lt;&gt;*JACKSONVILLE*"))</f>
        <v>6388967</v>
      </c>
      <c r="E30" s="30">
        <f>IF(B30="Duval",ROUND(D30/SUMIFS(TRIMAll!U$2:U$432,TRIMAll!$C$2:$C$432,"*"&amp;$B30&amp;"*",TRIMAll!$G$2:$G$432,"=Principal Authority")*1000,4),ROUND(D30/SUMIFS(TRIMAll!U$2:U$432,TRIMAll!$C$2:$C$432,"*"&amp;$B30&amp;"*",TRIMAll!$C$2:$C$432,"&lt;&gt;*JACKSONVILLE*",TRIMAll!$G$2:$G$432,"=Principal Authority")*1000,4))</f>
        <v>10.266299999999999</v>
      </c>
      <c r="F30" s="31">
        <f>IF(B30="Duval",SUMIFS(TRIMAll!L$2:L$432,TRIMAll!$C$2:$C$432,"*"&amp;$B30&amp;"*",TRIMAll!$G$2:$G$432,"=Principal Authority"),SUMIFS(TRIMAll!L$2:L$432,TRIMAll!$C$2:$C$432,"*"&amp;$B30&amp;"*",TRIMAll!$C$2:$C$432,"&lt;&gt;*JACKSONVILLE*",TRIMAll!$G$2:$G$432,"=Principal Authority"))</f>
        <v>642494902</v>
      </c>
      <c r="G30" s="31">
        <f>IF(B30="Duval",ROUND(SUMIFS(TRIMAll!L$2:L$432,TRIMAll!$C$2:$C$432,"*"&amp;$B30&amp;"*",TRIMAll!$G$2:$G$432,"=Principal Authority")*E30/1000,0),ROUND(SUMIFS(TRIMAll!L$2:L$432,TRIMAll!$C$2:$C$432,"*"&amp;$B30&amp;"*",TRIMAll!$C$2:$C$432,"&lt;&gt;*JACKSONVILLE*",TRIMAll!$G$2:$G$432,"=Principal Authority")*E30/1000,0))</f>
        <v>6596045</v>
      </c>
      <c r="H30" s="21"/>
      <c r="I30" s="32">
        <f>IF(B30="Duval",SUMIF(TRIMAll!$C$2:$C$432,"*"&amp;$B30&amp;"*",TRIMAll!X$2:X$432),SUMIFS(TRIMAll!X$2:X$432,TRIMAll!$C$2:$C$432,"*"&amp;$B30&amp;"*",TRIMAll!$C$2:$C$432,"&lt;&gt;*JACKSONVILLE*"))</f>
        <v>6817360</v>
      </c>
      <c r="J30" s="30">
        <f>IF(B30="Duval",ROUND(I30/SUMIFS(TRIMAll!L$2:L$432,TRIMAll!$C$2:$C$432,"*"&amp;$B30&amp;"*",TRIMAll!$G$2:$G$432,"=Principal Authority")*1000,4),ROUND(I30/SUMIFS(TRIMAll!L$2:L$432,TRIMAll!$C$2:$C$432,"*"&amp;$B30&amp;"*",TRIMAll!$C$2:$C$432,"&lt;&gt;*JACKSONVILLE*",TRIMAll!$G$2:$G$432,"=Principal Authority")*1000,4))</f>
        <v>10.610799999999999</v>
      </c>
      <c r="K30" s="21"/>
      <c r="L30" s="40">
        <f t="shared" si="0"/>
        <v>6.705199760775099E-2</v>
      </c>
      <c r="M30" s="41">
        <f t="shared" si="1"/>
        <v>3.3556393247810803E-2</v>
      </c>
    </row>
    <row r="31" spans="2:13" ht="17.25" x14ac:dyDescent="0.3">
      <c r="B31" s="28" t="s">
        <v>21</v>
      </c>
      <c r="C31" s="23"/>
      <c r="D31" s="29">
        <f>IF(B31="Duval",SUMIF(TRIMAll!$C$2:$C$432,"*"&amp;$B31&amp;"*",TRIMAll!S$2:S$432),SUMIFS(TRIMAll!S$2:S$432,TRIMAll!$C$2:$C$432,"*"&amp;$B31&amp;"*",TRIMAll!$C$2:$C$432,"&lt;&gt;*JACKSONVILLE*"))</f>
        <v>6855069</v>
      </c>
      <c r="E31" s="30">
        <f>IF(B31="Duval",ROUND(D31/SUMIFS(TRIMAll!U$2:U$432,TRIMAll!$C$2:$C$432,"*"&amp;$B31&amp;"*",TRIMAll!$G$2:$G$432,"=Principal Authority")*1000,4),ROUND(D31/SUMIFS(TRIMAll!U$2:U$432,TRIMAll!$C$2:$C$432,"*"&amp;$B31&amp;"*",TRIMAll!$C$2:$C$432,"&lt;&gt;*JACKSONVILLE*",TRIMAll!$G$2:$G$432,"=Principal Authority")*1000,4))</f>
        <v>11.6279</v>
      </c>
      <c r="F31" s="31">
        <f>IF(B31="Duval",SUMIFS(TRIMAll!L$2:L$432,TRIMAll!$C$2:$C$432,"*"&amp;$B31&amp;"*",TRIMAll!$G$2:$G$432,"=Principal Authority"),SUMIFS(TRIMAll!L$2:L$432,TRIMAll!$C$2:$C$432,"*"&amp;$B31&amp;"*",TRIMAll!$C$2:$C$432,"&lt;&gt;*JACKSONVILLE*",TRIMAll!$G$2:$G$432,"=Principal Authority"))</f>
        <v>598274581</v>
      </c>
      <c r="G31" s="31">
        <f>IF(B31="Duval",ROUND(SUMIFS(TRIMAll!L$2:L$432,TRIMAll!$C$2:$C$432,"*"&amp;$B31&amp;"*",TRIMAll!$G$2:$G$432,"=Principal Authority")*E31/1000,0),ROUND(SUMIFS(TRIMAll!L$2:L$432,TRIMAll!$C$2:$C$432,"*"&amp;$B31&amp;"*",TRIMAll!$C$2:$C$432,"&lt;&gt;*JACKSONVILLE*",TRIMAll!$G$2:$G$432,"=Principal Authority")*E31/1000,0))</f>
        <v>6956677</v>
      </c>
      <c r="H31" s="21"/>
      <c r="I31" s="32">
        <f>IF(B31="Duval",SUMIF(TRIMAll!$C$2:$C$432,"*"&amp;$B31&amp;"*",TRIMAll!X$2:X$432),SUMIFS(TRIMAll!X$2:X$432,TRIMAll!$C$2:$C$432,"*"&amp;$B31&amp;"*",TRIMAll!$C$2:$C$432,"&lt;&gt;*JACKSONVILLE*"))</f>
        <v>7111510</v>
      </c>
      <c r="J31" s="30">
        <f>IF(B31="Duval",ROUND(I31/SUMIFS(TRIMAll!L$2:L$432,TRIMAll!$C$2:$C$432,"*"&amp;$B31&amp;"*",TRIMAll!$G$2:$G$432,"=Principal Authority")*1000,4),ROUND(I31/SUMIFS(TRIMAll!L$2:L$432,TRIMAll!$C$2:$C$432,"*"&amp;$B31&amp;"*",TRIMAll!$C$2:$C$432,"&lt;&gt;*JACKSONVILLE*",TRIMAll!$G$2:$G$432,"=Principal Authority")*1000,4))</f>
        <v>11.886699999999999</v>
      </c>
      <c r="K31" s="21"/>
      <c r="L31" s="40">
        <f t="shared" si="0"/>
        <v>3.7408959705584291E-2</v>
      </c>
      <c r="M31" s="41">
        <f t="shared" si="1"/>
        <v>2.2256813354087929E-2</v>
      </c>
    </row>
    <row r="32" spans="2:13" ht="17.25" x14ac:dyDescent="0.3">
      <c r="B32" s="28" t="s">
        <v>22</v>
      </c>
      <c r="C32" s="23"/>
      <c r="D32" s="29">
        <f>IF(B32="Duval",SUMIF(TRIMAll!$C$2:$C$432,"*"&amp;$B32&amp;"*",TRIMAll!S$2:S$432),SUMIFS(TRIMAll!S$2:S$432,TRIMAll!$C$2:$C$432,"*"&amp;$B32&amp;"*",TRIMAll!$C$2:$C$432,"&lt;&gt;*JACKSONVILLE*"))</f>
        <v>11131744</v>
      </c>
      <c r="E32" s="30">
        <f>IF(B32="Duval",ROUND(D32/SUMIFS(TRIMAll!U$2:U$432,TRIMAll!$C$2:$C$432,"*"&amp;$B32&amp;"*",TRIMAll!$G$2:$G$432,"=Principal Authority")*1000,4),ROUND(D32/SUMIFS(TRIMAll!U$2:U$432,TRIMAll!$C$2:$C$432,"*"&amp;$B32&amp;"*",TRIMAll!$C$2:$C$432,"&lt;&gt;*JACKSONVILLE*",TRIMAll!$G$2:$G$432,"=Principal Authority")*1000,4))</f>
        <v>7.1425999999999998</v>
      </c>
      <c r="F32" s="31">
        <f>IF(B32="Duval",SUMIFS(TRIMAll!L$2:L$432,TRIMAll!$C$2:$C$432,"*"&amp;$B32&amp;"*",TRIMAll!$G$2:$G$432,"=Principal Authority"),SUMIFS(TRIMAll!L$2:L$432,TRIMAll!$C$2:$C$432,"*"&amp;$B32&amp;"*",TRIMAll!$C$2:$C$432,"&lt;&gt;*JACKSONVILLE*",TRIMAll!$G$2:$G$432,"=Principal Authority"))</f>
        <v>1619199935</v>
      </c>
      <c r="G32" s="31">
        <f>IF(B32="Duval",ROUND(SUMIFS(TRIMAll!L$2:L$432,TRIMAll!$C$2:$C$432,"*"&amp;$B32&amp;"*",TRIMAll!$G$2:$G$432,"=Principal Authority")*E32/1000,0),ROUND(SUMIFS(TRIMAll!L$2:L$432,TRIMAll!$C$2:$C$432,"*"&amp;$B32&amp;"*",TRIMAll!$C$2:$C$432,"&lt;&gt;*JACKSONVILLE*",TRIMAll!$G$2:$G$432,"=Principal Authority")*E32/1000,0))</f>
        <v>11565297</v>
      </c>
      <c r="H32" s="21"/>
      <c r="I32" s="32">
        <f>IF(B32="Duval",SUMIF(TRIMAll!$C$2:$C$432,"*"&amp;$B32&amp;"*",TRIMAll!X$2:X$432),SUMIFS(TRIMAll!X$2:X$432,TRIMAll!$C$2:$C$432,"*"&amp;$B32&amp;"*",TRIMAll!$C$2:$C$432,"&lt;&gt;*JACKSONVILLE*"))</f>
        <v>12363644</v>
      </c>
      <c r="J32" s="30">
        <f>IF(B32="Duval",ROUND(I32/SUMIFS(TRIMAll!L$2:L$432,TRIMAll!$C$2:$C$432,"*"&amp;$B32&amp;"*",TRIMAll!$G$2:$G$432,"=Principal Authority")*1000,4),ROUND(I32/SUMIFS(TRIMAll!L$2:L$432,TRIMAll!$C$2:$C$432,"*"&amp;$B32&amp;"*",TRIMAll!$C$2:$C$432,"&lt;&gt;*JACKSONVILLE*",TRIMAll!$G$2:$G$432,"=Principal Authority")*1000,4))</f>
        <v>7.6356999999999999</v>
      </c>
      <c r="K32" s="21"/>
      <c r="L32" s="40">
        <f t="shared" si="0"/>
        <v>0.11066549859572768</v>
      </c>
      <c r="M32" s="41">
        <f t="shared" si="1"/>
        <v>6.9036485313471299E-2</v>
      </c>
    </row>
    <row r="33" spans="2:13" ht="17.25" x14ac:dyDescent="0.3">
      <c r="B33" s="28" t="s">
        <v>23</v>
      </c>
      <c r="C33" s="23"/>
      <c r="D33" s="29">
        <f>IF(B33="Duval",SUMIF(TRIMAll!$C$2:$C$432,"*"&amp;$B33&amp;"*",TRIMAll!S$2:S$432),SUMIFS(TRIMAll!S$2:S$432,TRIMAll!$C$2:$C$432,"*"&amp;$B33&amp;"*",TRIMAll!$C$2:$C$432,"&lt;&gt;*JACKSONVILLE*"))</f>
        <v>7467479</v>
      </c>
      <c r="E33" s="30">
        <f>IF(B33="Duval",ROUND(D33/SUMIFS(TRIMAll!U$2:U$432,TRIMAll!$C$2:$C$432,"*"&amp;$B33&amp;"*",TRIMAll!$G$2:$G$432,"=Principal Authority")*1000,4),ROUND(D33/SUMIFS(TRIMAll!U$2:U$432,TRIMAll!$C$2:$C$432,"*"&amp;$B33&amp;"*",TRIMAll!$C$2:$C$432,"&lt;&gt;*JACKSONVILLE*",TRIMAll!$G$2:$G$432,"=Principal Authority")*1000,4))</f>
        <v>10.1249</v>
      </c>
      <c r="F33" s="31">
        <f>IF(B33="Duval",SUMIFS(TRIMAll!L$2:L$432,TRIMAll!$C$2:$C$432,"*"&amp;$B33&amp;"*",TRIMAll!$G$2:$G$432,"=Principal Authority"),SUMIFS(TRIMAll!L$2:L$432,TRIMAll!$C$2:$C$432,"*"&amp;$B33&amp;"*",TRIMAll!$C$2:$C$432,"&lt;&gt;*JACKSONVILLE*",TRIMAll!$G$2:$G$432,"=Principal Authority"))</f>
        <v>741918129</v>
      </c>
      <c r="G33" s="31">
        <f>IF(B33="Duval",ROUND(SUMIFS(TRIMAll!L$2:L$432,TRIMAll!$C$2:$C$432,"*"&amp;$B33&amp;"*",TRIMAll!$G$2:$G$432,"=Principal Authority")*E33/1000,0),ROUND(SUMIFS(TRIMAll!L$2:L$432,TRIMAll!$C$2:$C$432,"*"&amp;$B33&amp;"*",TRIMAll!$C$2:$C$432,"&lt;&gt;*JACKSONVILLE*",TRIMAll!$G$2:$G$432,"=Principal Authority")*E33/1000,0))</f>
        <v>7511847</v>
      </c>
      <c r="H33" s="21"/>
      <c r="I33" s="32">
        <f>IF(B33="Duval",SUMIF(TRIMAll!$C$2:$C$432,"*"&amp;$B33&amp;"*",TRIMAll!X$2:X$432),SUMIFS(TRIMAll!X$2:X$432,TRIMAll!$C$2:$C$432,"*"&amp;$B33&amp;"*",TRIMAll!$C$2:$C$432,"&lt;&gt;*JACKSONVILLE*"))</f>
        <v>7419181</v>
      </c>
      <c r="J33" s="30">
        <f>IF(B33="Duval",ROUND(I33/SUMIFS(TRIMAll!L$2:L$432,TRIMAll!$C$2:$C$432,"*"&amp;$B33&amp;"*",TRIMAll!$G$2:$G$432,"=Principal Authority")*1000,4),ROUND(I33/SUMIFS(TRIMAll!L$2:L$432,TRIMAll!$C$2:$C$432,"*"&amp;$B33&amp;"*",TRIMAll!$C$2:$C$432,"&lt;&gt;*JACKSONVILLE*",TRIMAll!$G$2:$G$432,"=Principal Authority")*1000,4))</f>
        <v>10</v>
      </c>
      <c r="K33" s="21"/>
      <c r="L33" s="40">
        <f t="shared" si="0"/>
        <v>-6.4677784832069835E-3</v>
      </c>
      <c r="M33" s="41">
        <f t="shared" si="1"/>
        <v>-1.2335924305425261E-2</v>
      </c>
    </row>
    <row r="34" spans="2:13" ht="17.25" x14ac:dyDescent="0.3">
      <c r="B34" s="28" t="s">
        <v>24</v>
      </c>
      <c r="C34" s="23"/>
      <c r="D34" s="29">
        <f>IF(B34="Duval",SUMIF(TRIMAll!$C$2:$C$432,"*"&amp;$B34&amp;"*",TRIMAll!S$2:S$432),SUMIFS(TRIMAll!S$2:S$432,TRIMAll!$C$2:$C$432,"*"&amp;$B34&amp;"*",TRIMAll!$C$2:$C$432,"&lt;&gt;*JACKSONVILLE*"))</f>
        <v>13409851</v>
      </c>
      <c r="E34" s="30">
        <f>IF(B34="Duval",ROUND(D34/SUMIFS(TRIMAll!U$2:U$432,TRIMAll!$C$2:$C$432,"*"&amp;$B34&amp;"*",TRIMAll!$G$2:$G$432,"=Principal Authority")*1000,4),ROUND(D34/SUMIFS(TRIMAll!U$2:U$432,TRIMAll!$C$2:$C$432,"*"&amp;$B34&amp;"*",TRIMAll!$C$2:$C$432,"&lt;&gt;*JACKSONVILLE*",TRIMAll!$G$2:$G$432,"=Principal Authority")*1000,4))</f>
        <v>8.7222000000000008</v>
      </c>
      <c r="F34" s="31">
        <f>IF(B34="Duval",SUMIFS(TRIMAll!L$2:L$432,TRIMAll!$C$2:$C$432,"*"&amp;$B34&amp;"*",TRIMAll!$G$2:$G$432,"=Principal Authority"),SUMIFS(TRIMAll!L$2:L$432,TRIMAll!$C$2:$C$432,"*"&amp;$B34&amp;"*",TRIMAll!$C$2:$C$432,"&lt;&gt;*JACKSONVILLE*",TRIMAll!$G$2:$G$432,"=Principal Authority"))</f>
        <v>1545860844</v>
      </c>
      <c r="G34" s="31">
        <f>IF(B34="Duval",ROUND(SUMIFS(TRIMAll!L$2:L$432,TRIMAll!$C$2:$C$432,"*"&amp;$B34&amp;"*",TRIMAll!$G$2:$G$432,"=Principal Authority")*E34/1000,0),ROUND(SUMIFS(TRIMAll!L$2:L$432,TRIMAll!$C$2:$C$432,"*"&amp;$B34&amp;"*",TRIMAll!$C$2:$C$432,"&lt;&gt;*JACKSONVILLE*",TRIMAll!$G$2:$G$432,"=Principal Authority")*E34/1000,0))</f>
        <v>13483307</v>
      </c>
      <c r="H34" s="21"/>
      <c r="I34" s="32">
        <f>IF(B34="Duval",SUMIF(TRIMAll!$C$2:$C$432,"*"&amp;$B34&amp;"*",TRIMAll!X$2:X$432),SUMIFS(TRIMAll!X$2:X$432,TRIMAll!$C$2:$C$432,"*"&amp;$B34&amp;"*",TRIMAll!$C$2:$C$432,"&lt;&gt;*JACKSONVILLE*"))</f>
        <v>13756770</v>
      </c>
      <c r="J34" s="30">
        <f>IF(B34="Duval",ROUND(I34/SUMIFS(TRIMAll!L$2:L$432,TRIMAll!$C$2:$C$432,"*"&amp;$B34&amp;"*",TRIMAll!$G$2:$G$432,"=Principal Authority")*1000,4),ROUND(I34/SUMIFS(TRIMAll!L$2:L$432,TRIMAll!$C$2:$C$432,"*"&amp;$B34&amp;"*",TRIMAll!$C$2:$C$432,"&lt;&gt;*JACKSONVILLE*",TRIMAll!$G$2:$G$432,"=Principal Authority")*1000,4))</f>
        <v>8.8991000000000007</v>
      </c>
      <c r="K34" s="21"/>
      <c r="L34" s="40">
        <f t="shared" si="0"/>
        <v>2.5870458963339713E-2</v>
      </c>
      <c r="M34" s="41">
        <f t="shared" si="1"/>
        <v>2.0281580335236502E-2</v>
      </c>
    </row>
    <row r="35" spans="2:13" ht="17.25" x14ac:dyDescent="0.3">
      <c r="B35" s="28" t="s">
        <v>25</v>
      </c>
      <c r="C35" s="23"/>
      <c r="D35" s="29">
        <f>IF(B35="Duval",SUMIF(TRIMAll!$C$2:$C$432,"*"&amp;$B35&amp;"*",TRIMAll!S$2:S$432),SUMIFS(TRIMAll!S$2:S$432,TRIMAll!$C$2:$C$432,"*"&amp;$B35&amp;"*",TRIMAll!$C$2:$C$432,"&lt;&gt;*JACKSONVILLE*"))</f>
        <v>15629512</v>
      </c>
      <c r="E35" s="30">
        <f>IF(B35="Duval",ROUND(D35/SUMIFS(TRIMAll!U$2:U$432,TRIMAll!$C$2:$C$432,"*"&amp;$B35&amp;"*",TRIMAll!$G$2:$G$432,"=Principal Authority")*1000,4),ROUND(D35/SUMIFS(TRIMAll!U$2:U$432,TRIMAll!$C$2:$C$432,"*"&amp;$B35&amp;"*",TRIMAll!$C$2:$C$432,"&lt;&gt;*JACKSONVILLE*",TRIMAll!$G$2:$G$432,"=Principal Authority")*1000,4))</f>
        <v>8.2645</v>
      </c>
      <c r="F35" s="31">
        <f>IF(B35="Duval",SUMIFS(TRIMAll!L$2:L$432,TRIMAll!$C$2:$C$432,"*"&amp;$B35&amp;"*",TRIMAll!$G$2:$G$432,"=Principal Authority"),SUMIFS(TRIMAll!L$2:L$432,TRIMAll!$C$2:$C$432,"*"&amp;$B35&amp;"*",TRIMAll!$C$2:$C$432,"&lt;&gt;*JACKSONVILLE*",TRIMAll!$G$2:$G$432,"=Principal Authority"))</f>
        <v>1910717829</v>
      </c>
      <c r="G35" s="31">
        <f>IF(B35="Duval",ROUND(SUMIFS(TRIMAll!L$2:L$432,TRIMAll!$C$2:$C$432,"*"&amp;$B35&amp;"*",TRIMAll!$G$2:$G$432,"=Principal Authority")*E35/1000,0),ROUND(SUMIFS(TRIMAll!L$2:L$432,TRIMAll!$C$2:$C$432,"*"&amp;$B35&amp;"*",TRIMAll!$C$2:$C$432,"&lt;&gt;*JACKSONVILLE*",TRIMAll!$G$2:$G$432,"=Principal Authority")*E35/1000,0))</f>
        <v>15791127</v>
      </c>
      <c r="H35" s="21"/>
      <c r="I35" s="32">
        <f>IF(B35="Duval",SUMIF(TRIMAll!$C$2:$C$432,"*"&amp;$B35&amp;"*",TRIMAll!X$2:X$432),SUMIFS(TRIMAll!X$2:X$432,TRIMAll!$C$2:$C$432,"*"&amp;$B35&amp;"*",TRIMAll!$C$2:$C$432,"&lt;&gt;*JACKSONVILLE*"))</f>
        <v>16223714</v>
      </c>
      <c r="J35" s="30">
        <f>IF(B35="Duval",ROUND(I35/SUMIFS(TRIMAll!L$2:L$432,TRIMAll!$C$2:$C$432,"*"&amp;$B35&amp;"*",TRIMAll!$G$2:$G$432,"=Principal Authority")*1000,4),ROUND(I35/SUMIFS(TRIMAll!L$2:L$432,TRIMAll!$C$2:$C$432,"*"&amp;$B35&amp;"*",TRIMAll!$C$2:$C$432,"&lt;&gt;*JACKSONVILLE*",TRIMAll!$G$2:$G$432,"=Principal Authority")*1000,4))</f>
        <v>8.4908999999999999</v>
      </c>
      <c r="K35" s="21"/>
      <c r="L35" s="40">
        <f t="shared" si="0"/>
        <v>3.8017949632720462E-2</v>
      </c>
      <c r="M35" s="41">
        <f t="shared" si="1"/>
        <v>2.7394276725754726E-2</v>
      </c>
    </row>
    <row r="36" spans="2:13" ht="17.25" x14ac:dyDescent="0.3">
      <c r="B36" s="28" t="s">
        <v>26</v>
      </c>
      <c r="C36" s="23"/>
      <c r="D36" s="29">
        <f>IF(B36="Duval",SUMIF(TRIMAll!$C$2:$C$432,"*"&amp;$B36&amp;"*",TRIMAll!S$2:S$432),SUMIFS(TRIMAll!S$2:S$432,TRIMAll!$C$2:$C$432,"*"&amp;$B36&amp;"*",TRIMAll!$C$2:$C$432,"&lt;&gt;*JACKSONVILLE*"))</f>
        <v>66162803</v>
      </c>
      <c r="E36" s="30">
        <f>IF(B36="Duval",ROUND(D36/SUMIFS(TRIMAll!U$2:U$432,TRIMAll!$C$2:$C$432,"*"&amp;$B36&amp;"*",TRIMAll!$G$2:$G$432,"=Principal Authority")*1000,4),ROUND(D36/SUMIFS(TRIMAll!U$2:U$432,TRIMAll!$C$2:$C$432,"*"&amp;$B36&amp;"*",TRIMAll!$C$2:$C$432,"&lt;&gt;*JACKSONVILLE*",TRIMAll!$G$2:$G$432,"=Principal Authority")*1000,4))</f>
        <v>8.2250999999999994</v>
      </c>
      <c r="F36" s="31">
        <f>IF(B36="Duval",SUMIFS(TRIMAll!L$2:L$432,TRIMAll!$C$2:$C$432,"*"&amp;$B36&amp;"*",TRIMAll!$G$2:$G$432,"=Principal Authority"),SUMIFS(TRIMAll!L$2:L$432,TRIMAll!$C$2:$C$432,"*"&amp;$B36&amp;"*",TRIMAll!$C$2:$C$432,"&lt;&gt;*JACKSONVILLE*",TRIMAll!$G$2:$G$432,"=Principal Authority"))</f>
        <v>8181580532</v>
      </c>
      <c r="G36" s="31">
        <f>IF(B36="Duval",ROUND(SUMIFS(TRIMAll!L$2:L$432,TRIMAll!$C$2:$C$432,"*"&amp;$B36&amp;"*",TRIMAll!$G$2:$G$432,"=Principal Authority")*E36/1000,0),ROUND(SUMIFS(TRIMAll!L$2:L$432,TRIMAll!$C$2:$C$432,"*"&amp;$B36&amp;"*",TRIMAll!$C$2:$C$432,"&lt;&gt;*JACKSONVILLE*",TRIMAll!$G$2:$G$432,"=Principal Authority")*E36/1000,0))</f>
        <v>67294318</v>
      </c>
      <c r="H36" s="21"/>
      <c r="I36" s="32">
        <f>IF(B36="Duval",SUMIF(TRIMAll!$C$2:$C$432,"*"&amp;$B36&amp;"*",TRIMAll!X$2:X$432),SUMIFS(TRIMAll!X$2:X$432,TRIMAll!$C$2:$C$432,"*"&amp;$B36&amp;"*",TRIMAll!$C$2:$C$432,"&lt;&gt;*JACKSONVILLE*"))</f>
        <v>74200639</v>
      </c>
      <c r="J36" s="30">
        <f>IF(B36="Duval",ROUND(I36/SUMIFS(TRIMAll!L$2:L$432,TRIMAll!$C$2:$C$432,"*"&amp;$B36&amp;"*",TRIMAll!$G$2:$G$432,"=Principal Authority")*1000,4),ROUND(I36/SUMIFS(TRIMAll!L$2:L$432,TRIMAll!$C$2:$C$432,"*"&amp;$B36&amp;"*",TRIMAll!$C$2:$C$432,"&lt;&gt;*JACKSONVILLE*",TRIMAll!$G$2:$G$432,"=Principal Authority")*1000,4))</f>
        <v>9.0692000000000004</v>
      </c>
      <c r="K36" s="21"/>
      <c r="L36" s="40">
        <f t="shared" si="0"/>
        <v>0.12148572363235578</v>
      </c>
      <c r="M36" s="41">
        <f t="shared" si="1"/>
        <v>0.10262489209857643</v>
      </c>
    </row>
    <row r="37" spans="2:13" ht="17.25" x14ac:dyDescent="0.3">
      <c r="B37" s="28" t="s">
        <v>27</v>
      </c>
      <c r="C37" s="23"/>
      <c r="D37" s="29">
        <f>IF(B37="Duval",SUMIF(TRIMAll!$C$2:$C$432,"*"&amp;$B37&amp;"*",TRIMAll!S$2:S$432),SUMIFS(TRIMAll!S$2:S$432,TRIMAll!$C$2:$C$432,"*"&amp;$B37&amp;"*",TRIMAll!$C$2:$C$432,"&lt;&gt;*JACKSONVILLE*"))</f>
        <v>38563123</v>
      </c>
      <c r="E37" s="30">
        <f>IF(B37="Duval",ROUND(D37/SUMIFS(TRIMAll!U$2:U$432,TRIMAll!$C$2:$C$432,"*"&amp;$B37&amp;"*",TRIMAll!$G$2:$G$432,"=Principal Authority")*1000,4),ROUND(D37/SUMIFS(TRIMAll!U$2:U$432,TRIMAll!$C$2:$C$432,"*"&amp;$B37&amp;"*",TRIMAll!$C$2:$C$432,"&lt;&gt;*JACKSONVILLE*",TRIMAll!$G$2:$G$432,"=Principal Authority")*1000,4))</f>
        <v>8.4976000000000003</v>
      </c>
      <c r="F37" s="31">
        <f>IF(B37="Duval",SUMIFS(TRIMAll!L$2:L$432,TRIMAll!$C$2:$C$432,"*"&amp;$B37&amp;"*",TRIMAll!$G$2:$G$432,"=Principal Authority"),SUMIFS(TRIMAll!L$2:L$432,TRIMAll!$C$2:$C$432,"*"&amp;$B37&amp;"*",TRIMAll!$C$2:$C$432,"&lt;&gt;*JACKSONVILLE*",TRIMAll!$G$2:$G$432,"=Principal Authority"))</f>
        <v>4700629795</v>
      </c>
      <c r="G37" s="31">
        <f>IF(B37="Duval",ROUND(SUMIFS(TRIMAll!L$2:L$432,TRIMAll!$C$2:$C$432,"*"&amp;$B37&amp;"*",TRIMAll!$G$2:$G$432,"=Principal Authority")*E37/1000,0),ROUND(SUMIFS(TRIMAll!L$2:L$432,TRIMAll!$C$2:$C$432,"*"&amp;$B37&amp;"*",TRIMAll!$C$2:$C$432,"&lt;&gt;*JACKSONVILLE*",TRIMAll!$G$2:$G$432,"=Principal Authority")*E37/1000,0))</f>
        <v>39944072</v>
      </c>
      <c r="H37" s="21"/>
      <c r="I37" s="32">
        <f>IF(B37="Duval",SUMIF(TRIMAll!$C$2:$C$432,"*"&amp;$B37&amp;"*",TRIMAll!X$2:X$432),SUMIFS(TRIMAll!X$2:X$432,TRIMAll!$C$2:$C$432,"*"&amp;$B37&amp;"*",TRIMAll!$C$2:$C$432,"&lt;&gt;*JACKSONVILLE*"))</f>
        <v>44891015</v>
      </c>
      <c r="J37" s="30">
        <f>IF(B37="Duval",ROUND(I37/SUMIFS(TRIMAll!L$2:L$432,TRIMAll!$C$2:$C$432,"*"&amp;$B37&amp;"*",TRIMAll!$G$2:$G$432,"=Principal Authority")*1000,4),ROUND(I37/SUMIFS(TRIMAll!L$2:L$432,TRIMAll!$C$2:$C$432,"*"&amp;$B37&amp;"*",TRIMAll!$C$2:$C$432,"&lt;&gt;*JACKSONVILLE*",TRIMAll!$G$2:$G$432,"=Principal Authority")*1000,4))</f>
        <v>9.5500000000000007</v>
      </c>
      <c r="K37" s="21"/>
      <c r="L37" s="40">
        <f t="shared" si="0"/>
        <v>0.16409179308428937</v>
      </c>
      <c r="M37" s="41">
        <f t="shared" si="1"/>
        <v>0.12384673319525517</v>
      </c>
    </row>
    <row r="38" spans="2:13" ht="17.25" x14ac:dyDescent="0.3">
      <c r="B38" s="28" t="s">
        <v>28</v>
      </c>
      <c r="C38" s="23"/>
      <c r="D38" s="29">
        <f>IF(B38="Duval",SUMIF(TRIMAll!$C$2:$C$432,"*"&amp;$B38&amp;"*",TRIMAll!S$2:S$432),SUMIFS(TRIMAll!S$2:S$432,TRIMAll!$C$2:$C$432,"*"&amp;$B38&amp;"*",TRIMAll!$C$2:$C$432,"&lt;&gt;*JACKSONVILLE*"))</f>
        <v>702760576</v>
      </c>
      <c r="E38" s="30">
        <f>IF(B38="Duval",ROUND(D38/SUMIFS(TRIMAll!U$2:U$432,TRIMAll!$C$2:$C$432,"*"&amp;$B38&amp;"*",TRIMAll!$G$2:$G$432,"=Principal Authority")*1000,4),ROUND(D38/SUMIFS(TRIMAll!U$2:U$432,TRIMAll!$C$2:$C$432,"*"&amp;$B38&amp;"*",TRIMAll!$C$2:$C$432,"&lt;&gt;*JACKSONVILLE*",TRIMAll!$G$2:$G$432,"=Principal Authority")*1000,4))</f>
        <v>8.4720999999999993</v>
      </c>
      <c r="F38" s="31">
        <f>IF(B38="Duval",SUMIFS(TRIMAll!L$2:L$432,TRIMAll!$C$2:$C$432,"*"&amp;$B38&amp;"*",TRIMAll!$G$2:$G$432,"=Principal Authority"),SUMIFS(TRIMAll!L$2:L$432,TRIMAll!$C$2:$C$432,"*"&amp;$B38&amp;"*",TRIMAll!$C$2:$C$432,"&lt;&gt;*JACKSONVILLE*",TRIMAll!$G$2:$G$432,"=Principal Authority"))</f>
        <v>86207952167</v>
      </c>
      <c r="G38" s="31">
        <f>IF(B38="Duval",ROUND(SUMIFS(TRIMAll!L$2:L$432,TRIMAll!$C$2:$C$432,"*"&amp;$B38&amp;"*",TRIMAll!$G$2:$G$432,"=Principal Authority")*E38/1000,0),ROUND(SUMIFS(TRIMAll!L$2:L$432,TRIMAll!$C$2:$C$432,"*"&amp;$B38&amp;"*",TRIMAll!$C$2:$C$432,"&lt;&gt;*JACKSONVILLE*",TRIMAll!$G$2:$G$432,"=Principal Authority")*E38/1000,0))</f>
        <v>730362392</v>
      </c>
      <c r="H38" s="21"/>
      <c r="I38" s="32">
        <f>IF(B38="Duval",SUMIF(TRIMAll!$C$2:$C$432,"*"&amp;$B38&amp;"*",TRIMAll!X$2:X$432),SUMIFS(TRIMAll!X$2:X$432,TRIMAll!$C$2:$C$432,"*"&amp;$B38&amp;"*",TRIMAll!$C$2:$C$432,"&lt;&gt;*JACKSONVILLE*"))</f>
        <v>769052579</v>
      </c>
      <c r="J38" s="30">
        <f>IF(B38="Duval",ROUND(I38/SUMIFS(TRIMAll!L$2:L$432,TRIMAll!$C$2:$C$432,"*"&amp;$B38&amp;"*",TRIMAll!$G$2:$G$432,"=Principal Authority")*1000,4),ROUND(I38/SUMIFS(TRIMAll!L$2:L$432,TRIMAll!$C$2:$C$432,"*"&amp;$B38&amp;"*",TRIMAll!$C$2:$C$432,"&lt;&gt;*JACKSONVILLE*",TRIMAll!$G$2:$G$432,"=Principal Authority")*1000,4))</f>
        <v>8.9208999999999996</v>
      </c>
      <c r="K38" s="21"/>
      <c r="L38" s="40">
        <f t="shared" si="0"/>
        <v>9.4330850739128544E-2</v>
      </c>
      <c r="M38" s="41">
        <f t="shared" si="1"/>
        <v>5.2973878967434322E-2</v>
      </c>
    </row>
    <row r="39" spans="2:13" ht="17.25" x14ac:dyDescent="0.3">
      <c r="B39" s="28" t="s">
        <v>29</v>
      </c>
      <c r="C39" s="23"/>
      <c r="D39" s="29">
        <f>IF(B39="Duval",SUMIF(TRIMAll!$C$2:$C$432,"*"&amp;$B39&amp;"*",TRIMAll!S$2:S$432),SUMIFS(TRIMAll!S$2:S$432,TRIMAll!$C$2:$C$432,"*"&amp;$B39&amp;"*",TRIMAll!$C$2:$C$432,"&lt;&gt;*JACKSONVILLE*"))</f>
        <v>4056312</v>
      </c>
      <c r="E39" s="30">
        <f>IF(B39="Duval",ROUND(D39/SUMIFS(TRIMAll!U$2:U$432,TRIMAll!$C$2:$C$432,"*"&amp;$B39&amp;"*",TRIMAll!$G$2:$G$432,"=Principal Authority")*1000,4),ROUND(D39/SUMIFS(TRIMAll!U$2:U$432,TRIMAll!$C$2:$C$432,"*"&amp;$B39&amp;"*",TRIMAll!$C$2:$C$432,"&lt;&gt;*JACKSONVILLE*",TRIMAll!$G$2:$G$432,"=Principal Authority")*1000,4))</f>
        <v>9.0676000000000005</v>
      </c>
      <c r="F39" s="31">
        <f>IF(B39="Duval",SUMIFS(TRIMAll!L$2:L$432,TRIMAll!$C$2:$C$432,"*"&amp;$B39&amp;"*",TRIMAll!$G$2:$G$432,"=Principal Authority"),SUMIFS(TRIMAll!L$2:L$432,TRIMAll!$C$2:$C$432,"*"&amp;$B39&amp;"*",TRIMAll!$C$2:$C$432,"&lt;&gt;*JACKSONVILLE*",TRIMAll!$G$2:$G$432,"=Principal Authority"))</f>
        <v>451464958</v>
      </c>
      <c r="G39" s="31">
        <f>IF(B39="Duval",ROUND(SUMIFS(TRIMAll!L$2:L$432,TRIMAll!$C$2:$C$432,"*"&amp;$B39&amp;"*",TRIMAll!$G$2:$G$432,"=Principal Authority")*E39/1000,0),ROUND(SUMIFS(TRIMAll!L$2:L$432,TRIMAll!$C$2:$C$432,"*"&amp;$B39&amp;"*",TRIMAll!$C$2:$C$432,"&lt;&gt;*JACKSONVILLE*",TRIMAll!$G$2:$G$432,"=Principal Authority")*E39/1000,0))</f>
        <v>4093704</v>
      </c>
      <c r="H39" s="21"/>
      <c r="I39" s="32">
        <f>IF(B39="Duval",SUMIF(TRIMAll!$C$2:$C$432,"*"&amp;$B39&amp;"*",TRIMAll!X$2:X$432),SUMIFS(TRIMAll!X$2:X$432,TRIMAll!$C$2:$C$432,"*"&amp;$B39&amp;"*",TRIMAll!$C$2:$C$432,"&lt;&gt;*JACKSONVILLE*"))</f>
        <v>4288917</v>
      </c>
      <c r="J39" s="30">
        <f>IF(B39="Duval",ROUND(I39/SUMIFS(TRIMAll!L$2:L$432,TRIMAll!$C$2:$C$432,"*"&amp;$B39&amp;"*",TRIMAll!$G$2:$G$432,"=Principal Authority")*1000,4),ROUND(I39/SUMIFS(TRIMAll!L$2:L$432,TRIMAll!$C$2:$C$432,"*"&amp;$B39&amp;"*",TRIMAll!$C$2:$C$432,"&lt;&gt;*JACKSONVILLE*",TRIMAll!$G$2:$G$432,"=Principal Authority")*1000,4))</f>
        <v>9.5</v>
      </c>
      <c r="K39" s="21"/>
      <c r="L39" s="40">
        <f t="shared" si="0"/>
        <v>5.7343961707087623E-2</v>
      </c>
      <c r="M39" s="41">
        <f t="shared" si="1"/>
        <v>4.7686267590100959E-2</v>
      </c>
    </row>
    <row r="40" spans="2:13" ht="17.25" x14ac:dyDescent="0.3">
      <c r="B40" s="28" t="s">
        <v>30</v>
      </c>
      <c r="C40" s="23"/>
      <c r="D40" s="29">
        <f>IF(B40="Duval",SUMIF(TRIMAll!$C$2:$C$432,"*"&amp;$B40&amp;"*",TRIMAll!S$2:S$432),SUMIFS(TRIMAll!S$2:S$432,TRIMAll!$C$2:$C$432,"*"&amp;$B40&amp;"*",TRIMAll!$C$2:$C$432,"&lt;&gt;*JACKSONVILLE*"))</f>
        <v>88233642</v>
      </c>
      <c r="E40" s="30">
        <f>IF(B40="Duval",ROUND(D40/SUMIFS(TRIMAll!U$2:U$432,TRIMAll!$C$2:$C$432,"*"&amp;$B40&amp;"*",TRIMAll!$G$2:$G$432,"=Principal Authority")*1000,4),ROUND(D40/SUMIFS(TRIMAll!U$2:U$432,TRIMAll!$C$2:$C$432,"*"&amp;$B40&amp;"*",TRIMAll!$C$2:$C$432,"&lt;&gt;*JACKSONVILLE*",TRIMAll!$G$2:$G$432,"=Principal Authority")*1000,4))</f>
        <v>5.52</v>
      </c>
      <c r="F40" s="31">
        <f>IF(B40="Duval",SUMIFS(TRIMAll!L$2:L$432,TRIMAll!$C$2:$C$432,"*"&amp;$B40&amp;"*",TRIMAll!$G$2:$G$432,"=Principal Authority"),SUMIFS(TRIMAll!L$2:L$432,TRIMAll!$C$2:$C$432,"*"&amp;$B40&amp;"*",TRIMAll!$C$2:$C$432,"&lt;&gt;*JACKSONVILLE*",TRIMAll!$G$2:$G$432,"=Principal Authority"))</f>
        <v>16301511097</v>
      </c>
      <c r="G40" s="31">
        <f>IF(B40="Duval",ROUND(SUMIFS(TRIMAll!L$2:L$432,TRIMAll!$C$2:$C$432,"*"&amp;$B40&amp;"*",TRIMAll!$G$2:$G$432,"=Principal Authority")*E40/1000,0),ROUND(SUMIFS(TRIMAll!L$2:L$432,TRIMAll!$C$2:$C$432,"*"&amp;$B40&amp;"*",TRIMAll!$C$2:$C$432,"&lt;&gt;*JACKSONVILLE*",TRIMAll!$G$2:$G$432,"=Principal Authority")*E40/1000,0))</f>
        <v>89984341</v>
      </c>
      <c r="H40" s="21"/>
      <c r="I40" s="32">
        <f>IF(B40="Duval",SUMIF(TRIMAll!$C$2:$C$432,"*"&amp;$B40&amp;"*",TRIMAll!X$2:X$432),SUMIFS(TRIMAll!X$2:X$432,TRIMAll!$C$2:$C$432,"*"&amp;$B40&amp;"*",TRIMAll!$C$2:$C$432,"&lt;&gt;*JACKSONVILLE*"))</f>
        <v>97647944</v>
      </c>
      <c r="J40" s="30">
        <f>IF(B40="Duval",ROUND(I40/SUMIFS(TRIMAll!L$2:L$432,TRIMAll!$C$2:$C$432,"*"&amp;$B40&amp;"*",TRIMAll!$G$2:$G$432,"=Principal Authority")*1000,4),ROUND(I40/SUMIFS(TRIMAll!L$2:L$432,TRIMAll!$C$2:$C$432,"*"&amp;$B40&amp;"*",TRIMAll!$C$2:$C$432,"&lt;&gt;*JACKSONVILLE*",TRIMAll!$G$2:$G$432,"=Principal Authority")*1000,4))</f>
        <v>5.9901</v>
      </c>
      <c r="K40" s="21"/>
      <c r="L40" s="40">
        <f t="shared" si="0"/>
        <v>0.10669742046916753</v>
      </c>
      <c r="M40" s="41">
        <f t="shared" si="1"/>
        <v>8.5163043478260952E-2</v>
      </c>
    </row>
    <row r="41" spans="2:13" ht="17.25" x14ac:dyDescent="0.3">
      <c r="B41" s="28" t="s">
        <v>31</v>
      </c>
      <c r="C41" s="23"/>
      <c r="D41" s="29">
        <f>IF(B41="Duval",SUMIF(TRIMAll!$C$2:$C$432,"*"&amp;$B41&amp;"*",TRIMAll!S$2:S$432),SUMIFS(TRIMAll!S$2:S$432,TRIMAll!$C$2:$C$432,"*"&amp;$B41&amp;"*",TRIMAll!$C$2:$C$432,"&lt;&gt;*JACKSONVILLE*"))</f>
        <v>11864608</v>
      </c>
      <c r="E41" s="30">
        <f>IF(B41="Duval",ROUND(D41/SUMIFS(TRIMAll!U$2:U$432,TRIMAll!$C$2:$C$432,"*"&amp;$B41&amp;"*",TRIMAll!$G$2:$G$432,"=Principal Authority")*1000,4),ROUND(D41/SUMIFS(TRIMAll!U$2:U$432,TRIMAll!$C$2:$C$432,"*"&amp;$B41&amp;"*",TRIMAll!$C$2:$C$432,"&lt;&gt;*JACKSONVILLE*",TRIMAll!$G$2:$G$432,"=Principal Authority")*1000,4))</f>
        <v>7.8072999999999997</v>
      </c>
      <c r="F41" s="31">
        <f>IF(B41="Duval",SUMIFS(TRIMAll!L$2:L$432,TRIMAll!$C$2:$C$432,"*"&amp;$B41&amp;"*",TRIMAll!$G$2:$G$432,"=Principal Authority"),SUMIFS(TRIMAll!L$2:L$432,TRIMAll!$C$2:$C$432,"*"&amp;$B41&amp;"*",TRIMAll!$C$2:$C$432,"&lt;&gt;*JACKSONVILLE*",TRIMAll!$G$2:$G$432,"=Principal Authority"))</f>
        <v>1537214805</v>
      </c>
      <c r="G41" s="31">
        <f>IF(B41="Duval",ROUND(SUMIFS(TRIMAll!L$2:L$432,TRIMAll!$C$2:$C$432,"*"&amp;$B41&amp;"*",TRIMAll!$G$2:$G$432,"=Principal Authority")*E41/1000,0),ROUND(SUMIFS(TRIMAll!L$2:L$432,TRIMAll!$C$2:$C$432,"*"&amp;$B41&amp;"*",TRIMAll!$C$2:$C$432,"&lt;&gt;*JACKSONVILLE*",TRIMAll!$G$2:$G$432,"=Principal Authority")*E41/1000,0))</f>
        <v>12001497</v>
      </c>
      <c r="H41" s="21"/>
      <c r="I41" s="32">
        <f>IF(B41="Duval",SUMIF(TRIMAll!$C$2:$C$432,"*"&amp;$B41&amp;"*",TRIMAll!X$2:X$432),SUMIFS(TRIMAll!X$2:X$432,TRIMAll!$C$2:$C$432,"*"&amp;$B41&amp;"*",TRIMAll!$C$2:$C$432,"&lt;&gt;*JACKSONVILLE*"))</f>
        <v>12102031</v>
      </c>
      <c r="J41" s="30">
        <f>IF(B41="Duval",ROUND(I41/SUMIFS(TRIMAll!L$2:L$432,TRIMAll!$C$2:$C$432,"*"&amp;$B41&amp;"*",TRIMAll!$G$2:$G$432,"=Principal Authority")*1000,4),ROUND(I41/SUMIFS(TRIMAll!L$2:L$432,TRIMAll!$C$2:$C$432,"*"&amp;$B41&amp;"*",TRIMAll!$C$2:$C$432,"&lt;&gt;*JACKSONVILLE*",TRIMAll!$G$2:$G$432,"=Principal Authority")*1000,4))</f>
        <v>7.8727</v>
      </c>
      <c r="K41" s="21"/>
      <c r="L41" s="40">
        <f t="shared" si="0"/>
        <v>2.0011027755826406E-2</v>
      </c>
      <c r="M41" s="41">
        <f t="shared" si="1"/>
        <v>8.3767755818273098E-3</v>
      </c>
    </row>
    <row r="42" spans="2:13" ht="17.25" x14ac:dyDescent="0.3">
      <c r="B42" s="28" t="s">
        <v>32</v>
      </c>
      <c r="C42" s="23"/>
      <c r="D42" s="29">
        <f>IF(B42="Duval",SUMIF(TRIMAll!$C$2:$C$432,"*"&amp;$B42&amp;"*",TRIMAll!S$2:S$432),SUMIFS(TRIMAll!S$2:S$432,TRIMAll!$C$2:$C$432,"*"&amp;$B42&amp;"*",TRIMAll!$C$2:$C$432,"&lt;&gt;*JACKSONVILLE*"))</f>
        <v>4417519</v>
      </c>
      <c r="E42" s="30">
        <f>IF(B42="Duval",ROUND(D42/SUMIFS(TRIMAll!U$2:U$432,TRIMAll!$C$2:$C$432,"*"&amp;$B42&amp;"*",TRIMAll!$G$2:$G$432,"=Principal Authority")*1000,4),ROUND(D42/SUMIFS(TRIMAll!U$2:U$432,TRIMAll!$C$2:$C$432,"*"&amp;$B42&amp;"*",TRIMAll!$C$2:$C$432,"&lt;&gt;*JACKSONVILLE*",TRIMAll!$G$2:$G$432,"=Principal Authority")*1000,4))</f>
        <v>7.7739000000000003</v>
      </c>
      <c r="F42" s="31">
        <f>IF(B42="Duval",SUMIFS(TRIMAll!L$2:L$432,TRIMAll!$C$2:$C$432,"*"&amp;$B42&amp;"*",TRIMAll!$G$2:$G$432,"=Principal Authority"),SUMIFS(TRIMAll!L$2:L$432,TRIMAll!$C$2:$C$432,"*"&amp;$B42&amp;"*",TRIMAll!$C$2:$C$432,"&lt;&gt;*JACKSONVILLE*",TRIMAll!$G$2:$G$432,"=Principal Authority"))</f>
        <v>571983315</v>
      </c>
      <c r="G42" s="31">
        <f>IF(B42="Duval",ROUND(SUMIFS(TRIMAll!L$2:L$432,TRIMAll!$C$2:$C$432,"*"&amp;$B42&amp;"*",TRIMAll!$G$2:$G$432,"=Principal Authority")*E42/1000,0),ROUND(SUMIFS(TRIMAll!L$2:L$432,TRIMAll!$C$2:$C$432,"*"&amp;$B42&amp;"*",TRIMAll!$C$2:$C$432,"&lt;&gt;*JACKSONVILLE*",TRIMAll!$G$2:$G$432,"=Principal Authority")*E42/1000,0))</f>
        <v>4446541</v>
      </c>
      <c r="H42" s="21"/>
      <c r="I42" s="32">
        <f>IF(B42="Duval",SUMIF(TRIMAll!$C$2:$C$432,"*"&amp;$B42&amp;"*",TRIMAll!X$2:X$432),SUMIFS(TRIMAll!X$2:X$432,TRIMAll!$C$2:$C$432,"*"&amp;$B42&amp;"*",TRIMAll!$C$2:$C$432,"&lt;&gt;*JACKSONVILLE*"))</f>
        <v>4753982</v>
      </c>
      <c r="J42" s="30">
        <f>IF(B42="Duval",ROUND(I42/SUMIFS(TRIMAll!L$2:L$432,TRIMAll!$C$2:$C$432,"*"&amp;$B42&amp;"*",TRIMAll!$G$2:$G$432,"=Principal Authority")*1000,4),ROUND(I42/SUMIFS(TRIMAll!L$2:L$432,TRIMAll!$C$2:$C$432,"*"&amp;$B42&amp;"*",TRIMAll!$C$2:$C$432,"&lt;&gt;*JACKSONVILLE*",TRIMAll!$G$2:$G$432,"=Principal Authority")*1000,4))</f>
        <v>8.3114000000000008</v>
      </c>
      <c r="K42" s="21"/>
      <c r="L42" s="40">
        <f t="shared" si="0"/>
        <v>7.6165603362430362E-2</v>
      </c>
      <c r="M42" s="41">
        <f t="shared" si="1"/>
        <v>6.9141614890852798E-2</v>
      </c>
    </row>
    <row r="43" spans="2:13" ht="17.25" x14ac:dyDescent="0.3">
      <c r="B43" s="28" t="s">
        <v>33</v>
      </c>
      <c r="C43" s="23"/>
      <c r="D43" s="29">
        <f>IF(B43="Duval",SUMIF(TRIMAll!$C$2:$C$432,"*"&amp;$B43&amp;"*",TRIMAll!S$2:S$432),SUMIFS(TRIMAll!S$2:S$432,TRIMAll!$C$2:$C$432,"*"&amp;$B43&amp;"*",TRIMAll!$C$2:$C$432,"&lt;&gt;*JACKSONVILLE*"))</f>
        <v>2292148</v>
      </c>
      <c r="E43" s="30">
        <f>IF(B43="Duval",ROUND(D43/SUMIFS(TRIMAll!U$2:U$432,TRIMAll!$C$2:$C$432,"*"&amp;$B43&amp;"*",TRIMAll!$G$2:$G$432,"=Principal Authority")*1000,4),ROUND(D43/SUMIFS(TRIMAll!U$2:U$432,TRIMAll!$C$2:$C$432,"*"&amp;$B43&amp;"*",TRIMAll!$C$2:$C$432,"&lt;&gt;*JACKSONVILLE*",TRIMAll!$G$2:$G$432,"=Principal Authority")*1000,4))</f>
        <v>8.7805</v>
      </c>
      <c r="F43" s="31">
        <f>IF(B43="Duval",SUMIFS(TRIMAll!L$2:L$432,TRIMAll!$C$2:$C$432,"*"&amp;$B43&amp;"*",TRIMAll!$G$2:$G$432,"=Principal Authority"),SUMIFS(TRIMAll!L$2:L$432,TRIMAll!$C$2:$C$432,"*"&amp;$B43&amp;"*",TRIMAll!$C$2:$C$432,"&lt;&gt;*JACKSONVILLE*",TRIMAll!$G$2:$G$432,"=Principal Authority"))</f>
        <v>261049573</v>
      </c>
      <c r="G43" s="31">
        <f>IF(B43="Duval",ROUND(SUMIFS(TRIMAll!L$2:L$432,TRIMAll!$C$2:$C$432,"*"&amp;$B43&amp;"*",TRIMAll!$G$2:$G$432,"=Principal Authority")*E43/1000,0),ROUND(SUMIFS(TRIMAll!L$2:L$432,TRIMAll!$C$2:$C$432,"*"&amp;$B43&amp;"*",TRIMAll!$C$2:$C$432,"&lt;&gt;*JACKSONVILLE*",TRIMAll!$G$2:$G$432,"=Principal Authority")*E43/1000,0))</f>
        <v>2292146</v>
      </c>
      <c r="H43" s="21"/>
      <c r="I43" s="32">
        <f>IF(B43="Duval",SUMIF(TRIMAll!$C$2:$C$432,"*"&amp;$B43&amp;"*",TRIMAll!X$2:X$432),SUMIFS(TRIMAll!X$2:X$432,TRIMAll!$C$2:$C$432,"*"&amp;$B43&amp;"*",TRIMAll!$C$2:$C$432,"&lt;&gt;*JACKSONVILLE*"))</f>
        <v>2532181</v>
      </c>
      <c r="J43" s="30">
        <f>IF(B43="Duval",ROUND(I43/SUMIFS(TRIMAll!L$2:L$432,TRIMAll!$C$2:$C$432,"*"&amp;$B43&amp;"*",TRIMAll!$G$2:$G$432,"=Principal Authority")*1000,4),ROUND(I43/SUMIFS(TRIMAll!L$2:L$432,TRIMAll!$C$2:$C$432,"*"&amp;$B43&amp;"*",TRIMAll!$C$2:$C$432,"&lt;&gt;*JACKSONVILLE*",TRIMAll!$G$2:$G$432,"=Principal Authority")*1000,4))</f>
        <v>9.6999999999999993</v>
      </c>
      <c r="K43" s="21"/>
      <c r="L43" s="40">
        <f t="shared" ref="L43:L78" si="2">(I43-D43)/D43</f>
        <v>0.10471967778694918</v>
      </c>
      <c r="M43" s="41">
        <f t="shared" ref="M43:M78" si="3">(J43-E43)/E43</f>
        <v>0.10472068788793341</v>
      </c>
    </row>
    <row r="44" spans="2:13" ht="17.25" x14ac:dyDescent="0.3">
      <c r="B44" s="28" t="s">
        <v>34</v>
      </c>
      <c r="C44" s="23"/>
      <c r="D44" s="29">
        <f>IF(B44="Duval",SUMIF(TRIMAll!$C$2:$C$432,"*"&amp;$B44&amp;"*",TRIMAll!S$2:S$432),SUMIFS(TRIMAll!S$2:S$432,TRIMAll!$C$2:$C$432,"*"&amp;$B44&amp;"*",TRIMAll!$C$2:$C$432,"&lt;&gt;*JACKSONVILLE*"))</f>
        <v>102615582</v>
      </c>
      <c r="E44" s="30">
        <f>IF(B44="Duval",ROUND(D44/SUMIFS(TRIMAll!U$2:U$432,TRIMAll!$C$2:$C$432,"*"&amp;$B44&amp;"*",TRIMAll!$G$2:$G$432,"=Principal Authority")*1000,4),ROUND(D44/SUMIFS(TRIMAll!U$2:U$432,TRIMAll!$C$2:$C$432,"*"&amp;$B44&amp;"*",TRIMAll!$C$2:$C$432,"&lt;&gt;*JACKSONVILLE*",TRIMAll!$G$2:$G$432,"=Principal Authority")*1000,4))</f>
        <v>5.8013000000000003</v>
      </c>
      <c r="F44" s="31">
        <f>IF(B44="Duval",SUMIFS(TRIMAll!L$2:L$432,TRIMAll!$C$2:$C$432,"*"&amp;$B44&amp;"*",TRIMAll!$G$2:$G$432,"=Principal Authority"),SUMIFS(TRIMAll!L$2:L$432,TRIMAll!$C$2:$C$432,"*"&amp;$B44&amp;"*",TRIMAll!$C$2:$C$432,"&lt;&gt;*JACKSONVILLE*",TRIMAll!$G$2:$G$432,"=Principal Authority"))</f>
        <v>18784934863</v>
      </c>
      <c r="G44" s="31">
        <f>IF(B44="Duval",ROUND(SUMIFS(TRIMAll!L$2:L$432,TRIMAll!$C$2:$C$432,"*"&amp;$B44&amp;"*",TRIMAll!$G$2:$G$432,"=Principal Authority")*E44/1000,0),ROUND(SUMIFS(TRIMAll!L$2:L$432,TRIMAll!$C$2:$C$432,"*"&amp;$B44&amp;"*",TRIMAll!$C$2:$C$432,"&lt;&gt;*JACKSONVILLE*",TRIMAll!$G$2:$G$432,"=Principal Authority")*E44/1000,0))</f>
        <v>108977043</v>
      </c>
      <c r="H44" s="21"/>
      <c r="I44" s="32">
        <f>IF(B44="Duval",SUMIF(TRIMAll!$C$2:$C$432,"*"&amp;$B44&amp;"*",TRIMAll!X$2:X$432),SUMIFS(TRIMAll!X$2:X$432,TRIMAll!$C$2:$C$432,"*"&amp;$B44&amp;"*",TRIMAll!$C$2:$C$432,"&lt;&gt;*JACKSONVILLE*"))</f>
        <v>113900016</v>
      </c>
      <c r="J44" s="30">
        <f>IF(B44="Duval",ROUND(I44/SUMIFS(TRIMAll!L$2:L$432,TRIMAll!$C$2:$C$432,"*"&amp;$B44&amp;"*",TRIMAll!$G$2:$G$432,"=Principal Authority")*1000,4),ROUND(I44/SUMIFS(TRIMAll!L$2:L$432,TRIMAll!$C$2:$C$432,"*"&amp;$B44&amp;"*",TRIMAll!$C$2:$C$432,"&lt;&gt;*JACKSONVILLE*",TRIMAll!$G$2:$G$432,"=Principal Authority")*1000,4))</f>
        <v>6.0633999999999997</v>
      </c>
      <c r="K44" s="21"/>
      <c r="L44" s="40">
        <f t="shared" si="2"/>
        <v>0.10996803584859072</v>
      </c>
      <c r="M44" s="41">
        <f t="shared" si="3"/>
        <v>4.5179528726319848E-2</v>
      </c>
    </row>
    <row r="45" spans="2:13" ht="17.25" x14ac:dyDescent="0.3">
      <c r="B45" s="28" t="s">
        <v>35</v>
      </c>
      <c r="C45" s="23"/>
      <c r="D45" s="29">
        <f>IF(B45="Duval",SUMIF(TRIMAll!$C$2:$C$432,"*"&amp;$B45&amp;"*",TRIMAll!S$2:S$432),SUMIFS(TRIMAll!S$2:S$432,TRIMAll!$C$2:$C$432,"*"&amp;$B45&amp;"*",TRIMAll!$C$2:$C$432,"&lt;&gt;*JACKSONVILLE*"))</f>
        <v>340470185</v>
      </c>
      <c r="E45" s="30">
        <f>IF(B45="Duval",ROUND(D45/SUMIFS(TRIMAll!U$2:U$432,TRIMAll!$C$2:$C$432,"*"&amp;$B45&amp;"*",TRIMAll!$G$2:$G$432,"=Principal Authority")*1000,4),ROUND(D45/SUMIFS(TRIMAll!U$2:U$432,TRIMAll!$C$2:$C$432,"*"&amp;$B45&amp;"*",TRIMAll!$C$2:$C$432,"&lt;&gt;*JACKSONVILLE*",TRIMAll!$G$2:$G$432,"=Principal Authority")*1000,4))</f>
        <v>4.7544000000000004</v>
      </c>
      <c r="F45" s="31">
        <f>IF(B45="Duval",SUMIFS(TRIMAll!L$2:L$432,TRIMAll!$C$2:$C$432,"*"&amp;$B45&amp;"*",TRIMAll!$G$2:$G$432,"=Principal Authority"),SUMIFS(TRIMAll!L$2:L$432,TRIMAll!$C$2:$C$432,"*"&amp;$B45&amp;"*",TRIMAll!$C$2:$C$432,"&lt;&gt;*JACKSONVILLE*",TRIMAll!$G$2:$G$432,"=Principal Authority"))</f>
        <v>73958298538</v>
      </c>
      <c r="G45" s="31">
        <f>IF(B45="Duval",ROUND(SUMIFS(TRIMAll!L$2:L$432,TRIMAll!$C$2:$C$432,"*"&amp;$B45&amp;"*",TRIMAll!$G$2:$G$432,"=Principal Authority")*E45/1000,0),ROUND(SUMIFS(TRIMAll!L$2:L$432,TRIMAll!$C$2:$C$432,"*"&amp;$B45&amp;"*",TRIMAll!$C$2:$C$432,"&lt;&gt;*JACKSONVILLE*",TRIMAll!$G$2:$G$432,"=Principal Authority")*E45/1000,0))</f>
        <v>351627335</v>
      </c>
      <c r="H45" s="21"/>
      <c r="I45" s="32">
        <f>IF(B45="Duval",SUMIF(TRIMAll!$C$2:$C$432,"*"&amp;$B45&amp;"*",TRIMAll!X$2:X$432),SUMIFS(TRIMAll!X$2:X$432,TRIMAll!$C$2:$C$432,"*"&amp;$B45&amp;"*",TRIMAll!$C$2:$C$432,"&lt;&gt;*JACKSONVILLE*"))</f>
        <v>373286788</v>
      </c>
      <c r="J45" s="30">
        <f>IF(B45="Duval",ROUND(I45/SUMIFS(TRIMAll!L$2:L$432,TRIMAll!$C$2:$C$432,"*"&amp;$B45&amp;"*",TRIMAll!$G$2:$G$432,"=Principal Authority")*1000,4),ROUND(I45/SUMIFS(TRIMAll!L$2:L$432,TRIMAll!$C$2:$C$432,"*"&amp;$B45&amp;"*",TRIMAll!$C$2:$C$432,"&lt;&gt;*JACKSONVILLE*",TRIMAll!$G$2:$G$432,"=Principal Authority")*1000,4))</f>
        <v>5.0472999999999999</v>
      </c>
      <c r="K45" s="21"/>
      <c r="L45" s="40">
        <f t="shared" si="2"/>
        <v>9.6386128494628687E-2</v>
      </c>
      <c r="M45" s="41">
        <f t="shared" si="3"/>
        <v>6.1606091199730664E-2</v>
      </c>
    </row>
    <row r="46" spans="2:13" ht="17.25" x14ac:dyDescent="0.3">
      <c r="B46" s="28" t="s">
        <v>36</v>
      </c>
      <c r="C46" s="23"/>
      <c r="D46" s="29">
        <f>IF(B46="Duval",SUMIF(TRIMAll!$C$2:$C$432,"*"&amp;$B46&amp;"*",TRIMAll!S$2:S$432),SUMIFS(TRIMAll!S$2:S$432,TRIMAll!$C$2:$C$432,"*"&amp;$B46&amp;"*",TRIMAll!$C$2:$C$432,"&lt;&gt;*JACKSONVILLE*"))</f>
        <v>128427561</v>
      </c>
      <c r="E46" s="30">
        <f>IF(B46="Duval",ROUND(D46/SUMIFS(TRIMAll!U$2:U$432,TRIMAll!$C$2:$C$432,"*"&amp;$B46&amp;"*",TRIMAll!$G$2:$G$432,"=Principal Authority")*1000,4),ROUND(D46/SUMIFS(TRIMAll!U$2:U$432,TRIMAll!$C$2:$C$432,"*"&amp;$B46&amp;"*",TRIMAll!$C$2:$C$432,"&lt;&gt;*JACKSONVILLE*",TRIMAll!$G$2:$G$432,"=Principal Authority")*1000,4))</f>
        <v>8.5859000000000005</v>
      </c>
      <c r="F46" s="31">
        <f>IF(B46="Duval",SUMIFS(TRIMAll!L$2:L$432,TRIMAll!$C$2:$C$432,"*"&amp;$B46&amp;"*",TRIMAll!$G$2:$G$432,"=Principal Authority"),SUMIFS(TRIMAll!L$2:L$432,TRIMAll!$C$2:$C$432,"*"&amp;$B46&amp;"*",TRIMAll!$C$2:$C$432,"&lt;&gt;*JACKSONVILLE*",TRIMAll!$G$2:$G$432,"=Principal Authority"))</f>
        <v>15595832039</v>
      </c>
      <c r="G46" s="31">
        <f>IF(B46="Duval",ROUND(SUMIFS(TRIMAll!L$2:L$432,TRIMAll!$C$2:$C$432,"*"&amp;$B46&amp;"*",TRIMAll!$G$2:$G$432,"=Principal Authority")*E46/1000,0),ROUND(SUMIFS(TRIMAll!L$2:L$432,TRIMAll!$C$2:$C$432,"*"&amp;$B46&amp;"*",TRIMAll!$C$2:$C$432,"&lt;&gt;*JACKSONVILLE*",TRIMAll!$G$2:$G$432,"=Principal Authority")*E46/1000,0))</f>
        <v>133904254</v>
      </c>
      <c r="H46" s="21"/>
      <c r="I46" s="32">
        <f>IF(B46="Duval",SUMIF(TRIMAll!$C$2:$C$432,"*"&amp;$B46&amp;"*",TRIMAll!X$2:X$432),SUMIFS(TRIMAll!X$2:X$432,TRIMAll!$C$2:$C$432,"*"&amp;$B46&amp;"*",TRIMAll!$C$2:$C$432,"&lt;&gt;*JACKSONVILLE*"))</f>
        <v>137467902</v>
      </c>
      <c r="J46" s="30">
        <f>IF(B46="Duval",ROUND(I46/SUMIFS(TRIMAll!L$2:L$432,TRIMAll!$C$2:$C$432,"*"&amp;$B46&amp;"*",TRIMAll!$G$2:$G$432,"=Principal Authority")*1000,4),ROUND(I46/SUMIFS(TRIMAll!L$2:L$432,TRIMAll!$C$2:$C$432,"*"&amp;$B46&amp;"*",TRIMAll!$C$2:$C$432,"&lt;&gt;*JACKSONVILLE*",TRIMAll!$G$2:$G$432,"=Principal Authority")*1000,4))</f>
        <v>8.8143999999999991</v>
      </c>
      <c r="K46" s="21"/>
      <c r="L46" s="40">
        <f t="shared" si="2"/>
        <v>7.0392530463145683E-2</v>
      </c>
      <c r="M46" s="41">
        <f t="shared" si="3"/>
        <v>2.6613401041241869E-2</v>
      </c>
    </row>
    <row r="47" spans="2:13" ht="17.25" x14ac:dyDescent="0.3">
      <c r="B47" s="28" t="s">
        <v>37</v>
      </c>
      <c r="C47" s="23"/>
      <c r="D47" s="29">
        <f>IF(B47="Duval",SUMIF(TRIMAll!$C$2:$C$432,"*"&amp;$B47&amp;"*",TRIMAll!S$2:S$432),SUMIFS(TRIMAll!S$2:S$432,TRIMAll!$C$2:$C$432,"*"&amp;$B47&amp;"*",TRIMAll!$C$2:$C$432,"&lt;&gt;*JACKSONVILLE*"))</f>
        <v>14085353</v>
      </c>
      <c r="E47" s="30">
        <f>IF(B47="Duval",ROUND(D47/SUMIFS(TRIMAll!U$2:U$432,TRIMAll!$C$2:$C$432,"*"&amp;$B47&amp;"*",TRIMAll!$G$2:$G$432,"=Principal Authority")*1000,4),ROUND(D47/SUMIFS(TRIMAll!U$2:U$432,TRIMAll!$C$2:$C$432,"*"&amp;$B47&amp;"*",TRIMAll!$C$2:$C$432,"&lt;&gt;*JACKSONVILLE*",TRIMAll!$G$2:$G$432,"=Principal Authority")*1000,4))</f>
        <v>8.7296999999999993</v>
      </c>
      <c r="F47" s="31">
        <f>IF(B47="Duval",SUMIFS(TRIMAll!L$2:L$432,TRIMAll!$C$2:$C$432,"*"&amp;$B47&amp;"*",TRIMAll!$G$2:$G$432,"=Principal Authority"),SUMIFS(TRIMAll!L$2:L$432,TRIMAll!$C$2:$C$432,"*"&amp;$B47&amp;"*",TRIMAll!$C$2:$C$432,"&lt;&gt;*JACKSONVILLE*",TRIMAll!$G$2:$G$432,"=Principal Authority"))</f>
        <v>1700176065</v>
      </c>
      <c r="G47" s="31">
        <f>IF(B47="Duval",ROUND(SUMIFS(TRIMAll!L$2:L$432,TRIMAll!$C$2:$C$432,"*"&amp;$B47&amp;"*",TRIMAll!$G$2:$G$432,"=Principal Authority")*E47/1000,0),ROUND(SUMIFS(TRIMAll!L$2:L$432,TRIMAll!$C$2:$C$432,"*"&amp;$B47&amp;"*",TRIMAll!$C$2:$C$432,"&lt;&gt;*JACKSONVILLE*",TRIMAll!$G$2:$G$432,"=Principal Authority")*E47/1000,0))</f>
        <v>14842027</v>
      </c>
      <c r="H47" s="21"/>
      <c r="I47" s="32">
        <f>IF(B47="Duval",SUMIF(TRIMAll!$C$2:$C$432,"*"&amp;$B47&amp;"*",TRIMAll!X$2:X$432),SUMIFS(TRIMAll!X$2:X$432,TRIMAll!$C$2:$C$432,"*"&amp;$B47&amp;"*",TRIMAll!$C$2:$C$432,"&lt;&gt;*JACKSONVILLE*"))</f>
        <v>15301585</v>
      </c>
      <c r="J47" s="30">
        <f>IF(B47="Duval",ROUND(I47/SUMIFS(TRIMAll!L$2:L$432,TRIMAll!$C$2:$C$432,"*"&amp;$B47&amp;"*",TRIMAll!$G$2:$G$432,"=Principal Authority")*1000,4),ROUND(I47/SUMIFS(TRIMAll!L$2:L$432,TRIMAll!$C$2:$C$432,"*"&amp;$B47&amp;"*",TRIMAll!$C$2:$C$432,"&lt;&gt;*JACKSONVILLE*",TRIMAll!$G$2:$G$432,"=Principal Authority")*1000,4))</f>
        <v>9</v>
      </c>
      <c r="K47" s="21"/>
      <c r="L47" s="40">
        <f t="shared" si="2"/>
        <v>8.6347285722977618E-2</v>
      </c>
      <c r="M47" s="41">
        <f t="shared" si="3"/>
        <v>3.0963263342382977E-2</v>
      </c>
    </row>
    <row r="48" spans="2:13" ht="17.25" x14ac:dyDescent="0.3">
      <c r="B48" s="28" t="s">
        <v>38</v>
      </c>
      <c r="C48" s="23"/>
      <c r="D48" s="29">
        <f>IF(B48="Duval",SUMIF(TRIMAll!$C$2:$C$432,"*"&amp;$B48&amp;"*",TRIMAll!S$2:S$432),SUMIFS(TRIMAll!S$2:S$432,TRIMAll!$C$2:$C$432,"*"&amp;$B48&amp;"*",TRIMAll!$C$2:$C$432,"&lt;&gt;*JACKSONVILLE*"))</f>
        <v>2240189</v>
      </c>
      <c r="E48" s="30">
        <f>IF(B48="Duval",ROUND(D48/SUMIFS(TRIMAll!U$2:U$432,TRIMAll!$C$2:$C$432,"*"&amp;$B48&amp;"*",TRIMAll!$G$2:$G$432,"=Principal Authority")*1000,4),ROUND(D48/SUMIFS(TRIMAll!U$2:U$432,TRIMAll!$C$2:$C$432,"*"&amp;$B48&amp;"*",TRIMAll!$C$2:$C$432,"&lt;&gt;*JACKSONVILLE*",TRIMAll!$G$2:$G$432,"=Principal Authority")*1000,4))</f>
        <v>9.8445</v>
      </c>
      <c r="F48" s="31">
        <f>IF(B48="Duval",SUMIFS(TRIMAll!L$2:L$432,TRIMAll!$C$2:$C$432,"*"&amp;$B48&amp;"*",TRIMAll!$G$2:$G$432,"=Principal Authority"),SUMIFS(TRIMAll!L$2:L$432,TRIMAll!$C$2:$C$432,"*"&amp;$B48&amp;"*",TRIMAll!$C$2:$C$432,"&lt;&gt;*JACKSONVILLE*",TRIMAll!$G$2:$G$432,"=Principal Authority"))</f>
        <v>229685166</v>
      </c>
      <c r="G48" s="31">
        <f>IF(B48="Duval",ROUND(SUMIFS(TRIMAll!L$2:L$432,TRIMAll!$C$2:$C$432,"*"&amp;$B48&amp;"*",TRIMAll!$G$2:$G$432,"=Principal Authority")*E48/1000,0),ROUND(SUMIFS(TRIMAll!L$2:L$432,TRIMAll!$C$2:$C$432,"*"&amp;$B48&amp;"*",TRIMAll!$C$2:$C$432,"&lt;&gt;*JACKSONVILLE*",TRIMAll!$G$2:$G$432,"=Principal Authority")*E48/1000,0))</f>
        <v>2261136</v>
      </c>
      <c r="H48" s="21"/>
      <c r="I48" s="32">
        <f>IF(B48="Duval",SUMIF(TRIMAll!$C$2:$C$432,"*"&amp;$B48&amp;"*",TRIMAll!X$2:X$432),SUMIFS(TRIMAll!X$2:X$432,TRIMAll!$C$2:$C$432,"*"&amp;$B48&amp;"*",TRIMAll!$C$2:$C$432,"&lt;&gt;*JACKSONVILLE*"))</f>
        <v>2296852</v>
      </c>
      <c r="J48" s="30">
        <f>IF(B48="Duval",ROUND(I48/SUMIFS(TRIMAll!L$2:L$432,TRIMAll!$C$2:$C$432,"*"&amp;$B48&amp;"*",TRIMAll!$G$2:$G$432,"=Principal Authority")*1000,4),ROUND(I48/SUMIFS(TRIMAll!L$2:L$432,TRIMAll!$C$2:$C$432,"*"&amp;$B48&amp;"*",TRIMAll!$C$2:$C$432,"&lt;&gt;*JACKSONVILLE*",TRIMAll!$G$2:$G$432,"=Principal Authority")*1000,4))</f>
        <v>10</v>
      </c>
      <c r="K48" s="21"/>
      <c r="L48" s="40">
        <f t="shared" si="2"/>
        <v>2.5293847974434298E-2</v>
      </c>
      <c r="M48" s="41">
        <f t="shared" si="3"/>
        <v>1.5795621920869519E-2</v>
      </c>
    </row>
    <row r="49" spans="2:13" ht="17.25" x14ac:dyDescent="0.3">
      <c r="B49" s="28" t="s">
        <v>39</v>
      </c>
      <c r="C49" s="23"/>
      <c r="D49" s="29">
        <f>IF(B49="Duval",SUMIF(TRIMAll!$C$2:$C$432,"*"&amp;$B49&amp;"*",TRIMAll!S$2:S$432),SUMIFS(TRIMAll!S$2:S$432,TRIMAll!$C$2:$C$432,"*"&amp;$B49&amp;"*",TRIMAll!$C$2:$C$432,"&lt;&gt;*JACKSONVILLE*"))</f>
        <v>6586214</v>
      </c>
      <c r="E49" s="30">
        <f>IF(B49="Duval",ROUND(D49/SUMIFS(TRIMAll!U$2:U$432,TRIMAll!$C$2:$C$432,"*"&amp;$B49&amp;"*",TRIMAll!$G$2:$G$432,"=Principal Authority")*1000,4),ROUND(D49/SUMIFS(TRIMAll!U$2:U$432,TRIMAll!$C$2:$C$432,"*"&amp;$B49&amp;"*",TRIMAll!$C$2:$C$432,"&lt;&gt;*JACKSONVILLE*",TRIMAll!$G$2:$G$432,"=Principal Authority")*1000,4))</f>
        <v>9.7906999999999993</v>
      </c>
      <c r="F49" s="31">
        <f>IF(B49="Duval",SUMIFS(TRIMAll!L$2:L$432,TRIMAll!$C$2:$C$432,"*"&amp;$B49&amp;"*",TRIMAll!$G$2:$G$432,"=Principal Authority"),SUMIFS(TRIMAll!L$2:L$432,TRIMAll!$C$2:$C$432,"*"&amp;$B49&amp;"*",TRIMAll!$C$2:$C$432,"&lt;&gt;*JACKSONVILLE*",TRIMAll!$G$2:$G$432,"=Principal Authority"))</f>
        <v>681461339</v>
      </c>
      <c r="G49" s="31">
        <f>IF(B49="Duval",ROUND(SUMIFS(TRIMAll!L$2:L$432,TRIMAll!$C$2:$C$432,"*"&amp;$B49&amp;"*",TRIMAll!$G$2:$G$432,"=Principal Authority")*E49/1000,0),ROUND(SUMIFS(TRIMAll!L$2:L$432,TRIMAll!$C$2:$C$432,"*"&amp;$B49&amp;"*",TRIMAll!$C$2:$C$432,"&lt;&gt;*JACKSONVILLE*",TRIMAll!$G$2:$G$432,"=Principal Authority")*E49/1000,0))</f>
        <v>6671984</v>
      </c>
      <c r="H49" s="21"/>
      <c r="I49" s="32">
        <f>IF(B49="Duval",SUMIF(TRIMAll!$C$2:$C$432,"*"&amp;$B49&amp;"*",TRIMAll!X$2:X$432),SUMIFS(TRIMAll!X$2:X$432,TRIMAll!$C$2:$C$432,"*"&amp;$B49&amp;"*",TRIMAll!$C$2:$C$432,"&lt;&gt;*JACKSONVILLE*"))</f>
        <v>6814613</v>
      </c>
      <c r="J49" s="30">
        <f>IF(B49="Duval",ROUND(I49/SUMIFS(TRIMAll!L$2:L$432,TRIMAll!$C$2:$C$432,"*"&amp;$B49&amp;"*",TRIMAll!$G$2:$G$432,"=Principal Authority")*1000,4),ROUND(I49/SUMIFS(TRIMAll!L$2:L$432,TRIMAll!$C$2:$C$432,"*"&amp;$B49&amp;"*",TRIMAll!$C$2:$C$432,"&lt;&gt;*JACKSONVILLE*",TRIMAll!$G$2:$G$432,"=Principal Authority")*1000,4))</f>
        <v>10</v>
      </c>
      <c r="K49" s="21"/>
      <c r="L49" s="40">
        <f t="shared" si="2"/>
        <v>3.4678344797177865E-2</v>
      </c>
      <c r="M49" s="41">
        <f t="shared" si="3"/>
        <v>2.1377429601560739E-2</v>
      </c>
    </row>
    <row r="50" spans="2:13" ht="17.25" x14ac:dyDescent="0.3">
      <c r="B50" s="28" t="s">
        <v>40</v>
      </c>
      <c r="C50" s="23"/>
      <c r="D50" s="29">
        <f>IF(B50="Duval",SUMIF(TRIMAll!$C$2:$C$432,"*"&amp;$B50&amp;"*",TRIMAll!S$2:S$432),SUMIFS(TRIMAll!S$2:S$432,TRIMAll!$C$2:$C$432,"*"&amp;$B50&amp;"*",TRIMAll!$C$2:$C$432,"&lt;&gt;*JACKSONVILLE*"))</f>
        <v>202875931</v>
      </c>
      <c r="E50" s="30">
        <f>IF(B50="Duval",ROUND(D50/SUMIFS(TRIMAll!U$2:U$432,TRIMAll!$C$2:$C$432,"*"&amp;$B50&amp;"*",TRIMAll!$G$2:$G$432,"=Principal Authority")*1000,4),ROUND(D50/SUMIFS(TRIMAll!U$2:U$432,TRIMAll!$C$2:$C$432,"*"&amp;$B50&amp;"*",TRIMAll!$C$2:$C$432,"&lt;&gt;*JACKSONVILLE*",TRIMAll!$G$2:$G$432,"=Principal Authority")*1000,4))</f>
        <v>6.5720999999999998</v>
      </c>
      <c r="F50" s="31">
        <f>IF(B50="Duval",SUMIFS(TRIMAll!L$2:L$432,TRIMAll!$C$2:$C$432,"*"&amp;$B50&amp;"*",TRIMAll!$G$2:$G$432,"=Principal Authority"),SUMIFS(TRIMAll!L$2:L$432,TRIMAll!$C$2:$C$432,"*"&amp;$B50&amp;"*",TRIMAll!$C$2:$C$432,"&lt;&gt;*JACKSONVILLE*",TRIMAll!$G$2:$G$432,"=Principal Authority"))</f>
        <v>33177910240</v>
      </c>
      <c r="G50" s="31">
        <f>IF(B50="Duval",ROUND(SUMIFS(TRIMAll!L$2:L$432,TRIMAll!$C$2:$C$432,"*"&amp;$B50&amp;"*",TRIMAll!$G$2:$G$432,"=Principal Authority")*E50/1000,0),ROUND(SUMIFS(TRIMAll!L$2:L$432,TRIMAll!$C$2:$C$432,"*"&amp;$B50&amp;"*",TRIMAll!$C$2:$C$432,"&lt;&gt;*JACKSONVILLE*",TRIMAll!$G$2:$G$432,"=Principal Authority")*E50/1000,0))</f>
        <v>218048544</v>
      </c>
      <c r="H50" s="21"/>
      <c r="I50" s="32">
        <f>IF(B50="Duval",SUMIF(TRIMAll!$C$2:$C$432,"*"&amp;$B50&amp;"*",TRIMAll!X$2:X$432),SUMIFS(TRIMAll!X$2:X$432,TRIMAll!$C$2:$C$432,"*"&amp;$B50&amp;"*",TRIMAll!$C$2:$C$432,"&lt;&gt;*JACKSONVILLE*"))</f>
        <v>228081239</v>
      </c>
      <c r="J50" s="30">
        <f>IF(B50="Duval",ROUND(I50/SUMIFS(TRIMAll!L$2:L$432,TRIMAll!$C$2:$C$432,"*"&amp;$B50&amp;"*",TRIMAll!$G$2:$G$432,"=Principal Authority")*1000,4),ROUND(I50/SUMIFS(TRIMAll!L$2:L$432,TRIMAll!$C$2:$C$432,"*"&amp;$B50&amp;"*",TRIMAll!$C$2:$C$432,"&lt;&gt;*JACKSONVILLE*",TRIMAll!$G$2:$G$432,"=Principal Authority")*1000,4))</f>
        <v>6.8745000000000003</v>
      </c>
      <c r="K50" s="21"/>
      <c r="L50" s="40">
        <f t="shared" si="2"/>
        <v>0.12424001149747034</v>
      </c>
      <c r="M50" s="41">
        <f t="shared" si="3"/>
        <v>4.6012690007760149E-2</v>
      </c>
    </row>
    <row r="51" spans="2:13" ht="17.25" x14ac:dyDescent="0.3">
      <c r="B51" s="28" t="s">
        <v>41</v>
      </c>
      <c r="C51" s="23"/>
      <c r="D51" s="29">
        <f>IF(B51="Duval",SUMIF(TRIMAll!$C$2:$C$432,"*"&amp;$B51&amp;"*",TRIMAll!S$2:S$432),SUMIFS(TRIMAll!S$2:S$432,TRIMAll!$C$2:$C$432,"*"&amp;$B51&amp;"*",TRIMAll!$C$2:$C$432,"&lt;&gt;*JACKSONVILLE*"))</f>
        <v>107947262</v>
      </c>
      <c r="E51" s="30">
        <f>IF(B51="Duval",ROUND(D51/SUMIFS(TRIMAll!U$2:U$432,TRIMAll!$C$2:$C$432,"*"&amp;$B51&amp;"*",TRIMAll!$G$2:$G$432,"=Principal Authority")*1000,4),ROUND(D51/SUMIFS(TRIMAll!U$2:U$432,TRIMAll!$C$2:$C$432,"*"&amp;$B51&amp;"*",TRIMAll!$C$2:$C$432,"&lt;&gt;*JACKSONVILLE*",TRIMAll!$G$2:$G$432,"=Principal Authority")*1000,4))</f>
        <v>6.7134</v>
      </c>
      <c r="F51" s="31">
        <f>IF(B51="Duval",SUMIFS(TRIMAll!L$2:L$432,TRIMAll!$C$2:$C$432,"*"&amp;$B51&amp;"*",TRIMAll!$G$2:$G$432,"=Principal Authority"),SUMIFS(TRIMAll!L$2:L$432,TRIMAll!$C$2:$C$432,"*"&amp;$B51&amp;"*",TRIMAll!$C$2:$C$432,"&lt;&gt;*JACKSONVILLE*",TRIMAll!$G$2:$G$432,"=Principal Authority"))</f>
        <v>16538300239</v>
      </c>
      <c r="G51" s="31">
        <f>IF(B51="Duval",ROUND(SUMIFS(TRIMAll!L$2:L$432,TRIMAll!$C$2:$C$432,"*"&amp;$B51&amp;"*",TRIMAll!$G$2:$G$432,"=Principal Authority")*E51/1000,0),ROUND(SUMIFS(TRIMAll!L$2:L$432,TRIMAll!$C$2:$C$432,"*"&amp;$B51&amp;"*",TRIMAll!$C$2:$C$432,"&lt;&gt;*JACKSONVILLE*",TRIMAll!$G$2:$G$432,"=Principal Authority")*E51/1000,0))</f>
        <v>111028225</v>
      </c>
      <c r="H51" s="21"/>
      <c r="I51" s="32">
        <f>IF(B51="Duval",SUMIF(TRIMAll!$C$2:$C$432,"*"&amp;$B51&amp;"*",TRIMAll!X$2:X$432),SUMIFS(TRIMAll!X$2:X$432,TRIMAll!$C$2:$C$432,"*"&amp;$B51&amp;"*",TRIMAll!$C$2:$C$432,"&lt;&gt;*JACKSONVILLE*"))</f>
        <v>118280858</v>
      </c>
      <c r="J51" s="30">
        <f>IF(B51="Duval",ROUND(I51/SUMIFS(TRIMAll!L$2:L$432,TRIMAll!$C$2:$C$432,"*"&amp;$B51&amp;"*",TRIMAll!$G$2:$G$432,"=Principal Authority")*1000,4),ROUND(I51/SUMIFS(TRIMAll!L$2:L$432,TRIMAll!$C$2:$C$432,"*"&amp;$B51&amp;"*",TRIMAll!$C$2:$C$432,"&lt;&gt;*JACKSONVILLE*",TRIMAll!$G$2:$G$432,"=Principal Authority")*1000,4))</f>
        <v>7.1519000000000004</v>
      </c>
      <c r="K51" s="21"/>
      <c r="L51" s="40">
        <f t="shared" si="2"/>
        <v>9.5728189937786479E-2</v>
      </c>
      <c r="M51" s="41">
        <f t="shared" si="3"/>
        <v>6.53171269401496E-2</v>
      </c>
    </row>
    <row r="52" spans="2:13" ht="17.25" x14ac:dyDescent="0.3">
      <c r="B52" s="28" t="s">
        <v>42</v>
      </c>
      <c r="C52" s="23"/>
      <c r="D52" s="29">
        <f>IF(B52="Duval",SUMIF(TRIMAll!$C$2:$C$432,"*"&amp;$B52&amp;"*",TRIMAll!S$2:S$432),SUMIFS(TRIMAll!S$2:S$432,TRIMAll!$C$2:$C$432,"*"&amp;$B52&amp;"*",TRIMAll!$C$2:$C$432,"&lt;&gt;*JACKSONVILLE*"))</f>
        <v>166926950</v>
      </c>
      <c r="E52" s="30">
        <f>IF(B52="Duval",ROUND(D52/SUMIFS(TRIMAll!U$2:U$432,TRIMAll!$C$2:$C$432,"*"&amp;$B52&amp;"*",TRIMAll!$G$2:$G$432,"=Principal Authority")*1000,4),ROUND(D52/SUMIFS(TRIMAll!U$2:U$432,TRIMAll!$C$2:$C$432,"*"&amp;$B52&amp;"*",TRIMAll!$C$2:$C$432,"&lt;&gt;*JACKSONVILLE*",TRIMAll!$G$2:$G$432,"=Principal Authority")*1000,4))</f>
        <v>8.2901000000000007</v>
      </c>
      <c r="F52" s="31">
        <f>IF(B52="Duval",SUMIFS(TRIMAll!L$2:L$432,TRIMAll!$C$2:$C$432,"*"&amp;$B52&amp;"*",TRIMAll!$G$2:$G$432,"=Principal Authority"),SUMIFS(TRIMAll!L$2:L$432,TRIMAll!$C$2:$C$432,"*"&amp;$B52&amp;"*",TRIMAll!$C$2:$C$432,"&lt;&gt;*JACKSONVILLE*",TRIMAll!$G$2:$G$432,"=Principal Authority"))</f>
        <v>20789724719</v>
      </c>
      <c r="G52" s="31">
        <f>IF(B52="Duval",ROUND(SUMIFS(TRIMAll!L$2:L$432,TRIMAll!$C$2:$C$432,"*"&amp;$B52&amp;"*",TRIMAll!$G$2:$G$432,"=Principal Authority")*E52/1000,0),ROUND(SUMIFS(TRIMAll!L$2:L$432,TRIMAll!$C$2:$C$432,"*"&amp;$B52&amp;"*",TRIMAll!$C$2:$C$432,"&lt;&gt;*JACKSONVILLE*",TRIMAll!$G$2:$G$432,"=Principal Authority")*E52/1000,0))</f>
        <v>172348897</v>
      </c>
      <c r="H52" s="21"/>
      <c r="I52" s="32">
        <f>IF(B52="Duval",SUMIF(TRIMAll!$C$2:$C$432,"*"&amp;$B52&amp;"*",TRIMAll!X$2:X$432),SUMIFS(TRIMAll!X$2:X$432,TRIMAll!$C$2:$C$432,"*"&amp;$B52&amp;"*",TRIMAll!$C$2:$C$432,"&lt;&gt;*JACKSONVILLE*"))</f>
        <v>184436744</v>
      </c>
      <c r="J52" s="30">
        <f>IF(B52="Duval",ROUND(I52/SUMIFS(TRIMAll!L$2:L$432,TRIMAll!$C$2:$C$432,"*"&amp;$B52&amp;"*",TRIMAll!$G$2:$G$432,"=Principal Authority")*1000,4),ROUND(I52/SUMIFS(TRIMAll!L$2:L$432,TRIMAll!$C$2:$C$432,"*"&amp;$B52&amp;"*",TRIMAll!$C$2:$C$432,"&lt;&gt;*JACKSONVILLE*",TRIMAll!$G$2:$G$432,"=Principal Authority")*1000,4))</f>
        <v>8.8714999999999993</v>
      </c>
      <c r="K52" s="21"/>
      <c r="L52" s="40">
        <f t="shared" si="2"/>
        <v>0.10489494955727641</v>
      </c>
      <c r="M52" s="41">
        <f t="shared" si="3"/>
        <v>7.013184400670662E-2</v>
      </c>
    </row>
    <row r="53" spans="2:13" ht="17.25" x14ac:dyDescent="0.3">
      <c r="B53" s="28" t="s">
        <v>43</v>
      </c>
      <c r="C53" s="23"/>
      <c r="D53" s="29">
        <f>IF(B53="Duval",SUMIF(TRIMAll!$C$2:$C$432,"*"&amp;$B53&amp;"*",TRIMAll!S$2:S$432),SUMIFS(TRIMAll!S$2:S$432,TRIMAll!$C$2:$C$432,"*"&amp;$B53&amp;"*",TRIMAll!$C$2:$C$432,"&lt;&gt;*JACKSONVILLE*"))</f>
        <v>1637999805</v>
      </c>
      <c r="E53" s="30">
        <f>IF(B53="Duval",ROUND(D53/SUMIFS(TRIMAll!U$2:U$432,TRIMAll!$C$2:$C$432,"*"&amp;$B53&amp;"*",TRIMAll!$G$2:$G$432,"=Principal Authority")*1000,4),ROUND(D53/SUMIFS(TRIMAll!U$2:U$432,TRIMAll!$C$2:$C$432,"*"&amp;$B53&amp;"*",TRIMAll!$C$2:$C$432,"&lt;&gt;*JACKSONVILLE*",TRIMAll!$G$2:$G$432,"=Principal Authority")*1000,4))</f>
        <v>6.452</v>
      </c>
      <c r="F53" s="31">
        <f>IF(B53="Duval",SUMIFS(TRIMAll!L$2:L$432,TRIMAll!$C$2:$C$432,"*"&amp;$B53&amp;"*",TRIMAll!$G$2:$G$432,"=Principal Authority"),SUMIFS(TRIMAll!L$2:L$432,TRIMAll!$C$2:$C$432,"*"&amp;$B53&amp;"*",TRIMAll!$C$2:$C$432,"&lt;&gt;*JACKSONVILLE*",TRIMAll!$G$2:$G$432,"=Principal Authority"))</f>
        <v>272431699283</v>
      </c>
      <c r="G53" s="31">
        <f>IF(B53="Duval",ROUND(SUMIFS(TRIMAll!L$2:L$432,TRIMAll!$C$2:$C$432,"*"&amp;$B53&amp;"*",TRIMAll!$G$2:$G$432,"=Principal Authority")*E53/1000,0),ROUND(SUMIFS(TRIMAll!L$2:L$432,TRIMAll!$C$2:$C$432,"*"&amp;$B53&amp;"*",TRIMAll!$C$2:$C$432,"&lt;&gt;*JACKSONVILLE*",TRIMAll!$G$2:$G$432,"=Principal Authority")*E53/1000,0))</f>
        <v>1757729324</v>
      </c>
      <c r="H53" s="21"/>
      <c r="I53" s="32">
        <f>IF(B53="Duval",SUMIF(TRIMAll!$C$2:$C$432,"*"&amp;$B53&amp;"*",TRIMAll!X$2:X$432),SUMIFS(TRIMAll!X$2:X$432,TRIMAll!$C$2:$C$432,"*"&amp;$B53&amp;"*",TRIMAll!$C$2:$C$432,"&lt;&gt;*JACKSONVILLE*"))</f>
        <v>1849098196</v>
      </c>
      <c r="J53" s="30">
        <f>IF(B53="Duval",ROUND(I53/SUMIFS(TRIMAll!L$2:L$432,TRIMAll!$C$2:$C$432,"*"&amp;$B53&amp;"*",TRIMAll!$G$2:$G$432,"=Principal Authority")*1000,4),ROUND(I53/SUMIFS(TRIMAll!L$2:L$432,TRIMAll!$C$2:$C$432,"*"&amp;$B53&amp;"*",TRIMAll!$C$2:$C$432,"&lt;&gt;*JACKSONVILLE*",TRIMAll!$G$2:$G$432,"=Principal Authority")*1000,4))</f>
        <v>6.7873999999999999</v>
      </c>
      <c r="K53" s="21"/>
      <c r="L53" s="40">
        <f t="shared" si="2"/>
        <v>0.12887571192354325</v>
      </c>
      <c r="M53" s="41">
        <f t="shared" si="3"/>
        <v>5.198388096714196E-2</v>
      </c>
    </row>
    <row r="54" spans="2:13" ht="17.25" x14ac:dyDescent="0.3">
      <c r="B54" s="28" t="s">
        <v>44</v>
      </c>
      <c r="C54" s="23"/>
      <c r="D54" s="29">
        <f>IF(B54="Duval",SUMIF(TRIMAll!$C$2:$C$432,"*"&amp;$B54&amp;"*",TRIMAll!S$2:S$432),SUMIFS(TRIMAll!S$2:S$432,TRIMAll!$C$2:$C$432,"*"&amp;$B54&amp;"*",TRIMAll!$C$2:$C$432,"&lt;&gt;*JACKSONVILLE*"))</f>
        <v>80192655</v>
      </c>
      <c r="E54" s="30">
        <f>IF(B54="Duval",ROUND(D54/SUMIFS(TRIMAll!U$2:U$432,TRIMAll!$C$2:$C$432,"*"&amp;$B54&amp;"*",TRIMAll!$G$2:$G$432,"=Principal Authority")*1000,4),ROUND(D54/SUMIFS(TRIMAll!U$2:U$432,TRIMAll!$C$2:$C$432,"*"&amp;$B54&amp;"*",TRIMAll!$C$2:$C$432,"&lt;&gt;*JACKSONVILLE*",TRIMAll!$G$2:$G$432,"=Principal Authority")*1000,4))</f>
        <v>3.2887</v>
      </c>
      <c r="F54" s="31">
        <f>IF(B54="Duval",SUMIFS(TRIMAll!L$2:L$432,TRIMAll!$C$2:$C$432,"*"&amp;$B54&amp;"*",TRIMAll!$G$2:$G$432,"=Principal Authority"),SUMIFS(TRIMAll!L$2:L$432,TRIMAll!$C$2:$C$432,"*"&amp;$B54&amp;"*",TRIMAll!$C$2:$C$432,"&lt;&gt;*JACKSONVILLE*",TRIMAll!$G$2:$G$432,"=Principal Authority"))</f>
        <v>24870236147</v>
      </c>
      <c r="G54" s="31">
        <f>IF(B54="Duval",ROUND(SUMIFS(TRIMAll!L$2:L$432,TRIMAll!$C$2:$C$432,"*"&amp;$B54&amp;"*",TRIMAll!$G$2:$G$432,"=Principal Authority")*E54/1000,0),ROUND(SUMIFS(TRIMAll!L$2:L$432,TRIMAll!$C$2:$C$432,"*"&amp;$B54&amp;"*",TRIMAll!$C$2:$C$432,"&lt;&gt;*JACKSONVILLE*",TRIMAll!$G$2:$G$432,"=Principal Authority")*E54/1000,0))</f>
        <v>81790746</v>
      </c>
      <c r="H54" s="21"/>
      <c r="I54" s="32">
        <f>IF(B54="Duval",SUMIF(TRIMAll!$C$2:$C$432,"*"&amp;$B54&amp;"*",TRIMAll!X$2:X$432),SUMIFS(TRIMAll!X$2:X$432,TRIMAll!$C$2:$C$432,"*"&amp;$B54&amp;"*",TRIMAll!$C$2:$C$432,"&lt;&gt;*JACKSONVILLE*"))</f>
        <v>84930132</v>
      </c>
      <c r="J54" s="30">
        <f>IF(B54="Duval",ROUND(I54/SUMIFS(TRIMAll!L$2:L$432,TRIMAll!$C$2:$C$432,"*"&amp;$B54&amp;"*",TRIMAll!$G$2:$G$432,"=Principal Authority")*1000,4),ROUND(I54/SUMIFS(TRIMAll!L$2:L$432,TRIMAll!$C$2:$C$432,"*"&amp;$B54&amp;"*",TRIMAll!$C$2:$C$432,"&lt;&gt;*JACKSONVILLE*",TRIMAll!$G$2:$G$432,"=Principal Authority")*1000,4))</f>
        <v>3.4148999999999998</v>
      </c>
      <c r="K54" s="21"/>
      <c r="L54" s="40">
        <f t="shared" si="2"/>
        <v>5.90761959433816E-2</v>
      </c>
      <c r="M54" s="41">
        <f t="shared" si="3"/>
        <v>3.8373825523763151E-2</v>
      </c>
    </row>
    <row r="55" spans="2:13" ht="17.25" x14ac:dyDescent="0.3">
      <c r="B55" s="28" t="s">
        <v>45</v>
      </c>
      <c r="C55" s="23"/>
      <c r="D55" s="29">
        <f>IF(B55="Duval",SUMIF(TRIMAll!$C$2:$C$432,"*"&amp;$B55&amp;"*",TRIMAll!S$2:S$432),SUMIFS(TRIMAll!S$2:S$432,TRIMAll!$C$2:$C$432,"*"&amp;$B55&amp;"*",TRIMAll!$C$2:$C$432,"&lt;&gt;*JACKSONVILLE*"))</f>
        <v>56253274</v>
      </c>
      <c r="E55" s="30">
        <f>IF(B55="Duval",ROUND(D55/SUMIFS(TRIMAll!U$2:U$432,TRIMAll!$C$2:$C$432,"*"&amp;$B55&amp;"*",TRIMAll!$G$2:$G$432,"=Principal Authority")*1000,4),ROUND(D55/SUMIFS(TRIMAll!U$2:U$432,TRIMAll!$C$2:$C$432,"*"&amp;$B55&amp;"*",TRIMAll!$C$2:$C$432,"&lt;&gt;*JACKSONVILLE*",TRIMAll!$G$2:$G$432,"=Principal Authority")*1000,4))</f>
        <v>7.3731999999999998</v>
      </c>
      <c r="F55" s="31">
        <f>IF(B55="Duval",SUMIFS(TRIMAll!L$2:L$432,TRIMAll!$C$2:$C$432,"*"&amp;$B55&amp;"*",TRIMAll!$G$2:$G$432,"=Principal Authority"),SUMIFS(TRIMAll!L$2:L$432,TRIMAll!$C$2:$C$432,"*"&amp;$B55&amp;"*",TRIMAll!$C$2:$C$432,"&lt;&gt;*JACKSONVILLE*",TRIMAll!$G$2:$G$432,"=Principal Authority"))</f>
        <v>7820163822</v>
      </c>
      <c r="G55" s="31">
        <f>IF(B55="Duval",ROUND(SUMIFS(TRIMAll!L$2:L$432,TRIMAll!$C$2:$C$432,"*"&amp;$B55&amp;"*",TRIMAll!$G$2:$G$432,"=Principal Authority")*E55/1000,0),ROUND(SUMIFS(TRIMAll!L$2:L$432,TRIMAll!$C$2:$C$432,"*"&amp;$B55&amp;"*",TRIMAll!$C$2:$C$432,"&lt;&gt;*JACKSONVILLE*",TRIMAll!$G$2:$G$432,"=Principal Authority")*E55/1000,0))</f>
        <v>57659632</v>
      </c>
      <c r="H55" s="21"/>
      <c r="I55" s="32">
        <f>IF(B55="Duval",SUMIF(TRIMAll!$C$2:$C$432,"*"&amp;$B55&amp;"*",TRIMAll!X$2:X$432),SUMIFS(TRIMAll!X$2:X$432,TRIMAll!$C$2:$C$432,"*"&amp;$B55&amp;"*",TRIMAll!$C$2:$C$432,"&lt;&gt;*JACKSONVILLE*"))</f>
        <v>61091081</v>
      </c>
      <c r="J55" s="30">
        <f>IF(B55="Duval",ROUND(I55/SUMIFS(TRIMAll!L$2:L$432,TRIMAll!$C$2:$C$432,"*"&amp;$B55&amp;"*",TRIMAll!$G$2:$G$432,"=Principal Authority")*1000,4),ROUND(I55/SUMIFS(TRIMAll!L$2:L$432,TRIMAll!$C$2:$C$432,"*"&amp;$B55&amp;"*",TRIMAll!$C$2:$C$432,"&lt;&gt;*JACKSONVILLE*",TRIMAll!$G$2:$G$432,"=Principal Authority")*1000,4))</f>
        <v>7.8120000000000003</v>
      </c>
      <c r="K55" s="21"/>
      <c r="L55" s="40">
        <f t="shared" si="2"/>
        <v>8.6000452169237296E-2</v>
      </c>
      <c r="M55" s="41">
        <f t="shared" si="3"/>
        <v>5.951283025009501E-2</v>
      </c>
    </row>
    <row r="56" spans="2:13" ht="17.25" x14ac:dyDescent="0.3">
      <c r="B56" s="28" t="s">
        <v>46</v>
      </c>
      <c r="C56" s="23"/>
      <c r="D56" s="29">
        <f>IF(B56="Duval",SUMIF(TRIMAll!$C$2:$C$432,"*"&amp;$B56&amp;"*",TRIMAll!S$2:S$432),SUMIFS(TRIMAll!S$2:S$432,TRIMAll!$C$2:$C$432,"*"&amp;$B56&amp;"*",TRIMAll!$C$2:$C$432,"&lt;&gt;*JACKSONVILLE*"))</f>
        <v>54250611</v>
      </c>
      <c r="E56" s="30">
        <f>IF(B56="Duval",ROUND(D56/SUMIFS(TRIMAll!U$2:U$432,TRIMAll!$C$2:$C$432,"*"&amp;$B56&amp;"*",TRIMAll!$G$2:$G$432,"=Principal Authority")*1000,4),ROUND(D56/SUMIFS(TRIMAll!U$2:U$432,TRIMAll!$C$2:$C$432,"*"&amp;$B56&amp;"*",TRIMAll!$C$2:$C$432,"&lt;&gt;*JACKSONVILLE*",TRIMAll!$G$2:$G$432,"=Principal Authority")*1000,4))</f>
        <v>3.4874000000000001</v>
      </c>
      <c r="F56" s="31">
        <f>IF(B56="Duval",SUMIFS(TRIMAll!L$2:L$432,TRIMAll!$C$2:$C$432,"*"&amp;$B56&amp;"*",TRIMAll!$G$2:$G$432,"=Principal Authority"),SUMIFS(TRIMAll!L$2:L$432,TRIMAll!$C$2:$C$432,"*"&amp;$B56&amp;"*",TRIMAll!$C$2:$C$432,"&lt;&gt;*JACKSONVILLE*",TRIMAll!$G$2:$G$432,"=Principal Authority"))</f>
        <v>16405984855</v>
      </c>
      <c r="G56" s="31">
        <f>IF(B56="Duval",ROUND(SUMIFS(TRIMAll!L$2:L$432,TRIMAll!$C$2:$C$432,"*"&amp;$B56&amp;"*",TRIMAll!$G$2:$G$432,"=Principal Authority")*E56/1000,0),ROUND(SUMIFS(TRIMAll!L$2:L$432,TRIMAll!$C$2:$C$432,"*"&amp;$B56&amp;"*",TRIMAll!$C$2:$C$432,"&lt;&gt;*JACKSONVILLE*",TRIMAll!$G$2:$G$432,"=Principal Authority")*E56/1000,0))</f>
        <v>57214232</v>
      </c>
      <c r="H56" s="21"/>
      <c r="I56" s="32">
        <f>IF(B56="Duval",SUMIF(TRIMAll!$C$2:$C$432,"*"&amp;$B56&amp;"*",TRIMAll!X$2:X$432),SUMIFS(TRIMAll!X$2:X$432,TRIMAll!$C$2:$C$432,"*"&amp;$B56&amp;"*",TRIMAll!$C$2:$C$432,"&lt;&gt;*JACKSONVILLE*"))</f>
        <v>65154863</v>
      </c>
      <c r="J56" s="30">
        <f>IF(B56="Duval",ROUND(I56/SUMIFS(TRIMAll!L$2:L$432,TRIMAll!$C$2:$C$432,"*"&amp;$B56&amp;"*",TRIMAll!$G$2:$G$432,"=Principal Authority")*1000,4),ROUND(I56/SUMIFS(TRIMAll!L$2:L$432,TRIMAll!$C$2:$C$432,"*"&amp;$B56&amp;"*",TRIMAll!$C$2:$C$432,"&lt;&gt;*JACKSONVILLE*",TRIMAll!$G$2:$G$432,"=Principal Authority")*1000,4))</f>
        <v>3.9714</v>
      </c>
      <c r="K56" s="21"/>
      <c r="L56" s="40">
        <f t="shared" si="2"/>
        <v>0.20099777309420533</v>
      </c>
      <c r="M56" s="41">
        <f t="shared" si="3"/>
        <v>0.13878534151516889</v>
      </c>
    </row>
    <row r="57" spans="2:13" ht="17.25" x14ac:dyDescent="0.3">
      <c r="B57" s="28" t="s">
        <v>47</v>
      </c>
      <c r="C57" s="23"/>
      <c r="D57" s="29">
        <f>IF(B57="Duval",SUMIF(TRIMAll!$C$2:$C$432,"*"&amp;$B57&amp;"*",TRIMAll!S$2:S$432),SUMIFS(TRIMAll!S$2:S$432,TRIMAll!$C$2:$C$432,"*"&amp;$B57&amp;"*",TRIMAll!$C$2:$C$432,"&lt;&gt;*JACKSONVILLE*"))</f>
        <v>13473306</v>
      </c>
      <c r="E57" s="30">
        <f>IF(B57="Duval",ROUND(D57/SUMIFS(TRIMAll!U$2:U$432,TRIMAll!$C$2:$C$432,"*"&amp;$B57&amp;"*",TRIMAll!$G$2:$G$432,"=Principal Authority")*1000,4),ROUND(D57/SUMIFS(TRIMAll!U$2:U$432,TRIMAll!$C$2:$C$432,"*"&amp;$B57&amp;"*",TRIMAll!$C$2:$C$432,"&lt;&gt;*JACKSONVILLE*",TRIMAll!$G$2:$G$432,"=Principal Authority")*1000,4))</f>
        <v>7.8684000000000003</v>
      </c>
      <c r="F57" s="31">
        <f>IF(B57="Duval",SUMIFS(TRIMAll!L$2:L$432,TRIMAll!$C$2:$C$432,"*"&amp;$B57&amp;"*",TRIMAll!$G$2:$G$432,"=Principal Authority"),SUMIFS(TRIMAll!L$2:L$432,TRIMAll!$C$2:$C$432,"*"&amp;$B57&amp;"*",TRIMAll!$C$2:$C$432,"&lt;&gt;*JACKSONVILLE*",TRIMAll!$G$2:$G$432,"=Principal Authority"))</f>
        <v>1735613762</v>
      </c>
      <c r="G57" s="31">
        <f>IF(B57="Duval",ROUND(SUMIFS(TRIMAll!L$2:L$432,TRIMAll!$C$2:$C$432,"*"&amp;$B57&amp;"*",TRIMAll!$G$2:$G$432,"=Principal Authority")*E57/1000,0),ROUND(SUMIFS(TRIMAll!L$2:L$432,TRIMAll!$C$2:$C$432,"*"&amp;$B57&amp;"*",TRIMAll!$C$2:$C$432,"&lt;&gt;*JACKSONVILLE*",TRIMAll!$G$2:$G$432,"=Principal Authority")*E57/1000,0))</f>
        <v>13656503</v>
      </c>
      <c r="H57" s="21"/>
      <c r="I57" s="32">
        <f>IF(B57="Duval",SUMIF(TRIMAll!$C$2:$C$432,"*"&amp;$B57&amp;"*",TRIMAll!X$2:X$432),SUMIFS(TRIMAll!X$2:X$432,TRIMAll!$C$2:$C$432,"*"&amp;$B57&amp;"*",TRIMAll!$C$2:$C$432,"&lt;&gt;*JACKSONVILLE*"))</f>
        <v>13656503</v>
      </c>
      <c r="J57" s="30">
        <f>IF(B57="Duval",ROUND(I57/SUMIFS(TRIMAll!L$2:L$432,TRIMAll!$C$2:$C$432,"*"&amp;$B57&amp;"*",TRIMAll!$G$2:$G$432,"=Principal Authority")*1000,4),ROUND(I57/SUMIFS(TRIMAll!L$2:L$432,TRIMAll!$C$2:$C$432,"*"&amp;$B57&amp;"*",TRIMAll!$C$2:$C$432,"&lt;&gt;*JACKSONVILLE*",TRIMAll!$G$2:$G$432,"=Principal Authority")*1000,4))</f>
        <v>7.8684000000000003</v>
      </c>
      <c r="K57" s="21"/>
      <c r="L57" s="40">
        <f t="shared" si="2"/>
        <v>1.3597034016743923E-2</v>
      </c>
      <c r="M57" s="41">
        <f t="shared" si="3"/>
        <v>0</v>
      </c>
    </row>
    <row r="58" spans="2:13" ht="17.25" x14ac:dyDescent="0.3">
      <c r="B58" s="28" t="s">
        <v>48</v>
      </c>
      <c r="C58" s="23"/>
      <c r="D58" s="29">
        <f>IF(B58="Duval",SUMIF(TRIMAll!$C$2:$C$432,"*"&amp;$B58&amp;"*",TRIMAll!S$2:S$432),SUMIFS(TRIMAll!S$2:S$432,TRIMAll!$C$2:$C$432,"*"&amp;$B58&amp;"*",TRIMAll!$C$2:$C$432,"&lt;&gt;*JACKSONVILLE*"))</f>
        <v>698134512</v>
      </c>
      <c r="E58" s="30">
        <f>IF(B58="Duval",ROUND(D58/SUMIFS(TRIMAll!U$2:U$432,TRIMAll!$C$2:$C$432,"*"&amp;$B58&amp;"*",TRIMAll!$G$2:$G$432,"=Principal Authority")*1000,4),ROUND(D58/SUMIFS(TRIMAll!U$2:U$432,TRIMAll!$C$2:$C$432,"*"&amp;$B58&amp;"*",TRIMAll!$C$2:$C$432,"&lt;&gt;*JACKSONVILLE*",TRIMAll!$G$2:$G$432,"=Principal Authority")*1000,4))</f>
        <v>6.4339000000000004</v>
      </c>
      <c r="F58" s="31">
        <f>IF(B58="Duval",SUMIFS(TRIMAll!L$2:L$432,TRIMAll!$C$2:$C$432,"*"&amp;$B58&amp;"*",TRIMAll!$G$2:$G$432,"=Principal Authority"),SUMIFS(TRIMAll!L$2:L$432,TRIMAll!$C$2:$C$432,"*"&amp;$B58&amp;"*",TRIMAll!$C$2:$C$432,"&lt;&gt;*JACKSONVILLE*",TRIMAll!$G$2:$G$432,"=Principal Authority"))</f>
        <v>120264018824</v>
      </c>
      <c r="G58" s="31">
        <f>IF(B58="Duval",ROUND(SUMIFS(TRIMAll!L$2:L$432,TRIMAll!$C$2:$C$432,"*"&amp;$B58&amp;"*",TRIMAll!$G$2:$G$432,"=Principal Authority")*E58/1000,0),ROUND(SUMIFS(TRIMAll!L$2:L$432,TRIMAll!$C$2:$C$432,"*"&amp;$B58&amp;"*",TRIMAll!$C$2:$C$432,"&lt;&gt;*JACKSONVILLE*",TRIMAll!$G$2:$G$432,"=Principal Authority")*E58/1000,0))</f>
        <v>773766671</v>
      </c>
      <c r="H58" s="21"/>
      <c r="I58" s="32">
        <f>IF(B58="Duval",SUMIF(TRIMAll!$C$2:$C$432,"*"&amp;$B58&amp;"*",TRIMAll!X$2:X$432),SUMIFS(TRIMAll!X$2:X$432,TRIMAll!$C$2:$C$432,"*"&amp;$B58&amp;"*",TRIMAll!$C$2:$C$432,"&lt;&gt;*JACKSONVILLE*"))</f>
        <v>803396323</v>
      </c>
      <c r="J58" s="30">
        <f>IF(B58="Duval",ROUND(I58/SUMIFS(TRIMAll!L$2:L$432,TRIMAll!$C$2:$C$432,"*"&amp;$B58&amp;"*",TRIMAll!$G$2:$G$432,"=Principal Authority")*1000,4),ROUND(I58/SUMIFS(TRIMAll!L$2:L$432,TRIMAll!$C$2:$C$432,"*"&amp;$B58&amp;"*",TRIMAll!$C$2:$C$432,"&lt;&gt;*JACKSONVILLE*",TRIMAll!$G$2:$G$432,"=Principal Authority")*1000,4))</f>
        <v>6.6802999999999999</v>
      </c>
      <c r="K58" s="21"/>
      <c r="L58" s="40">
        <f t="shared" si="2"/>
        <v>0.15077583071842179</v>
      </c>
      <c r="M58" s="41">
        <f t="shared" si="3"/>
        <v>3.8297144811078737E-2</v>
      </c>
    </row>
    <row r="59" spans="2:13" ht="17.25" x14ac:dyDescent="0.3">
      <c r="B59" s="28" t="s">
        <v>49</v>
      </c>
      <c r="C59" s="23"/>
      <c r="D59" s="29">
        <f>IF(B59="Duval",SUMIF(TRIMAll!$C$2:$C$432,"*"&amp;$B59&amp;"*",TRIMAll!S$2:S$432),SUMIFS(TRIMAll!S$2:S$432,TRIMAll!$C$2:$C$432,"*"&amp;$B59&amp;"*",TRIMAll!$C$2:$C$432,"&lt;&gt;*JACKSONVILLE*"))</f>
        <v>161934843</v>
      </c>
      <c r="E59" s="30">
        <f>IF(B59="Duval",ROUND(D59/SUMIFS(TRIMAll!U$2:U$432,TRIMAll!$C$2:$C$432,"*"&amp;$B59&amp;"*",TRIMAll!$G$2:$G$432,"=Principal Authority")*1000,4),ROUND(D59/SUMIFS(TRIMAll!U$2:U$432,TRIMAll!$C$2:$C$432,"*"&amp;$B59&amp;"*",TRIMAll!$C$2:$C$432,"&lt;&gt;*JACKSONVILLE*",TRIMAll!$G$2:$G$432,"=Principal Authority")*1000,4))</f>
        <v>7.9523999999999999</v>
      </c>
      <c r="F59" s="31">
        <f>IF(B59="Duval",SUMIFS(TRIMAll!L$2:L$432,TRIMAll!$C$2:$C$432,"*"&amp;$B59&amp;"*",TRIMAll!$G$2:$G$432,"=Principal Authority"),SUMIFS(TRIMAll!L$2:L$432,TRIMAll!$C$2:$C$432,"*"&amp;$B59&amp;"*",TRIMAll!$C$2:$C$432,"&lt;&gt;*JACKSONVILLE*",TRIMAll!$G$2:$G$432,"=Principal Authority"))</f>
        <v>22950927882</v>
      </c>
      <c r="G59" s="31">
        <f>IF(B59="Duval",ROUND(SUMIFS(TRIMAll!L$2:L$432,TRIMAll!$C$2:$C$432,"*"&amp;$B59&amp;"*",TRIMAll!$G$2:$G$432,"=Principal Authority")*E59/1000,0),ROUND(SUMIFS(TRIMAll!L$2:L$432,TRIMAll!$C$2:$C$432,"*"&amp;$B59&amp;"*",TRIMAll!$C$2:$C$432,"&lt;&gt;*JACKSONVILLE*",TRIMAll!$G$2:$G$432,"=Principal Authority")*E59/1000,0))</f>
        <v>182514959</v>
      </c>
      <c r="H59" s="21"/>
      <c r="I59" s="32">
        <f>IF(B59="Duval",SUMIF(TRIMAll!$C$2:$C$432,"*"&amp;$B59&amp;"*",TRIMAll!X$2:X$432),SUMIFS(TRIMAll!X$2:X$432,TRIMAll!$C$2:$C$432,"*"&amp;$B59&amp;"*",TRIMAll!$C$2:$C$432,"&lt;&gt;*JACKSONVILLE*"))</f>
        <v>181825855</v>
      </c>
      <c r="J59" s="30">
        <f>IF(B59="Duval",ROUND(I59/SUMIFS(TRIMAll!L$2:L$432,TRIMAll!$C$2:$C$432,"*"&amp;$B59&amp;"*",TRIMAll!$G$2:$G$432,"=Principal Authority")*1000,4),ROUND(I59/SUMIFS(TRIMAll!L$2:L$432,TRIMAll!$C$2:$C$432,"*"&amp;$B59&amp;"*",TRIMAll!$C$2:$C$432,"&lt;&gt;*JACKSONVILLE*",TRIMAll!$G$2:$G$432,"=Principal Authority")*1000,4))</f>
        <v>7.9223999999999997</v>
      </c>
      <c r="K59" s="21"/>
      <c r="L59" s="40">
        <f t="shared" si="2"/>
        <v>0.12283342875134044</v>
      </c>
      <c r="M59" s="41">
        <f t="shared" si="3"/>
        <v>-3.7724460540214588E-3</v>
      </c>
    </row>
    <row r="60" spans="2:13" ht="17.25" x14ac:dyDescent="0.3">
      <c r="B60" s="28" t="s">
        <v>50</v>
      </c>
      <c r="C60" s="23"/>
      <c r="D60" s="29">
        <f>IF(B60="Duval",SUMIF(TRIMAll!$C$2:$C$432,"*"&amp;$B60&amp;"*",TRIMAll!S$2:S$432),SUMIFS(TRIMAll!S$2:S$432,TRIMAll!$C$2:$C$432,"*"&amp;$B60&amp;"*",TRIMAll!$C$2:$C$432,"&lt;&gt;*JACKSONVILLE*"))</f>
        <v>1052384626</v>
      </c>
      <c r="E60" s="30">
        <f>IF(B60="Duval",ROUND(D60/SUMIFS(TRIMAll!U$2:U$432,TRIMAll!$C$2:$C$432,"*"&amp;$B60&amp;"*",TRIMAll!$G$2:$G$432,"=Principal Authority")*1000,4),ROUND(D60/SUMIFS(TRIMAll!U$2:U$432,TRIMAll!$C$2:$C$432,"*"&amp;$B60&amp;"*",TRIMAll!$C$2:$C$432,"&lt;&gt;*JACKSONVILLE*",TRIMAll!$G$2:$G$432,"=Principal Authority")*1000,4))</f>
        <v>6.3362999999999996</v>
      </c>
      <c r="F60" s="31">
        <f>IF(B60="Duval",SUMIFS(TRIMAll!L$2:L$432,TRIMAll!$C$2:$C$432,"*"&amp;$B60&amp;"*",TRIMAll!$G$2:$G$432,"=Principal Authority"),SUMIFS(TRIMAll!L$2:L$432,TRIMAll!$C$2:$C$432,"*"&amp;$B60&amp;"*",TRIMAll!$C$2:$C$432,"&lt;&gt;*JACKSONVILLE*",TRIMAll!$G$2:$G$432,"=Principal Authority"))</f>
        <v>176846761549</v>
      </c>
      <c r="G60" s="31">
        <f>IF(B60="Duval",ROUND(SUMIFS(TRIMAll!L$2:L$432,TRIMAll!$C$2:$C$432,"*"&amp;$B60&amp;"*",TRIMAll!$G$2:$G$432,"=Principal Authority")*E60/1000,0),ROUND(SUMIFS(TRIMAll!L$2:L$432,TRIMAll!$C$2:$C$432,"*"&amp;$B60&amp;"*",TRIMAll!$C$2:$C$432,"&lt;&gt;*JACKSONVILLE*",TRIMAll!$G$2:$G$432,"=Principal Authority")*E60/1000,0))</f>
        <v>1120554135</v>
      </c>
      <c r="H60" s="21"/>
      <c r="I60" s="32">
        <f>IF(B60="Duval",SUMIF(TRIMAll!$C$2:$C$432,"*"&amp;$B60&amp;"*",TRIMAll!X$2:X$432),SUMIFS(TRIMAll!X$2:X$432,TRIMAll!$C$2:$C$432,"*"&amp;$B60&amp;"*",TRIMAll!$C$2:$C$432,"&lt;&gt;*JACKSONVILLE*"))</f>
        <v>1165857612</v>
      </c>
      <c r="J60" s="30">
        <f>IF(B60="Duval",ROUND(I60/SUMIFS(TRIMAll!L$2:L$432,TRIMAll!$C$2:$C$432,"*"&amp;$B60&amp;"*",TRIMAll!$G$2:$G$432,"=Principal Authority")*1000,4),ROUND(I60/SUMIFS(TRIMAll!L$2:L$432,TRIMAll!$C$2:$C$432,"*"&amp;$B60&amp;"*",TRIMAll!$C$2:$C$432,"&lt;&gt;*JACKSONVILLE*",TRIMAll!$G$2:$G$432,"=Principal Authority")*1000,4))</f>
        <v>6.5925000000000002</v>
      </c>
      <c r="K60" s="21"/>
      <c r="L60" s="40">
        <f t="shared" si="2"/>
        <v>0.10782463293035602</v>
      </c>
      <c r="M60" s="41">
        <f t="shared" si="3"/>
        <v>4.0433691586572708E-2</v>
      </c>
    </row>
    <row r="61" spans="2:13" ht="17.25" x14ac:dyDescent="0.3">
      <c r="B61" s="28" t="s">
        <v>51</v>
      </c>
      <c r="C61" s="23"/>
      <c r="D61" s="29">
        <f>IF(B61="Duval",SUMIF(TRIMAll!$C$2:$C$432,"*"&amp;$B61&amp;"*",TRIMAll!S$2:S$432),SUMIFS(TRIMAll!S$2:S$432,TRIMAll!$C$2:$C$432,"*"&amp;$B61&amp;"*",TRIMAll!$C$2:$C$432,"&lt;&gt;*JACKSONVILLE*"))</f>
        <v>203118196</v>
      </c>
      <c r="E61" s="30">
        <f>IF(B61="Duval",ROUND(D61/SUMIFS(TRIMAll!U$2:U$432,TRIMAll!$C$2:$C$432,"*"&amp;$B61&amp;"*",TRIMAll!$G$2:$G$432,"=Principal Authority")*1000,4),ROUND(D61/SUMIFS(TRIMAll!U$2:U$432,TRIMAll!$C$2:$C$432,"*"&amp;$B61&amp;"*",TRIMAll!$C$2:$C$432,"&lt;&gt;*JACKSONVILLE*",TRIMAll!$G$2:$G$432,"=Principal Authority")*1000,4))</f>
        <v>9.2073999999999998</v>
      </c>
      <c r="F61" s="31">
        <f>IF(B61="Duval",SUMIFS(TRIMAll!L$2:L$432,TRIMAll!$C$2:$C$432,"*"&amp;$B61&amp;"*",TRIMAll!$G$2:$G$432,"=Principal Authority"),SUMIFS(TRIMAll!L$2:L$432,TRIMAll!$C$2:$C$432,"*"&amp;$B61&amp;"*",TRIMAll!$C$2:$C$432,"&lt;&gt;*JACKSONVILLE*",TRIMAll!$G$2:$G$432,"=Principal Authority"))</f>
        <v>24676449043</v>
      </c>
      <c r="G61" s="31">
        <f>IF(B61="Duval",ROUND(SUMIFS(TRIMAll!L$2:L$432,TRIMAll!$C$2:$C$432,"*"&amp;$B61&amp;"*",TRIMAll!$G$2:$G$432,"=Principal Authority")*E61/1000,0),ROUND(SUMIFS(TRIMAll!L$2:L$432,TRIMAll!$C$2:$C$432,"*"&amp;$B61&amp;"*",TRIMAll!$C$2:$C$432,"&lt;&gt;*JACKSONVILLE*",TRIMAll!$G$2:$G$432,"=Principal Authority")*E61/1000,0))</f>
        <v>227205937</v>
      </c>
      <c r="H61" s="21"/>
      <c r="I61" s="32">
        <f>IF(B61="Duval",SUMIF(TRIMAll!$C$2:$C$432,"*"&amp;$B61&amp;"*",TRIMAll!X$2:X$432),SUMIFS(TRIMAll!X$2:X$432,TRIMAll!$C$2:$C$432,"*"&amp;$B61&amp;"*",TRIMAll!$C$2:$C$432,"&lt;&gt;*JACKSONVILLE*"))</f>
        <v>229354191</v>
      </c>
      <c r="J61" s="30">
        <f>IF(B61="Duval",ROUND(I61/SUMIFS(TRIMAll!L$2:L$432,TRIMAll!$C$2:$C$432,"*"&amp;$B61&amp;"*",TRIMAll!$G$2:$G$432,"=Principal Authority")*1000,4),ROUND(I61/SUMIFS(TRIMAll!L$2:L$432,TRIMAll!$C$2:$C$432,"*"&amp;$B61&amp;"*",TRIMAll!$C$2:$C$432,"&lt;&gt;*JACKSONVILLE*",TRIMAll!$G$2:$G$432,"=Principal Authority")*1000,4))</f>
        <v>9.2944999999999993</v>
      </c>
      <c r="K61" s="21"/>
      <c r="L61" s="40">
        <f t="shared" si="2"/>
        <v>0.12916614816724742</v>
      </c>
      <c r="M61" s="41">
        <f t="shared" si="3"/>
        <v>9.4597823489801156E-3</v>
      </c>
    </row>
    <row r="62" spans="2:13" ht="17.25" x14ac:dyDescent="0.3">
      <c r="B62" s="28" t="s">
        <v>52</v>
      </c>
      <c r="C62" s="23"/>
      <c r="D62" s="29">
        <f>IF(B62="Duval",SUMIF(TRIMAll!$C$2:$C$432,"*"&amp;$B62&amp;"*",TRIMAll!S$2:S$432),SUMIFS(TRIMAll!S$2:S$432,TRIMAll!$C$2:$C$432,"*"&amp;$B62&amp;"*",TRIMAll!$C$2:$C$432,"&lt;&gt;*JACKSONVILLE*"))</f>
        <v>473940758</v>
      </c>
      <c r="E62" s="30">
        <f>IF(B62="Duval",ROUND(D62/SUMIFS(TRIMAll!U$2:U$432,TRIMAll!$C$2:$C$432,"*"&amp;$B62&amp;"*",TRIMAll!$G$2:$G$432,"=Principal Authority")*1000,4),ROUND(D62/SUMIFS(TRIMAll!U$2:U$432,TRIMAll!$C$2:$C$432,"*"&amp;$B62&amp;"*",TRIMAll!$C$2:$C$432,"&lt;&gt;*JACKSONVILLE*",TRIMAll!$G$2:$G$432,"=Principal Authority")*1000,4))</f>
        <v>6.7188999999999997</v>
      </c>
      <c r="F62" s="31">
        <f>IF(B62="Duval",SUMIFS(TRIMAll!L$2:L$432,TRIMAll!$C$2:$C$432,"*"&amp;$B62&amp;"*",TRIMAll!$G$2:$G$432,"=Principal Authority"),SUMIFS(TRIMAll!L$2:L$432,TRIMAll!$C$2:$C$432,"*"&amp;$B62&amp;"*",TRIMAll!$C$2:$C$432,"&lt;&gt;*JACKSONVILLE*",TRIMAll!$G$2:$G$432,"=Principal Authority"))</f>
        <v>73604866454</v>
      </c>
      <c r="G62" s="31">
        <f>IF(B62="Duval",ROUND(SUMIFS(TRIMAll!L$2:L$432,TRIMAll!$C$2:$C$432,"*"&amp;$B62&amp;"*",TRIMAll!$G$2:$G$432,"=Principal Authority")*E62/1000,0),ROUND(SUMIFS(TRIMAll!L$2:L$432,TRIMAll!$C$2:$C$432,"*"&amp;$B62&amp;"*",TRIMAll!$C$2:$C$432,"&lt;&gt;*JACKSONVILLE*",TRIMAll!$G$2:$G$432,"=Principal Authority")*E62/1000,0))</f>
        <v>494543737</v>
      </c>
      <c r="H62" s="21"/>
      <c r="I62" s="32">
        <f>IF(B62="Duval",SUMIF(TRIMAll!$C$2:$C$432,"*"&amp;$B62&amp;"*",TRIMAll!X$2:X$432),SUMIFS(TRIMAll!X$2:X$432,TRIMAll!$C$2:$C$432,"*"&amp;$B62&amp;"*",TRIMAll!$C$2:$C$432,"&lt;&gt;*JACKSONVILLE*"))</f>
        <v>523440778</v>
      </c>
      <c r="J62" s="30">
        <f>IF(B62="Duval",ROUND(I62/SUMIFS(TRIMAll!L$2:L$432,TRIMAll!$C$2:$C$432,"*"&amp;$B62&amp;"*",TRIMAll!$G$2:$G$432,"=Principal Authority")*1000,4),ROUND(I62/SUMIFS(TRIMAll!L$2:L$432,TRIMAll!$C$2:$C$432,"*"&amp;$B62&amp;"*",TRIMAll!$C$2:$C$432,"&lt;&gt;*JACKSONVILLE*",TRIMAll!$G$2:$G$432,"=Principal Authority")*1000,4))</f>
        <v>7.1115000000000004</v>
      </c>
      <c r="K62" s="21"/>
      <c r="L62" s="40">
        <f t="shared" si="2"/>
        <v>0.10444347561262077</v>
      </c>
      <c r="M62" s="41">
        <f t="shared" si="3"/>
        <v>5.8432183839616715E-2</v>
      </c>
    </row>
    <row r="63" spans="2:13" ht="17.25" x14ac:dyDescent="0.3">
      <c r="B63" s="28" t="s">
        <v>53</v>
      </c>
      <c r="C63" s="23"/>
      <c r="D63" s="29">
        <f>IF(B63="Duval",SUMIF(TRIMAll!$C$2:$C$432,"*"&amp;$B63&amp;"*",TRIMAll!S$2:S$432),SUMIFS(TRIMAll!S$2:S$432,TRIMAll!$C$2:$C$432,"*"&amp;$B63&amp;"*",TRIMAll!$C$2:$C$432,"&lt;&gt;*JACKSONVILLE*"))</f>
        <v>201541045</v>
      </c>
      <c r="E63" s="30">
        <f>IF(B63="Duval",ROUND(D63/SUMIFS(TRIMAll!U$2:U$432,TRIMAll!$C$2:$C$432,"*"&amp;$B63&amp;"*",TRIMAll!$G$2:$G$432,"=Principal Authority")*1000,4),ROUND(D63/SUMIFS(TRIMAll!U$2:U$432,TRIMAll!$C$2:$C$432,"*"&amp;$B63&amp;"*",TRIMAll!$C$2:$C$432,"&lt;&gt;*JACKSONVILLE*",TRIMAll!$G$2:$G$432,"=Principal Authority")*1000,4))</f>
        <v>6.8417000000000003</v>
      </c>
      <c r="F63" s="31">
        <f>IF(B63="Duval",SUMIFS(TRIMAll!L$2:L$432,TRIMAll!$C$2:$C$432,"*"&amp;$B63&amp;"*",TRIMAll!$G$2:$G$432,"=Principal Authority"),SUMIFS(TRIMAll!L$2:L$432,TRIMAll!$C$2:$C$432,"*"&amp;$B63&amp;"*",TRIMAll!$C$2:$C$432,"&lt;&gt;*JACKSONVILLE*",TRIMAll!$G$2:$G$432,"=Principal Authority"))</f>
        <v>31423607984</v>
      </c>
      <c r="G63" s="31">
        <f>IF(B63="Duval",ROUND(SUMIFS(TRIMAll!L$2:L$432,TRIMAll!$C$2:$C$432,"*"&amp;$B63&amp;"*",TRIMAll!$G$2:$G$432,"=Principal Authority")*E63/1000,0),ROUND(SUMIFS(TRIMAll!L$2:L$432,TRIMAll!$C$2:$C$432,"*"&amp;$B63&amp;"*",TRIMAll!$C$2:$C$432,"&lt;&gt;*JACKSONVILLE*",TRIMAll!$G$2:$G$432,"=Principal Authority")*E63/1000,0))</f>
        <v>214990899</v>
      </c>
      <c r="H63" s="21"/>
      <c r="I63" s="32">
        <f>IF(B63="Duval",SUMIF(TRIMAll!$C$2:$C$432,"*"&amp;$B63&amp;"*",TRIMAll!X$2:X$432),SUMIFS(TRIMAll!X$2:X$432,TRIMAll!$C$2:$C$432,"*"&amp;$B63&amp;"*",TRIMAll!$C$2:$C$432,"&lt;&gt;*JACKSONVILLE*"))</f>
        <v>229759445</v>
      </c>
      <c r="J63" s="30">
        <f>IF(B63="Duval",ROUND(I63/SUMIFS(TRIMAll!L$2:L$432,TRIMAll!$C$2:$C$432,"*"&amp;$B63&amp;"*",TRIMAll!$G$2:$G$432,"=Principal Authority")*1000,4),ROUND(I63/SUMIFS(TRIMAll!L$2:L$432,TRIMAll!$C$2:$C$432,"*"&amp;$B63&amp;"*",TRIMAll!$C$2:$C$432,"&lt;&gt;*JACKSONVILLE*",TRIMAll!$G$2:$G$432,"=Principal Authority")*1000,4))</f>
        <v>7.3117000000000001</v>
      </c>
      <c r="K63" s="21"/>
      <c r="L63" s="40">
        <f t="shared" si="2"/>
        <v>0.14001316704495603</v>
      </c>
      <c r="M63" s="41">
        <f t="shared" si="3"/>
        <v>6.8696376631538908E-2</v>
      </c>
    </row>
    <row r="64" spans="2:13" ht="17.25" x14ac:dyDescent="0.3">
      <c r="B64" s="28" t="s">
        <v>54</v>
      </c>
      <c r="C64" s="23"/>
      <c r="D64" s="29">
        <f>IF(B64="Duval",SUMIF(TRIMAll!$C$2:$C$432,"*"&amp;$B64&amp;"*",TRIMAll!S$2:S$432),SUMIFS(TRIMAll!S$2:S$432,TRIMAll!$C$2:$C$432,"*"&amp;$B64&amp;"*",TRIMAll!$C$2:$C$432,"&lt;&gt;*JACKSONVILLE*"))</f>
        <v>34048005</v>
      </c>
      <c r="E64" s="30">
        <f>IF(B64="Duval",ROUND(D64/SUMIFS(TRIMAll!U$2:U$432,TRIMAll!$C$2:$C$432,"*"&amp;$B64&amp;"*",TRIMAll!$G$2:$G$432,"=Principal Authority")*1000,4),ROUND(D64/SUMIFS(TRIMAll!U$2:U$432,TRIMAll!$C$2:$C$432,"*"&amp;$B64&amp;"*",TRIMAll!$C$2:$C$432,"&lt;&gt;*JACKSONVILLE*",TRIMAll!$G$2:$G$432,"=Principal Authority")*1000,4))</f>
        <v>9.8051999999999992</v>
      </c>
      <c r="F64" s="31">
        <f>IF(B64="Duval",SUMIFS(TRIMAll!L$2:L$432,TRIMAll!$C$2:$C$432,"*"&amp;$B64&amp;"*",TRIMAll!$G$2:$G$432,"=Principal Authority"),SUMIFS(TRIMAll!L$2:L$432,TRIMAll!$C$2:$C$432,"*"&amp;$B64&amp;"*",TRIMAll!$C$2:$C$432,"&lt;&gt;*JACKSONVILLE*",TRIMAll!$G$2:$G$432,"=Principal Authority"))</f>
        <v>3491795532</v>
      </c>
      <c r="G64" s="31">
        <f>IF(B64="Duval",ROUND(SUMIFS(TRIMAll!L$2:L$432,TRIMAll!$C$2:$C$432,"*"&amp;$B64&amp;"*",TRIMAll!$G$2:$G$432,"=Principal Authority")*E64/1000,0),ROUND(SUMIFS(TRIMAll!L$2:L$432,TRIMAll!$C$2:$C$432,"*"&amp;$B64&amp;"*",TRIMAll!$C$2:$C$432,"&lt;&gt;*JACKSONVILLE*",TRIMAll!$G$2:$G$432,"=Principal Authority")*E64/1000,0))</f>
        <v>34237754</v>
      </c>
      <c r="H64" s="21"/>
      <c r="I64" s="32">
        <f>IF(B64="Duval",SUMIF(TRIMAll!$C$2:$C$432,"*"&amp;$B64&amp;"*",TRIMAll!X$2:X$432),SUMIFS(TRIMAll!X$2:X$432,TRIMAll!$C$2:$C$432,"*"&amp;$B64&amp;"*",TRIMAll!$C$2:$C$432,"&lt;&gt;*JACKSONVILLE*"))</f>
        <v>37914466</v>
      </c>
      <c r="J64" s="30">
        <f>IF(B64="Duval",ROUND(I64/SUMIFS(TRIMAll!L$2:L$432,TRIMAll!$C$2:$C$432,"*"&amp;$B64&amp;"*",TRIMAll!$G$2:$G$432,"=Principal Authority")*1000,4),ROUND(I64/SUMIFS(TRIMAll!L$2:L$432,TRIMAll!$C$2:$C$432,"*"&amp;$B64&amp;"*",TRIMAll!$C$2:$C$432,"&lt;&gt;*JACKSONVILLE*",TRIMAll!$G$2:$G$432,"=Principal Authority")*1000,4))</f>
        <v>10.8582</v>
      </c>
      <c r="K64" s="21"/>
      <c r="L64" s="40">
        <f t="shared" si="2"/>
        <v>0.11355910573908809</v>
      </c>
      <c r="M64" s="41">
        <f t="shared" si="3"/>
        <v>0.10739199608371078</v>
      </c>
    </row>
    <row r="65" spans="2:13" ht="17.25" x14ac:dyDescent="0.3">
      <c r="B65" s="28" t="s">
        <v>55</v>
      </c>
      <c r="C65" s="23"/>
      <c r="D65" s="29">
        <f>IF(B65="Duval",SUMIF(TRIMAll!$C$2:$C$432,"*"&amp;$B65&amp;"*",TRIMAll!S$2:S$432),SUMIFS(TRIMAll!S$2:S$432,TRIMAll!$C$2:$C$432,"*"&amp;$B65&amp;"*",TRIMAll!$C$2:$C$432,"&lt;&gt;*JACKSONVILLE*"))</f>
        <v>158844806</v>
      </c>
      <c r="E65" s="30">
        <f>IF(B65="Duval",ROUND(D65/SUMIFS(TRIMAll!U$2:U$432,TRIMAll!$C$2:$C$432,"*"&amp;$B65&amp;"*",TRIMAll!$G$2:$G$432,"=Principal Authority")*1000,4),ROUND(D65/SUMIFS(TRIMAll!U$2:U$432,TRIMAll!$C$2:$C$432,"*"&amp;$B65&amp;"*",TRIMAll!$C$2:$C$432,"&lt;&gt;*JACKSONVILLE*",TRIMAll!$G$2:$G$432,"=Principal Authority")*1000,4))</f>
        <v>6.9501999999999997</v>
      </c>
      <c r="F65" s="31">
        <f>IF(B65="Duval",SUMIFS(TRIMAll!L$2:L$432,TRIMAll!$C$2:$C$432,"*"&amp;$B65&amp;"*",TRIMAll!$G$2:$G$432,"=Principal Authority"),SUMIFS(TRIMAll!L$2:L$432,TRIMAll!$C$2:$C$432,"*"&amp;$B65&amp;"*",TRIMAll!$C$2:$C$432,"&lt;&gt;*JACKSONVILLE*",TRIMAll!$G$2:$G$432,"=Principal Authority"))</f>
        <v>23858170140</v>
      </c>
      <c r="G65" s="31">
        <f>IF(B65="Duval",ROUND(SUMIFS(TRIMAll!L$2:L$432,TRIMAll!$C$2:$C$432,"*"&amp;$B65&amp;"*",TRIMAll!$G$2:$G$432,"=Principal Authority")*E65/1000,0),ROUND(SUMIFS(TRIMAll!L$2:L$432,TRIMAll!$C$2:$C$432,"*"&amp;$B65&amp;"*",TRIMAll!$C$2:$C$432,"&lt;&gt;*JACKSONVILLE*",TRIMAll!$G$2:$G$432,"=Principal Authority")*E65/1000,0))</f>
        <v>165819054</v>
      </c>
      <c r="H65" s="21"/>
      <c r="I65" s="32">
        <f>IF(B65="Duval",SUMIF(TRIMAll!$C$2:$C$432,"*"&amp;$B65&amp;"*",TRIMAll!X$2:X$432),SUMIFS(TRIMAll!X$2:X$432,TRIMAll!$C$2:$C$432,"*"&amp;$B65&amp;"*",TRIMAll!$C$2:$C$432,"&lt;&gt;*JACKSONVILLE*"))</f>
        <v>173014806</v>
      </c>
      <c r="J65" s="30">
        <f>IF(B65="Duval",ROUND(I65/SUMIFS(TRIMAll!L$2:L$432,TRIMAll!$C$2:$C$432,"*"&amp;$B65&amp;"*",TRIMAll!$G$2:$G$432,"=Principal Authority")*1000,4),ROUND(I65/SUMIFS(TRIMAll!L$2:L$432,TRIMAll!$C$2:$C$432,"*"&amp;$B65&amp;"*",TRIMAll!$C$2:$C$432,"&lt;&gt;*JACKSONVILLE*",TRIMAll!$G$2:$G$432,"=Principal Authority")*1000,4))</f>
        <v>7.2518000000000002</v>
      </c>
      <c r="K65" s="21"/>
      <c r="L65" s="40">
        <f t="shared" si="2"/>
        <v>8.9206568076264328E-2</v>
      </c>
      <c r="M65" s="41">
        <f t="shared" si="3"/>
        <v>4.3394434692526913E-2</v>
      </c>
    </row>
    <row r="66" spans="2:13" ht="17.25" x14ac:dyDescent="0.3">
      <c r="B66" s="28" t="s">
        <v>56</v>
      </c>
      <c r="C66" s="23"/>
      <c r="D66" s="29">
        <f>IF(B66="Duval",SUMIF(TRIMAll!$C$2:$C$432,"*"&amp;$B66&amp;"*",TRIMAll!S$2:S$432),SUMIFS(TRIMAll!S$2:S$432,TRIMAll!$C$2:$C$432,"*"&amp;$B66&amp;"*",TRIMAll!$C$2:$C$432,"&lt;&gt;*JACKSONVILLE*"))</f>
        <v>146730604</v>
      </c>
      <c r="E66" s="30">
        <f>IF(B66="Duval",ROUND(D66/SUMIFS(TRIMAll!U$2:U$432,TRIMAll!$C$2:$C$432,"*"&amp;$B66&amp;"*",TRIMAll!$G$2:$G$432,"=Principal Authority")*1000,4),ROUND(D66/SUMIFS(TRIMAll!U$2:U$432,TRIMAll!$C$2:$C$432,"*"&amp;$B66&amp;"*",TRIMAll!$C$2:$C$432,"&lt;&gt;*JACKSONVILLE*",TRIMAll!$G$2:$G$432,"=Principal Authority")*1000,4))</f>
        <v>8.1349</v>
      </c>
      <c r="F66" s="31">
        <f>IF(B66="Duval",SUMIFS(TRIMAll!L$2:L$432,TRIMAll!$C$2:$C$432,"*"&amp;$B66&amp;"*",TRIMAll!$G$2:$G$432,"=Principal Authority"),SUMIFS(TRIMAll!L$2:L$432,TRIMAll!$C$2:$C$432,"*"&amp;$B66&amp;"*",TRIMAll!$C$2:$C$432,"&lt;&gt;*JACKSONVILLE*",TRIMAll!$G$2:$G$432,"=Principal Authority"))</f>
        <v>18814644918</v>
      </c>
      <c r="G66" s="31">
        <f>IF(B66="Duval",ROUND(SUMIFS(TRIMAll!L$2:L$432,TRIMAll!$C$2:$C$432,"*"&amp;$B66&amp;"*",TRIMAll!$G$2:$G$432,"=Principal Authority")*E66/1000,0),ROUND(SUMIFS(TRIMAll!L$2:L$432,TRIMAll!$C$2:$C$432,"*"&amp;$B66&amp;"*",TRIMAll!$C$2:$C$432,"&lt;&gt;*JACKSONVILLE*",TRIMAll!$G$2:$G$432,"=Principal Authority")*E66/1000,0))</f>
        <v>153055255</v>
      </c>
      <c r="H66" s="21"/>
      <c r="I66" s="32">
        <f>IF(B66="Duval",SUMIF(TRIMAll!$C$2:$C$432,"*"&amp;$B66&amp;"*",TRIMAll!X$2:X$432),SUMIFS(TRIMAll!X$2:X$432,TRIMAll!$C$2:$C$432,"*"&amp;$B66&amp;"*",TRIMAll!$C$2:$C$432,"&lt;&gt;*JACKSONVILLE*"))</f>
        <v>167604462</v>
      </c>
      <c r="J66" s="30">
        <f>IF(B66="Duval",ROUND(I66/SUMIFS(TRIMAll!L$2:L$432,TRIMAll!$C$2:$C$432,"*"&amp;$B66&amp;"*",TRIMAll!$G$2:$G$432,"=Principal Authority")*1000,4),ROUND(I66/SUMIFS(TRIMAll!L$2:L$432,TRIMAll!$C$2:$C$432,"*"&amp;$B66&amp;"*",TRIMAll!$C$2:$C$432,"&lt;&gt;*JACKSONVILLE*",TRIMAll!$G$2:$G$432,"=Principal Authority")*1000,4))</f>
        <v>8.9082000000000008</v>
      </c>
      <c r="K66" s="21"/>
      <c r="L66" s="40">
        <f t="shared" si="2"/>
        <v>0.14225974289589921</v>
      </c>
      <c r="M66" s="41">
        <f t="shared" si="3"/>
        <v>9.5059558199855038E-2</v>
      </c>
    </row>
    <row r="67" spans="2:13" ht="17.25" x14ac:dyDescent="0.3">
      <c r="B67" s="28" t="s">
        <v>57</v>
      </c>
      <c r="C67" s="23"/>
      <c r="D67" s="29">
        <f>IF(B67="Duval",SUMIF(TRIMAll!$C$2:$C$432,"*"&amp;$B67&amp;"*",TRIMAll!S$2:S$432),SUMIFS(TRIMAll!S$2:S$432,TRIMAll!$C$2:$C$432,"*"&amp;$B67&amp;"*",TRIMAll!$C$2:$C$432,"&lt;&gt;*JACKSONVILLE*"))</f>
        <v>50299230</v>
      </c>
      <c r="E67" s="30">
        <f>IF(B67="Duval",ROUND(D67/SUMIFS(TRIMAll!U$2:U$432,TRIMAll!$C$2:$C$432,"*"&amp;$B67&amp;"*",TRIMAll!$G$2:$G$432,"=Principal Authority")*1000,4),ROUND(D67/SUMIFS(TRIMAll!U$2:U$432,TRIMAll!$C$2:$C$432,"*"&amp;$B67&amp;"*",TRIMAll!$C$2:$C$432,"&lt;&gt;*JACKSONVILLE*",TRIMAll!$G$2:$G$432,"=Principal Authority")*1000,4))</f>
        <v>5.9404000000000003</v>
      </c>
      <c r="F67" s="31">
        <f>IF(B67="Duval",SUMIFS(TRIMAll!L$2:L$432,TRIMAll!$C$2:$C$432,"*"&amp;$B67&amp;"*",TRIMAll!$G$2:$G$432,"=Principal Authority"),SUMIFS(TRIMAll!L$2:L$432,TRIMAll!$C$2:$C$432,"*"&amp;$B67&amp;"*",TRIMAll!$C$2:$C$432,"&lt;&gt;*JACKSONVILLE*",TRIMAll!$G$2:$G$432,"=Principal Authority"))</f>
        <v>8805681800</v>
      </c>
      <c r="G67" s="31">
        <f>IF(B67="Duval",ROUND(SUMIFS(TRIMAll!L$2:L$432,TRIMAll!$C$2:$C$432,"*"&amp;$B67&amp;"*",TRIMAll!$G$2:$G$432,"=Principal Authority")*E67/1000,0),ROUND(SUMIFS(TRIMAll!L$2:L$432,TRIMAll!$C$2:$C$432,"*"&amp;$B67&amp;"*",TRIMAll!$C$2:$C$432,"&lt;&gt;*JACKSONVILLE*",TRIMAll!$G$2:$G$432,"=Principal Authority")*E67/1000,0))</f>
        <v>52309272</v>
      </c>
      <c r="H67" s="21"/>
      <c r="I67" s="32">
        <f>IF(B67="Duval",SUMIF(TRIMAll!$C$2:$C$432,"*"&amp;$B67&amp;"*",TRIMAll!X$2:X$432),SUMIFS(TRIMAll!X$2:X$432,TRIMAll!$C$2:$C$432,"*"&amp;$B67&amp;"*",TRIMAll!$C$2:$C$432,"&lt;&gt;*JACKSONVILLE*"))</f>
        <v>53673272</v>
      </c>
      <c r="J67" s="30">
        <f>IF(B67="Duval",ROUND(I67/SUMIFS(TRIMAll!L$2:L$432,TRIMAll!$C$2:$C$432,"*"&amp;$B67&amp;"*",TRIMAll!$G$2:$G$432,"=Principal Authority")*1000,4),ROUND(I67/SUMIFS(TRIMAll!L$2:L$432,TRIMAll!$C$2:$C$432,"*"&amp;$B67&amp;"*",TRIMAll!$C$2:$C$432,"&lt;&gt;*JACKSONVILLE*",TRIMAll!$G$2:$G$432,"=Principal Authority")*1000,4))</f>
        <v>6.0952999999999999</v>
      </c>
      <c r="K67" s="21"/>
      <c r="L67" s="40">
        <f t="shared" si="2"/>
        <v>6.7079396642851188E-2</v>
      </c>
      <c r="M67" s="41">
        <f t="shared" si="3"/>
        <v>2.6075685139047806E-2</v>
      </c>
    </row>
    <row r="68" spans="2:13" ht="17.25" x14ac:dyDescent="0.3">
      <c r="B68" s="28" t="s">
        <v>58</v>
      </c>
      <c r="C68" s="23"/>
      <c r="D68" s="29">
        <f>IF(B68="Duval",SUMIF(TRIMAll!$C$2:$C$432,"*"&amp;$B68&amp;"*",TRIMAll!S$2:S$432),SUMIFS(TRIMAll!S$2:S$432,TRIMAll!$C$2:$C$432,"*"&amp;$B68&amp;"*",TRIMAll!$C$2:$C$432,"&lt;&gt;*JACKSONVILLE*"))</f>
        <v>191760081</v>
      </c>
      <c r="E68" s="30">
        <f>IF(B68="Duval",ROUND(D68/SUMIFS(TRIMAll!U$2:U$432,TRIMAll!$C$2:$C$432,"*"&amp;$B68&amp;"*",TRIMAll!$G$2:$G$432,"=Principal Authority")*1000,4),ROUND(D68/SUMIFS(TRIMAll!U$2:U$432,TRIMAll!$C$2:$C$432,"*"&amp;$B68&amp;"*",TRIMAll!$C$2:$C$432,"&lt;&gt;*JACKSONVILLE*",TRIMAll!$G$2:$G$432,"=Principal Authority")*1000,4))</f>
        <v>3.6295000000000002</v>
      </c>
      <c r="F68" s="31">
        <f>IF(B68="Duval",SUMIFS(TRIMAll!L$2:L$432,TRIMAll!$C$2:$C$432,"*"&amp;$B68&amp;"*",TRIMAll!$G$2:$G$432,"=Principal Authority"),SUMIFS(TRIMAll!L$2:L$432,TRIMAll!$C$2:$C$432,"*"&amp;$B68&amp;"*",TRIMAll!$C$2:$C$432,"&lt;&gt;*JACKSONVILLE*",TRIMAll!$G$2:$G$432,"=Principal Authority"))</f>
        <v>54564613025</v>
      </c>
      <c r="G68" s="31">
        <f>IF(B68="Duval",ROUND(SUMIFS(TRIMAll!L$2:L$432,TRIMAll!$C$2:$C$432,"*"&amp;$B68&amp;"*",TRIMAll!$G$2:$G$432,"=Principal Authority")*E68/1000,0),ROUND(SUMIFS(TRIMAll!L$2:L$432,TRIMAll!$C$2:$C$432,"*"&amp;$B68&amp;"*",TRIMAll!$C$2:$C$432,"&lt;&gt;*JACKSONVILLE*",TRIMAll!$G$2:$G$432,"=Principal Authority")*E68/1000,0))</f>
        <v>198042263</v>
      </c>
      <c r="H68" s="21"/>
      <c r="I68" s="32">
        <f>IF(B68="Duval",SUMIF(TRIMAll!$C$2:$C$432,"*"&amp;$B68&amp;"*",TRIMAll!X$2:X$432),SUMIFS(TRIMAll!X$2:X$432,TRIMAll!$C$2:$C$432,"*"&amp;$B68&amp;"*",TRIMAll!$C$2:$C$432,"&lt;&gt;*JACKSONVILLE*"))</f>
        <v>209969495</v>
      </c>
      <c r="J68" s="30">
        <f>IF(B68="Duval",ROUND(I68/SUMIFS(TRIMAll!L$2:L$432,TRIMAll!$C$2:$C$432,"*"&amp;$B68&amp;"*",TRIMAll!$G$2:$G$432,"=Principal Authority")*1000,4),ROUND(I68/SUMIFS(TRIMAll!L$2:L$432,TRIMAll!$C$2:$C$432,"*"&amp;$B68&amp;"*",TRIMAll!$C$2:$C$432,"&lt;&gt;*JACKSONVILLE*",TRIMAll!$G$2:$G$432,"=Principal Authority")*1000,4))</f>
        <v>3.8481000000000001</v>
      </c>
      <c r="K68" s="21"/>
      <c r="L68" s="40">
        <f t="shared" si="2"/>
        <v>9.495935705200291E-2</v>
      </c>
      <c r="M68" s="41">
        <f t="shared" si="3"/>
        <v>6.0228681636589031E-2</v>
      </c>
    </row>
    <row r="69" spans="2:13" ht="17.25" x14ac:dyDescent="0.3">
      <c r="B69" s="28" t="s">
        <v>59</v>
      </c>
      <c r="C69" s="23"/>
      <c r="D69" s="29">
        <f>IF(B69="Duval",SUMIF(TRIMAll!$C$2:$C$432,"*"&amp;$B69&amp;"*",TRIMAll!S$2:S$432),SUMIFS(TRIMAll!S$2:S$432,TRIMAll!$C$2:$C$432,"*"&amp;$B69&amp;"*",TRIMAll!$C$2:$C$432,"&lt;&gt;*JACKSONVILLE*"))</f>
        <v>186567356</v>
      </c>
      <c r="E69" s="30">
        <f>IF(B69="Duval",ROUND(D69/SUMIFS(TRIMAll!U$2:U$432,TRIMAll!$C$2:$C$432,"*"&amp;$B69&amp;"*",TRIMAll!$G$2:$G$432,"=Principal Authority")*1000,4),ROUND(D69/SUMIFS(TRIMAll!U$2:U$432,TRIMAll!$C$2:$C$432,"*"&amp;$B69&amp;"*",TRIMAll!$C$2:$C$432,"&lt;&gt;*JACKSONVILLE*",TRIMAll!$G$2:$G$432,"=Principal Authority")*1000,4))</f>
        <v>6.2573999999999996</v>
      </c>
      <c r="F69" s="31">
        <f>IF(B69="Duval",SUMIFS(TRIMAll!L$2:L$432,TRIMAll!$C$2:$C$432,"*"&amp;$B69&amp;"*",TRIMAll!$G$2:$G$432,"=Principal Authority"),SUMIFS(TRIMAll!L$2:L$432,TRIMAll!$C$2:$C$432,"*"&amp;$B69&amp;"*",TRIMAll!$C$2:$C$432,"&lt;&gt;*JACKSONVILLE*",TRIMAll!$G$2:$G$432,"=Principal Authority"))</f>
        <v>30679418994</v>
      </c>
      <c r="G69" s="31">
        <f>IF(B69="Duval",ROUND(SUMIFS(TRIMAll!L$2:L$432,TRIMAll!$C$2:$C$432,"*"&amp;$B69&amp;"*",TRIMAll!$G$2:$G$432,"=Principal Authority")*E69/1000,0),ROUND(SUMIFS(TRIMAll!L$2:L$432,TRIMAll!$C$2:$C$432,"*"&amp;$B69&amp;"*",TRIMAll!$C$2:$C$432,"&lt;&gt;*JACKSONVILLE*",TRIMAll!$G$2:$G$432,"=Principal Authority")*E69/1000,0))</f>
        <v>191973396</v>
      </c>
      <c r="H69" s="21"/>
      <c r="I69" s="32">
        <f>IF(B69="Duval",SUMIF(TRIMAll!$C$2:$C$432,"*"&amp;$B69&amp;"*",TRIMAll!X$2:X$432),SUMIFS(TRIMAll!X$2:X$432,TRIMAll!$C$2:$C$432,"*"&amp;$B69&amp;"*",TRIMAll!$C$2:$C$432,"&lt;&gt;*JACKSONVILLE*"))</f>
        <v>212488070</v>
      </c>
      <c r="J69" s="30">
        <f>IF(B69="Duval",ROUND(I69/SUMIFS(TRIMAll!L$2:L$432,TRIMAll!$C$2:$C$432,"*"&amp;$B69&amp;"*",TRIMAll!$G$2:$G$432,"=Principal Authority")*1000,4),ROUND(I69/SUMIFS(TRIMAll!L$2:L$432,TRIMAll!$C$2:$C$432,"*"&amp;$B69&amp;"*",TRIMAll!$C$2:$C$432,"&lt;&gt;*JACKSONVILLE*",TRIMAll!$G$2:$G$432,"=Principal Authority")*1000,4))</f>
        <v>6.9260999999999999</v>
      </c>
      <c r="K69" s="21"/>
      <c r="L69" s="40">
        <f t="shared" si="2"/>
        <v>0.13893488419270947</v>
      </c>
      <c r="M69" s="41">
        <f t="shared" si="3"/>
        <v>0.10686547128200216</v>
      </c>
    </row>
    <row r="70" spans="2:13" ht="17.25" x14ac:dyDescent="0.3">
      <c r="B70" s="28" t="s">
        <v>60</v>
      </c>
      <c r="C70" s="23"/>
      <c r="D70" s="29">
        <f>IF(B70="Duval",SUMIF(TRIMAll!$C$2:$C$432,"*"&amp;$B70&amp;"*",TRIMAll!S$2:S$432),SUMIFS(TRIMAll!S$2:S$432,TRIMAll!$C$2:$C$432,"*"&amp;$B70&amp;"*",TRIMAll!$C$2:$C$432,"&lt;&gt;*JACKSONVILLE*"))</f>
        <v>58431219</v>
      </c>
      <c r="E70" s="30">
        <f>IF(B70="Duval",ROUND(D70/SUMIFS(TRIMAll!U$2:U$432,TRIMAll!$C$2:$C$432,"*"&amp;$B70&amp;"*",TRIMAll!$G$2:$G$432,"=Principal Authority")*1000,4),ROUND(D70/SUMIFS(TRIMAll!U$2:U$432,TRIMAll!$C$2:$C$432,"*"&amp;$B70&amp;"*",TRIMAll!$C$2:$C$432,"&lt;&gt;*JACKSONVILLE*",TRIMAll!$G$2:$G$432,"=Principal Authority")*1000,4))</f>
        <v>5.5266000000000002</v>
      </c>
      <c r="F70" s="31">
        <f>IF(B70="Duval",SUMIFS(TRIMAll!L$2:L$432,TRIMAll!$C$2:$C$432,"*"&amp;$B70&amp;"*",TRIMAll!$G$2:$G$432,"=Principal Authority"),SUMIFS(TRIMAll!L$2:L$432,TRIMAll!$C$2:$C$432,"*"&amp;$B70&amp;"*",TRIMAll!$C$2:$C$432,"&lt;&gt;*JACKSONVILLE*",TRIMAll!$G$2:$G$432,"=Principal Authority"))</f>
        <v>10840168678</v>
      </c>
      <c r="G70" s="31">
        <f>IF(B70="Duval",ROUND(SUMIFS(TRIMAll!L$2:L$432,TRIMAll!$C$2:$C$432,"*"&amp;$B70&amp;"*",TRIMAll!$G$2:$G$432,"=Principal Authority")*E70/1000,0),ROUND(SUMIFS(TRIMAll!L$2:L$432,TRIMAll!$C$2:$C$432,"*"&amp;$B70&amp;"*",TRIMAll!$C$2:$C$432,"&lt;&gt;*JACKSONVILLE*",TRIMAll!$G$2:$G$432,"=Principal Authority")*E70/1000,0))</f>
        <v>59909276</v>
      </c>
      <c r="H70" s="21"/>
      <c r="I70" s="32">
        <f>IF(B70="Duval",SUMIF(TRIMAll!$C$2:$C$432,"*"&amp;$B70&amp;"*",TRIMAll!X$2:X$432),SUMIFS(TRIMAll!X$2:X$432,TRIMAll!$C$2:$C$432,"*"&amp;$B70&amp;"*",TRIMAll!$C$2:$C$432,"&lt;&gt;*JACKSONVILLE*"))</f>
        <v>59837731</v>
      </c>
      <c r="J70" s="30">
        <f>IF(B70="Duval",ROUND(I70/SUMIFS(TRIMAll!L$2:L$432,TRIMAll!$C$2:$C$432,"*"&amp;$B70&amp;"*",TRIMAll!$G$2:$G$432,"=Principal Authority")*1000,4),ROUND(I70/SUMIFS(TRIMAll!L$2:L$432,TRIMAll!$C$2:$C$432,"*"&amp;$B70&amp;"*",TRIMAll!$C$2:$C$432,"&lt;&gt;*JACKSONVILLE*",TRIMAll!$G$2:$G$432,"=Principal Authority")*1000,4))</f>
        <v>5.52</v>
      </c>
      <c r="K70" s="21"/>
      <c r="L70" s="40">
        <f t="shared" si="2"/>
        <v>2.4071241779159185E-2</v>
      </c>
      <c r="M70" s="41">
        <f t="shared" si="3"/>
        <v>-1.1942242970362619E-3</v>
      </c>
    </row>
    <row r="71" spans="2:13" ht="17.25" x14ac:dyDescent="0.3">
      <c r="B71" s="28" t="s">
        <v>61</v>
      </c>
      <c r="C71" s="23"/>
      <c r="D71" s="29">
        <f>IF(B71="Duval",SUMIF(TRIMAll!$C$2:$C$432,"*"&amp;$B71&amp;"*",TRIMAll!S$2:S$432),SUMIFS(TRIMAll!S$2:S$432,TRIMAll!$C$2:$C$432,"*"&amp;$B71&amp;"*",TRIMAll!$C$2:$C$432,"&lt;&gt;*JACKSONVILLE*"))</f>
        <v>14812549</v>
      </c>
      <c r="E71" s="30">
        <f>IF(B71="Duval",ROUND(D71/SUMIFS(TRIMAll!U$2:U$432,TRIMAll!$C$2:$C$432,"*"&amp;$B71&amp;"*",TRIMAll!$G$2:$G$432,"=Principal Authority")*1000,4),ROUND(D71/SUMIFS(TRIMAll!U$2:U$432,TRIMAll!$C$2:$C$432,"*"&amp;$B71&amp;"*",TRIMAll!$C$2:$C$432,"&lt;&gt;*JACKSONVILLE*",TRIMAll!$G$2:$G$432,"=Principal Authority")*1000,4))</f>
        <v>8.9540000000000006</v>
      </c>
      <c r="F71" s="31">
        <f>IF(B71="Duval",SUMIFS(TRIMAll!L$2:L$432,TRIMAll!$C$2:$C$432,"*"&amp;$B71&amp;"*",TRIMAll!$G$2:$G$432,"=Principal Authority"),SUMIFS(TRIMAll!L$2:L$432,TRIMAll!$C$2:$C$432,"*"&amp;$B71&amp;"*",TRIMAll!$C$2:$C$432,"&lt;&gt;*JACKSONVILLE*",TRIMAll!$G$2:$G$432,"=Principal Authority"))</f>
        <v>1668256746</v>
      </c>
      <c r="G71" s="31">
        <f>IF(B71="Duval",ROUND(SUMIFS(TRIMAll!L$2:L$432,TRIMAll!$C$2:$C$432,"*"&amp;$B71&amp;"*",TRIMAll!$G$2:$G$432,"=Principal Authority")*E71/1000,0),ROUND(SUMIFS(TRIMAll!L$2:L$432,TRIMAll!$C$2:$C$432,"*"&amp;$B71&amp;"*",TRIMAll!$C$2:$C$432,"&lt;&gt;*JACKSONVILLE*",TRIMAll!$G$2:$G$432,"=Principal Authority")*E71/1000,0))</f>
        <v>14937571</v>
      </c>
      <c r="H71" s="21"/>
      <c r="I71" s="32">
        <f>IF(B71="Duval",SUMIF(TRIMAll!$C$2:$C$432,"*"&amp;$B71&amp;"*",TRIMAll!X$2:X$432),SUMIFS(TRIMAll!X$2:X$432,TRIMAll!$C$2:$C$432,"*"&amp;$B71&amp;"*",TRIMAll!$C$2:$C$432,"&lt;&gt;*JACKSONVILLE*"))</f>
        <v>15014311</v>
      </c>
      <c r="J71" s="30">
        <f>IF(B71="Duval",ROUND(I71/SUMIFS(TRIMAll!L$2:L$432,TRIMAll!$C$2:$C$432,"*"&amp;$B71&amp;"*",TRIMAll!$G$2:$G$432,"=Principal Authority")*1000,4),ROUND(I71/SUMIFS(TRIMAll!L$2:L$432,TRIMAll!$C$2:$C$432,"*"&amp;$B71&amp;"*",TRIMAll!$C$2:$C$432,"&lt;&gt;*JACKSONVILLE*",TRIMAll!$G$2:$G$432,"=Principal Authority")*1000,4))</f>
        <v>9</v>
      </c>
      <c r="K71" s="21"/>
      <c r="L71" s="40">
        <f t="shared" si="2"/>
        <v>1.3621018232581036E-2</v>
      </c>
      <c r="M71" s="41">
        <f t="shared" si="3"/>
        <v>5.1373687737323401E-3</v>
      </c>
    </row>
    <row r="72" spans="2:13" ht="17.25" x14ac:dyDescent="0.3">
      <c r="B72" s="28" t="s">
        <v>62</v>
      </c>
      <c r="C72" s="23"/>
      <c r="D72" s="29">
        <f>IF(B72="Duval",SUMIF(TRIMAll!$C$2:$C$432,"*"&amp;$B72&amp;"*",TRIMAll!S$2:S$432),SUMIFS(TRIMAll!S$2:S$432,TRIMAll!$C$2:$C$432,"*"&amp;$B72&amp;"*",TRIMAll!$C$2:$C$432,"&lt;&gt;*JACKSONVILLE*"))</f>
        <v>10586688</v>
      </c>
      <c r="E72" s="30">
        <f>IF(B72="Duval",ROUND(D72/SUMIFS(TRIMAll!U$2:U$432,TRIMAll!$C$2:$C$432,"*"&amp;$B72&amp;"*",TRIMAll!$G$2:$G$432,"=Principal Authority")*1000,4),ROUND(D72/SUMIFS(TRIMAll!U$2:U$432,TRIMAll!$C$2:$C$432,"*"&amp;$B72&amp;"*",TRIMAll!$C$2:$C$432,"&lt;&gt;*JACKSONVILLE*",TRIMAll!$G$2:$G$432,"=Principal Authority")*1000,4))</f>
        <v>8.0356000000000005</v>
      </c>
      <c r="F72" s="31">
        <f>IF(B72="Duval",SUMIFS(TRIMAll!L$2:L$432,TRIMAll!$C$2:$C$432,"*"&amp;$B72&amp;"*",TRIMAll!$G$2:$G$432,"=Principal Authority"),SUMIFS(TRIMAll!L$2:L$432,TRIMAll!$C$2:$C$432,"*"&amp;$B72&amp;"*",TRIMAll!$C$2:$C$432,"&lt;&gt;*JACKSONVILLE*",TRIMAll!$G$2:$G$432,"=Principal Authority"))</f>
        <v>1327212828</v>
      </c>
      <c r="G72" s="31">
        <f>IF(B72="Duval",ROUND(SUMIFS(TRIMAll!L$2:L$432,TRIMAll!$C$2:$C$432,"*"&amp;$B72&amp;"*",TRIMAll!$G$2:$G$432,"=Principal Authority")*E72/1000,0),ROUND(SUMIFS(TRIMAll!L$2:L$432,TRIMAll!$C$2:$C$432,"*"&amp;$B72&amp;"*",TRIMAll!$C$2:$C$432,"&lt;&gt;*JACKSONVILLE*",TRIMAll!$G$2:$G$432,"=Principal Authority")*E72/1000,0))</f>
        <v>10664951</v>
      </c>
      <c r="H72" s="21"/>
      <c r="I72" s="32">
        <f>IF(B72="Duval",SUMIF(TRIMAll!$C$2:$C$432,"*"&amp;$B72&amp;"*",TRIMAll!X$2:X$432),SUMIFS(TRIMAll!X$2:X$432,TRIMAll!$C$2:$C$432,"*"&amp;$B72&amp;"*",TRIMAll!$C$2:$C$432,"&lt;&gt;*JACKSONVILLE*"))</f>
        <v>10897255</v>
      </c>
      <c r="J72" s="30">
        <f>IF(B72="Duval",ROUND(I72/SUMIFS(TRIMAll!L$2:L$432,TRIMAll!$C$2:$C$432,"*"&amp;$B72&amp;"*",TRIMAll!$G$2:$G$432,"=Principal Authority")*1000,4),ROUND(I72/SUMIFS(TRIMAll!L$2:L$432,TRIMAll!$C$2:$C$432,"*"&amp;$B72&amp;"*",TRIMAll!$C$2:$C$432,"&lt;&gt;*JACKSONVILLE*",TRIMAll!$G$2:$G$432,"=Principal Authority")*1000,4))</f>
        <v>8.2105999999999995</v>
      </c>
      <c r="K72" s="21"/>
      <c r="L72" s="40">
        <f t="shared" si="2"/>
        <v>2.9335614688937653E-2</v>
      </c>
      <c r="M72" s="41">
        <f t="shared" si="3"/>
        <v>2.1778087510577793E-2</v>
      </c>
    </row>
    <row r="73" spans="2:13" ht="17.25" x14ac:dyDescent="0.3">
      <c r="B73" s="28" t="s">
        <v>63</v>
      </c>
      <c r="C73" s="23"/>
      <c r="D73" s="29">
        <f>IF(B73="Duval",SUMIF(TRIMAll!$C$2:$C$432,"*"&amp;$B73&amp;"*",TRIMAll!S$2:S$432),SUMIFS(TRIMAll!S$2:S$432,TRIMAll!$C$2:$C$432,"*"&amp;$B73&amp;"*",TRIMAll!$C$2:$C$432,"&lt;&gt;*JACKSONVILLE*"))</f>
        <v>2223626</v>
      </c>
      <c r="E73" s="30">
        <f>IF(B73="Duval",ROUND(D73/SUMIFS(TRIMAll!U$2:U$432,TRIMAll!$C$2:$C$432,"*"&amp;$B73&amp;"*",TRIMAll!$G$2:$G$432,"=Principal Authority")*1000,4),ROUND(D73/SUMIFS(TRIMAll!U$2:U$432,TRIMAll!$C$2:$C$432,"*"&amp;$B73&amp;"*",TRIMAll!$C$2:$C$432,"&lt;&gt;*JACKSONVILLE*",TRIMAll!$G$2:$G$432,"=Principal Authority")*1000,4))</f>
        <v>9.9849999999999994</v>
      </c>
      <c r="F73" s="31">
        <f>IF(B73="Duval",SUMIFS(TRIMAll!L$2:L$432,TRIMAll!$C$2:$C$432,"*"&amp;$B73&amp;"*",TRIMAll!$G$2:$G$432,"=Principal Authority"),SUMIFS(TRIMAll!L$2:L$432,TRIMAll!$C$2:$C$432,"*"&amp;$B73&amp;"*",TRIMAll!$C$2:$C$432,"&lt;&gt;*JACKSONVILLE*",TRIMAll!$G$2:$G$432,"=Principal Authority"))</f>
        <v>229241866</v>
      </c>
      <c r="G73" s="31">
        <f>IF(B73="Duval",ROUND(SUMIFS(TRIMAll!L$2:L$432,TRIMAll!$C$2:$C$432,"*"&amp;$B73&amp;"*",TRIMAll!$G$2:$G$432,"=Principal Authority")*E73/1000,0),ROUND(SUMIFS(TRIMAll!L$2:L$432,TRIMAll!$C$2:$C$432,"*"&amp;$B73&amp;"*",TRIMAll!$C$2:$C$432,"&lt;&gt;*JACKSONVILLE*",TRIMAll!$G$2:$G$432,"=Principal Authority")*E73/1000,0))</f>
        <v>2288980</v>
      </c>
      <c r="H73" s="21"/>
      <c r="I73" s="32">
        <f>IF(B73="Duval",SUMIF(TRIMAll!$C$2:$C$432,"*"&amp;$B73&amp;"*",TRIMAll!X$2:X$432),SUMIFS(TRIMAll!X$2:X$432,TRIMAll!$C$2:$C$432,"*"&amp;$B73&amp;"*",TRIMAll!$C$2:$C$432,"&lt;&gt;*JACKSONVILLE*"))</f>
        <v>2292419</v>
      </c>
      <c r="J73" s="30">
        <f>IF(B73="Duval",ROUND(I73/SUMIFS(TRIMAll!L$2:L$432,TRIMAll!$C$2:$C$432,"*"&amp;$B73&amp;"*",TRIMAll!$G$2:$G$432,"=Principal Authority")*1000,4),ROUND(I73/SUMIFS(TRIMAll!L$2:L$432,TRIMAll!$C$2:$C$432,"*"&amp;$B73&amp;"*",TRIMAll!$C$2:$C$432,"&lt;&gt;*JACKSONVILLE*",TRIMAll!$G$2:$G$432,"=Principal Authority")*1000,4))</f>
        <v>10</v>
      </c>
      <c r="K73" s="21"/>
      <c r="L73" s="40">
        <f t="shared" si="2"/>
        <v>3.0937306903229229E-2</v>
      </c>
      <c r="M73" s="41">
        <f t="shared" si="3"/>
        <v>1.5022533800701622E-3</v>
      </c>
    </row>
    <row r="74" spans="2:13" ht="17.25" x14ac:dyDescent="0.3">
      <c r="B74" s="28" t="s">
        <v>64</v>
      </c>
      <c r="C74" s="23"/>
      <c r="D74" s="29">
        <f>IF(B74="Duval",SUMIF(TRIMAll!$C$2:$C$432,"*"&amp;$B74&amp;"*",TRIMAll!S$2:S$432),SUMIFS(TRIMAll!S$2:S$432,TRIMAll!$C$2:$C$432,"*"&amp;$B74&amp;"*",TRIMAll!$C$2:$C$432,"&lt;&gt;*JACKSONVILLE*"))</f>
        <v>241664457</v>
      </c>
      <c r="E74" s="30">
        <f>IF(B74="Duval",ROUND(D74/SUMIFS(TRIMAll!U$2:U$432,TRIMAll!$C$2:$C$432,"*"&amp;$B74&amp;"*",TRIMAll!$G$2:$G$432,"=Principal Authority")*1000,4),ROUND(D74/SUMIFS(TRIMAll!U$2:U$432,TRIMAll!$C$2:$C$432,"*"&amp;$B74&amp;"*",TRIMAll!$C$2:$C$432,"&lt;&gt;*JACKSONVILLE*",TRIMAll!$G$2:$G$432,"=Principal Authority")*1000,4))</f>
        <v>8.1058000000000003</v>
      </c>
      <c r="F74" s="31">
        <f>IF(B74="Duval",SUMIFS(TRIMAll!L$2:L$432,TRIMAll!$C$2:$C$432,"*"&amp;$B74&amp;"*",TRIMAll!$G$2:$G$432,"=Principal Authority"),SUMIFS(TRIMAll!L$2:L$432,TRIMAll!$C$2:$C$432,"*"&amp;$B74&amp;"*",TRIMAll!$C$2:$C$432,"&lt;&gt;*JACKSONVILLE*",TRIMAll!$G$2:$G$432,"=Principal Authority"))</f>
        <v>31172579149</v>
      </c>
      <c r="G74" s="31">
        <f>IF(B74="Duval",ROUND(SUMIFS(TRIMAll!L$2:L$432,TRIMAll!$C$2:$C$432,"*"&amp;$B74&amp;"*",TRIMAll!$G$2:$G$432,"=Principal Authority")*E74/1000,0),ROUND(SUMIFS(TRIMAll!L$2:L$432,TRIMAll!$C$2:$C$432,"*"&amp;$B74&amp;"*",TRIMAll!$C$2:$C$432,"&lt;&gt;*JACKSONVILLE*",TRIMAll!$G$2:$G$432,"=Principal Authority")*E74/1000,0))</f>
        <v>252678692</v>
      </c>
      <c r="H74" s="21"/>
      <c r="I74" s="32">
        <f>IF(B74="Duval",SUMIF(TRIMAll!$C$2:$C$432,"*"&amp;$B74&amp;"*",TRIMAll!X$2:X$432),SUMIFS(TRIMAll!X$2:X$432,TRIMAll!$C$2:$C$432,"*"&amp;$B74&amp;"*",TRIMAll!$C$2:$C$432,"&lt;&gt;*JACKSONVILLE*"))</f>
        <v>265312082</v>
      </c>
      <c r="J74" s="30">
        <f>IF(B74="Duval",ROUND(I74/SUMIFS(TRIMAll!L$2:L$432,TRIMAll!$C$2:$C$432,"*"&amp;$B74&amp;"*",TRIMAll!$G$2:$G$432,"=Principal Authority")*1000,4),ROUND(I74/SUMIFS(TRIMAll!L$2:L$432,TRIMAll!$C$2:$C$432,"*"&amp;$B74&amp;"*",TRIMAll!$C$2:$C$432,"&lt;&gt;*JACKSONVILLE*",TRIMAll!$G$2:$G$432,"=Principal Authority")*1000,4))</f>
        <v>8.5111000000000008</v>
      </c>
      <c r="K74" s="21"/>
      <c r="L74" s="40">
        <f t="shared" si="2"/>
        <v>9.7853136094398857E-2</v>
      </c>
      <c r="M74" s="41">
        <f t="shared" si="3"/>
        <v>5.0001233684522244E-2</v>
      </c>
    </row>
    <row r="75" spans="2:13" ht="17.25" x14ac:dyDescent="0.3">
      <c r="B75" s="28" t="s">
        <v>65</v>
      </c>
      <c r="C75" s="23"/>
      <c r="D75" s="29">
        <f>IF(B75="Duval",SUMIF(TRIMAll!$C$2:$C$432,"*"&amp;$B75&amp;"*",TRIMAll!S$2:S$432),SUMIFS(TRIMAll!S$2:S$432,TRIMAll!$C$2:$C$432,"*"&amp;$B75&amp;"*",TRIMAll!$C$2:$C$432,"&lt;&gt;*JACKSONVILLE*"))</f>
        <v>8862174</v>
      </c>
      <c r="E75" s="30">
        <f>IF(B75="Duval",ROUND(D75/SUMIFS(TRIMAll!U$2:U$432,TRIMAll!$C$2:$C$432,"*"&amp;$B75&amp;"*",TRIMAll!$G$2:$G$432,"=Principal Authority")*1000,4),ROUND(D75/SUMIFS(TRIMAll!U$2:U$432,TRIMAll!$C$2:$C$432,"*"&amp;$B75&amp;"*",TRIMAll!$C$2:$C$432,"&lt;&gt;*JACKSONVILLE*",TRIMAll!$G$2:$G$432,"=Principal Authority")*1000,4))</f>
        <v>8.0350999999999999</v>
      </c>
      <c r="F75" s="31">
        <f>IF(B75="Duval",SUMIFS(TRIMAll!L$2:L$432,TRIMAll!$C$2:$C$432,"*"&amp;$B75&amp;"*",TRIMAll!$G$2:$G$432,"=Principal Authority"),SUMIFS(TRIMAll!L$2:L$432,TRIMAll!$C$2:$C$432,"*"&amp;$B75&amp;"*",TRIMAll!$C$2:$C$432,"&lt;&gt;*JACKSONVILLE*",TRIMAll!$G$2:$G$432,"=Principal Authority"))</f>
        <v>1125310318</v>
      </c>
      <c r="G75" s="31">
        <f>IF(B75="Duval",ROUND(SUMIFS(TRIMAll!L$2:L$432,TRIMAll!$C$2:$C$432,"*"&amp;$B75&amp;"*",TRIMAll!$G$2:$G$432,"=Principal Authority")*E75/1000,0),ROUND(SUMIFS(TRIMAll!L$2:L$432,TRIMAll!$C$2:$C$432,"*"&amp;$B75&amp;"*",TRIMAll!$C$2:$C$432,"&lt;&gt;*JACKSONVILLE*",TRIMAll!$G$2:$G$432,"=Principal Authority")*E75/1000,0))</f>
        <v>9041981</v>
      </c>
      <c r="H75" s="21"/>
      <c r="I75" s="32">
        <f>IF(B75="Duval",SUMIF(TRIMAll!$C$2:$C$432,"*"&amp;$B75&amp;"*",TRIMAll!X$2:X$432),SUMIFS(TRIMAll!X$2:X$432,TRIMAll!$C$2:$C$432,"*"&amp;$B75&amp;"*",TRIMAll!$C$2:$C$432,"&lt;&gt;*JACKSONVILLE*"))</f>
        <v>9041981</v>
      </c>
      <c r="J75" s="30">
        <f>IF(B75="Duval",ROUND(I75/SUMIFS(TRIMAll!L$2:L$432,TRIMAll!$C$2:$C$432,"*"&amp;$B75&amp;"*",TRIMAll!$G$2:$G$432,"=Principal Authority")*1000,4),ROUND(I75/SUMIFS(TRIMAll!L$2:L$432,TRIMAll!$C$2:$C$432,"*"&amp;$B75&amp;"*",TRIMAll!$C$2:$C$432,"&lt;&gt;*JACKSONVILLE*",TRIMAll!$G$2:$G$432,"=Principal Authority")*1000,4))</f>
        <v>8.0350999999999999</v>
      </c>
      <c r="K75" s="21"/>
      <c r="L75" s="40">
        <f t="shared" si="2"/>
        <v>2.028926536536069E-2</v>
      </c>
      <c r="M75" s="41">
        <f t="shared" si="3"/>
        <v>0</v>
      </c>
    </row>
    <row r="76" spans="2:13" ht="17.25" x14ac:dyDescent="0.3">
      <c r="B76" s="28" t="s">
        <v>66</v>
      </c>
      <c r="C76" s="23"/>
      <c r="D76" s="29">
        <f>IF(B76="Duval",SUMIF(TRIMAll!$C$2:$C$432,"*"&amp;$B76&amp;"*",TRIMAll!S$2:S$432),SUMIFS(TRIMAll!S$2:S$432,TRIMAll!$C$2:$C$432,"*"&amp;$B76&amp;"*",TRIMAll!$C$2:$C$432,"&lt;&gt;*JACKSONVILLE*"))</f>
        <v>53967058</v>
      </c>
      <c r="E76" s="30">
        <f>IF(B76="Duval",ROUND(D76/SUMIFS(TRIMAll!U$2:U$432,TRIMAll!$C$2:$C$432,"*"&amp;$B76&amp;"*",TRIMAll!$G$2:$G$432,"=Principal Authority")*1000,4),ROUND(D76/SUMIFS(TRIMAll!U$2:U$432,TRIMAll!$C$2:$C$432,"*"&amp;$B76&amp;"*",TRIMAll!$C$2:$C$432,"&lt;&gt;*JACKSONVILLE*",TRIMAll!$G$2:$G$432,"=Principal Authority")*1000,4))</f>
        <v>3.4817</v>
      </c>
      <c r="F76" s="31">
        <f>IF(B76="Duval",SUMIFS(TRIMAll!L$2:L$432,TRIMAll!$C$2:$C$432,"*"&amp;$B76&amp;"*",TRIMAll!$G$2:$G$432,"=Principal Authority"),SUMIFS(TRIMAll!L$2:L$432,TRIMAll!$C$2:$C$432,"*"&amp;$B76&amp;"*",TRIMAll!$C$2:$C$432,"&lt;&gt;*JACKSONVILLE*",TRIMAll!$G$2:$G$432,"=Principal Authority"))</f>
        <v>17111825914</v>
      </c>
      <c r="G76" s="31">
        <f>IF(B76="Duval",ROUND(SUMIFS(TRIMAll!L$2:L$432,TRIMAll!$C$2:$C$432,"*"&amp;$B76&amp;"*",TRIMAll!$G$2:$G$432,"=Principal Authority")*E76/1000,0),ROUND(SUMIFS(TRIMAll!L$2:L$432,TRIMAll!$C$2:$C$432,"*"&amp;$B76&amp;"*",TRIMAll!$C$2:$C$432,"&lt;&gt;*JACKSONVILLE*",TRIMAll!$G$2:$G$432,"=Principal Authority")*E76/1000,0))</f>
        <v>59578244</v>
      </c>
      <c r="H76" s="21"/>
      <c r="I76" s="32">
        <f>IF(B76="Duval",SUMIF(TRIMAll!$C$2:$C$432,"*"&amp;$B76&amp;"*",TRIMAll!X$2:X$432),SUMIFS(TRIMAll!X$2:X$432,TRIMAll!$C$2:$C$432,"*"&amp;$B76&amp;"*",TRIMAll!$C$2:$C$432,"&lt;&gt;*JACKSONVILLE*"))</f>
        <v>62754356</v>
      </c>
      <c r="J76" s="30">
        <f>IF(B76="Duval",ROUND(I76/SUMIFS(TRIMAll!L$2:L$432,TRIMAll!$C$2:$C$432,"*"&amp;$B76&amp;"*",TRIMAll!$G$2:$G$432,"=Principal Authority")*1000,4),ROUND(I76/SUMIFS(TRIMAll!L$2:L$432,TRIMAll!$C$2:$C$432,"*"&amp;$B76&amp;"*",TRIMAll!$C$2:$C$432,"&lt;&gt;*JACKSONVILLE*",TRIMAll!$G$2:$G$432,"=Principal Authority")*1000,4))</f>
        <v>3.6673</v>
      </c>
      <c r="K76" s="21"/>
      <c r="L76" s="40">
        <f t="shared" si="2"/>
        <v>0.16282707128485677</v>
      </c>
      <c r="M76" s="41">
        <f t="shared" si="3"/>
        <v>5.3307292414625035E-2</v>
      </c>
    </row>
    <row r="77" spans="2:13" ht="17.25" customHeight="1" thickBot="1" x14ac:dyDescent="0.35">
      <c r="B77" s="33" t="s">
        <v>67</v>
      </c>
      <c r="C77" s="23"/>
      <c r="D77" s="34">
        <f>IF(B77="Duval",SUMIF(TRIMAll!$C$2:$C$432,"*"&amp;$B77&amp;"*",TRIMAll!S$2:S$432),SUMIFS(TRIMAll!S$2:S$432,TRIMAll!$C$2:$C$432,"*"&amp;$B77&amp;"*",TRIMAll!$C$2:$C$432,"&lt;&gt;*JACKSONVILLE*"))</f>
        <v>7589739</v>
      </c>
      <c r="E77" s="35">
        <f>IF(B77="Duval",ROUND(D77/SUMIFS(TRIMAll!U$2:U$432,TRIMAll!$C$2:$C$432,"*"&amp;$B77&amp;"*",TRIMAll!$G$2:$G$432,"=Principal Authority")*1000,4),ROUND(D77/SUMIFS(TRIMAll!U$2:U$432,TRIMAll!$C$2:$C$432,"*"&amp;$B77&amp;"*",TRIMAll!$C$2:$C$432,"&lt;&gt;*JACKSONVILLE*",TRIMAll!$G$2:$G$432,"=Principal Authority")*1000,4))</f>
        <v>9.2234999999999996</v>
      </c>
      <c r="F77" s="36">
        <f>IF(B77="Duval",SUMIFS(TRIMAll!L$2:L$432,TRIMAll!$C$2:$C$432,"*"&amp;$B77&amp;"*",TRIMAll!$G$2:$G$432,"=Principal Authority"),SUMIFS(TRIMAll!L$2:L$432,TRIMAll!$C$2:$C$432,"*"&amp;$B77&amp;"*",TRIMAll!$C$2:$C$432,"&lt;&gt;*JACKSONVILLE*",TRIMAll!$G$2:$G$432,"=Principal Authority"))</f>
        <v>836909538</v>
      </c>
      <c r="G77" s="36">
        <f>IF(B77="Duval",ROUND(SUMIFS(TRIMAll!L$2:L$432,TRIMAll!$C$2:$C$432,"*"&amp;$B77&amp;"*",TRIMAll!$G$2:$G$432,"=Principal Authority")*E77/1000,0),ROUND(SUMIFS(TRIMAll!L$2:L$432,TRIMAll!$C$2:$C$432,"*"&amp;$B77&amp;"*",TRIMAll!$C$2:$C$432,"&lt;&gt;*JACKSONVILLE*",TRIMAll!$G$2:$G$432,"=Principal Authority")*E77/1000,0))</f>
        <v>7719235</v>
      </c>
      <c r="H77" s="21"/>
      <c r="I77" s="37">
        <f>IF(B77="Duval",SUMIF(TRIMAll!$C$2:$C$432,"*"&amp;$B77&amp;"*",TRIMAll!X$2:X$432),SUMIFS(TRIMAll!X$2:X$432,TRIMAll!$C$2:$C$432,"*"&amp;$B77&amp;"*",TRIMAll!$C$2:$C$432,"&lt;&gt;*JACKSONVILLE*"))</f>
        <v>7719235</v>
      </c>
      <c r="J77" s="35">
        <f>IF(B77="Duval",ROUND(I77/SUMIFS(TRIMAll!L$2:L$432,TRIMAll!$C$2:$C$432,"*"&amp;$B77&amp;"*",TRIMAll!$G$2:$G$432,"=Principal Authority")*1000,4),ROUND(I77/SUMIFS(TRIMAll!L$2:L$432,TRIMAll!$C$2:$C$432,"*"&amp;$B77&amp;"*",TRIMAll!$C$2:$C$432,"&lt;&gt;*JACKSONVILLE*",TRIMAll!$G$2:$G$432,"=Principal Authority")*1000,4))</f>
        <v>9.2234999999999996</v>
      </c>
      <c r="K77" s="21"/>
      <c r="L77" s="42">
        <f t="shared" si="2"/>
        <v>1.7061983290861518E-2</v>
      </c>
      <c r="M77" s="43">
        <f t="shared" si="3"/>
        <v>0</v>
      </c>
    </row>
    <row r="78" spans="2:13" s="55" customFormat="1" ht="17.25" customHeight="1" thickTop="1" thickBot="1" x14ac:dyDescent="0.3">
      <c r="B78" s="44" t="s">
        <v>588</v>
      </c>
      <c r="C78" s="45"/>
      <c r="D78" s="46">
        <f>SUM(D11:D77)</f>
        <v>10520234354</v>
      </c>
      <c r="E78" s="47">
        <f>G78/F78*1000</f>
        <v>6.4488958450398437</v>
      </c>
      <c r="F78" s="48">
        <f>SUM(F11:F77)</f>
        <v>1729580747777</v>
      </c>
      <c r="G78" s="48">
        <f>SUM(G11:G77)</f>
        <v>11153886098</v>
      </c>
      <c r="H78" s="49"/>
      <c r="I78" s="50">
        <f>SUM(I11:I77)</f>
        <v>11712691831</v>
      </c>
      <c r="J78" s="51">
        <f>ROUND(I78/SUMIF(TRIMAll!$G$2:$G$432,"=Principal Authority",TRIMAll!L$2:L$432)*1000,4)</f>
        <v>6.7720000000000002</v>
      </c>
      <c r="K78" s="52"/>
      <c r="L78" s="53">
        <f t="shared" si="2"/>
        <v>0.11334894612367682</v>
      </c>
      <c r="M78" s="54">
        <f t="shared" si="3"/>
        <v>5.0102244279332173E-2</v>
      </c>
    </row>
    <row r="79" spans="2:13" ht="17.25" customHeight="1" thickTop="1" x14ac:dyDescent="0.25">
      <c r="E79" s="60"/>
      <c r="G79" s="59"/>
    </row>
    <row r="80" spans="2:13" ht="17.25" customHeight="1" x14ac:dyDescent="0.25">
      <c r="G80" s="58"/>
    </row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</sheetData>
  <mergeCells count="10">
    <mergeCell ref="D3:M7"/>
    <mergeCell ref="B8:B10"/>
    <mergeCell ref="I8:I10"/>
    <mergeCell ref="D8:D10"/>
    <mergeCell ref="E8:E10"/>
    <mergeCell ref="M8:M10"/>
    <mergeCell ref="G8:G10"/>
    <mergeCell ref="J8:J10"/>
    <mergeCell ref="L8:L10"/>
    <mergeCell ref="F8:F10"/>
  </mergeCells>
  <conditionalFormatting sqref="A1:XFD1048576">
    <cfRule type="containsBlanks" dxfId="8" priority="4">
      <formula>LEN(TRIM(A1))=0</formula>
    </cfRule>
  </conditionalFormatting>
  <printOptions horizontalCentered="1" verticalCentered="1"/>
  <pageMargins left="0.25" right="0.25" top="0.5" bottom="0.5" header="0.3" footer="0.3"/>
  <pageSetup scale="71" fitToHeight="0" orientation="landscape" horizontalDpi="1200" verticalDpi="1200" r:id="rId1"/>
  <ignoredErrors>
    <ignoredError sqref="E7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 fitToPage="1"/>
  </sheetPr>
  <dimension ref="A1:W116"/>
  <sheetViews>
    <sheetView topLeftCell="J1" zoomScale="70" zoomScaleNormal="70" workbookViewId="0">
      <pane ySplit="10" topLeftCell="A11" activePane="bottomLeft" state="frozen"/>
      <selection pane="bottomLeft" activeCell="U11" sqref="U11"/>
    </sheetView>
  </sheetViews>
  <sheetFormatPr defaultRowHeight="15" x14ac:dyDescent="0.25"/>
  <cols>
    <col min="2" max="2" width="17.140625" customWidth="1"/>
    <col min="3" max="3" width="1.28515625" customWidth="1"/>
    <col min="4" max="4" width="24.85546875" customWidth="1"/>
    <col min="5" max="19" width="27.28515625" customWidth="1"/>
    <col min="20" max="20" width="27.5703125" bestFit="1" customWidth="1"/>
    <col min="21" max="21" width="26.42578125" customWidth="1"/>
    <col min="22" max="22" width="20" customWidth="1"/>
  </cols>
  <sheetData>
    <row r="1" spans="1:23" ht="17.25" customHeight="1" x14ac:dyDescent="0.25"/>
    <row r="2" spans="1:23" ht="17.25" customHeight="1" thickBot="1" x14ac:dyDescent="0.3">
      <c r="B2" s="11"/>
      <c r="C2" s="11"/>
      <c r="V2" s="11"/>
    </row>
    <row r="3" spans="1:23" ht="17.25" customHeight="1" thickTop="1" x14ac:dyDescent="0.25">
      <c r="A3" s="11"/>
      <c r="B3" s="19"/>
      <c r="C3" s="56"/>
      <c r="D3" s="100" t="s">
        <v>590</v>
      </c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15"/>
      <c r="V3" s="56"/>
      <c r="W3" s="11"/>
    </row>
    <row r="4" spans="1:23" ht="17.25" customHeight="1" x14ac:dyDescent="0.25">
      <c r="A4" s="11"/>
      <c r="B4" s="20"/>
      <c r="C4" s="56"/>
      <c r="D4" s="103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16"/>
      <c r="V4" s="56"/>
      <c r="W4" s="11"/>
    </row>
    <row r="5" spans="1:23" ht="17.25" customHeight="1" x14ac:dyDescent="0.25">
      <c r="A5" s="11"/>
      <c r="B5" s="20"/>
      <c r="C5" s="56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16"/>
      <c r="V5" s="56"/>
      <c r="W5" s="11"/>
    </row>
    <row r="6" spans="1:23" ht="17.25" customHeight="1" x14ac:dyDescent="0.25">
      <c r="A6" s="11"/>
      <c r="B6" s="20"/>
      <c r="C6" s="56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16"/>
      <c r="V6" s="56"/>
      <c r="W6" s="11"/>
    </row>
    <row r="7" spans="1:23" ht="17.25" customHeight="1" thickBot="1" x14ac:dyDescent="0.3">
      <c r="A7" s="11"/>
      <c r="B7" s="20"/>
      <c r="C7" s="56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17"/>
      <c r="V7" s="56"/>
      <c r="W7" s="11"/>
    </row>
    <row r="8" spans="1:23" ht="17.25" customHeight="1" x14ac:dyDescent="0.25">
      <c r="B8" s="118" t="s">
        <v>68</v>
      </c>
      <c r="C8" s="16"/>
      <c r="D8" s="127">
        <v>2000</v>
      </c>
      <c r="E8" s="126">
        <v>2001</v>
      </c>
      <c r="F8" s="126">
        <v>2002</v>
      </c>
      <c r="G8" s="126">
        <v>2003</v>
      </c>
      <c r="H8" s="126">
        <v>2004</v>
      </c>
      <c r="I8" s="126">
        <v>2005</v>
      </c>
      <c r="J8" s="126">
        <v>2006</v>
      </c>
      <c r="K8" s="126">
        <v>2007</v>
      </c>
      <c r="L8" s="126">
        <v>2008</v>
      </c>
      <c r="M8" s="126">
        <v>2009</v>
      </c>
      <c r="N8" s="126">
        <v>2010</v>
      </c>
      <c r="O8" s="126">
        <v>2011</v>
      </c>
      <c r="P8" s="126">
        <v>2012</v>
      </c>
      <c r="Q8" s="126">
        <v>2013</v>
      </c>
      <c r="R8" s="126">
        <v>2014</v>
      </c>
      <c r="S8" s="126">
        <v>2015</v>
      </c>
      <c r="T8" s="126">
        <v>2016</v>
      </c>
      <c r="U8" s="128" t="s">
        <v>608</v>
      </c>
    </row>
    <row r="9" spans="1:23" ht="17.25" customHeight="1" x14ac:dyDescent="0.25">
      <c r="B9" s="119"/>
      <c r="C9" s="16"/>
      <c r="D9" s="127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9"/>
    </row>
    <row r="10" spans="1:23" ht="17.25" customHeight="1" thickBot="1" x14ac:dyDescent="0.3">
      <c r="B10" s="119"/>
      <c r="C10" s="16"/>
      <c r="D10" s="127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30"/>
    </row>
    <row r="11" spans="1:23" ht="17.25" x14ac:dyDescent="0.3">
      <c r="B11" s="22" t="s">
        <v>1</v>
      </c>
      <c r="C11" s="23"/>
      <c r="D11" s="61">
        <v>6059970352</v>
      </c>
      <c r="E11" s="62">
        <v>6655961286</v>
      </c>
      <c r="F11" s="62">
        <v>7143329037</v>
      </c>
      <c r="G11" s="62">
        <v>7863116773</v>
      </c>
      <c r="H11" s="62">
        <v>8530910912</v>
      </c>
      <c r="I11" s="62">
        <v>9636626680</v>
      </c>
      <c r="J11" s="62">
        <v>11211533207</v>
      </c>
      <c r="K11" s="62">
        <v>12815621528</v>
      </c>
      <c r="L11" s="62">
        <v>12671774593</v>
      </c>
      <c r="M11" s="62">
        <v>12558830292</v>
      </c>
      <c r="N11" s="62">
        <v>12052898624</v>
      </c>
      <c r="O11" s="62">
        <v>11610636972</v>
      </c>
      <c r="P11" s="62">
        <v>11186774393</v>
      </c>
      <c r="Q11" s="62">
        <v>11239983061</v>
      </c>
      <c r="R11" s="62">
        <v>11791403268</v>
      </c>
      <c r="S11" s="62">
        <v>12103270196</v>
      </c>
      <c r="T11" s="62">
        <v>12630907941</v>
      </c>
      <c r="U11" s="67">
        <f>'2017 Summary'!F11</f>
        <v>13621244128</v>
      </c>
      <c r="V11" s="58"/>
    </row>
    <row r="12" spans="1:23" ht="17.25" x14ac:dyDescent="0.3">
      <c r="B12" s="28" t="s">
        <v>2</v>
      </c>
      <c r="C12" s="23"/>
      <c r="D12" s="63">
        <v>325043214</v>
      </c>
      <c r="E12" s="64">
        <v>367676762</v>
      </c>
      <c r="F12" s="64">
        <v>391923070</v>
      </c>
      <c r="G12" s="64">
        <v>461930422</v>
      </c>
      <c r="H12" s="64">
        <v>512507142</v>
      </c>
      <c r="I12" s="64">
        <v>582716533</v>
      </c>
      <c r="J12" s="64">
        <v>708157880</v>
      </c>
      <c r="K12" s="64">
        <v>829012533</v>
      </c>
      <c r="L12" s="64">
        <v>798037443</v>
      </c>
      <c r="M12" s="64">
        <v>807815246</v>
      </c>
      <c r="N12" s="64">
        <v>802336380</v>
      </c>
      <c r="O12" s="64">
        <v>775833785</v>
      </c>
      <c r="P12" s="64">
        <v>745566250</v>
      </c>
      <c r="Q12" s="64">
        <v>749596354</v>
      </c>
      <c r="R12" s="64">
        <v>770117554</v>
      </c>
      <c r="S12" s="64">
        <v>777186107</v>
      </c>
      <c r="T12" s="64">
        <v>807691673</v>
      </c>
      <c r="U12" s="68">
        <f>'2017 Summary'!F12</f>
        <v>827330971</v>
      </c>
    </row>
    <row r="13" spans="1:23" ht="17.25" x14ac:dyDescent="0.3">
      <c r="B13" s="28" t="s">
        <v>3</v>
      </c>
      <c r="C13" s="23"/>
      <c r="D13" s="63">
        <v>5982852531</v>
      </c>
      <c r="E13" s="64">
        <v>6604698500</v>
      </c>
      <c r="F13" s="64">
        <v>7096256121</v>
      </c>
      <c r="G13" s="64">
        <v>7935910624</v>
      </c>
      <c r="H13" s="64">
        <v>8897900910</v>
      </c>
      <c r="I13" s="64">
        <v>12338404401</v>
      </c>
      <c r="J13" s="64">
        <v>17555101383</v>
      </c>
      <c r="K13" s="64">
        <v>18045585758</v>
      </c>
      <c r="L13" s="64">
        <v>17856683797</v>
      </c>
      <c r="M13" s="64">
        <v>16100957751</v>
      </c>
      <c r="N13" s="64">
        <v>15070375927</v>
      </c>
      <c r="O13" s="64">
        <v>14237124084</v>
      </c>
      <c r="P13" s="64">
        <v>13720932291</v>
      </c>
      <c r="Q13" s="64">
        <v>13944111814</v>
      </c>
      <c r="R13" s="64">
        <v>14190043326</v>
      </c>
      <c r="S13" s="64">
        <v>14637979228</v>
      </c>
      <c r="T13" s="64">
        <v>15129564922</v>
      </c>
      <c r="U13" s="68">
        <f>'2017 Summary'!F13</f>
        <v>15604602205</v>
      </c>
    </row>
    <row r="14" spans="1:23" ht="17.25" x14ac:dyDescent="0.3">
      <c r="B14" s="28" t="s">
        <v>4</v>
      </c>
      <c r="C14" s="23"/>
      <c r="D14" s="63">
        <v>476358111</v>
      </c>
      <c r="E14" s="64">
        <v>509520062</v>
      </c>
      <c r="F14" s="64">
        <v>536097883</v>
      </c>
      <c r="G14" s="64">
        <v>568192349</v>
      </c>
      <c r="H14" s="64">
        <v>617350560</v>
      </c>
      <c r="I14" s="64">
        <v>677143547</v>
      </c>
      <c r="J14" s="64">
        <v>809014557</v>
      </c>
      <c r="K14" s="64">
        <v>903306367</v>
      </c>
      <c r="L14" s="64">
        <v>854691083</v>
      </c>
      <c r="M14" s="64">
        <v>856965433</v>
      </c>
      <c r="N14" s="64">
        <v>846871177</v>
      </c>
      <c r="O14" s="64">
        <v>830580274</v>
      </c>
      <c r="P14" s="64">
        <v>817229276</v>
      </c>
      <c r="Q14" s="64">
        <v>817407350</v>
      </c>
      <c r="R14" s="64">
        <v>829117834</v>
      </c>
      <c r="S14" s="64">
        <v>855802803</v>
      </c>
      <c r="T14" s="64">
        <v>875631893</v>
      </c>
      <c r="U14" s="68">
        <f>'2017 Summary'!F14</f>
        <v>885730935</v>
      </c>
    </row>
    <row r="15" spans="1:23" ht="17.25" x14ac:dyDescent="0.3">
      <c r="B15" s="28" t="s">
        <v>5</v>
      </c>
      <c r="C15" s="23"/>
      <c r="D15" s="63">
        <v>16890838990</v>
      </c>
      <c r="E15" s="64">
        <v>18196157723</v>
      </c>
      <c r="F15" s="64">
        <v>19575065710</v>
      </c>
      <c r="G15" s="64">
        <v>21892096229</v>
      </c>
      <c r="H15" s="64">
        <v>25115183430</v>
      </c>
      <c r="I15" s="64">
        <v>30858069780</v>
      </c>
      <c r="J15" s="64">
        <v>39135283631</v>
      </c>
      <c r="K15" s="64">
        <v>40682735273</v>
      </c>
      <c r="L15" s="64">
        <v>37872867597</v>
      </c>
      <c r="M15" s="64">
        <v>33298150445</v>
      </c>
      <c r="N15" s="64">
        <v>29075661832</v>
      </c>
      <c r="O15" s="64">
        <v>24875931599</v>
      </c>
      <c r="P15" s="64">
        <v>24622309982</v>
      </c>
      <c r="Q15" s="64">
        <v>25739437801</v>
      </c>
      <c r="R15" s="64">
        <v>27982368405</v>
      </c>
      <c r="S15" s="64">
        <v>29651180137</v>
      </c>
      <c r="T15" s="64">
        <v>31955961369</v>
      </c>
      <c r="U15" s="68">
        <f>'2017 Summary'!F15</f>
        <v>34478856166</v>
      </c>
    </row>
    <row r="16" spans="1:23" ht="17.25" x14ac:dyDescent="0.3">
      <c r="B16" s="28" t="s">
        <v>6</v>
      </c>
      <c r="C16" s="23"/>
      <c r="D16" s="63">
        <v>74966907760</v>
      </c>
      <c r="E16" s="64">
        <v>81987370728</v>
      </c>
      <c r="F16" s="64">
        <v>91478874502</v>
      </c>
      <c r="G16" s="64">
        <v>102276745541</v>
      </c>
      <c r="H16" s="64">
        <v>113928497082</v>
      </c>
      <c r="I16" s="64">
        <v>131759591479</v>
      </c>
      <c r="J16" s="64">
        <v>157023923473</v>
      </c>
      <c r="K16" s="64">
        <v>174629705929</v>
      </c>
      <c r="L16" s="64">
        <v>165983702706</v>
      </c>
      <c r="M16" s="64">
        <v>145942238249</v>
      </c>
      <c r="N16" s="64">
        <v>126976299960</v>
      </c>
      <c r="O16" s="64">
        <v>124478201073</v>
      </c>
      <c r="P16" s="64">
        <v>125760535139</v>
      </c>
      <c r="Q16" s="64">
        <v>130735966888</v>
      </c>
      <c r="R16" s="64">
        <v>139401195926</v>
      </c>
      <c r="S16" s="64">
        <v>149774682202</v>
      </c>
      <c r="T16" s="64">
        <v>162869429209</v>
      </c>
      <c r="U16" s="68">
        <f>'2017 Summary'!F16</f>
        <v>177301192592</v>
      </c>
    </row>
    <row r="17" spans="2:21" ht="17.25" x14ac:dyDescent="0.3">
      <c r="B17" s="28" t="s">
        <v>7</v>
      </c>
      <c r="C17" s="23"/>
      <c r="D17" s="63">
        <v>226293546</v>
      </c>
      <c r="E17" s="64">
        <v>239553623</v>
      </c>
      <c r="F17" s="64">
        <v>242538422</v>
      </c>
      <c r="G17" s="64">
        <v>247536189</v>
      </c>
      <c r="H17" s="64">
        <v>256450246</v>
      </c>
      <c r="I17" s="64">
        <v>274080633</v>
      </c>
      <c r="J17" s="64">
        <v>318671960</v>
      </c>
      <c r="K17" s="64">
        <v>363668318</v>
      </c>
      <c r="L17" s="64">
        <v>347287928</v>
      </c>
      <c r="M17" s="64">
        <v>357344105</v>
      </c>
      <c r="N17" s="64">
        <v>363788518</v>
      </c>
      <c r="O17" s="64">
        <v>364441318</v>
      </c>
      <c r="P17" s="64">
        <v>400395519</v>
      </c>
      <c r="Q17" s="64">
        <v>390232987</v>
      </c>
      <c r="R17" s="64">
        <v>393306434</v>
      </c>
      <c r="S17" s="64">
        <v>404735692</v>
      </c>
      <c r="T17" s="64">
        <v>407447269</v>
      </c>
      <c r="U17" s="68">
        <f>'2017 Summary'!F17</f>
        <v>408284519</v>
      </c>
    </row>
    <row r="18" spans="2:21" ht="17.25" x14ac:dyDescent="0.3">
      <c r="B18" s="28" t="s">
        <v>8</v>
      </c>
      <c r="C18" s="23"/>
      <c r="D18" s="63">
        <v>7662906568</v>
      </c>
      <c r="E18" s="64">
        <v>8468318051</v>
      </c>
      <c r="F18" s="64">
        <v>9483025806</v>
      </c>
      <c r="G18" s="64">
        <v>11025783488</v>
      </c>
      <c r="H18" s="64">
        <v>12937539367</v>
      </c>
      <c r="I18" s="64">
        <v>16010308415</v>
      </c>
      <c r="J18" s="64">
        <v>24280088571</v>
      </c>
      <c r="K18" s="64">
        <v>23370729141</v>
      </c>
      <c r="L18" s="64">
        <v>18612259145</v>
      </c>
      <c r="M18" s="64">
        <v>15588648694</v>
      </c>
      <c r="N18" s="64">
        <v>13379662397</v>
      </c>
      <c r="O18" s="64">
        <v>12395018451</v>
      </c>
      <c r="P18" s="64">
        <v>11749734126</v>
      </c>
      <c r="Q18" s="64">
        <v>12005148792</v>
      </c>
      <c r="R18" s="64">
        <v>12492377154</v>
      </c>
      <c r="S18" s="64">
        <v>13139696755</v>
      </c>
      <c r="T18" s="64">
        <v>14005967751</v>
      </c>
      <c r="U18" s="68">
        <f>'2017 Summary'!F18</f>
        <v>15198971608</v>
      </c>
    </row>
    <row r="19" spans="2:21" ht="17.25" x14ac:dyDescent="0.3">
      <c r="B19" s="28" t="s">
        <v>9</v>
      </c>
      <c r="C19" s="23"/>
      <c r="D19" s="63">
        <v>5204454659</v>
      </c>
      <c r="E19" s="64">
        <v>5585697765</v>
      </c>
      <c r="F19" s="64">
        <v>5948729040</v>
      </c>
      <c r="G19" s="64">
        <v>6486030723</v>
      </c>
      <c r="H19" s="64">
        <v>7109551093</v>
      </c>
      <c r="I19" s="64">
        <v>8724672100</v>
      </c>
      <c r="J19" s="64">
        <v>11588898189</v>
      </c>
      <c r="K19" s="64">
        <v>12370343274</v>
      </c>
      <c r="L19" s="64">
        <v>10898127053</v>
      </c>
      <c r="M19" s="64">
        <v>10024972585</v>
      </c>
      <c r="N19" s="64">
        <v>9559999106</v>
      </c>
      <c r="O19" s="64">
        <v>9316089786</v>
      </c>
      <c r="P19" s="64">
        <v>9032362268</v>
      </c>
      <c r="Q19" s="64">
        <v>8160777743</v>
      </c>
      <c r="R19" s="64">
        <v>7856463122</v>
      </c>
      <c r="S19" s="64">
        <v>8083820200</v>
      </c>
      <c r="T19" s="64">
        <v>8321854156</v>
      </c>
      <c r="U19" s="68">
        <f>'2017 Summary'!F19</f>
        <v>8667429638</v>
      </c>
    </row>
    <row r="20" spans="2:21" ht="17.25" x14ac:dyDescent="0.3">
      <c r="B20" s="28" t="s">
        <v>10</v>
      </c>
      <c r="C20" s="23"/>
      <c r="D20" s="63">
        <v>4280721417</v>
      </c>
      <c r="E20" s="64">
        <v>4758097742</v>
      </c>
      <c r="F20" s="64">
        <v>5153765629</v>
      </c>
      <c r="G20" s="64">
        <v>5695161194</v>
      </c>
      <c r="H20" s="64">
        <v>6413780506</v>
      </c>
      <c r="I20" s="64">
        <v>7454554121</v>
      </c>
      <c r="J20" s="64">
        <v>9194065347</v>
      </c>
      <c r="K20" s="64">
        <v>10726397986</v>
      </c>
      <c r="L20" s="64">
        <v>9913238379</v>
      </c>
      <c r="M20" s="64">
        <v>9356682433</v>
      </c>
      <c r="N20" s="64">
        <v>8598848683</v>
      </c>
      <c r="O20" s="64">
        <v>8119776938</v>
      </c>
      <c r="P20" s="64">
        <v>7925816942</v>
      </c>
      <c r="Q20" s="64">
        <v>8093876706</v>
      </c>
      <c r="R20" s="64">
        <v>8451515994</v>
      </c>
      <c r="S20" s="64">
        <v>8806329297</v>
      </c>
      <c r="T20" s="64">
        <v>9303882191</v>
      </c>
      <c r="U20" s="68">
        <f>'2017 Summary'!F20</f>
        <v>9929585600</v>
      </c>
    </row>
    <row r="21" spans="2:21" ht="17.25" x14ac:dyDescent="0.3">
      <c r="B21" s="28" t="s">
        <v>11</v>
      </c>
      <c r="C21" s="23"/>
      <c r="D21" s="63">
        <v>27742021485</v>
      </c>
      <c r="E21" s="64">
        <v>33395002460</v>
      </c>
      <c r="F21" s="64">
        <v>39490423314</v>
      </c>
      <c r="G21" s="64">
        <v>45985727314</v>
      </c>
      <c r="H21" s="64">
        <v>51262812810</v>
      </c>
      <c r="I21" s="64">
        <v>61441821529</v>
      </c>
      <c r="J21" s="64">
        <v>77037903134</v>
      </c>
      <c r="K21" s="64">
        <v>82542090227</v>
      </c>
      <c r="L21" s="64">
        <v>78662966910</v>
      </c>
      <c r="M21" s="64">
        <v>69976749096</v>
      </c>
      <c r="N21" s="64">
        <v>61436197437</v>
      </c>
      <c r="O21" s="64">
        <v>58202570727</v>
      </c>
      <c r="P21" s="64">
        <v>58492762303</v>
      </c>
      <c r="Q21" s="64">
        <v>60637773315</v>
      </c>
      <c r="R21" s="64">
        <v>64595296747</v>
      </c>
      <c r="S21" s="64">
        <v>70086389131</v>
      </c>
      <c r="T21" s="64">
        <v>77120332382</v>
      </c>
      <c r="U21" s="68">
        <f>'2017 Summary'!F21</f>
        <v>83598490858</v>
      </c>
    </row>
    <row r="22" spans="2:21" ht="17.25" x14ac:dyDescent="0.3">
      <c r="B22" s="28" t="s">
        <v>12</v>
      </c>
      <c r="C22" s="23"/>
      <c r="D22" s="63">
        <v>1282626059</v>
      </c>
      <c r="E22" s="64">
        <v>1360729564</v>
      </c>
      <c r="F22" s="64">
        <v>1453681731</v>
      </c>
      <c r="G22" s="64">
        <v>1540362022</v>
      </c>
      <c r="H22" s="64">
        <v>1649204879</v>
      </c>
      <c r="I22" s="64">
        <v>1869266473</v>
      </c>
      <c r="J22" s="64">
        <v>2322144290</v>
      </c>
      <c r="K22" s="64">
        <v>2625181297</v>
      </c>
      <c r="L22" s="64">
        <v>2564084245</v>
      </c>
      <c r="M22" s="64">
        <v>2547547990</v>
      </c>
      <c r="N22" s="64">
        <v>2446401713</v>
      </c>
      <c r="O22" s="64">
        <v>2261716683</v>
      </c>
      <c r="P22" s="64">
        <v>2211416344</v>
      </c>
      <c r="Q22" s="64">
        <v>2225505761</v>
      </c>
      <c r="R22" s="64">
        <v>2284703454</v>
      </c>
      <c r="S22" s="64">
        <v>2308305124</v>
      </c>
      <c r="T22" s="64">
        <v>2336755919</v>
      </c>
      <c r="U22" s="68">
        <f>'2017 Summary'!F22</f>
        <v>2405208669</v>
      </c>
    </row>
    <row r="23" spans="2:21" ht="17.25" x14ac:dyDescent="0.3">
      <c r="B23" s="28" t="s">
        <v>13</v>
      </c>
      <c r="C23" s="23"/>
      <c r="D23" s="63">
        <v>776439801</v>
      </c>
      <c r="E23" s="64">
        <v>860119882</v>
      </c>
      <c r="F23" s="64">
        <v>861104943</v>
      </c>
      <c r="G23" s="64">
        <v>1011648434</v>
      </c>
      <c r="H23" s="64">
        <v>1076536574</v>
      </c>
      <c r="I23" s="64">
        <v>1153866024</v>
      </c>
      <c r="J23" s="64">
        <v>1749018160</v>
      </c>
      <c r="K23" s="64">
        <v>1857921986</v>
      </c>
      <c r="L23" s="64">
        <v>1759974853</v>
      </c>
      <c r="M23" s="64">
        <v>1639292129</v>
      </c>
      <c r="N23" s="64">
        <v>1501991518</v>
      </c>
      <c r="O23" s="64">
        <v>1427299825</v>
      </c>
      <c r="P23" s="64">
        <v>1391338687</v>
      </c>
      <c r="Q23" s="64">
        <v>1395467811</v>
      </c>
      <c r="R23" s="64">
        <v>1393078772</v>
      </c>
      <c r="S23" s="64">
        <v>1386207980</v>
      </c>
      <c r="T23" s="64">
        <v>1442485656</v>
      </c>
      <c r="U23" s="68">
        <f>'2017 Summary'!F23</f>
        <v>1567817890</v>
      </c>
    </row>
    <row r="24" spans="2:21" ht="17.25" x14ac:dyDescent="0.3">
      <c r="B24" s="28" t="s">
        <v>14</v>
      </c>
      <c r="C24" s="23"/>
      <c r="D24" s="63">
        <v>238666125</v>
      </c>
      <c r="E24" s="64">
        <v>290325895</v>
      </c>
      <c r="F24" s="64">
        <v>307510001</v>
      </c>
      <c r="G24" s="64">
        <v>354979033</v>
      </c>
      <c r="H24" s="64">
        <v>397662019</v>
      </c>
      <c r="I24" s="64">
        <v>487228032</v>
      </c>
      <c r="J24" s="64">
        <v>606786530</v>
      </c>
      <c r="K24" s="64">
        <v>639659505</v>
      </c>
      <c r="L24" s="64">
        <v>612300795</v>
      </c>
      <c r="M24" s="64">
        <v>552797809</v>
      </c>
      <c r="N24" s="64">
        <v>518528529</v>
      </c>
      <c r="O24" s="64">
        <v>478855666</v>
      </c>
      <c r="P24" s="64">
        <v>478518372</v>
      </c>
      <c r="Q24" s="64">
        <v>480050761</v>
      </c>
      <c r="R24" s="64">
        <v>486722913</v>
      </c>
      <c r="S24" s="64">
        <v>492913673</v>
      </c>
      <c r="T24" s="64">
        <v>503046546</v>
      </c>
      <c r="U24" s="68">
        <f>'2017 Summary'!F24</f>
        <v>503707685</v>
      </c>
    </row>
    <row r="25" spans="2:21" ht="17.25" x14ac:dyDescent="0.3">
      <c r="B25" s="28" t="s">
        <v>15</v>
      </c>
      <c r="C25" s="23"/>
      <c r="D25" s="63">
        <v>30098831623</v>
      </c>
      <c r="E25" s="64">
        <v>32219300408</v>
      </c>
      <c r="F25" s="64">
        <v>34788394442</v>
      </c>
      <c r="G25" s="64">
        <v>37398974814</v>
      </c>
      <c r="H25" s="64">
        <v>40420179925</v>
      </c>
      <c r="I25" s="64">
        <v>45603946370</v>
      </c>
      <c r="J25" s="64">
        <v>52461413629</v>
      </c>
      <c r="K25" s="64">
        <v>61069229334</v>
      </c>
      <c r="L25" s="64">
        <v>60845342896</v>
      </c>
      <c r="M25" s="64">
        <v>57430970156</v>
      </c>
      <c r="N25" s="64">
        <v>53436002318</v>
      </c>
      <c r="O25" s="64">
        <v>49682577488</v>
      </c>
      <c r="P25" s="64">
        <v>47505277935</v>
      </c>
      <c r="Q25" s="64">
        <v>47132785425</v>
      </c>
      <c r="R25" s="64">
        <v>49518432064</v>
      </c>
      <c r="S25" s="64">
        <v>52265723055</v>
      </c>
      <c r="T25" s="64">
        <v>55370431296</v>
      </c>
      <c r="U25" s="68">
        <f>'2017 Summary'!F25</f>
        <v>53066837512</v>
      </c>
    </row>
    <row r="26" spans="2:21" ht="17.25" x14ac:dyDescent="0.3">
      <c r="B26" s="28" t="s">
        <v>16</v>
      </c>
      <c r="C26" s="23"/>
      <c r="D26" s="63">
        <v>7958192064</v>
      </c>
      <c r="E26" s="64">
        <v>8508918357</v>
      </c>
      <c r="F26" s="64">
        <v>8957921596</v>
      </c>
      <c r="G26" s="64">
        <v>9628883960</v>
      </c>
      <c r="H26" s="64">
        <v>11457587136</v>
      </c>
      <c r="I26" s="64">
        <v>11452381229</v>
      </c>
      <c r="J26" s="64">
        <v>14673651678</v>
      </c>
      <c r="K26" s="64">
        <v>15746689119</v>
      </c>
      <c r="L26" s="64">
        <v>14885520425</v>
      </c>
      <c r="M26" s="64">
        <v>14234200039</v>
      </c>
      <c r="N26" s="64">
        <v>13638819049</v>
      </c>
      <c r="O26" s="64">
        <v>13755059066</v>
      </c>
      <c r="P26" s="64">
        <v>13457309385</v>
      </c>
      <c r="Q26" s="64">
        <v>13639869741</v>
      </c>
      <c r="R26" s="64">
        <v>14233276967</v>
      </c>
      <c r="S26" s="64">
        <v>14789880474</v>
      </c>
      <c r="T26" s="64">
        <v>15384795911</v>
      </c>
      <c r="U26" s="68">
        <f>'2017 Summary'!F26</f>
        <v>16134843309</v>
      </c>
    </row>
    <row r="27" spans="2:21" ht="17.25" x14ac:dyDescent="0.3">
      <c r="B27" s="28" t="s">
        <v>17</v>
      </c>
      <c r="C27" s="23"/>
      <c r="D27" s="63">
        <v>2725414828</v>
      </c>
      <c r="E27" s="64">
        <v>3174408169</v>
      </c>
      <c r="F27" s="64">
        <v>3745981194</v>
      </c>
      <c r="G27" s="64">
        <v>4510537048</v>
      </c>
      <c r="H27" s="64">
        <v>5737706898</v>
      </c>
      <c r="I27" s="64">
        <v>7882141066</v>
      </c>
      <c r="J27" s="64">
        <v>10903361208</v>
      </c>
      <c r="K27" s="64">
        <v>12184917324</v>
      </c>
      <c r="L27" s="64">
        <v>11147156664</v>
      </c>
      <c r="M27" s="64">
        <v>9336098682</v>
      </c>
      <c r="N27" s="64">
        <v>7657765461</v>
      </c>
      <c r="O27" s="64">
        <v>6561358747</v>
      </c>
      <c r="P27" s="64">
        <v>6154947640</v>
      </c>
      <c r="Q27" s="64">
        <v>6204450264</v>
      </c>
      <c r="R27" s="64">
        <v>6538506828</v>
      </c>
      <c r="S27" s="64">
        <v>6987545919</v>
      </c>
      <c r="T27" s="64">
        <v>7404137164</v>
      </c>
      <c r="U27" s="68">
        <f>'2017 Summary'!F27</f>
        <v>7889605514</v>
      </c>
    </row>
    <row r="28" spans="2:21" ht="17.25" x14ac:dyDescent="0.3">
      <c r="B28" s="28" t="s">
        <v>18</v>
      </c>
      <c r="C28" s="23"/>
      <c r="D28" s="63">
        <v>830627598</v>
      </c>
      <c r="E28" s="64">
        <v>942965065</v>
      </c>
      <c r="F28" s="64">
        <v>1171469432</v>
      </c>
      <c r="G28" s="64">
        <v>1623872286</v>
      </c>
      <c r="H28" s="64">
        <v>2127163864</v>
      </c>
      <c r="I28" s="64">
        <v>3338285841</v>
      </c>
      <c r="J28" s="64">
        <v>4034751167</v>
      </c>
      <c r="K28" s="64">
        <v>3997705662</v>
      </c>
      <c r="L28" s="64">
        <v>3454756008</v>
      </c>
      <c r="M28" s="64">
        <v>2746832399</v>
      </c>
      <c r="N28" s="64">
        <v>2013686272</v>
      </c>
      <c r="O28" s="64">
        <v>1891448770</v>
      </c>
      <c r="P28" s="64">
        <v>1636195656</v>
      </c>
      <c r="Q28" s="64">
        <v>1629539441</v>
      </c>
      <c r="R28" s="64">
        <v>1648404144</v>
      </c>
      <c r="S28" s="64">
        <v>1692990268</v>
      </c>
      <c r="T28" s="64">
        <v>1767067900</v>
      </c>
      <c r="U28" s="68">
        <f>'2017 Summary'!F28</f>
        <v>1825653612</v>
      </c>
    </row>
    <row r="29" spans="2:21" ht="17.25" x14ac:dyDescent="0.3">
      <c r="B29" s="28" t="s">
        <v>19</v>
      </c>
      <c r="C29" s="23"/>
      <c r="D29" s="63">
        <v>784904232</v>
      </c>
      <c r="E29" s="64">
        <v>844497111</v>
      </c>
      <c r="F29" s="64">
        <v>889586894</v>
      </c>
      <c r="G29" s="64">
        <v>947731402</v>
      </c>
      <c r="H29" s="64">
        <v>1003327591</v>
      </c>
      <c r="I29" s="64">
        <v>1075425071</v>
      </c>
      <c r="J29" s="64">
        <v>1227428598</v>
      </c>
      <c r="K29" s="64">
        <v>1433635362</v>
      </c>
      <c r="L29" s="64">
        <v>1396722698</v>
      </c>
      <c r="M29" s="64">
        <v>1397521292</v>
      </c>
      <c r="N29" s="64">
        <v>1376184308</v>
      </c>
      <c r="O29" s="64">
        <v>1354833530</v>
      </c>
      <c r="P29" s="64">
        <v>1342103010</v>
      </c>
      <c r="Q29" s="64">
        <v>1339761534</v>
      </c>
      <c r="R29" s="64">
        <v>1334841413</v>
      </c>
      <c r="S29" s="64">
        <v>1346292135</v>
      </c>
      <c r="T29" s="64">
        <v>1351344690</v>
      </c>
      <c r="U29" s="68">
        <f>'2017 Summary'!F29</f>
        <v>1381019645</v>
      </c>
    </row>
    <row r="30" spans="2:21" ht="17.25" x14ac:dyDescent="0.3">
      <c r="B30" s="28" t="s">
        <v>20</v>
      </c>
      <c r="C30" s="23"/>
      <c r="D30" s="63">
        <v>279773881</v>
      </c>
      <c r="E30" s="64">
        <v>312819005</v>
      </c>
      <c r="F30" s="64">
        <v>338034413</v>
      </c>
      <c r="G30" s="64">
        <v>365594838</v>
      </c>
      <c r="H30" s="64">
        <v>405691112</v>
      </c>
      <c r="I30" s="64">
        <v>460190914</v>
      </c>
      <c r="J30" s="64">
        <v>592362073</v>
      </c>
      <c r="K30" s="64">
        <v>690011481</v>
      </c>
      <c r="L30" s="64">
        <v>674980798</v>
      </c>
      <c r="M30" s="64">
        <v>653589163</v>
      </c>
      <c r="N30" s="64">
        <v>628218106</v>
      </c>
      <c r="O30" s="64">
        <v>588577198</v>
      </c>
      <c r="P30" s="64">
        <v>584617334</v>
      </c>
      <c r="Q30" s="64">
        <v>582141455</v>
      </c>
      <c r="R30" s="64">
        <v>589445570</v>
      </c>
      <c r="S30" s="64">
        <v>600297515</v>
      </c>
      <c r="T30" s="64">
        <v>610930369</v>
      </c>
      <c r="U30" s="68">
        <f>'2017 Summary'!F30</f>
        <v>642494902</v>
      </c>
    </row>
    <row r="31" spans="2:21" ht="17.25" x14ac:dyDescent="0.3">
      <c r="B31" s="28" t="s">
        <v>21</v>
      </c>
      <c r="C31" s="23"/>
      <c r="D31" s="63">
        <v>396558265</v>
      </c>
      <c r="E31" s="64">
        <v>410876494</v>
      </c>
      <c r="F31" s="64">
        <v>422708705</v>
      </c>
      <c r="G31" s="64">
        <v>435577943</v>
      </c>
      <c r="H31" s="64">
        <v>459503016</v>
      </c>
      <c r="I31" s="64">
        <v>559118296</v>
      </c>
      <c r="J31" s="64">
        <v>674818844</v>
      </c>
      <c r="K31" s="64">
        <v>710920426</v>
      </c>
      <c r="L31" s="64">
        <v>690868360</v>
      </c>
      <c r="M31" s="64">
        <v>634573954</v>
      </c>
      <c r="N31" s="64">
        <v>587867848</v>
      </c>
      <c r="O31" s="64">
        <v>552964817</v>
      </c>
      <c r="P31" s="64">
        <v>538335647</v>
      </c>
      <c r="Q31" s="64">
        <v>543021277</v>
      </c>
      <c r="R31" s="64">
        <v>559314302</v>
      </c>
      <c r="S31" s="64">
        <v>561010487</v>
      </c>
      <c r="T31" s="64">
        <v>576700819</v>
      </c>
      <c r="U31" s="68">
        <f>'2017 Summary'!F31</f>
        <v>598274581</v>
      </c>
    </row>
    <row r="32" spans="2:21" ht="17.25" x14ac:dyDescent="0.3">
      <c r="B32" s="28" t="s">
        <v>22</v>
      </c>
      <c r="C32" s="23"/>
      <c r="D32" s="63">
        <v>825324630</v>
      </c>
      <c r="E32" s="64">
        <v>903784235</v>
      </c>
      <c r="F32" s="64">
        <v>1095360589</v>
      </c>
      <c r="G32" s="64">
        <v>1314526791</v>
      </c>
      <c r="H32" s="64">
        <v>1724919172</v>
      </c>
      <c r="I32" s="64">
        <v>2650634743</v>
      </c>
      <c r="J32" s="64">
        <v>2876597875</v>
      </c>
      <c r="K32" s="64">
        <v>2698413772</v>
      </c>
      <c r="L32" s="64">
        <v>2574582341</v>
      </c>
      <c r="M32" s="64">
        <v>1969890437</v>
      </c>
      <c r="N32" s="64">
        <v>1570245269</v>
      </c>
      <c r="O32" s="64">
        <v>1456698195</v>
      </c>
      <c r="P32" s="64">
        <v>1352373173</v>
      </c>
      <c r="Q32" s="64">
        <v>1344379815</v>
      </c>
      <c r="R32" s="64">
        <v>1376655276</v>
      </c>
      <c r="S32" s="64">
        <v>1408209863</v>
      </c>
      <c r="T32" s="64">
        <v>1479206937</v>
      </c>
      <c r="U32" s="68">
        <f>'2017 Summary'!F32</f>
        <v>1619199935</v>
      </c>
    </row>
    <row r="33" spans="2:21" ht="17.25" x14ac:dyDescent="0.3">
      <c r="B33" s="28" t="s">
        <v>23</v>
      </c>
      <c r="C33" s="23"/>
      <c r="D33" s="63">
        <v>512656914</v>
      </c>
      <c r="E33" s="64">
        <v>490345682</v>
      </c>
      <c r="F33" s="64">
        <v>485013921</v>
      </c>
      <c r="G33" s="64">
        <v>527397947</v>
      </c>
      <c r="H33" s="64">
        <v>537474183</v>
      </c>
      <c r="I33" s="64">
        <v>573904377</v>
      </c>
      <c r="J33" s="64">
        <v>682646398</v>
      </c>
      <c r="K33" s="64">
        <v>727557017</v>
      </c>
      <c r="L33" s="64">
        <v>730056617</v>
      </c>
      <c r="M33" s="64">
        <v>729257827</v>
      </c>
      <c r="N33" s="64">
        <v>713571187</v>
      </c>
      <c r="O33" s="64">
        <v>717029666</v>
      </c>
      <c r="P33" s="64">
        <v>745705960</v>
      </c>
      <c r="Q33" s="64">
        <v>774137129</v>
      </c>
      <c r="R33" s="64">
        <v>766146455</v>
      </c>
      <c r="S33" s="64">
        <v>732704674</v>
      </c>
      <c r="T33" s="64">
        <v>746747933</v>
      </c>
      <c r="U33" s="68">
        <f>'2017 Summary'!F33</f>
        <v>741918129</v>
      </c>
    </row>
    <row r="34" spans="2:21" ht="17.25" x14ac:dyDescent="0.3">
      <c r="B34" s="28" t="s">
        <v>24</v>
      </c>
      <c r="C34" s="23"/>
      <c r="D34" s="63">
        <v>824577000</v>
      </c>
      <c r="E34" s="64">
        <v>883138518</v>
      </c>
      <c r="F34" s="64">
        <v>1031968263</v>
      </c>
      <c r="G34" s="64">
        <v>1285637304</v>
      </c>
      <c r="H34" s="64">
        <v>1301193193</v>
      </c>
      <c r="I34" s="64">
        <v>1294818148</v>
      </c>
      <c r="J34" s="64">
        <v>1456916857</v>
      </c>
      <c r="K34" s="64">
        <v>1697079887</v>
      </c>
      <c r="L34" s="64">
        <v>1613977395</v>
      </c>
      <c r="M34" s="64">
        <v>1607223079</v>
      </c>
      <c r="N34" s="64">
        <v>1536127184</v>
      </c>
      <c r="O34" s="64">
        <v>1481368532</v>
      </c>
      <c r="P34" s="64">
        <v>1534084899</v>
      </c>
      <c r="Q34" s="64">
        <v>1500655884</v>
      </c>
      <c r="R34" s="64">
        <v>1448493776</v>
      </c>
      <c r="S34" s="64">
        <v>1540745217</v>
      </c>
      <c r="T34" s="64">
        <v>1544806660</v>
      </c>
      <c r="U34" s="68">
        <f>'2017 Summary'!F34</f>
        <v>1545860844</v>
      </c>
    </row>
    <row r="35" spans="2:21" ht="17.25" x14ac:dyDescent="0.3">
      <c r="B35" s="28" t="s">
        <v>25</v>
      </c>
      <c r="C35" s="23"/>
      <c r="D35" s="63">
        <v>1349631902</v>
      </c>
      <c r="E35" s="64">
        <v>1411703411</v>
      </c>
      <c r="F35" s="64">
        <v>1444702066</v>
      </c>
      <c r="G35" s="64">
        <v>1502376514</v>
      </c>
      <c r="H35" s="64">
        <v>1673738519</v>
      </c>
      <c r="I35" s="64">
        <v>1915028266</v>
      </c>
      <c r="J35" s="64">
        <v>2776747775</v>
      </c>
      <c r="K35" s="64">
        <v>2737007085</v>
      </c>
      <c r="L35" s="64">
        <v>2335478178</v>
      </c>
      <c r="M35" s="64">
        <v>2089275129</v>
      </c>
      <c r="N35" s="64">
        <v>1790130483</v>
      </c>
      <c r="O35" s="64">
        <v>1669996950</v>
      </c>
      <c r="P35" s="64">
        <v>1671815265</v>
      </c>
      <c r="Q35" s="64">
        <v>1742992115</v>
      </c>
      <c r="R35" s="64">
        <v>1777183695</v>
      </c>
      <c r="S35" s="64">
        <v>1812071084</v>
      </c>
      <c r="T35" s="64">
        <v>1841741255</v>
      </c>
      <c r="U35" s="68">
        <f>'2017 Summary'!F35</f>
        <v>1910717829</v>
      </c>
    </row>
    <row r="36" spans="2:21" ht="17.25" x14ac:dyDescent="0.3">
      <c r="B36" s="28" t="s">
        <v>26</v>
      </c>
      <c r="C36" s="23"/>
      <c r="D36" s="63">
        <v>4298322792</v>
      </c>
      <c r="E36" s="64">
        <v>4733388623</v>
      </c>
      <c r="F36" s="64">
        <v>5119097942</v>
      </c>
      <c r="G36" s="64">
        <v>5649033706</v>
      </c>
      <c r="H36" s="64">
        <v>6338015172</v>
      </c>
      <c r="I36" s="64">
        <v>7668136229</v>
      </c>
      <c r="J36" s="64">
        <v>9924406058</v>
      </c>
      <c r="K36" s="64">
        <v>11388084499</v>
      </c>
      <c r="L36" s="64">
        <v>10265186925</v>
      </c>
      <c r="M36" s="64">
        <v>9280516436</v>
      </c>
      <c r="N36" s="64">
        <v>8213553818</v>
      </c>
      <c r="O36" s="64">
        <v>7503020415</v>
      </c>
      <c r="P36" s="64">
        <v>6986476831</v>
      </c>
      <c r="Q36" s="64">
        <v>6951348033</v>
      </c>
      <c r="R36" s="64">
        <v>7148850962</v>
      </c>
      <c r="S36" s="64">
        <v>7370999872</v>
      </c>
      <c r="T36" s="64">
        <v>7685430938</v>
      </c>
      <c r="U36" s="68">
        <f>'2017 Summary'!F36</f>
        <v>8181580532</v>
      </c>
    </row>
    <row r="37" spans="2:21" ht="17.25" x14ac:dyDescent="0.3">
      <c r="B37" s="28" t="s">
        <v>27</v>
      </c>
      <c r="C37" s="23"/>
      <c r="D37" s="63">
        <v>2838025292</v>
      </c>
      <c r="E37" s="64">
        <v>2961506938</v>
      </c>
      <c r="F37" s="64">
        <v>3054559139</v>
      </c>
      <c r="G37" s="64">
        <v>3205620637</v>
      </c>
      <c r="H37" s="64">
        <v>3482922775</v>
      </c>
      <c r="I37" s="64">
        <v>4166834074</v>
      </c>
      <c r="J37" s="64">
        <v>5887483997</v>
      </c>
      <c r="K37" s="64">
        <v>6867770115</v>
      </c>
      <c r="L37" s="64">
        <v>6291178505</v>
      </c>
      <c r="M37" s="64">
        <v>5711234281</v>
      </c>
      <c r="N37" s="64">
        <v>4921416247</v>
      </c>
      <c r="O37" s="64">
        <v>4709026207</v>
      </c>
      <c r="P37" s="64">
        <v>4547821035</v>
      </c>
      <c r="Q37" s="64">
        <v>4442658296</v>
      </c>
      <c r="R37" s="64">
        <v>4464136645</v>
      </c>
      <c r="S37" s="64">
        <v>4503319194</v>
      </c>
      <c r="T37" s="64">
        <v>4631340235</v>
      </c>
      <c r="U37" s="68">
        <f>'2017 Summary'!F37</f>
        <v>4700629795</v>
      </c>
    </row>
    <row r="38" spans="2:21" ht="17.25" x14ac:dyDescent="0.3">
      <c r="B38" s="28" t="s">
        <v>28</v>
      </c>
      <c r="C38" s="23"/>
      <c r="D38" s="63">
        <v>37876484617</v>
      </c>
      <c r="E38" s="64">
        <v>42782759333</v>
      </c>
      <c r="F38" s="64">
        <v>46204981176</v>
      </c>
      <c r="G38" s="64">
        <v>50205267696</v>
      </c>
      <c r="H38" s="64">
        <v>55938858951</v>
      </c>
      <c r="I38" s="64">
        <v>64385849349</v>
      </c>
      <c r="J38" s="64">
        <v>78230632753</v>
      </c>
      <c r="K38" s="64">
        <v>87387474559</v>
      </c>
      <c r="L38" s="64">
        <v>83253409785</v>
      </c>
      <c r="M38" s="64">
        <v>72566507744</v>
      </c>
      <c r="N38" s="64">
        <v>64703059287</v>
      </c>
      <c r="O38" s="64">
        <v>61942468863</v>
      </c>
      <c r="P38" s="64">
        <v>60634729945</v>
      </c>
      <c r="Q38" s="64">
        <v>63714189457</v>
      </c>
      <c r="R38" s="64">
        <v>68300160834</v>
      </c>
      <c r="S38" s="64">
        <v>73436563263</v>
      </c>
      <c r="T38" s="64">
        <v>79341612854</v>
      </c>
      <c r="U38" s="68">
        <f>'2017 Summary'!F38</f>
        <v>86207952167</v>
      </c>
    </row>
    <row r="39" spans="2:21" ht="17.25" x14ac:dyDescent="0.3">
      <c r="B39" s="28" t="s">
        <v>29</v>
      </c>
      <c r="C39" s="23"/>
      <c r="D39" s="63">
        <v>268028093</v>
      </c>
      <c r="E39" s="64">
        <v>277876754</v>
      </c>
      <c r="F39" s="64">
        <v>289842239</v>
      </c>
      <c r="G39" s="64">
        <v>305767073</v>
      </c>
      <c r="H39" s="64">
        <v>320394933</v>
      </c>
      <c r="I39" s="64">
        <v>339934901</v>
      </c>
      <c r="J39" s="64">
        <v>407106084</v>
      </c>
      <c r="K39" s="64">
        <v>429907979</v>
      </c>
      <c r="L39" s="64">
        <v>395961392</v>
      </c>
      <c r="M39" s="64">
        <v>408705203</v>
      </c>
      <c r="N39" s="64">
        <v>408011267</v>
      </c>
      <c r="O39" s="64">
        <v>403055500</v>
      </c>
      <c r="P39" s="64">
        <v>398081466</v>
      </c>
      <c r="Q39" s="64">
        <v>403934620</v>
      </c>
      <c r="R39" s="64">
        <v>412882170</v>
      </c>
      <c r="S39" s="64">
        <v>425539501</v>
      </c>
      <c r="T39" s="64">
        <v>441095269</v>
      </c>
      <c r="U39" s="68">
        <f>'2017 Summary'!F39</f>
        <v>451464958</v>
      </c>
    </row>
    <row r="40" spans="2:21" ht="17.25" x14ac:dyDescent="0.3">
      <c r="B40" s="28" t="s">
        <v>30</v>
      </c>
      <c r="C40" s="23"/>
      <c r="D40" s="63">
        <v>7440896735</v>
      </c>
      <c r="E40" s="64">
        <v>8541205140</v>
      </c>
      <c r="F40" s="64">
        <v>9500891213</v>
      </c>
      <c r="G40" s="64">
        <v>10683927943</v>
      </c>
      <c r="H40" s="64">
        <v>12179995659</v>
      </c>
      <c r="I40" s="64">
        <v>14242739175</v>
      </c>
      <c r="J40" s="64">
        <v>17846225034</v>
      </c>
      <c r="K40" s="64">
        <v>18579894787</v>
      </c>
      <c r="L40" s="64">
        <v>17449270077</v>
      </c>
      <c r="M40" s="64">
        <v>15796158693</v>
      </c>
      <c r="N40" s="64">
        <v>14139034830</v>
      </c>
      <c r="O40" s="64">
        <v>13205004567</v>
      </c>
      <c r="P40" s="64">
        <v>12701251975</v>
      </c>
      <c r="Q40" s="64">
        <v>12859438194</v>
      </c>
      <c r="R40" s="64">
        <v>13394179688</v>
      </c>
      <c r="S40" s="64">
        <v>14293855585</v>
      </c>
      <c r="T40" s="64">
        <v>15151534700</v>
      </c>
      <c r="U40" s="68">
        <f>'2017 Summary'!F40</f>
        <v>16301511097</v>
      </c>
    </row>
    <row r="41" spans="2:21" ht="17.25" x14ac:dyDescent="0.3">
      <c r="B41" s="28" t="s">
        <v>31</v>
      </c>
      <c r="C41" s="23"/>
      <c r="D41" s="63">
        <v>811372374</v>
      </c>
      <c r="E41" s="64">
        <v>878527138</v>
      </c>
      <c r="F41" s="64">
        <v>946100169</v>
      </c>
      <c r="G41" s="64">
        <v>986072817</v>
      </c>
      <c r="H41" s="64">
        <v>1058756004</v>
      </c>
      <c r="I41" s="64">
        <v>1109935590</v>
      </c>
      <c r="J41" s="64">
        <v>1279690933</v>
      </c>
      <c r="K41" s="64">
        <v>1411825606</v>
      </c>
      <c r="L41" s="64">
        <v>1373587205</v>
      </c>
      <c r="M41" s="64">
        <v>1448420903</v>
      </c>
      <c r="N41" s="64">
        <v>1432377309</v>
      </c>
      <c r="O41" s="64">
        <v>1425227926</v>
      </c>
      <c r="P41" s="64">
        <v>1400880233</v>
      </c>
      <c r="Q41" s="64">
        <v>1419199587</v>
      </c>
      <c r="R41" s="64">
        <v>1432962891</v>
      </c>
      <c r="S41" s="64">
        <v>1503357394</v>
      </c>
      <c r="T41" s="64">
        <v>1521598885</v>
      </c>
      <c r="U41" s="68">
        <f>'2017 Summary'!F41</f>
        <v>1537214805</v>
      </c>
    </row>
    <row r="42" spans="2:21" ht="17.25" x14ac:dyDescent="0.3">
      <c r="B42" s="28" t="s">
        <v>32</v>
      </c>
      <c r="C42" s="23"/>
      <c r="D42" s="63">
        <v>301700953</v>
      </c>
      <c r="E42" s="64">
        <v>328636952</v>
      </c>
      <c r="F42" s="64">
        <v>339634606</v>
      </c>
      <c r="G42" s="64">
        <v>350366516</v>
      </c>
      <c r="H42" s="64">
        <v>378796569</v>
      </c>
      <c r="I42" s="64">
        <v>436094313</v>
      </c>
      <c r="J42" s="64">
        <v>505375668</v>
      </c>
      <c r="K42" s="64">
        <v>601554534</v>
      </c>
      <c r="L42" s="64">
        <v>577771345</v>
      </c>
      <c r="M42" s="64">
        <v>572606662</v>
      </c>
      <c r="N42" s="64">
        <v>542142549</v>
      </c>
      <c r="O42" s="64">
        <v>534121085</v>
      </c>
      <c r="P42" s="64">
        <v>544425800</v>
      </c>
      <c r="Q42" s="64">
        <v>574319364</v>
      </c>
      <c r="R42" s="64">
        <v>578142024</v>
      </c>
      <c r="S42" s="64">
        <v>567262358</v>
      </c>
      <c r="T42" s="64">
        <v>572232304</v>
      </c>
      <c r="U42" s="68">
        <f>'2017 Summary'!F42</f>
        <v>571983315</v>
      </c>
    </row>
    <row r="43" spans="2:21" ht="17.25" x14ac:dyDescent="0.3">
      <c r="B43" s="28" t="s">
        <v>33</v>
      </c>
      <c r="C43" s="23"/>
      <c r="D43" s="63">
        <v>137267593</v>
      </c>
      <c r="E43" s="64">
        <v>146849050</v>
      </c>
      <c r="F43" s="64">
        <v>148450553</v>
      </c>
      <c r="G43" s="64">
        <v>149430462</v>
      </c>
      <c r="H43" s="64">
        <v>155647751</v>
      </c>
      <c r="I43" s="64">
        <v>171797608</v>
      </c>
      <c r="J43" s="64">
        <v>213687155</v>
      </c>
      <c r="K43" s="64">
        <v>246009036</v>
      </c>
      <c r="L43" s="64">
        <v>231903547</v>
      </c>
      <c r="M43" s="64">
        <v>228289760</v>
      </c>
      <c r="N43" s="64">
        <v>220494451</v>
      </c>
      <c r="O43" s="64">
        <v>217703519</v>
      </c>
      <c r="P43" s="64">
        <v>239548994</v>
      </c>
      <c r="Q43" s="64">
        <v>239812263</v>
      </c>
      <c r="R43" s="64">
        <v>244057687</v>
      </c>
      <c r="S43" s="64">
        <v>252645522</v>
      </c>
      <c r="T43" s="64">
        <v>255469382</v>
      </c>
      <c r="U43" s="68">
        <f>'2017 Summary'!F43</f>
        <v>261049573</v>
      </c>
    </row>
    <row r="44" spans="2:21" ht="17.25" x14ac:dyDescent="0.3">
      <c r="B44" s="28" t="s">
        <v>34</v>
      </c>
      <c r="C44" s="23"/>
      <c r="D44" s="63">
        <v>7682393417</v>
      </c>
      <c r="E44" s="64">
        <v>8480649334</v>
      </c>
      <c r="F44" s="64">
        <v>9304670805</v>
      </c>
      <c r="G44" s="64">
        <v>10388348866</v>
      </c>
      <c r="H44" s="64">
        <v>11726185525</v>
      </c>
      <c r="I44" s="64">
        <v>14201331685</v>
      </c>
      <c r="J44" s="64">
        <v>18932677632</v>
      </c>
      <c r="K44" s="64">
        <v>22280949952</v>
      </c>
      <c r="L44" s="64">
        <v>20960634034</v>
      </c>
      <c r="M44" s="64">
        <v>19104619298</v>
      </c>
      <c r="N44" s="64">
        <v>17021802722</v>
      </c>
      <c r="O44" s="64">
        <v>15632400116</v>
      </c>
      <c r="P44" s="64">
        <v>14709982600</v>
      </c>
      <c r="Q44" s="64">
        <v>14807114447</v>
      </c>
      <c r="R44" s="64">
        <v>15463372126</v>
      </c>
      <c r="S44" s="64">
        <v>16268962927</v>
      </c>
      <c r="T44" s="64">
        <v>17221433669</v>
      </c>
      <c r="U44" s="68">
        <f>'2017 Summary'!F44</f>
        <v>18784934863</v>
      </c>
    </row>
    <row r="45" spans="2:21" ht="17.25" x14ac:dyDescent="0.3">
      <c r="B45" s="28" t="s">
        <v>35</v>
      </c>
      <c r="C45" s="23"/>
      <c r="D45" s="63">
        <v>27880865582</v>
      </c>
      <c r="E45" s="64">
        <v>31854496020</v>
      </c>
      <c r="F45" s="64">
        <v>36899612280</v>
      </c>
      <c r="G45" s="64">
        <v>43139879708</v>
      </c>
      <c r="H45" s="64">
        <v>50228609202</v>
      </c>
      <c r="I45" s="64">
        <v>63967020978</v>
      </c>
      <c r="J45" s="64">
        <v>89514738503</v>
      </c>
      <c r="K45" s="64">
        <v>96281886568</v>
      </c>
      <c r="L45" s="64">
        <v>84302673053</v>
      </c>
      <c r="M45" s="64">
        <v>64705044144</v>
      </c>
      <c r="N45" s="64">
        <v>55520514001</v>
      </c>
      <c r="O45" s="64">
        <v>53265451683</v>
      </c>
      <c r="P45" s="64">
        <v>52900282969</v>
      </c>
      <c r="Q45" s="64">
        <v>54620197697</v>
      </c>
      <c r="R45" s="64">
        <v>58316438639</v>
      </c>
      <c r="S45" s="64">
        <v>62644532381</v>
      </c>
      <c r="T45" s="64">
        <v>67957943469</v>
      </c>
      <c r="U45" s="68">
        <f>'2017 Summary'!F45</f>
        <v>73958298538</v>
      </c>
    </row>
    <row r="46" spans="2:21" ht="17.25" x14ac:dyDescent="0.3">
      <c r="B46" s="28" t="s">
        <v>36</v>
      </c>
      <c r="C46" s="23"/>
      <c r="D46" s="63">
        <v>8225598821</v>
      </c>
      <c r="E46" s="64">
        <v>8742136729</v>
      </c>
      <c r="F46" s="64">
        <v>9290697765</v>
      </c>
      <c r="G46" s="64">
        <v>9956459043</v>
      </c>
      <c r="H46" s="64">
        <v>10887951380</v>
      </c>
      <c r="I46" s="64">
        <v>12612869944</v>
      </c>
      <c r="J46" s="64">
        <v>14731323912</v>
      </c>
      <c r="K46" s="64">
        <v>16383809278</v>
      </c>
      <c r="L46" s="64">
        <v>15711676048</v>
      </c>
      <c r="M46" s="64">
        <v>14598570133</v>
      </c>
      <c r="N46" s="64">
        <v>14409226025</v>
      </c>
      <c r="O46" s="64">
        <v>13862796032</v>
      </c>
      <c r="P46" s="64">
        <v>13387231768</v>
      </c>
      <c r="Q46" s="64">
        <v>13370276510</v>
      </c>
      <c r="R46" s="64">
        <v>13903858328</v>
      </c>
      <c r="S46" s="64">
        <v>14376690250</v>
      </c>
      <c r="T46" s="64">
        <v>14861868765</v>
      </c>
      <c r="U46" s="68">
        <f>'2017 Summary'!F46</f>
        <v>15595832039</v>
      </c>
    </row>
    <row r="47" spans="2:21" ht="17.25" x14ac:dyDescent="0.3">
      <c r="B47" s="28" t="s">
        <v>37</v>
      </c>
      <c r="C47" s="23"/>
      <c r="D47" s="63">
        <v>929514648</v>
      </c>
      <c r="E47" s="64">
        <v>974135625</v>
      </c>
      <c r="F47" s="64">
        <v>1059632095</v>
      </c>
      <c r="G47" s="64">
        <v>1133980066</v>
      </c>
      <c r="H47" s="64">
        <v>1310258248</v>
      </c>
      <c r="I47" s="64">
        <v>1585730953</v>
      </c>
      <c r="J47" s="64">
        <v>2301183105</v>
      </c>
      <c r="K47" s="64">
        <v>2409987446</v>
      </c>
      <c r="L47" s="64">
        <v>2236920695</v>
      </c>
      <c r="M47" s="64">
        <v>1980418542</v>
      </c>
      <c r="N47" s="64">
        <v>1869593968</v>
      </c>
      <c r="O47" s="64">
        <v>1723903410</v>
      </c>
      <c r="P47" s="64">
        <v>1611064122</v>
      </c>
      <c r="Q47" s="64">
        <v>1562967784</v>
      </c>
      <c r="R47" s="64">
        <v>1578019323</v>
      </c>
      <c r="S47" s="64">
        <v>1602234509</v>
      </c>
      <c r="T47" s="64">
        <v>1638377447</v>
      </c>
      <c r="U47" s="68">
        <f>'2017 Summary'!F47</f>
        <v>1700176065</v>
      </c>
    </row>
    <row r="48" spans="2:21" ht="17.25" x14ac:dyDescent="0.3">
      <c r="B48" s="28" t="s">
        <v>38</v>
      </c>
      <c r="C48" s="23"/>
      <c r="D48" s="63">
        <v>113158132</v>
      </c>
      <c r="E48" s="64">
        <v>136524324</v>
      </c>
      <c r="F48" s="64">
        <v>135744457</v>
      </c>
      <c r="G48" s="64">
        <v>136760582</v>
      </c>
      <c r="H48" s="64">
        <v>129027575</v>
      </c>
      <c r="I48" s="64">
        <v>179536761</v>
      </c>
      <c r="J48" s="64">
        <v>204695256</v>
      </c>
      <c r="K48" s="64">
        <v>225051325</v>
      </c>
      <c r="L48" s="64">
        <v>210126442</v>
      </c>
      <c r="M48" s="64">
        <v>208983441</v>
      </c>
      <c r="N48" s="64">
        <v>207330999</v>
      </c>
      <c r="O48" s="64">
        <v>207065358</v>
      </c>
      <c r="P48" s="64">
        <v>203447762</v>
      </c>
      <c r="Q48" s="64">
        <v>198394574</v>
      </c>
      <c r="R48" s="64">
        <v>211541598</v>
      </c>
      <c r="S48" s="64">
        <v>217157904</v>
      </c>
      <c r="T48" s="64">
        <v>224018914</v>
      </c>
      <c r="U48" s="68">
        <f>'2017 Summary'!F48</f>
        <v>229685166</v>
      </c>
    </row>
    <row r="49" spans="2:21" ht="17.25" x14ac:dyDescent="0.3">
      <c r="B49" s="28" t="s">
        <v>39</v>
      </c>
      <c r="C49" s="23"/>
      <c r="D49" s="63">
        <v>358185353</v>
      </c>
      <c r="E49" s="64">
        <v>366467802</v>
      </c>
      <c r="F49" s="64">
        <v>384245660</v>
      </c>
      <c r="G49" s="64">
        <v>393446023</v>
      </c>
      <c r="H49" s="64">
        <v>454693604</v>
      </c>
      <c r="I49" s="64">
        <v>512301315</v>
      </c>
      <c r="J49" s="64">
        <v>636893495</v>
      </c>
      <c r="K49" s="64">
        <v>718254687</v>
      </c>
      <c r="L49" s="64">
        <v>697820472</v>
      </c>
      <c r="M49" s="64">
        <v>656039987</v>
      </c>
      <c r="N49" s="64">
        <v>616233159</v>
      </c>
      <c r="O49" s="64">
        <v>616335642</v>
      </c>
      <c r="P49" s="64">
        <v>622570829</v>
      </c>
      <c r="Q49" s="64">
        <v>626375542</v>
      </c>
      <c r="R49" s="64">
        <v>635260103</v>
      </c>
      <c r="S49" s="64">
        <v>651152713</v>
      </c>
      <c r="T49" s="64">
        <v>658621419</v>
      </c>
      <c r="U49" s="68">
        <f>'2017 Summary'!F49</f>
        <v>681461339</v>
      </c>
    </row>
    <row r="50" spans="2:21" ht="17.25" x14ac:dyDescent="0.3">
      <c r="B50" s="28" t="s">
        <v>40</v>
      </c>
      <c r="C50" s="23"/>
      <c r="D50" s="63">
        <v>12846838041</v>
      </c>
      <c r="E50" s="64">
        <v>14357958675</v>
      </c>
      <c r="F50" s="64">
        <v>16270421255</v>
      </c>
      <c r="G50" s="64">
        <v>18583896787</v>
      </c>
      <c r="H50" s="64">
        <v>21124547004</v>
      </c>
      <c r="I50" s="64">
        <v>24728626994</v>
      </c>
      <c r="J50" s="64">
        <v>30586910363</v>
      </c>
      <c r="K50" s="64">
        <v>34356467732</v>
      </c>
      <c r="L50" s="64">
        <v>31266478889</v>
      </c>
      <c r="M50" s="64">
        <v>28603471652</v>
      </c>
      <c r="N50" s="64">
        <v>24748698573</v>
      </c>
      <c r="O50" s="64">
        <v>23634630059</v>
      </c>
      <c r="P50" s="64">
        <v>23209150451</v>
      </c>
      <c r="Q50" s="64">
        <v>24130431399</v>
      </c>
      <c r="R50" s="64">
        <v>25951635391</v>
      </c>
      <c r="S50" s="64">
        <v>28219084481</v>
      </c>
      <c r="T50" s="64">
        <v>30564839361</v>
      </c>
      <c r="U50" s="68">
        <f>'2017 Summary'!F50</f>
        <v>33177910240</v>
      </c>
    </row>
    <row r="51" spans="2:21" ht="17.25" x14ac:dyDescent="0.3">
      <c r="B51" s="28" t="s">
        <v>41</v>
      </c>
      <c r="C51" s="23"/>
      <c r="D51" s="63">
        <v>7322087328</v>
      </c>
      <c r="E51" s="64">
        <v>7978654453</v>
      </c>
      <c r="F51" s="64">
        <v>8686988955</v>
      </c>
      <c r="G51" s="64">
        <v>9747661596</v>
      </c>
      <c r="H51" s="64">
        <v>11124276424</v>
      </c>
      <c r="I51" s="64">
        <v>13057730937</v>
      </c>
      <c r="J51" s="64">
        <v>17543701963</v>
      </c>
      <c r="K51" s="64">
        <v>22347382181</v>
      </c>
      <c r="L51" s="64">
        <v>20647852987</v>
      </c>
      <c r="M51" s="64">
        <v>18273739206</v>
      </c>
      <c r="N51" s="64">
        <v>16212563401</v>
      </c>
      <c r="O51" s="64">
        <v>14898009124</v>
      </c>
      <c r="P51" s="64">
        <v>13902585697</v>
      </c>
      <c r="Q51" s="64">
        <v>13875127821</v>
      </c>
      <c r="R51" s="64">
        <v>14326291780</v>
      </c>
      <c r="S51" s="64">
        <v>14938125373</v>
      </c>
      <c r="T51" s="64">
        <v>15608430032</v>
      </c>
      <c r="U51" s="68">
        <f>'2017 Summary'!F51</f>
        <v>16538300239</v>
      </c>
    </row>
    <row r="52" spans="2:21" ht="17.25" x14ac:dyDescent="0.3">
      <c r="B52" s="28" t="s">
        <v>42</v>
      </c>
      <c r="C52" s="23"/>
      <c r="D52" s="63">
        <v>10390620885</v>
      </c>
      <c r="E52" s="64">
        <v>11123877413</v>
      </c>
      <c r="F52" s="64">
        <v>11980184422</v>
      </c>
      <c r="G52" s="64">
        <v>13282546506</v>
      </c>
      <c r="H52" s="64">
        <v>15452228921</v>
      </c>
      <c r="I52" s="64">
        <v>17685232225</v>
      </c>
      <c r="J52" s="64">
        <v>21372323817</v>
      </c>
      <c r="K52" s="64">
        <v>22696763225</v>
      </c>
      <c r="L52" s="64">
        <v>20507674159</v>
      </c>
      <c r="M52" s="64">
        <v>18787304638</v>
      </c>
      <c r="N52" s="64">
        <v>17487143925</v>
      </c>
      <c r="O52" s="64">
        <v>17102958979</v>
      </c>
      <c r="P52" s="64">
        <v>16937570136</v>
      </c>
      <c r="Q52" s="64">
        <v>17188481272</v>
      </c>
      <c r="R52" s="64">
        <v>17688315102</v>
      </c>
      <c r="S52" s="64">
        <v>18587380413</v>
      </c>
      <c r="T52" s="64">
        <v>19572457910</v>
      </c>
      <c r="U52" s="68">
        <f>'2017 Summary'!F52</f>
        <v>20789724719</v>
      </c>
    </row>
    <row r="53" spans="2:21" ht="17.25" x14ac:dyDescent="0.3">
      <c r="B53" s="28" t="s">
        <v>43</v>
      </c>
      <c r="C53" s="23"/>
      <c r="D53" s="63">
        <v>95558402718</v>
      </c>
      <c r="E53" s="64">
        <v>103883486860</v>
      </c>
      <c r="F53" s="64">
        <v>113982089220</v>
      </c>
      <c r="G53" s="64">
        <v>127164235274</v>
      </c>
      <c r="H53" s="64">
        <v>144990968484</v>
      </c>
      <c r="I53" s="64">
        <v>172342449595</v>
      </c>
      <c r="J53" s="64">
        <v>207632977801</v>
      </c>
      <c r="K53" s="64">
        <v>239086902881</v>
      </c>
      <c r="L53" s="64">
        <v>237836044825</v>
      </c>
      <c r="M53" s="64">
        <v>211448218606</v>
      </c>
      <c r="N53" s="64">
        <v>183906494377</v>
      </c>
      <c r="O53" s="64">
        <v>180042813130</v>
      </c>
      <c r="P53" s="64">
        <v>183931075682</v>
      </c>
      <c r="Q53" s="64">
        <v>191396955712</v>
      </c>
      <c r="R53" s="64">
        <v>205866541107</v>
      </c>
      <c r="S53" s="64">
        <v>225526847839</v>
      </c>
      <c r="T53" s="64">
        <v>250390064837</v>
      </c>
      <c r="U53" s="68">
        <f>'2017 Summary'!F53</f>
        <v>272431699283</v>
      </c>
    </row>
    <row r="54" spans="2:21" ht="17.25" x14ac:dyDescent="0.3">
      <c r="B54" s="28" t="s">
        <v>44</v>
      </c>
      <c r="C54" s="23"/>
      <c r="D54" s="63">
        <v>9940521541</v>
      </c>
      <c r="E54" s="64">
        <v>11285509899</v>
      </c>
      <c r="F54" s="64">
        <v>12661928120</v>
      </c>
      <c r="G54" s="64">
        <v>14664046675</v>
      </c>
      <c r="H54" s="64">
        <v>17324108418</v>
      </c>
      <c r="I54" s="64">
        <v>21681414632</v>
      </c>
      <c r="J54" s="64">
        <v>26402556752</v>
      </c>
      <c r="K54" s="64">
        <v>28420913793</v>
      </c>
      <c r="L54" s="64">
        <v>26263542655</v>
      </c>
      <c r="M54" s="64">
        <v>22337625453</v>
      </c>
      <c r="N54" s="64">
        <v>19553885436</v>
      </c>
      <c r="O54" s="64">
        <v>18542927567</v>
      </c>
      <c r="P54" s="64">
        <v>18716037236</v>
      </c>
      <c r="Q54" s="64">
        <v>19116269813</v>
      </c>
      <c r="R54" s="64">
        <v>20224006941</v>
      </c>
      <c r="S54" s="64">
        <v>21406157600</v>
      </c>
      <c r="T54" s="64">
        <v>23031556975</v>
      </c>
      <c r="U54" s="68">
        <f>'2017 Summary'!F54</f>
        <v>24870236147</v>
      </c>
    </row>
    <row r="55" spans="2:21" ht="17.25" x14ac:dyDescent="0.3">
      <c r="B55" s="28" t="s">
        <v>45</v>
      </c>
      <c r="C55" s="23"/>
      <c r="D55" s="63">
        <v>3070147292</v>
      </c>
      <c r="E55" s="64">
        <v>3532555179</v>
      </c>
      <c r="F55" s="64">
        <v>4056910454</v>
      </c>
      <c r="G55" s="64">
        <v>4471756115</v>
      </c>
      <c r="H55" s="64">
        <v>4954860296</v>
      </c>
      <c r="I55" s="64">
        <v>5944978492</v>
      </c>
      <c r="J55" s="64">
        <v>7263731486</v>
      </c>
      <c r="K55" s="64">
        <v>8413530578</v>
      </c>
      <c r="L55" s="64">
        <v>8198060305</v>
      </c>
      <c r="M55" s="64">
        <v>7773280416</v>
      </c>
      <c r="N55" s="64">
        <v>6936194040</v>
      </c>
      <c r="O55" s="64">
        <v>6594302517</v>
      </c>
      <c r="P55" s="64">
        <v>6218151341</v>
      </c>
      <c r="Q55" s="64">
        <v>6208526712</v>
      </c>
      <c r="R55" s="64">
        <v>6484315484</v>
      </c>
      <c r="S55" s="64">
        <v>6827449524</v>
      </c>
      <c r="T55" s="64">
        <v>7190543949</v>
      </c>
      <c r="U55" s="68">
        <f>'2017 Summary'!F55</f>
        <v>7820163822</v>
      </c>
    </row>
    <row r="56" spans="2:21" ht="17.25" x14ac:dyDescent="0.3">
      <c r="B56" s="28" t="s">
        <v>46</v>
      </c>
      <c r="C56" s="23"/>
      <c r="D56" s="63">
        <v>7651784416</v>
      </c>
      <c r="E56" s="64">
        <v>8363348849</v>
      </c>
      <c r="F56" s="64">
        <v>8888172157</v>
      </c>
      <c r="G56" s="64">
        <v>9618024001</v>
      </c>
      <c r="H56" s="64">
        <v>10767916378</v>
      </c>
      <c r="I56" s="64">
        <v>13576903661</v>
      </c>
      <c r="J56" s="64">
        <v>17899368086</v>
      </c>
      <c r="K56" s="64">
        <v>18806840352</v>
      </c>
      <c r="L56" s="64">
        <v>17410630993</v>
      </c>
      <c r="M56" s="64">
        <v>16174789111</v>
      </c>
      <c r="N56" s="64">
        <v>14499871635</v>
      </c>
      <c r="O56" s="64">
        <v>13781239430</v>
      </c>
      <c r="P56" s="64">
        <v>13565741937</v>
      </c>
      <c r="Q56" s="64">
        <v>13795170133</v>
      </c>
      <c r="R56" s="64">
        <v>14375730735</v>
      </c>
      <c r="S56" s="64">
        <v>15034472480</v>
      </c>
      <c r="T56" s="64">
        <v>15681580854</v>
      </c>
      <c r="U56" s="68">
        <f>'2017 Summary'!F56</f>
        <v>16405984855</v>
      </c>
    </row>
    <row r="57" spans="2:21" ht="17.25" x14ac:dyDescent="0.3">
      <c r="B57" s="28" t="s">
        <v>47</v>
      </c>
      <c r="C57" s="23"/>
      <c r="D57" s="63">
        <v>978889238</v>
      </c>
      <c r="E57" s="64">
        <v>1025610488</v>
      </c>
      <c r="F57" s="64">
        <v>1120537060</v>
      </c>
      <c r="G57" s="64">
        <v>1234069268</v>
      </c>
      <c r="H57" s="64">
        <v>1489204099</v>
      </c>
      <c r="I57" s="64">
        <v>1849487797</v>
      </c>
      <c r="J57" s="64">
        <v>2264220916</v>
      </c>
      <c r="K57" s="64">
        <v>2478367043</v>
      </c>
      <c r="L57" s="64">
        <v>2187718898</v>
      </c>
      <c r="M57" s="64">
        <v>1875212397</v>
      </c>
      <c r="N57" s="64">
        <v>1556664948</v>
      </c>
      <c r="O57" s="64">
        <v>1569530347</v>
      </c>
      <c r="P57" s="64">
        <v>1495223109</v>
      </c>
      <c r="Q57" s="64">
        <v>1500997846</v>
      </c>
      <c r="R57" s="64">
        <v>1521730807</v>
      </c>
      <c r="S57" s="64">
        <v>1579698555</v>
      </c>
      <c r="T57" s="64">
        <v>1656731961</v>
      </c>
      <c r="U57" s="68">
        <f>'2017 Summary'!F57</f>
        <v>1735613762</v>
      </c>
    </row>
    <row r="58" spans="2:21" ht="17.25" x14ac:dyDescent="0.3">
      <c r="B58" s="28" t="s">
        <v>48</v>
      </c>
      <c r="C58" s="23"/>
      <c r="D58" s="63">
        <v>51416135709</v>
      </c>
      <c r="E58" s="64">
        <v>55904604483</v>
      </c>
      <c r="F58" s="64">
        <v>58534394413</v>
      </c>
      <c r="G58" s="64">
        <v>62389454265</v>
      </c>
      <c r="H58" s="64">
        <v>67095325883</v>
      </c>
      <c r="I58" s="64">
        <v>75253217865</v>
      </c>
      <c r="J58" s="64">
        <v>91811757776</v>
      </c>
      <c r="K58" s="64">
        <v>107296271145</v>
      </c>
      <c r="L58" s="64">
        <v>107014869076</v>
      </c>
      <c r="M58" s="64">
        <v>95585196775</v>
      </c>
      <c r="N58" s="64">
        <v>83586769561</v>
      </c>
      <c r="O58" s="64">
        <v>81290439264</v>
      </c>
      <c r="P58" s="64">
        <v>81060443665</v>
      </c>
      <c r="Q58" s="64">
        <v>84092787233</v>
      </c>
      <c r="R58" s="64">
        <v>90146239935</v>
      </c>
      <c r="S58" s="64">
        <v>100254907511</v>
      </c>
      <c r="T58" s="64">
        <v>109414202284</v>
      </c>
      <c r="U58" s="68">
        <f>'2017 Summary'!F58</f>
        <v>120264018824</v>
      </c>
    </row>
    <row r="59" spans="2:21" ht="17.25" x14ac:dyDescent="0.3">
      <c r="B59" s="28" t="s">
        <v>49</v>
      </c>
      <c r="C59" s="23"/>
      <c r="D59" s="63">
        <v>8421533011</v>
      </c>
      <c r="E59" s="64">
        <v>9711714371</v>
      </c>
      <c r="F59" s="64">
        <v>10995459974</v>
      </c>
      <c r="G59" s="64">
        <v>12045360915</v>
      </c>
      <c r="H59" s="64">
        <v>13592209503</v>
      </c>
      <c r="I59" s="64">
        <v>16141696392</v>
      </c>
      <c r="J59" s="64">
        <v>21802469469</v>
      </c>
      <c r="K59" s="64">
        <v>26329988380</v>
      </c>
      <c r="L59" s="64">
        <v>25978614394</v>
      </c>
      <c r="M59" s="64">
        <v>21507132331</v>
      </c>
      <c r="N59" s="64">
        <v>18051227486</v>
      </c>
      <c r="O59" s="64">
        <v>16649673007</v>
      </c>
      <c r="P59" s="64">
        <v>16466996444</v>
      </c>
      <c r="Q59" s="64">
        <v>17075793524</v>
      </c>
      <c r="R59" s="64">
        <v>18176191459</v>
      </c>
      <c r="S59" s="64">
        <v>19501701045</v>
      </c>
      <c r="T59" s="64">
        <v>21004789401</v>
      </c>
      <c r="U59" s="68">
        <f>'2017 Summary'!F59</f>
        <v>22950927882</v>
      </c>
    </row>
    <row r="60" spans="2:21" ht="17.25" x14ac:dyDescent="0.3">
      <c r="B60" s="28" t="s">
        <v>50</v>
      </c>
      <c r="C60" s="23"/>
      <c r="D60" s="63">
        <v>72006246954</v>
      </c>
      <c r="E60" s="64">
        <v>79622188734</v>
      </c>
      <c r="F60" s="64">
        <v>88084564701</v>
      </c>
      <c r="G60" s="64">
        <v>98337234804</v>
      </c>
      <c r="H60" s="64">
        <v>110961828814</v>
      </c>
      <c r="I60" s="64">
        <v>130004566492</v>
      </c>
      <c r="J60" s="64">
        <v>160013756160</v>
      </c>
      <c r="K60" s="64">
        <v>169437819238</v>
      </c>
      <c r="L60" s="64">
        <v>159570642938</v>
      </c>
      <c r="M60" s="64">
        <v>139982154230</v>
      </c>
      <c r="N60" s="64">
        <v>126689627282</v>
      </c>
      <c r="O60" s="64">
        <v>124269694034</v>
      </c>
      <c r="P60" s="64">
        <v>125081249287</v>
      </c>
      <c r="Q60" s="64">
        <v>129959783963</v>
      </c>
      <c r="R60" s="64">
        <v>139218878252</v>
      </c>
      <c r="S60" s="64">
        <v>152321495569</v>
      </c>
      <c r="T60" s="64">
        <v>165007933671</v>
      </c>
      <c r="U60" s="68">
        <f>'2017 Summary'!F60</f>
        <v>176846761549</v>
      </c>
    </row>
    <row r="61" spans="2:21" ht="17.25" x14ac:dyDescent="0.3">
      <c r="B61" s="28" t="s">
        <v>51</v>
      </c>
      <c r="C61" s="23"/>
      <c r="D61" s="63">
        <v>9858648974</v>
      </c>
      <c r="E61" s="64">
        <v>11002947919</v>
      </c>
      <c r="F61" s="64">
        <v>12262273454</v>
      </c>
      <c r="G61" s="64">
        <v>13991326126</v>
      </c>
      <c r="H61" s="64">
        <v>16263730870</v>
      </c>
      <c r="I61" s="64">
        <v>19949523770</v>
      </c>
      <c r="J61" s="64">
        <v>25892656671</v>
      </c>
      <c r="K61" s="64">
        <v>29694362126</v>
      </c>
      <c r="L61" s="64">
        <v>26989293068</v>
      </c>
      <c r="M61" s="64">
        <v>23127467176</v>
      </c>
      <c r="N61" s="64">
        <v>20727430773</v>
      </c>
      <c r="O61" s="64">
        <v>20301341780</v>
      </c>
      <c r="P61" s="64">
        <v>19238066148</v>
      </c>
      <c r="Q61" s="64">
        <v>19408523227</v>
      </c>
      <c r="R61" s="64">
        <v>20369434833</v>
      </c>
      <c r="S61" s="64">
        <v>21438598644</v>
      </c>
      <c r="T61" s="64">
        <v>22922358185</v>
      </c>
      <c r="U61" s="68">
        <f>'2017 Summary'!F61</f>
        <v>24676449043</v>
      </c>
    </row>
    <row r="62" spans="2:21" ht="17.25" x14ac:dyDescent="0.3">
      <c r="B62" s="28" t="s">
        <v>52</v>
      </c>
      <c r="C62" s="23"/>
      <c r="D62" s="63">
        <v>38967933267</v>
      </c>
      <c r="E62" s="64">
        <v>42410832981</v>
      </c>
      <c r="F62" s="64">
        <v>45520363031</v>
      </c>
      <c r="G62" s="64">
        <v>49635103090</v>
      </c>
      <c r="H62" s="64">
        <v>54866545238</v>
      </c>
      <c r="I62" s="64">
        <v>62885450032</v>
      </c>
      <c r="J62" s="64">
        <v>75505062616</v>
      </c>
      <c r="K62" s="64">
        <v>80093652315</v>
      </c>
      <c r="L62" s="64">
        <v>73118247221</v>
      </c>
      <c r="M62" s="64">
        <v>64553359536</v>
      </c>
      <c r="N62" s="64">
        <v>58203688479</v>
      </c>
      <c r="O62" s="64">
        <v>55437302023</v>
      </c>
      <c r="P62" s="64">
        <v>54350309869</v>
      </c>
      <c r="Q62" s="64">
        <v>56092698300</v>
      </c>
      <c r="R62" s="64">
        <v>59650849843</v>
      </c>
      <c r="S62" s="64">
        <v>63599221882</v>
      </c>
      <c r="T62" s="64">
        <v>68206046142</v>
      </c>
      <c r="U62" s="68">
        <f>'2017 Summary'!F62</f>
        <v>73604866454</v>
      </c>
    </row>
    <row r="63" spans="2:21" ht="17.25" x14ac:dyDescent="0.3">
      <c r="B63" s="28" t="s">
        <v>53</v>
      </c>
      <c r="C63" s="23"/>
      <c r="D63" s="63">
        <v>15487739284</v>
      </c>
      <c r="E63" s="64">
        <v>16802670465</v>
      </c>
      <c r="F63" s="64">
        <v>17913376767</v>
      </c>
      <c r="G63" s="64">
        <v>18995694016</v>
      </c>
      <c r="H63" s="64">
        <v>20624281545</v>
      </c>
      <c r="I63" s="64">
        <v>23751980320</v>
      </c>
      <c r="J63" s="64">
        <v>30240902672</v>
      </c>
      <c r="K63" s="64">
        <v>35616463683</v>
      </c>
      <c r="L63" s="64">
        <v>34346940692</v>
      </c>
      <c r="M63" s="64">
        <v>30383290356</v>
      </c>
      <c r="N63" s="64">
        <v>26042396666</v>
      </c>
      <c r="O63" s="64">
        <v>24408036251</v>
      </c>
      <c r="P63" s="64">
        <v>23218187817</v>
      </c>
      <c r="Q63" s="64">
        <v>24114416311</v>
      </c>
      <c r="R63" s="64">
        <v>25378528904</v>
      </c>
      <c r="S63" s="64">
        <v>26860672358</v>
      </c>
      <c r="T63" s="64">
        <v>28558784390</v>
      </c>
      <c r="U63" s="68">
        <f>'2017 Summary'!F63</f>
        <v>31423607984</v>
      </c>
    </row>
    <row r="64" spans="2:21" ht="17.25" x14ac:dyDescent="0.3">
      <c r="B64" s="28" t="s">
        <v>54</v>
      </c>
      <c r="C64" s="23"/>
      <c r="D64" s="63">
        <v>2307505671</v>
      </c>
      <c r="E64" s="64">
        <v>2430537862</v>
      </c>
      <c r="F64" s="64">
        <v>2539182848</v>
      </c>
      <c r="G64" s="64">
        <v>2637852017</v>
      </c>
      <c r="H64" s="64">
        <v>2812114462</v>
      </c>
      <c r="I64" s="64">
        <v>3154011750</v>
      </c>
      <c r="J64" s="64">
        <v>3911132269</v>
      </c>
      <c r="K64" s="64">
        <v>4169698449</v>
      </c>
      <c r="L64" s="64">
        <v>4048084268</v>
      </c>
      <c r="M64" s="64">
        <v>3945688030</v>
      </c>
      <c r="N64" s="64">
        <v>3718247933</v>
      </c>
      <c r="O64" s="64">
        <v>3486180822</v>
      </c>
      <c r="P64" s="64">
        <v>3287457760</v>
      </c>
      <c r="Q64" s="64">
        <v>3366996783</v>
      </c>
      <c r="R64" s="64">
        <v>3401359340</v>
      </c>
      <c r="S64" s="64">
        <v>3361381529</v>
      </c>
      <c r="T64" s="64">
        <v>3382856541</v>
      </c>
      <c r="U64" s="68">
        <f>'2017 Summary'!F64</f>
        <v>3491795532</v>
      </c>
    </row>
    <row r="65" spans="2:21" ht="17.25" x14ac:dyDescent="0.3">
      <c r="B65" s="28" t="s">
        <v>55</v>
      </c>
      <c r="C65" s="23"/>
      <c r="D65" s="63">
        <v>8169197188</v>
      </c>
      <c r="E65" s="64">
        <v>9581736698</v>
      </c>
      <c r="F65" s="64">
        <v>10870476982</v>
      </c>
      <c r="G65" s="64">
        <v>12485798624</v>
      </c>
      <c r="H65" s="64">
        <v>14245421380</v>
      </c>
      <c r="I65" s="64">
        <v>17429224015</v>
      </c>
      <c r="J65" s="64">
        <v>22088881013</v>
      </c>
      <c r="K65" s="64">
        <v>24567928625</v>
      </c>
      <c r="L65" s="64">
        <v>23308214715</v>
      </c>
      <c r="M65" s="64">
        <v>20439165476</v>
      </c>
      <c r="N65" s="64">
        <v>18351954438</v>
      </c>
      <c r="O65" s="64">
        <v>17442293649</v>
      </c>
      <c r="P65" s="64">
        <v>17007614723</v>
      </c>
      <c r="Q65" s="64">
        <v>17495241925</v>
      </c>
      <c r="R65" s="64">
        <v>18579070295</v>
      </c>
      <c r="S65" s="64">
        <v>20260072489</v>
      </c>
      <c r="T65" s="64">
        <v>22071907659</v>
      </c>
      <c r="U65" s="68">
        <f>'2017 Summary'!F65</f>
        <v>23858170140</v>
      </c>
    </row>
    <row r="66" spans="2:21" ht="17.25" x14ac:dyDescent="0.3">
      <c r="B66" s="28" t="s">
        <v>56</v>
      </c>
      <c r="C66" s="23"/>
      <c r="D66" s="63">
        <v>8139395362</v>
      </c>
      <c r="E66" s="64">
        <v>8667691605</v>
      </c>
      <c r="F66" s="64">
        <v>9440470969</v>
      </c>
      <c r="G66" s="64">
        <v>10794450475</v>
      </c>
      <c r="H66" s="64">
        <v>13635067852</v>
      </c>
      <c r="I66" s="64">
        <v>17531857063</v>
      </c>
      <c r="J66" s="64">
        <v>24412809790</v>
      </c>
      <c r="K66" s="64">
        <v>25554081157</v>
      </c>
      <c r="L66" s="64">
        <v>21301295874</v>
      </c>
      <c r="M66" s="64">
        <v>16850268512</v>
      </c>
      <c r="N66" s="64">
        <v>15013709614</v>
      </c>
      <c r="O66" s="64">
        <v>14529243377</v>
      </c>
      <c r="P66" s="64">
        <v>14292317878</v>
      </c>
      <c r="Q66" s="64">
        <v>15123381622</v>
      </c>
      <c r="R66" s="64">
        <v>15599739461</v>
      </c>
      <c r="S66" s="64">
        <v>16263608260</v>
      </c>
      <c r="T66" s="64">
        <v>17567026142</v>
      </c>
      <c r="U66" s="68">
        <f>'2017 Summary'!F66</f>
        <v>18814644918</v>
      </c>
    </row>
    <row r="67" spans="2:21" ht="17.25" x14ac:dyDescent="0.3">
      <c r="B67" s="28" t="s">
        <v>57</v>
      </c>
      <c r="C67" s="23"/>
      <c r="D67" s="63">
        <v>4165501347</v>
      </c>
      <c r="E67" s="64">
        <v>4568997095</v>
      </c>
      <c r="F67" s="64">
        <v>5019794884</v>
      </c>
      <c r="G67" s="64">
        <v>5451872838</v>
      </c>
      <c r="H67" s="64">
        <v>5933215812</v>
      </c>
      <c r="I67" s="64">
        <v>6575750940</v>
      </c>
      <c r="J67" s="64">
        <v>8862690708</v>
      </c>
      <c r="K67" s="64">
        <v>9308147209</v>
      </c>
      <c r="L67" s="64">
        <v>8673541680</v>
      </c>
      <c r="M67" s="64">
        <v>7976745407</v>
      </c>
      <c r="N67" s="64">
        <v>7567223011</v>
      </c>
      <c r="O67" s="64">
        <v>7368960551</v>
      </c>
      <c r="P67" s="64">
        <v>7223612729</v>
      </c>
      <c r="Q67" s="64">
        <v>7317239925</v>
      </c>
      <c r="R67" s="64">
        <v>7687642991</v>
      </c>
      <c r="S67" s="64">
        <v>8059860390</v>
      </c>
      <c r="T67" s="64">
        <v>8377449251</v>
      </c>
      <c r="U67" s="68">
        <f>'2017 Summary'!F67</f>
        <v>8805681800</v>
      </c>
    </row>
    <row r="68" spans="2:21" ht="17.25" x14ac:dyDescent="0.3">
      <c r="B68" s="28" t="s">
        <v>58</v>
      </c>
      <c r="C68" s="23"/>
      <c r="D68" s="63">
        <v>23778755124</v>
      </c>
      <c r="E68" s="64">
        <v>26352280077</v>
      </c>
      <c r="F68" s="64">
        <v>29863395657</v>
      </c>
      <c r="G68" s="64">
        <v>34040067989</v>
      </c>
      <c r="H68" s="64">
        <v>38705580185</v>
      </c>
      <c r="I68" s="64">
        <v>46419093105</v>
      </c>
      <c r="J68" s="64">
        <v>58915964438</v>
      </c>
      <c r="K68" s="64">
        <v>62414462359</v>
      </c>
      <c r="L68" s="64">
        <v>53106448392</v>
      </c>
      <c r="M68" s="64">
        <v>46476195820</v>
      </c>
      <c r="N68" s="64">
        <v>42128065358</v>
      </c>
      <c r="O68" s="64">
        <v>39486669958</v>
      </c>
      <c r="P68" s="64">
        <v>39071437942</v>
      </c>
      <c r="Q68" s="64">
        <v>40698595333</v>
      </c>
      <c r="R68" s="64">
        <v>43389559693</v>
      </c>
      <c r="S68" s="64">
        <v>46522889939</v>
      </c>
      <c r="T68" s="64">
        <v>50462105932</v>
      </c>
      <c r="U68" s="68">
        <f>'2017 Summary'!F68</f>
        <v>54564613025</v>
      </c>
    </row>
    <row r="69" spans="2:21" ht="17.25" x14ac:dyDescent="0.3">
      <c r="B69" s="28" t="s">
        <v>59</v>
      </c>
      <c r="C69" s="23"/>
      <c r="D69" s="63">
        <v>15360797366</v>
      </c>
      <c r="E69" s="64">
        <v>16929001857</v>
      </c>
      <c r="F69" s="64">
        <v>18393115335</v>
      </c>
      <c r="G69" s="64">
        <v>19686017593</v>
      </c>
      <c r="H69" s="64">
        <v>21230460017</v>
      </c>
      <c r="I69" s="64">
        <v>23979203668</v>
      </c>
      <c r="J69" s="64">
        <v>29711120947</v>
      </c>
      <c r="K69" s="64">
        <v>33506218599</v>
      </c>
      <c r="L69" s="64">
        <v>31635418833</v>
      </c>
      <c r="M69" s="64">
        <v>28061917002</v>
      </c>
      <c r="N69" s="64">
        <v>25343264959</v>
      </c>
      <c r="O69" s="64">
        <v>23908105912</v>
      </c>
      <c r="P69" s="64">
        <v>23594964485</v>
      </c>
      <c r="Q69" s="64">
        <v>24292150212</v>
      </c>
      <c r="R69" s="64">
        <v>25604515399</v>
      </c>
      <c r="S69" s="64">
        <v>27067363033</v>
      </c>
      <c r="T69" s="64">
        <v>28558530963</v>
      </c>
      <c r="U69" s="68">
        <f>'2017 Summary'!F69</f>
        <v>30679418994</v>
      </c>
    </row>
    <row r="70" spans="2:21" ht="17.25" x14ac:dyDescent="0.3">
      <c r="B70" s="28" t="s">
        <v>60</v>
      </c>
      <c r="C70" s="23"/>
      <c r="D70" s="63">
        <v>1225281079</v>
      </c>
      <c r="E70" s="64">
        <v>1503897605</v>
      </c>
      <c r="F70" s="64">
        <v>1763767319</v>
      </c>
      <c r="G70" s="64">
        <v>1978947129</v>
      </c>
      <c r="H70" s="64">
        <v>2339946644</v>
      </c>
      <c r="I70" s="64">
        <v>3386212067</v>
      </c>
      <c r="J70" s="64">
        <v>4633848591</v>
      </c>
      <c r="K70" s="64">
        <v>5809981966</v>
      </c>
      <c r="L70" s="64">
        <v>5825253316</v>
      </c>
      <c r="M70" s="64">
        <v>6140196823</v>
      </c>
      <c r="N70" s="64">
        <v>6204583099</v>
      </c>
      <c r="O70" s="64">
        <v>6613464309</v>
      </c>
      <c r="P70" s="64">
        <v>6994729733</v>
      </c>
      <c r="Q70" s="64">
        <v>7718883374</v>
      </c>
      <c r="R70" s="64">
        <v>8904604049</v>
      </c>
      <c r="S70" s="64">
        <v>9823187927</v>
      </c>
      <c r="T70" s="64">
        <v>10472329067</v>
      </c>
      <c r="U70" s="68">
        <f>'2017 Summary'!F70</f>
        <v>10840168678</v>
      </c>
    </row>
    <row r="71" spans="2:21" ht="17.25" x14ac:dyDescent="0.3">
      <c r="B71" s="28" t="s">
        <v>61</v>
      </c>
      <c r="C71" s="23"/>
      <c r="D71" s="63">
        <v>700146308</v>
      </c>
      <c r="E71" s="64">
        <v>752459848</v>
      </c>
      <c r="F71" s="64">
        <v>801405948</v>
      </c>
      <c r="G71" s="64">
        <v>854561030</v>
      </c>
      <c r="H71" s="64">
        <v>993934624</v>
      </c>
      <c r="I71" s="64">
        <v>1139998279</v>
      </c>
      <c r="J71" s="64">
        <v>1533866380</v>
      </c>
      <c r="K71" s="64">
        <v>1782663956</v>
      </c>
      <c r="L71" s="64">
        <v>1681793202</v>
      </c>
      <c r="M71" s="64">
        <v>1550306502</v>
      </c>
      <c r="N71" s="64">
        <v>1476154996</v>
      </c>
      <c r="O71" s="64">
        <v>1476400450</v>
      </c>
      <c r="P71" s="64">
        <v>1473682708</v>
      </c>
      <c r="Q71" s="64">
        <v>1475672908</v>
      </c>
      <c r="R71" s="64">
        <v>1475804901</v>
      </c>
      <c r="S71" s="64">
        <v>1582261775</v>
      </c>
      <c r="T71" s="64">
        <v>1645838756</v>
      </c>
      <c r="U71" s="68">
        <f>'2017 Summary'!F71</f>
        <v>1668256746</v>
      </c>
    </row>
    <row r="72" spans="2:21" ht="17.25" x14ac:dyDescent="0.3">
      <c r="B72" s="28" t="s">
        <v>62</v>
      </c>
      <c r="C72" s="23"/>
      <c r="D72" s="63">
        <v>758500516</v>
      </c>
      <c r="E72" s="64">
        <v>800216694</v>
      </c>
      <c r="F72" s="64">
        <v>820936238</v>
      </c>
      <c r="G72" s="64">
        <v>865655479</v>
      </c>
      <c r="H72" s="64">
        <v>930795868</v>
      </c>
      <c r="I72" s="64">
        <v>1116616469</v>
      </c>
      <c r="J72" s="64">
        <v>1280706035</v>
      </c>
      <c r="K72" s="64">
        <v>1404202731</v>
      </c>
      <c r="L72" s="64">
        <v>1417583210</v>
      </c>
      <c r="M72" s="64">
        <v>1352885305</v>
      </c>
      <c r="N72" s="64">
        <v>1261092580</v>
      </c>
      <c r="O72" s="64">
        <v>1188855124</v>
      </c>
      <c r="P72" s="64">
        <v>1238982668</v>
      </c>
      <c r="Q72" s="64">
        <v>1231720347</v>
      </c>
      <c r="R72" s="64">
        <v>1265995431</v>
      </c>
      <c r="S72" s="64">
        <v>1326730675</v>
      </c>
      <c r="T72" s="64">
        <v>1293833190</v>
      </c>
      <c r="U72" s="68">
        <f>'2017 Summary'!F72</f>
        <v>1327212828</v>
      </c>
    </row>
    <row r="73" spans="2:21" ht="17.25" x14ac:dyDescent="0.3">
      <c r="B73" s="28" t="s">
        <v>63</v>
      </c>
      <c r="C73" s="23"/>
      <c r="D73" s="63">
        <v>146390108</v>
      </c>
      <c r="E73" s="64">
        <v>157987633</v>
      </c>
      <c r="F73" s="64">
        <v>162692310</v>
      </c>
      <c r="G73" s="64">
        <v>166951094</v>
      </c>
      <c r="H73" s="64">
        <v>172606255</v>
      </c>
      <c r="I73" s="64">
        <v>187254135</v>
      </c>
      <c r="J73" s="64">
        <v>202248512</v>
      </c>
      <c r="K73" s="64">
        <v>238224371</v>
      </c>
      <c r="L73" s="64">
        <v>223206556</v>
      </c>
      <c r="M73" s="64">
        <v>223873948</v>
      </c>
      <c r="N73" s="64">
        <v>227518526</v>
      </c>
      <c r="O73" s="64">
        <v>220035043</v>
      </c>
      <c r="P73" s="64">
        <v>216507093</v>
      </c>
      <c r="Q73" s="64">
        <v>219967322</v>
      </c>
      <c r="R73" s="64">
        <v>225876588</v>
      </c>
      <c r="S73" s="64">
        <v>222640920</v>
      </c>
      <c r="T73" s="64">
        <v>226425150</v>
      </c>
      <c r="U73" s="68">
        <f>'2017 Summary'!F73</f>
        <v>229241866</v>
      </c>
    </row>
    <row r="74" spans="2:21" ht="17.25" x14ac:dyDescent="0.3">
      <c r="B74" s="28" t="s">
        <v>64</v>
      </c>
      <c r="C74" s="23"/>
      <c r="D74" s="63">
        <v>16175132351</v>
      </c>
      <c r="E74" s="64">
        <v>17249810284</v>
      </c>
      <c r="F74" s="64">
        <v>18906783579</v>
      </c>
      <c r="G74" s="64">
        <v>21494572417</v>
      </c>
      <c r="H74" s="64">
        <v>24679039073</v>
      </c>
      <c r="I74" s="64">
        <v>29719105335</v>
      </c>
      <c r="J74" s="64">
        <v>38066969018</v>
      </c>
      <c r="K74" s="64">
        <v>40678759197</v>
      </c>
      <c r="L74" s="64">
        <v>36394481547</v>
      </c>
      <c r="M74" s="64">
        <v>30080905468</v>
      </c>
      <c r="N74" s="64">
        <v>26128617246</v>
      </c>
      <c r="O74" s="64">
        <v>23979840651</v>
      </c>
      <c r="P74" s="64">
        <v>23621987999</v>
      </c>
      <c r="Q74" s="64">
        <v>24187235399</v>
      </c>
      <c r="R74" s="64">
        <v>25620612184</v>
      </c>
      <c r="S74" s="64">
        <v>27086366250</v>
      </c>
      <c r="T74" s="64">
        <v>28970515701</v>
      </c>
      <c r="U74" s="68">
        <f>'2017 Summary'!F74</f>
        <v>31172579149</v>
      </c>
    </row>
    <row r="75" spans="2:21" ht="17.25" x14ac:dyDescent="0.3">
      <c r="B75" s="28" t="s">
        <v>65</v>
      </c>
      <c r="C75" s="23"/>
      <c r="D75" s="63">
        <v>463551947</v>
      </c>
      <c r="E75" s="64">
        <v>551749882</v>
      </c>
      <c r="F75" s="64">
        <v>594923967</v>
      </c>
      <c r="G75" s="64">
        <v>667932989</v>
      </c>
      <c r="H75" s="64">
        <v>796674022</v>
      </c>
      <c r="I75" s="64">
        <v>1155243957</v>
      </c>
      <c r="J75" s="64">
        <v>1423348586</v>
      </c>
      <c r="K75" s="64">
        <v>1571761713</v>
      </c>
      <c r="L75" s="64">
        <v>1462095410</v>
      </c>
      <c r="M75" s="64">
        <v>1333882040</v>
      </c>
      <c r="N75" s="64">
        <v>1192454342</v>
      </c>
      <c r="O75" s="64">
        <v>1097476423</v>
      </c>
      <c r="P75" s="64">
        <v>1070304093</v>
      </c>
      <c r="Q75" s="64">
        <v>1025105348</v>
      </c>
      <c r="R75" s="64">
        <v>1026953948</v>
      </c>
      <c r="S75" s="64">
        <v>1050560880</v>
      </c>
      <c r="T75" s="64">
        <v>1074202936</v>
      </c>
      <c r="U75" s="68">
        <f>'2017 Summary'!F75</f>
        <v>1125310318</v>
      </c>
    </row>
    <row r="76" spans="2:21" ht="17.25" x14ac:dyDescent="0.3">
      <c r="B76" s="28" t="s">
        <v>66</v>
      </c>
      <c r="C76" s="23"/>
      <c r="D76" s="63">
        <v>3971761378</v>
      </c>
      <c r="E76" s="64">
        <v>4596825454</v>
      </c>
      <c r="F76" s="64">
        <v>5406695425</v>
      </c>
      <c r="G76" s="64">
        <v>6417487128</v>
      </c>
      <c r="H76" s="64">
        <v>8145755711</v>
      </c>
      <c r="I76" s="64">
        <v>12811843191</v>
      </c>
      <c r="J76" s="64">
        <v>16239003860</v>
      </c>
      <c r="K76" s="64">
        <v>17398812895</v>
      </c>
      <c r="L76" s="64">
        <v>16501127196</v>
      </c>
      <c r="M76" s="64">
        <v>13778717950</v>
      </c>
      <c r="N76" s="64">
        <v>11448430637</v>
      </c>
      <c r="O76" s="64">
        <v>10935816055</v>
      </c>
      <c r="P76" s="64">
        <v>10935328743</v>
      </c>
      <c r="Q76" s="64">
        <v>11459888871</v>
      </c>
      <c r="R76" s="64">
        <v>12523317748</v>
      </c>
      <c r="S76" s="64">
        <v>13970938809</v>
      </c>
      <c r="T76" s="64">
        <v>15524778834</v>
      </c>
      <c r="U76" s="68">
        <f>'2017 Summary'!F76</f>
        <v>17111825914</v>
      </c>
    </row>
    <row r="77" spans="2:21" ht="17.25" customHeight="1" thickBot="1" x14ac:dyDescent="0.35">
      <c r="B77" s="33" t="s">
        <v>67</v>
      </c>
      <c r="C77" s="23"/>
      <c r="D77" s="65">
        <v>438853450</v>
      </c>
      <c r="E77" s="66">
        <v>468110906</v>
      </c>
      <c r="F77" s="66">
        <v>485290468</v>
      </c>
      <c r="G77" s="66">
        <v>521012051</v>
      </c>
      <c r="H77" s="66">
        <v>551625530</v>
      </c>
      <c r="I77" s="66">
        <v>641166157</v>
      </c>
      <c r="J77" s="66">
        <v>1001169976</v>
      </c>
      <c r="K77" s="66">
        <v>1084802940</v>
      </c>
      <c r="L77" s="66">
        <v>1013113974</v>
      </c>
      <c r="M77" s="66">
        <v>984696500</v>
      </c>
      <c r="N77" s="66">
        <v>932940830</v>
      </c>
      <c r="O77" s="66">
        <v>840210861</v>
      </c>
      <c r="P77" s="66">
        <v>862044528</v>
      </c>
      <c r="Q77" s="66">
        <v>840623582</v>
      </c>
      <c r="R77" s="66">
        <v>820800444</v>
      </c>
      <c r="S77" s="66">
        <v>831313165</v>
      </c>
      <c r="T77" s="66">
        <v>829513556</v>
      </c>
      <c r="U77" s="69">
        <f>'2017 Summary'!F77</f>
        <v>836909538</v>
      </c>
    </row>
    <row r="78" spans="2:21" s="55" customFormat="1" ht="17.25" customHeight="1" thickTop="1" thickBot="1" x14ac:dyDescent="0.3">
      <c r="B78" s="44" t="s">
        <v>588</v>
      </c>
      <c r="C78" s="45"/>
      <c r="D78" s="46">
        <f>SUM(D11:D77)</f>
        <v>727582705810</v>
      </c>
      <c r="E78" s="48">
        <f>SUM(E11:E77)</f>
        <v>802204410529</v>
      </c>
      <c r="F78" s="48">
        <f t="shared" ref="F78:S78" si="0">SUM(F11:F77)</f>
        <v>882238222735</v>
      </c>
      <c r="G78" s="48">
        <f t="shared" si="0"/>
        <v>981794280611</v>
      </c>
      <c r="H78" s="48">
        <f t="shared" si="0"/>
        <v>1105948754799</v>
      </c>
      <c r="I78" s="48">
        <f t="shared" si="0"/>
        <v>1309754176278</v>
      </c>
      <c r="J78" s="48">
        <f t="shared" si="0"/>
        <v>1635033562670</v>
      </c>
      <c r="K78" s="48">
        <f t="shared" si="0"/>
        <v>1805873056801</v>
      </c>
      <c r="L78" s="48">
        <f t="shared" si="0"/>
        <v>1701643827705</v>
      </c>
      <c r="M78" s="48">
        <f t="shared" si="0"/>
        <v>1499312226307</v>
      </c>
      <c r="N78" s="48">
        <f t="shared" si="0"/>
        <v>1331000184069</v>
      </c>
      <c r="O78" s="48">
        <f t="shared" si="0"/>
        <v>1275430021160</v>
      </c>
      <c r="P78" s="48">
        <f t="shared" si="0"/>
        <v>1264228016026</v>
      </c>
      <c r="Q78" s="48">
        <f t="shared" si="0"/>
        <v>1303247963809</v>
      </c>
      <c r="R78" s="48">
        <f t="shared" si="0"/>
        <v>1384296817456</v>
      </c>
      <c r="S78" s="48">
        <f t="shared" si="0"/>
        <v>1487885231904</v>
      </c>
      <c r="T78" s="48">
        <f>SUM(T11:T77)</f>
        <v>1607219081691</v>
      </c>
      <c r="U78" s="70">
        <f>SUM(U11:U77)</f>
        <v>1729580747777</v>
      </c>
    </row>
    <row r="79" spans="2:21" ht="17.25" customHeight="1" thickTop="1" x14ac:dyDescent="0.25">
      <c r="T79" s="59"/>
    </row>
    <row r="80" spans="2:21" ht="17.25" customHeight="1" x14ac:dyDescent="0.25">
      <c r="T80" s="58"/>
    </row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</sheetData>
  <mergeCells count="20">
    <mergeCell ref="M8:M10"/>
    <mergeCell ref="N8:N10"/>
    <mergeCell ref="O8:O10"/>
    <mergeCell ref="P8:P10"/>
    <mergeCell ref="Q8:Q10"/>
    <mergeCell ref="K8:K10"/>
    <mergeCell ref="D3:U7"/>
    <mergeCell ref="B8:B10"/>
    <mergeCell ref="D8:D10"/>
    <mergeCell ref="E8:E10"/>
    <mergeCell ref="T8:T10"/>
    <mergeCell ref="U8:U10"/>
    <mergeCell ref="F8:F10"/>
    <mergeCell ref="G8:G10"/>
    <mergeCell ref="H8:H10"/>
    <mergeCell ref="I8:I10"/>
    <mergeCell ref="J8:J10"/>
    <mergeCell ref="R8:R10"/>
    <mergeCell ref="S8:S10"/>
    <mergeCell ref="L8:L10"/>
  </mergeCells>
  <conditionalFormatting sqref="A1:XFD1048576">
    <cfRule type="containsBlanks" dxfId="7" priority="1">
      <formula>LEN(TRIM(A1))=0</formula>
    </cfRule>
  </conditionalFormatting>
  <printOptions horizontalCentered="1" verticalCentered="1"/>
  <pageMargins left="0.25" right="0.25" top="0.5" bottom="0.5" header="0.3" footer="0.3"/>
  <pageSetup scale="71" fitToHeight="0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autoPageBreaks="0" fitToPage="1"/>
  </sheetPr>
  <dimension ref="A1:W116"/>
  <sheetViews>
    <sheetView topLeftCell="J1" zoomScale="70" zoomScaleNormal="70" workbookViewId="0">
      <pane ySplit="10" topLeftCell="A11" activePane="bottomLeft" state="frozen"/>
      <selection pane="bottomLeft" activeCell="U11" sqref="U11"/>
    </sheetView>
  </sheetViews>
  <sheetFormatPr defaultRowHeight="15" x14ac:dyDescent="0.25"/>
  <cols>
    <col min="2" max="2" width="17.140625" customWidth="1"/>
    <col min="3" max="3" width="1.28515625" customWidth="1"/>
    <col min="4" max="4" width="26.7109375" bestFit="1" customWidth="1"/>
    <col min="5" max="19" width="27.28515625" customWidth="1"/>
    <col min="20" max="20" width="27.5703125" customWidth="1"/>
    <col min="21" max="21" width="27.42578125" bestFit="1" customWidth="1"/>
    <col min="22" max="22" width="20" customWidth="1"/>
  </cols>
  <sheetData>
    <row r="1" spans="1:23" ht="17.25" customHeight="1" x14ac:dyDescent="0.25"/>
    <row r="2" spans="1:23" ht="17.25" customHeight="1" thickBot="1" x14ac:dyDescent="0.3">
      <c r="B2" s="11"/>
      <c r="C2" s="11"/>
      <c r="V2" s="11"/>
    </row>
    <row r="3" spans="1:23" ht="17.25" customHeight="1" thickTop="1" x14ac:dyDescent="0.25">
      <c r="A3" s="11"/>
      <c r="B3" s="19"/>
      <c r="C3" s="56"/>
      <c r="D3" s="100" t="s">
        <v>591</v>
      </c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15"/>
      <c r="V3" s="56"/>
      <c r="W3" s="11"/>
    </row>
    <row r="4" spans="1:23" ht="17.25" customHeight="1" x14ac:dyDescent="0.25">
      <c r="A4" s="11"/>
      <c r="B4" s="20"/>
      <c r="C4" s="56"/>
      <c r="D4" s="103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16"/>
      <c r="V4" s="56"/>
      <c r="W4" s="11"/>
    </row>
    <row r="5" spans="1:23" ht="17.25" customHeight="1" x14ac:dyDescent="0.25">
      <c r="A5" s="11"/>
      <c r="B5" s="20"/>
      <c r="C5" s="56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16"/>
      <c r="V5" s="56"/>
      <c r="W5" s="11"/>
    </row>
    <row r="6" spans="1:23" ht="17.25" customHeight="1" x14ac:dyDescent="0.25">
      <c r="A6" s="11"/>
      <c r="B6" s="20"/>
      <c r="C6" s="56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16"/>
      <c r="V6" s="56"/>
      <c r="W6" s="11"/>
    </row>
    <row r="7" spans="1:23" ht="17.25" customHeight="1" thickBot="1" x14ac:dyDescent="0.3">
      <c r="A7" s="11"/>
      <c r="B7" s="20"/>
      <c r="C7" s="56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17"/>
      <c r="V7" s="56"/>
      <c r="W7" s="11"/>
    </row>
    <row r="8" spans="1:23" ht="17.25" customHeight="1" x14ac:dyDescent="0.25">
      <c r="B8" s="118" t="s">
        <v>68</v>
      </c>
      <c r="C8" s="16"/>
      <c r="D8" s="127">
        <v>2000</v>
      </c>
      <c r="E8" s="126">
        <v>2001</v>
      </c>
      <c r="F8" s="126">
        <v>2002</v>
      </c>
      <c r="G8" s="126">
        <v>2003</v>
      </c>
      <c r="H8" s="126">
        <v>2004</v>
      </c>
      <c r="I8" s="126">
        <v>2005</v>
      </c>
      <c r="J8" s="126">
        <v>2006</v>
      </c>
      <c r="K8" s="126">
        <v>2007</v>
      </c>
      <c r="L8" s="126">
        <v>2008</v>
      </c>
      <c r="M8" s="126">
        <v>2009</v>
      </c>
      <c r="N8" s="126">
        <v>2010</v>
      </c>
      <c r="O8" s="126">
        <v>2011</v>
      </c>
      <c r="P8" s="126">
        <v>2012</v>
      </c>
      <c r="Q8" s="126">
        <v>2013</v>
      </c>
      <c r="R8" s="126">
        <v>2014</v>
      </c>
      <c r="S8" s="126">
        <v>2015</v>
      </c>
      <c r="T8" s="126">
        <v>2016</v>
      </c>
      <c r="U8" s="128" t="s">
        <v>608</v>
      </c>
    </row>
    <row r="9" spans="1:23" ht="17.25" customHeight="1" x14ac:dyDescent="0.25">
      <c r="B9" s="119"/>
      <c r="C9" s="16"/>
      <c r="D9" s="127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9"/>
    </row>
    <row r="10" spans="1:23" ht="17.25" customHeight="1" thickBot="1" x14ac:dyDescent="0.3">
      <c r="B10" s="119"/>
      <c r="C10" s="16"/>
      <c r="D10" s="127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30"/>
    </row>
    <row r="11" spans="1:23" ht="17.25" x14ac:dyDescent="0.3">
      <c r="B11" s="22" t="s">
        <v>1</v>
      </c>
      <c r="C11" s="23"/>
      <c r="D11" s="61">
        <v>11765772999</v>
      </c>
      <c r="E11" s="62">
        <v>12638786207</v>
      </c>
      <c r="F11" s="62">
        <v>13106639126</v>
      </c>
      <c r="G11" s="62">
        <v>14109419913</v>
      </c>
      <c r="H11" s="62">
        <v>16041677784</v>
      </c>
      <c r="I11" s="62">
        <v>17823042535</v>
      </c>
      <c r="J11" s="62">
        <v>20568552759</v>
      </c>
      <c r="K11" s="62">
        <v>23455508228</v>
      </c>
      <c r="L11" s="62">
        <v>24587376718</v>
      </c>
      <c r="M11" s="62">
        <v>24355527368</v>
      </c>
      <c r="N11" s="62">
        <v>23771798340</v>
      </c>
      <c r="O11" s="62">
        <v>23722513240</v>
      </c>
      <c r="P11" s="62">
        <v>22887554102</v>
      </c>
      <c r="Q11" s="62">
        <v>23222576395</v>
      </c>
      <c r="R11" s="62">
        <v>23743106768</v>
      </c>
      <c r="S11" s="62">
        <v>24414645619</v>
      </c>
      <c r="T11" s="62">
        <v>25389663178</v>
      </c>
      <c r="U11" s="67">
        <v>27490984796</v>
      </c>
      <c r="V11" s="58"/>
    </row>
    <row r="12" spans="1:23" ht="17.25" x14ac:dyDescent="0.3">
      <c r="B12" s="28" t="s">
        <v>2</v>
      </c>
      <c r="C12" s="23"/>
      <c r="D12" s="63">
        <v>821079190</v>
      </c>
      <c r="E12" s="64">
        <v>938380223</v>
      </c>
      <c r="F12" s="64">
        <v>1038447687</v>
      </c>
      <c r="G12" s="64">
        <v>1131330902</v>
      </c>
      <c r="H12" s="64">
        <v>1203660980</v>
      </c>
      <c r="I12" s="64">
        <v>1305176203</v>
      </c>
      <c r="J12" s="64">
        <v>1497905346</v>
      </c>
      <c r="K12" s="64">
        <v>1721846058</v>
      </c>
      <c r="L12" s="64">
        <v>1783924644</v>
      </c>
      <c r="M12" s="64">
        <v>1772608318</v>
      </c>
      <c r="N12" s="64">
        <v>1708381626</v>
      </c>
      <c r="O12" s="64">
        <v>1657349323</v>
      </c>
      <c r="P12" s="64">
        <v>1578115774</v>
      </c>
      <c r="Q12" s="64">
        <v>1567891780</v>
      </c>
      <c r="R12" s="64">
        <v>1609862311</v>
      </c>
      <c r="S12" s="64">
        <v>1609766343</v>
      </c>
      <c r="T12" s="64">
        <v>1670196779</v>
      </c>
      <c r="U12" s="68">
        <v>1705439351</v>
      </c>
    </row>
    <row r="13" spans="1:23" ht="17.25" x14ac:dyDescent="0.3">
      <c r="B13" s="28" t="s">
        <v>3</v>
      </c>
      <c r="C13" s="23"/>
      <c r="D13" s="63">
        <v>9191338744</v>
      </c>
      <c r="E13" s="64">
        <v>10064384815</v>
      </c>
      <c r="F13" s="64">
        <v>10613817295</v>
      </c>
      <c r="G13" s="64">
        <v>11934440345</v>
      </c>
      <c r="H13" s="64">
        <v>13160126387</v>
      </c>
      <c r="I13" s="64">
        <v>17707802962</v>
      </c>
      <c r="J13" s="64">
        <v>25430080503</v>
      </c>
      <c r="K13" s="64">
        <v>26160487346</v>
      </c>
      <c r="L13" s="64">
        <v>26903006127</v>
      </c>
      <c r="M13" s="64">
        <v>24174431983</v>
      </c>
      <c r="N13" s="64">
        <v>22623216737</v>
      </c>
      <c r="O13" s="64">
        <v>21649325710</v>
      </c>
      <c r="P13" s="64">
        <v>20489860278</v>
      </c>
      <c r="Q13" s="64">
        <v>20216464458</v>
      </c>
      <c r="R13" s="64">
        <v>20427915159</v>
      </c>
      <c r="S13" s="64">
        <v>20764762875</v>
      </c>
      <c r="T13" s="64">
        <v>21100218319</v>
      </c>
      <c r="U13" s="68">
        <v>21600773083</v>
      </c>
    </row>
    <row r="14" spans="1:23" ht="17.25" x14ac:dyDescent="0.3">
      <c r="B14" s="28" t="s">
        <v>4</v>
      </c>
      <c r="C14" s="23"/>
      <c r="D14" s="63">
        <v>965623334</v>
      </c>
      <c r="E14" s="64">
        <v>1058385293</v>
      </c>
      <c r="F14" s="64">
        <v>1111855906</v>
      </c>
      <c r="G14" s="64">
        <v>1162498035</v>
      </c>
      <c r="H14" s="64">
        <v>1217659696</v>
      </c>
      <c r="I14" s="64">
        <v>1444403876</v>
      </c>
      <c r="J14" s="64">
        <v>2016364521</v>
      </c>
      <c r="K14" s="64">
        <v>2175418215</v>
      </c>
      <c r="L14" s="64">
        <v>2201279159</v>
      </c>
      <c r="M14" s="64">
        <v>2190426501</v>
      </c>
      <c r="N14" s="64">
        <v>2008190923</v>
      </c>
      <c r="O14" s="64">
        <v>1879941684</v>
      </c>
      <c r="P14" s="64">
        <v>1755500601</v>
      </c>
      <c r="Q14" s="64">
        <v>1600225870</v>
      </c>
      <c r="R14" s="64">
        <v>1573575537</v>
      </c>
      <c r="S14" s="64">
        <v>1589663556</v>
      </c>
      <c r="T14" s="64">
        <v>1623961519</v>
      </c>
      <c r="U14" s="68">
        <v>1637142540</v>
      </c>
    </row>
    <row r="15" spans="1:23" ht="17.25" x14ac:dyDescent="0.3">
      <c r="B15" s="28" t="s">
        <v>5</v>
      </c>
      <c r="C15" s="23"/>
      <c r="D15" s="63">
        <v>31698283999</v>
      </c>
      <c r="E15" s="64">
        <v>34421051462</v>
      </c>
      <c r="F15" s="64">
        <v>37898905747</v>
      </c>
      <c r="G15" s="64">
        <v>41975539936</v>
      </c>
      <c r="H15" s="64">
        <v>46686943274</v>
      </c>
      <c r="I15" s="64">
        <v>59557484958</v>
      </c>
      <c r="J15" s="64">
        <v>72575843188</v>
      </c>
      <c r="K15" s="64">
        <v>71367902076</v>
      </c>
      <c r="L15" s="64">
        <v>68432135099</v>
      </c>
      <c r="M15" s="64">
        <v>59160165290</v>
      </c>
      <c r="N15" s="64">
        <v>51664142441</v>
      </c>
      <c r="O15" s="64">
        <v>43713373842</v>
      </c>
      <c r="P15" s="64">
        <v>42999692314</v>
      </c>
      <c r="Q15" s="64">
        <v>45460892718</v>
      </c>
      <c r="R15" s="64">
        <v>49715823748</v>
      </c>
      <c r="S15" s="64">
        <v>53408413104</v>
      </c>
      <c r="T15" s="64">
        <v>58247872830</v>
      </c>
      <c r="U15" s="68">
        <v>63619870438</v>
      </c>
    </row>
    <row r="16" spans="1:23" ht="17.25" x14ac:dyDescent="0.3">
      <c r="B16" s="28" t="s">
        <v>6</v>
      </c>
      <c r="C16" s="23"/>
      <c r="D16" s="63">
        <v>95004516614</v>
      </c>
      <c r="E16" s="64">
        <v>105604767794</v>
      </c>
      <c r="F16" s="64">
        <v>120985770645</v>
      </c>
      <c r="G16" s="64">
        <v>139843471177</v>
      </c>
      <c r="H16" s="64">
        <v>159646368497</v>
      </c>
      <c r="I16" s="64">
        <v>189858749170</v>
      </c>
      <c r="J16" s="64">
        <v>236205217645</v>
      </c>
      <c r="K16" s="64">
        <v>263210457259</v>
      </c>
      <c r="L16" s="64">
        <v>248386481090</v>
      </c>
      <c r="M16" s="64">
        <v>208712523356</v>
      </c>
      <c r="N16" s="64">
        <v>178171082075</v>
      </c>
      <c r="O16" s="64">
        <v>176513339533</v>
      </c>
      <c r="P16" s="64">
        <v>176523139272</v>
      </c>
      <c r="Q16" s="64">
        <v>184358344428</v>
      </c>
      <c r="R16" s="64">
        <v>204209773253</v>
      </c>
      <c r="S16" s="64">
        <v>223075738890</v>
      </c>
      <c r="T16" s="64">
        <v>243327482043</v>
      </c>
      <c r="U16" s="68">
        <v>262062334473</v>
      </c>
    </row>
    <row r="17" spans="2:21" ht="17.25" x14ac:dyDescent="0.3">
      <c r="B17" s="28" t="s">
        <v>7</v>
      </c>
      <c r="C17" s="23"/>
      <c r="D17" s="63">
        <v>460519895</v>
      </c>
      <c r="E17" s="64">
        <v>482625983</v>
      </c>
      <c r="F17" s="64">
        <v>497117456</v>
      </c>
      <c r="G17" s="64">
        <v>511031665</v>
      </c>
      <c r="H17" s="64">
        <v>537316968</v>
      </c>
      <c r="I17" s="64">
        <v>578449876</v>
      </c>
      <c r="J17" s="64">
        <v>865961583</v>
      </c>
      <c r="K17" s="64">
        <v>952736831</v>
      </c>
      <c r="L17" s="64">
        <v>980122459</v>
      </c>
      <c r="M17" s="64">
        <v>997134570</v>
      </c>
      <c r="N17" s="64">
        <v>999798930</v>
      </c>
      <c r="O17" s="64">
        <v>996331178</v>
      </c>
      <c r="P17" s="64">
        <v>1016982569</v>
      </c>
      <c r="Q17" s="64">
        <v>905848635</v>
      </c>
      <c r="R17" s="64">
        <v>903776932</v>
      </c>
      <c r="S17" s="64">
        <v>910163013</v>
      </c>
      <c r="T17" s="64">
        <v>914070813</v>
      </c>
      <c r="U17" s="68">
        <v>913343916</v>
      </c>
    </row>
    <row r="18" spans="2:21" ht="17.25" x14ac:dyDescent="0.3">
      <c r="B18" s="28" t="s">
        <v>8</v>
      </c>
      <c r="C18" s="23"/>
      <c r="D18" s="63">
        <v>10307413400</v>
      </c>
      <c r="E18" s="64">
        <v>11196449548</v>
      </c>
      <c r="F18" s="64">
        <v>12639120914</v>
      </c>
      <c r="G18" s="64">
        <v>14721901214</v>
      </c>
      <c r="H18" s="64">
        <v>17404289193</v>
      </c>
      <c r="I18" s="64">
        <v>21995454495</v>
      </c>
      <c r="J18" s="64">
        <v>33636026762</v>
      </c>
      <c r="K18" s="64">
        <v>31622726905</v>
      </c>
      <c r="L18" s="64">
        <v>25465835690</v>
      </c>
      <c r="M18" s="64">
        <v>21472982221</v>
      </c>
      <c r="N18" s="64">
        <v>18203618016</v>
      </c>
      <c r="O18" s="64">
        <v>17037624725</v>
      </c>
      <c r="P18" s="64">
        <v>16399361400</v>
      </c>
      <c r="Q18" s="64">
        <v>17119793131</v>
      </c>
      <c r="R18" s="64">
        <v>18384224776</v>
      </c>
      <c r="S18" s="64">
        <v>19578292417</v>
      </c>
      <c r="T18" s="64">
        <v>21347917824</v>
      </c>
      <c r="U18" s="68">
        <v>23032300159</v>
      </c>
    </row>
    <row r="19" spans="2:21" ht="17.25" x14ac:dyDescent="0.3">
      <c r="B19" s="28" t="s">
        <v>9</v>
      </c>
      <c r="C19" s="23"/>
      <c r="D19" s="63">
        <v>6985985181</v>
      </c>
      <c r="E19" s="64">
        <v>7447698897</v>
      </c>
      <c r="F19" s="64">
        <v>8061311757</v>
      </c>
      <c r="G19" s="64">
        <v>8890780429</v>
      </c>
      <c r="H19" s="64">
        <v>9821480006</v>
      </c>
      <c r="I19" s="64">
        <v>12238525994</v>
      </c>
      <c r="J19" s="64">
        <v>17256544872</v>
      </c>
      <c r="K19" s="64">
        <v>18011096509</v>
      </c>
      <c r="L19" s="64">
        <v>16717649599</v>
      </c>
      <c r="M19" s="64">
        <v>15334559706</v>
      </c>
      <c r="N19" s="64">
        <v>14393235276</v>
      </c>
      <c r="O19" s="64">
        <v>13725751559</v>
      </c>
      <c r="P19" s="64">
        <v>13221051709</v>
      </c>
      <c r="Q19" s="64">
        <v>12216960612</v>
      </c>
      <c r="R19" s="64">
        <v>11951094667</v>
      </c>
      <c r="S19" s="64">
        <v>13794231659</v>
      </c>
      <c r="T19" s="64">
        <v>14430544520</v>
      </c>
      <c r="U19" s="68">
        <v>14969705469</v>
      </c>
    </row>
    <row r="20" spans="2:21" ht="17.25" x14ac:dyDescent="0.3">
      <c r="B20" s="28" t="s">
        <v>10</v>
      </c>
      <c r="C20" s="23"/>
      <c r="D20" s="63">
        <v>6215436079</v>
      </c>
      <c r="E20" s="64">
        <v>6938195713</v>
      </c>
      <c r="F20" s="64">
        <v>7484103925</v>
      </c>
      <c r="G20" s="64">
        <v>8220953761</v>
      </c>
      <c r="H20" s="64">
        <v>9408558131</v>
      </c>
      <c r="I20" s="64">
        <v>10992134485</v>
      </c>
      <c r="J20" s="64">
        <v>13982192284</v>
      </c>
      <c r="K20" s="64">
        <v>16451399457</v>
      </c>
      <c r="L20" s="64">
        <v>16233772317</v>
      </c>
      <c r="M20" s="64">
        <v>15215668757</v>
      </c>
      <c r="N20" s="64">
        <v>13693185177</v>
      </c>
      <c r="O20" s="64">
        <v>12893632359</v>
      </c>
      <c r="P20" s="64">
        <v>12414868581</v>
      </c>
      <c r="Q20" s="64">
        <v>12635269569</v>
      </c>
      <c r="R20" s="64">
        <v>13364440324</v>
      </c>
      <c r="S20" s="64">
        <v>13990295194</v>
      </c>
      <c r="T20" s="64">
        <v>15122730259</v>
      </c>
      <c r="U20" s="68">
        <v>16083455266</v>
      </c>
    </row>
    <row r="21" spans="2:21" ht="17.25" x14ac:dyDescent="0.3">
      <c r="B21" s="28" t="s">
        <v>11</v>
      </c>
      <c r="C21" s="23"/>
      <c r="D21" s="63">
        <v>33902799963</v>
      </c>
      <c r="E21" s="64">
        <v>41333321441</v>
      </c>
      <c r="F21" s="64">
        <v>49671844946</v>
      </c>
      <c r="G21" s="64">
        <v>57761717617</v>
      </c>
      <c r="H21" s="64">
        <v>64236986518</v>
      </c>
      <c r="I21" s="64">
        <v>78249901963</v>
      </c>
      <c r="J21" s="64">
        <v>102357800980</v>
      </c>
      <c r="K21" s="64">
        <v>107935862503</v>
      </c>
      <c r="L21" s="64">
        <v>101765979722</v>
      </c>
      <c r="M21" s="64">
        <v>87366644295</v>
      </c>
      <c r="N21" s="64">
        <v>74804682426</v>
      </c>
      <c r="O21" s="64">
        <v>70327456108</v>
      </c>
      <c r="P21" s="64">
        <v>70824495467</v>
      </c>
      <c r="Q21" s="64">
        <v>74149938888</v>
      </c>
      <c r="R21" s="64">
        <v>81260298470</v>
      </c>
      <c r="S21" s="64">
        <v>90995640578</v>
      </c>
      <c r="T21" s="64">
        <v>102036066350</v>
      </c>
      <c r="U21" s="68">
        <v>108901650155</v>
      </c>
    </row>
    <row r="22" spans="2:21" ht="17.25" x14ac:dyDescent="0.3">
      <c r="B22" s="28" t="s">
        <v>12</v>
      </c>
      <c r="C22" s="23"/>
      <c r="D22" s="63">
        <v>2326990990</v>
      </c>
      <c r="E22" s="64">
        <v>2516249983</v>
      </c>
      <c r="F22" s="64">
        <v>2699883674</v>
      </c>
      <c r="G22" s="64">
        <v>2814186535</v>
      </c>
      <c r="H22" s="64">
        <v>2958727145</v>
      </c>
      <c r="I22" s="64">
        <v>3365849375</v>
      </c>
      <c r="J22" s="64">
        <v>4431481218</v>
      </c>
      <c r="K22" s="64">
        <v>4927508932</v>
      </c>
      <c r="L22" s="64">
        <v>5091187452</v>
      </c>
      <c r="M22" s="64">
        <v>4803919284</v>
      </c>
      <c r="N22" s="64">
        <v>4537344857</v>
      </c>
      <c r="O22" s="64">
        <v>4320062087</v>
      </c>
      <c r="P22" s="64">
        <v>4124211760</v>
      </c>
      <c r="Q22" s="64">
        <v>4144213591</v>
      </c>
      <c r="R22" s="64">
        <v>4144757126</v>
      </c>
      <c r="S22" s="64">
        <v>4188573617</v>
      </c>
      <c r="T22" s="64">
        <v>4230895867</v>
      </c>
      <c r="U22" s="68">
        <v>4296943424</v>
      </c>
    </row>
    <row r="23" spans="2:21" ht="17.25" x14ac:dyDescent="0.3">
      <c r="B23" s="28" t="s">
        <v>13</v>
      </c>
      <c r="C23" s="23"/>
      <c r="D23" s="63">
        <v>1630358632</v>
      </c>
      <c r="E23" s="64">
        <v>1753146720</v>
      </c>
      <c r="F23" s="64">
        <v>1785138836</v>
      </c>
      <c r="G23" s="64">
        <v>1942593381</v>
      </c>
      <c r="H23" s="64">
        <v>2067103911</v>
      </c>
      <c r="I23" s="64">
        <v>2382583715</v>
      </c>
      <c r="J23" s="64">
        <v>3976255183</v>
      </c>
      <c r="K23" s="64">
        <v>4140474325</v>
      </c>
      <c r="L23" s="64">
        <v>4121760148</v>
      </c>
      <c r="M23" s="64">
        <v>3850949327</v>
      </c>
      <c r="N23" s="64">
        <v>3328399342</v>
      </c>
      <c r="O23" s="64">
        <v>3200408475</v>
      </c>
      <c r="P23" s="64">
        <v>3125873565</v>
      </c>
      <c r="Q23" s="64">
        <v>3130513559</v>
      </c>
      <c r="R23" s="64">
        <v>3146774708</v>
      </c>
      <c r="S23" s="64">
        <v>3175317862</v>
      </c>
      <c r="T23" s="64">
        <v>3233538054</v>
      </c>
      <c r="U23" s="68">
        <v>3448913720</v>
      </c>
    </row>
    <row r="24" spans="2:21" ht="17.25" x14ac:dyDescent="0.3">
      <c r="B24" s="28" t="s">
        <v>14</v>
      </c>
      <c r="C24" s="23"/>
      <c r="D24" s="63">
        <v>523588163</v>
      </c>
      <c r="E24" s="64">
        <v>592756981</v>
      </c>
      <c r="F24" s="64">
        <v>619161654</v>
      </c>
      <c r="G24" s="64">
        <v>974690434</v>
      </c>
      <c r="H24" s="64">
        <v>907774233</v>
      </c>
      <c r="I24" s="64">
        <v>1030639275</v>
      </c>
      <c r="J24" s="64">
        <v>1910675804</v>
      </c>
      <c r="K24" s="64">
        <v>1943931371</v>
      </c>
      <c r="L24" s="64">
        <v>1902423321</v>
      </c>
      <c r="M24" s="64">
        <v>1757726638</v>
      </c>
      <c r="N24" s="64">
        <v>1713952943</v>
      </c>
      <c r="O24" s="64">
        <v>1603450854</v>
      </c>
      <c r="P24" s="64">
        <v>1602865823</v>
      </c>
      <c r="Q24" s="64">
        <v>1604096472</v>
      </c>
      <c r="R24" s="64">
        <v>1638713019</v>
      </c>
      <c r="S24" s="64">
        <v>1512280107</v>
      </c>
      <c r="T24" s="64">
        <v>1469477400</v>
      </c>
      <c r="U24" s="68">
        <v>1349172677</v>
      </c>
    </row>
    <row r="25" spans="2:21" ht="17.25" x14ac:dyDescent="0.3">
      <c r="B25" s="28" t="s">
        <v>15</v>
      </c>
      <c r="C25" s="23"/>
      <c r="D25" s="63">
        <v>45797679580</v>
      </c>
      <c r="E25" s="64">
        <v>49209026100</v>
      </c>
      <c r="F25" s="64">
        <v>52633818077</v>
      </c>
      <c r="G25" s="64">
        <v>57009902422</v>
      </c>
      <c r="H25" s="64">
        <v>61659807737</v>
      </c>
      <c r="I25" s="64">
        <v>68641566295</v>
      </c>
      <c r="J25" s="64">
        <v>78317335692</v>
      </c>
      <c r="K25" s="64">
        <v>92554325841</v>
      </c>
      <c r="L25" s="64">
        <v>99061854985</v>
      </c>
      <c r="M25" s="64">
        <v>94389938968</v>
      </c>
      <c r="N25" s="64">
        <v>87769352360</v>
      </c>
      <c r="O25" s="64">
        <v>81485806577</v>
      </c>
      <c r="P25" s="64">
        <v>78360248157</v>
      </c>
      <c r="Q25" s="64">
        <v>77896582604</v>
      </c>
      <c r="R25" s="64">
        <v>84873946061</v>
      </c>
      <c r="S25" s="64">
        <v>88743207146</v>
      </c>
      <c r="T25" s="64">
        <v>92034564610</v>
      </c>
      <c r="U25" s="68">
        <v>96836373852</v>
      </c>
    </row>
    <row r="26" spans="2:21" ht="17.25" x14ac:dyDescent="0.3">
      <c r="B26" s="28" t="s">
        <v>16</v>
      </c>
      <c r="C26" s="23"/>
      <c r="D26" s="63">
        <v>14401072740</v>
      </c>
      <c r="E26" s="64">
        <v>14994048348</v>
      </c>
      <c r="F26" s="64">
        <v>15593310653</v>
      </c>
      <c r="G26" s="64">
        <v>16836730340</v>
      </c>
      <c r="H26" s="64">
        <v>19340996318</v>
      </c>
      <c r="I26" s="64">
        <v>20420054771</v>
      </c>
      <c r="J26" s="64">
        <v>26851801043</v>
      </c>
      <c r="K26" s="64">
        <v>29099187431</v>
      </c>
      <c r="L26" s="64">
        <v>30068981966</v>
      </c>
      <c r="M26" s="64">
        <v>28346787156</v>
      </c>
      <c r="N26" s="64">
        <v>27254943950</v>
      </c>
      <c r="O26" s="64">
        <v>24874233413</v>
      </c>
      <c r="P26" s="64">
        <v>24287359113</v>
      </c>
      <c r="Q26" s="64">
        <v>24508170715</v>
      </c>
      <c r="R26" s="64">
        <v>25656251387</v>
      </c>
      <c r="S26" s="64">
        <v>26677321565</v>
      </c>
      <c r="T26" s="64">
        <v>26883424322</v>
      </c>
      <c r="U26" s="68">
        <v>27786805144</v>
      </c>
    </row>
    <row r="27" spans="2:21" ht="17.25" x14ac:dyDescent="0.3">
      <c r="B27" s="28" t="s">
        <v>17</v>
      </c>
      <c r="C27" s="23"/>
      <c r="D27" s="63">
        <v>3655277108</v>
      </c>
      <c r="E27" s="64">
        <v>4287879157</v>
      </c>
      <c r="F27" s="64">
        <v>4999187673</v>
      </c>
      <c r="G27" s="64">
        <v>6123785985</v>
      </c>
      <c r="H27" s="64">
        <v>7764160850</v>
      </c>
      <c r="I27" s="64">
        <v>10574905938</v>
      </c>
      <c r="J27" s="64">
        <v>14821292314</v>
      </c>
      <c r="K27" s="64">
        <v>17329405998</v>
      </c>
      <c r="L27" s="64">
        <v>15816035892</v>
      </c>
      <c r="M27" s="64">
        <v>13276936467</v>
      </c>
      <c r="N27" s="64">
        <v>10784264640</v>
      </c>
      <c r="O27" s="64">
        <v>9491634943</v>
      </c>
      <c r="P27" s="64">
        <v>8967256546</v>
      </c>
      <c r="Q27" s="64">
        <v>9063324273</v>
      </c>
      <c r="R27" s="64">
        <v>9845628311</v>
      </c>
      <c r="S27" s="64">
        <v>10615189321</v>
      </c>
      <c r="T27" s="64">
        <v>11446627252</v>
      </c>
      <c r="U27" s="68">
        <v>12032007235</v>
      </c>
    </row>
    <row r="28" spans="2:21" ht="17.25" x14ac:dyDescent="0.3">
      <c r="B28" s="28" t="s">
        <v>18</v>
      </c>
      <c r="C28" s="23"/>
      <c r="D28" s="63">
        <v>1729143781</v>
      </c>
      <c r="E28" s="64">
        <v>1868504990</v>
      </c>
      <c r="F28" s="64">
        <v>2125648539</v>
      </c>
      <c r="G28" s="64">
        <v>2653314189</v>
      </c>
      <c r="H28" s="64">
        <v>3243983037</v>
      </c>
      <c r="I28" s="64">
        <v>4784012331</v>
      </c>
      <c r="J28" s="64">
        <v>5671074743</v>
      </c>
      <c r="K28" s="64">
        <v>5583330306</v>
      </c>
      <c r="L28" s="64">
        <v>4995679365</v>
      </c>
      <c r="M28" s="64">
        <v>4171616498</v>
      </c>
      <c r="N28" s="64">
        <v>3298727663</v>
      </c>
      <c r="O28" s="64">
        <v>3133873766</v>
      </c>
      <c r="P28" s="64">
        <v>2830531581</v>
      </c>
      <c r="Q28" s="64">
        <v>2829868576</v>
      </c>
      <c r="R28" s="64">
        <v>2559370577</v>
      </c>
      <c r="S28" s="64">
        <v>2615444645</v>
      </c>
      <c r="T28" s="64">
        <v>2714719863</v>
      </c>
      <c r="U28" s="68">
        <v>2756744559</v>
      </c>
    </row>
    <row r="29" spans="2:21" ht="17.25" x14ac:dyDescent="0.3">
      <c r="B29" s="28" t="s">
        <v>19</v>
      </c>
      <c r="C29" s="23"/>
      <c r="D29" s="63">
        <v>1465525248</v>
      </c>
      <c r="E29" s="64">
        <v>1583484511</v>
      </c>
      <c r="F29" s="64">
        <v>1666048750</v>
      </c>
      <c r="G29" s="64">
        <v>1802109706</v>
      </c>
      <c r="H29" s="64">
        <v>1920926664</v>
      </c>
      <c r="I29" s="64">
        <v>2102342832</v>
      </c>
      <c r="J29" s="64">
        <v>2625044657</v>
      </c>
      <c r="K29" s="64">
        <v>3305224669</v>
      </c>
      <c r="L29" s="64">
        <v>3406724713</v>
      </c>
      <c r="M29" s="64">
        <v>3406007450</v>
      </c>
      <c r="N29" s="64">
        <v>3185726288</v>
      </c>
      <c r="O29" s="64">
        <v>3141586469</v>
      </c>
      <c r="P29" s="64">
        <v>2717350174</v>
      </c>
      <c r="Q29" s="64">
        <v>2781145500</v>
      </c>
      <c r="R29" s="64">
        <v>2749020448</v>
      </c>
      <c r="S29" s="64">
        <v>2978120827</v>
      </c>
      <c r="T29" s="64">
        <v>2875711268</v>
      </c>
      <c r="U29" s="68">
        <v>2880048986</v>
      </c>
    </row>
    <row r="30" spans="2:21" ht="17.25" x14ac:dyDescent="0.3">
      <c r="B30" s="28" t="s">
        <v>20</v>
      </c>
      <c r="C30" s="23"/>
      <c r="D30" s="63">
        <v>619431236</v>
      </c>
      <c r="E30" s="64">
        <v>656225342</v>
      </c>
      <c r="F30" s="64">
        <v>692368523</v>
      </c>
      <c r="G30" s="64">
        <v>740237408</v>
      </c>
      <c r="H30" s="64">
        <v>825882539</v>
      </c>
      <c r="I30" s="64">
        <v>1042807000</v>
      </c>
      <c r="J30" s="64">
        <v>1505330931</v>
      </c>
      <c r="K30" s="64">
        <v>1802406415</v>
      </c>
      <c r="L30" s="64">
        <v>1841308860</v>
      </c>
      <c r="M30" s="64">
        <v>1763735148</v>
      </c>
      <c r="N30" s="64">
        <v>1588957297</v>
      </c>
      <c r="O30" s="64">
        <v>1322720276</v>
      </c>
      <c r="P30" s="64">
        <v>1281038218</v>
      </c>
      <c r="Q30" s="64">
        <v>1267723430</v>
      </c>
      <c r="R30" s="64">
        <v>1324148174</v>
      </c>
      <c r="S30" s="64">
        <v>1332002204</v>
      </c>
      <c r="T30" s="64">
        <v>1314137132</v>
      </c>
      <c r="U30" s="68">
        <v>1345637245</v>
      </c>
    </row>
    <row r="31" spans="2:21" ht="17.25" x14ac:dyDescent="0.3">
      <c r="B31" s="28" t="s">
        <v>21</v>
      </c>
      <c r="C31" s="23"/>
      <c r="D31" s="63">
        <v>1036519371</v>
      </c>
      <c r="E31" s="64">
        <v>1248042986</v>
      </c>
      <c r="F31" s="64">
        <v>1517029126</v>
      </c>
      <c r="G31" s="64">
        <v>1568970689</v>
      </c>
      <c r="H31" s="64">
        <v>1795966832</v>
      </c>
      <c r="I31" s="64">
        <v>3117735393</v>
      </c>
      <c r="J31" s="64">
        <v>4307185664</v>
      </c>
      <c r="K31" s="64">
        <v>4859219728</v>
      </c>
      <c r="L31" s="64">
        <v>4966448724</v>
      </c>
      <c r="M31" s="64">
        <v>3733320187</v>
      </c>
      <c r="N31" s="64">
        <v>3652323691</v>
      </c>
      <c r="O31" s="64">
        <v>3329691964</v>
      </c>
      <c r="P31" s="64">
        <v>3207585832</v>
      </c>
      <c r="Q31" s="64">
        <v>3209182647</v>
      </c>
      <c r="R31" s="64">
        <v>3220278632</v>
      </c>
      <c r="S31" s="64">
        <v>3234261272</v>
      </c>
      <c r="T31" s="64">
        <v>3368076775</v>
      </c>
      <c r="U31" s="68">
        <v>3463261763</v>
      </c>
    </row>
    <row r="32" spans="2:21" ht="17.25" x14ac:dyDescent="0.3">
      <c r="B32" s="28" t="s">
        <v>22</v>
      </c>
      <c r="C32" s="23"/>
      <c r="D32" s="63">
        <v>1421611508</v>
      </c>
      <c r="E32" s="64">
        <v>1559695976</v>
      </c>
      <c r="F32" s="64">
        <v>1899408654</v>
      </c>
      <c r="G32" s="64">
        <v>2214691246</v>
      </c>
      <c r="H32" s="64">
        <v>2760915390</v>
      </c>
      <c r="I32" s="64">
        <v>4257725516</v>
      </c>
      <c r="J32" s="64">
        <v>4512129161</v>
      </c>
      <c r="K32" s="64">
        <v>4200772619</v>
      </c>
      <c r="L32" s="64">
        <v>4053631131</v>
      </c>
      <c r="M32" s="64">
        <v>3205556221</v>
      </c>
      <c r="N32" s="64">
        <v>2549295020</v>
      </c>
      <c r="O32" s="64">
        <v>2399336211</v>
      </c>
      <c r="P32" s="64">
        <v>2263210648</v>
      </c>
      <c r="Q32" s="64">
        <v>2269026914</v>
      </c>
      <c r="R32" s="64">
        <v>2345691366</v>
      </c>
      <c r="S32" s="64">
        <v>2375136239</v>
      </c>
      <c r="T32" s="64">
        <v>2525293372</v>
      </c>
      <c r="U32" s="68">
        <v>2875398602</v>
      </c>
    </row>
    <row r="33" spans="2:21" ht="17.25" x14ac:dyDescent="0.3">
      <c r="B33" s="28" t="s">
        <v>23</v>
      </c>
      <c r="C33" s="23"/>
      <c r="D33" s="63">
        <v>863486469</v>
      </c>
      <c r="E33" s="64">
        <v>851320455</v>
      </c>
      <c r="F33" s="64">
        <v>846630617</v>
      </c>
      <c r="G33" s="64">
        <v>896151469</v>
      </c>
      <c r="H33" s="64">
        <v>910659203</v>
      </c>
      <c r="I33" s="64">
        <v>1054921118</v>
      </c>
      <c r="J33" s="64">
        <v>1560014062</v>
      </c>
      <c r="K33" s="64">
        <v>1629519321</v>
      </c>
      <c r="L33" s="64">
        <v>1676214547</v>
      </c>
      <c r="M33" s="64">
        <v>1647759376</v>
      </c>
      <c r="N33" s="64">
        <v>1507430103</v>
      </c>
      <c r="O33" s="64">
        <v>1315982631</v>
      </c>
      <c r="P33" s="64">
        <v>1292449434</v>
      </c>
      <c r="Q33" s="64">
        <v>1309619715</v>
      </c>
      <c r="R33" s="64">
        <v>1295416353</v>
      </c>
      <c r="S33" s="64">
        <v>1255266109</v>
      </c>
      <c r="T33" s="64">
        <v>1262206587</v>
      </c>
      <c r="U33" s="68">
        <v>1227889194</v>
      </c>
    </row>
    <row r="34" spans="2:21" ht="17.25" x14ac:dyDescent="0.3">
      <c r="B34" s="28" t="s">
        <v>24</v>
      </c>
      <c r="C34" s="23"/>
      <c r="D34" s="63">
        <v>1871173201</v>
      </c>
      <c r="E34" s="64">
        <v>1999941773</v>
      </c>
      <c r="F34" s="64">
        <v>2145072839</v>
      </c>
      <c r="G34" s="64">
        <v>2411072005</v>
      </c>
      <c r="H34" s="64">
        <v>2659972584</v>
      </c>
      <c r="I34" s="64">
        <v>2803935853</v>
      </c>
      <c r="J34" s="64">
        <v>3510689029</v>
      </c>
      <c r="K34" s="64">
        <v>4489121095</v>
      </c>
      <c r="L34" s="64">
        <v>4440138353</v>
      </c>
      <c r="M34" s="64">
        <v>3667276336</v>
      </c>
      <c r="N34" s="64">
        <v>3333832319</v>
      </c>
      <c r="O34" s="64">
        <v>3166105756</v>
      </c>
      <c r="P34" s="64">
        <v>3164446735</v>
      </c>
      <c r="Q34" s="64">
        <v>3130426959</v>
      </c>
      <c r="R34" s="64">
        <v>3081765920</v>
      </c>
      <c r="S34" s="64">
        <v>3279364071</v>
      </c>
      <c r="T34" s="64">
        <v>3259852552</v>
      </c>
      <c r="U34" s="68">
        <v>3249891200</v>
      </c>
    </row>
    <row r="35" spans="2:21" ht="17.25" x14ac:dyDescent="0.3">
      <c r="B35" s="28" t="s">
        <v>25</v>
      </c>
      <c r="C35" s="23"/>
      <c r="D35" s="63">
        <v>2847430832</v>
      </c>
      <c r="E35" s="64">
        <v>2938351531</v>
      </c>
      <c r="F35" s="64">
        <v>2898880986</v>
      </c>
      <c r="G35" s="64">
        <v>2984709694</v>
      </c>
      <c r="H35" s="64">
        <v>3222814939</v>
      </c>
      <c r="I35" s="64">
        <v>3690343546</v>
      </c>
      <c r="J35" s="64">
        <v>7109957255</v>
      </c>
      <c r="K35" s="64">
        <v>8251467885</v>
      </c>
      <c r="L35" s="64">
        <v>6997676807</v>
      </c>
      <c r="M35" s="64">
        <v>6205728855</v>
      </c>
      <c r="N35" s="64">
        <v>5366387043</v>
      </c>
      <c r="O35" s="64">
        <v>5070390792</v>
      </c>
      <c r="P35" s="64">
        <v>5067084503</v>
      </c>
      <c r="Q35" s="64">
        <v>5128556909</v>
      </c>
      <c r="R35" s="64">
        <v>5168719060</v>
      </c>
      <c r="S35" s="64">
        <v>5361098890</v>
      </c>
      <c r="T35" s="64">
        <v>5443586793</v>
      </c>
      <c r="U35" s="68">
        <v>5578411698</v>
      </c>
    </row>
    <row r="36" spans="2:21" ht="17.25" x14ac:dyDescent="0.3">
      <c r="B36" s="28" t="s">
        <v>26</v>
      </c>
      <c r="C36" s="23"/>
      <c r="D36" s="63">
        <v>6314935262</v>
      </c>
      <c r="E36" s="64">
        <v>7037467299</v>
      </c>
      <c r="F36" s="64">
        <v>7661565684</v>
      </c>
      <c r="G36" s="64">
        <v>8534965550</v>
      </c>
      <c r="H36" s="64">
        <v>9671253990</v>
      </c>
      <c r="I36" s="64">
        <v>11970356241</v>
      </c>
      <c r="J36" s="64">
        <v>15705541029</v>
      </c>
      <c r="K36" s="64">
        <v>17624767234</v>
      </c>
      <c r="L36" s="64">
        <v>17007851247</v>
      </c>
      <c r="M36" s="64">
        <v>14883000964</v>
      </c>
      <c r="N36" s="64">
        <v>13036936829</v>
      </c>
      <c r="O36" s="64">
        <v>12033947331</v>
      </c>
      <c r="P36" s="64">
        <v>11349894747</v>
      </c>
      <c r="Q36" s="64">
        <v>11582808835</v>
      </c>
      <c r="R36" s="64">
        <v>11932357119</v>
      </c>
      <c r="S36" s="64">
        <v>12382182446</v>
      </c>
      <c r="T36" s="64">
        <v>12921446658</v>
      </c>
      <c r="U36" s="68">
        <v>14073355264</v>
      </c>
    </row>
    <row r="37" spans="2:21" ht="17.25" x14ac:dyDescent="0.3">
      <c r="B37" s="28" t="s">
        <v>27</v>
      </c>
      <c r="C37" s="23"/>
      <c r="D37" s="63">
        <v>4115626246</v>
      </c>
      <c r="E37" s="64">
        <v>4255232076</v>
      </c>
      <c r="F37" s="64">
        <v>4420315520</v>
      </c>
      <c r="G37" s="64">
        <v>4659794289</v>
      </c>
      <c r="H37" s="64">
        <v>5164892765</v>
      </c>
      <c r="I37" s="64">
        <v>6244394728</v>
      </c>
      <c r="J37" s="64">
        <v>8847036549</v>
      </c>
      <c r="K37" s="64">
        <v>10241108372</v>
      </c>
      <c r="L37" s="64">
        <v>9882198491</v>
      </c>
      <c r="M37" s="64">
        <v>8879070978</v>
      </c>
      <c r="N37" s="64">
        <v>7506346367</v>
      </c>
      <c r="O37" s="64">
        <v>7174954418</v>
      </c>
      <c r="P37" s="64">
        <v>6869297955</v>
      </c>
      <c r="Q37" s="64">
        <v>6727840938</v>
      </c>
      <c r="R37" s="64">
        <v>6736715214</v>
      </c>
      <c r="S37" s="64">
        <v>6832894561</v>
      </c>
      <c r="T37" s="64">
        <v>7268937378</v>
      </c>
      <c r="U37" s="68">
        <v>7469919359</v>
      </c>
    </row>
    <row r="38" spans="2:21" ht="17.25" x14ac:dyDescent="0.3">
      <c r="B38" s="28" t="s">
        <v>28</v>
      </c>
      <c r="C38" s="23"/>
      <c r="D38" s="63">
        <v>53356474298</v>
      </c>
      <c r="E38" s="64">
        <v>60706431328</v>
      </c>
      <c r="F38" s="64">
        <v>66579216803</v>
      </c>
      <c r="G38" s="64">
        <v>72263338882</v>
      </c>
      <c r="H38" s="64">
        <v>81135780146</v>
      </c>
      <c r="I38" s="64">
        <v>96036951272</v>
      </c>
      <c r="J38" s="64">
        <v>119643746195</v>
      </c>
      <c r="K38" s="64">
        <v>129849694057</v>
      </c>
      <c r="L38" s="64">
        <v>125772113811</v>
      </c>
      <c r="M38" s="64">
        <v>105955072670</v>
      </c>
      <c r="N38" s="64">
        <v>93581764976</v>
      </c>
      <c r="O38" s="64">
        <v>88960322751</v>
      </c>
      <c r="P38" s="64">
        <v>86787329388</v>
      </c>
      <c r="Q38" s="64">
        <v>93039370148</v>
      </c>
      <c r="R38" s="64">
        <v>101199007298</v>
      </c>
      <c r="S38" s="64">
        <v>109752330663</v>
      </c>
      <c r="T38" s="64">
        <v>119691855337</v>
      </c>
      <c r="U38" s="68">
        <v>129579530251</v>
      </c>
    </row>
    <row r="39" spans="2:21" ht="17.25" x14ac:dyDescent="0.3">
      <c r="B39" s="28" t="s">
        <v>29</v>
      </c>
      <c r="C39" s="23"/>
      <c r="D39" s="63">
        <v>644565078</v>
      </c>
      <c r="E39" s="64">
        <v>654593276</v>
      </c>
      <c r="F39" s="64">
        <v>661667050</v>
      </c>
      <c r="G39" s="64">
        <v>707281160</v>
      </c>
      <c r="H39" s="64">
        <v>768550503</v>
      </c>
      <c r="I39" s="64">
        <v>835289886</v>
      </c>
      <c r="J39" s="64">
        <v>1174505977</v>
      </c>
      <c r="K39" s="64">
        <v>1219284618</v>
      </c>
      <c r="L39" s="64">
        <v>1243904380</v>
      </c>
      <c r="M39" s="64">
        <v>1259140329</v>
      </c>
      <c r="N39" s="64">
        <v>1202125300</v>
      </c>
      <c r="O39" s="64">
        <v>1177842257</v>
      </c>
      <c r="P39" s="64">
        <v>1111337889</v>
      </c>
      <c r="Q39" s="64">
        <v>1113551551</v>
      </c>
      <c r="R39" s="64">
        <v>1116748061</v>
      </c>
      <c r="S39" s="64">
        <v>1124041150</v>
      </c>
      <c r="T39" s="64">
        <v>1154385139</v>
      </c>
      <c r="U39" s="68">
        <v>1158615578</v>
      </c>
    </row>
    <row r="40" spans="2:21" ht="17.25" x14ac:dyDescent="0.3">
      <c r="B40" s="28" t="s">
        <v>30</v>
      </c>
      <c r="C40" s="23"/>
      <c r="D40" s="63">
        <v>9835062545</v>
      </c>
      <c r="E40" s="64">
        <v>11247646904</v>
      </c>
      <c r="F40" s="64">
        <v>12679434232</v>
      </c>
      <c r="G40" s="64">
        <v>14240720350</v>
      </c>
      <c r="H40" s="64">
        <v>16416179277</v>
      </c>
      <c r="I40" s="64">
        <v>19977045580</v>
      </c>
      <c r="J40" s="64">
        <v>26214228265</v>
      </c>
      <c r="K40" s="64">
        <v>25937926930</v>
      </c>
      <c r="L40" s="64">
        <v>24880888541</v>
      </c>
      <c r="M40" s="64">
        <v>22033450631</v>
      </c>
      <c r="N40" s="64">
        <v>19452724097</v>
      </c>
      <c r="O40" s="64">
        <v>17936116740</v>
      </c>
      <c r="P40" s="64">
        <v>17198723357</v>
      </c>
      <c r="Q40" s="64">
        <v>17529490861</v>
      </c>
      <c r="R40" s="64">
        <v>18543447729</v>
      </c>
      <c r="S40" s="64">
        <v>20629353159</v>
      </c>
      <c r="T40" s="64">
        <v>22623265463</v>
      </c>
      <c r="U40" s="68">
        <v>24402544001</v>
      </c>
    </row>
    <row r="41" spans="2:21" ht="17.25" x14ac:dyDescent="0.3">
      <c r="B41" s="28" t="s">
        <v>31</v>
      </c>
      <c r="C41" s="23"/>
      <c r="D41" s="63">
        <v>1783501842</v>
      </c>
      <c r="E41" s="64">
        <v>2000373273</v>
      </c>
      <c r="F41" s="64">
        <v>2101794892</v>
      </c>
      <c r="G41" s="64">
        <v>2185465039</v>
      </c>
      <c r="H41" s="64">
        <v>2307835283</v>
      </c>
      <c r="I41" s="64">
        <v>2450170308</v>
      </c>
      <c r="J41" s="64">
        <v>2689571829</v>
      </c>
      <c r="K41" s="64">
        <v>2932968042</v>
      </c>
      <c r="L41" s="64">
        <v>3039904983</v>
      </c>
      <c r="M41" s="64">
        <v>3092002670</v>
      </c>
      <c r="N41" s="64">
        <v>3046404967</v>
      </c>
      <c r="O41" s="64">
        <v>3018187075</v>
      </c>
      <c r="P41" s="64">
        <v>2972531505</v>
      </c>
      <c r="Q41" s="64">
        <v>2967272759</v>
      </c>
      <c r="R41" s="64">
        <v>2985867701</v>
      </c>
      <c r="S41" s="64">
        <v>2995993686</v>
      </c>
      <c r="T41" s="64">
        <v>3023442222</v>
      </c>
      <c r="U41" s="68">
        <v>3031731539</v>
      </c>
    </row>
    <row r="42" spans="2:21" ht="17.25" x14ac:dyDescent="0.3">
      <c r="B42" s="28" t="s">
        <v>32</v>
      </c>
      <c r="C42" s="23"/>
      <c r="D42" s="63">
        <v>853869211</v>
      </c>
      <c r="E42" s="64">
        <v>936689397</v>
      </c>
      <c r="F42" s="64">
        <v>969098944</v>
      </c>
      <c r="G42" s="64">
        <v>1000942529</v>
      </c>
      <c r="H42" s="64">
        <v>1070390598</v>
      </c>
      <c r="I42" s="64">
        <v>1202994369</v>
      </c>
      <c r="J42" s="64">
        <v>1305474742</v>
      </c>
      <c r="K42" s="64">
        <v>1530989010</v>
      </c>
      <c r="L42" s="64">
        <v>1621121798</v>
      </c>
      <c r="M42" s="64">
        <v>1626003772</v>
      </c>
      <c r="N42" s="64">
        <v>1600825124</v>
      </c>
      <c r="O42" s="64">
        <v>1600276323</v>
      </c>
      <c r="P42" s="64">
        <v>1584143686</v>
      </c>
      <c r="Q42" s="64">
        <v>1617411475</v>
      </c>
      <c r="R42" s="64">
        <v>1603325434</v>
      </c>
      <c r="S42" s="64">
        <v>1514421560</v>
      </c>
      <c r="T42" s="64">
        <v>1434054393</v>
      </c>
      <c r="U42" s="68">
        <v>1431721431</v>
      </c>
    </row>
    <row r="43" spans="2:21" ht="17.25" x14ac:dyDescent="0.3">
      <c r="B43" s="28" t="s">
        <v>33</v>
      </c>
      <c r="C43" s="23"/>
      <c r="D43" s="63">
        <v>324726840</v>
      </c>
      <c r="E43" s="64">
        <v>341147083</v>
      </c>
      <c r="F43" s="64">
        <v>366204825</v>
      </c>
      <c r="G43" s="64">
        <v>386703911</v>
      </c>
      <c r="H43" s="64">
        <v>401335512</v>
      </c>
      <c r="I43" s="64">
        <v>497361243</v>
      </c>
      <c r="J43" s="64">
        <v>882350915</v>
      </c>
      <c r="K43" s="64">
        <v>921049821</v>
      </c>
      <c r="L43" s="64">
        <v>926381165</v>
      </c>
      <c r="M43" s="64">
        <v>857648535</v>
      </c>
      <c r="N43" s="64">
        <v>780659507</v>
      </c>
      <c r="O43" s="64">
        <v>705734564</v>
      </c>
      <c r="P43" s="64">
        <v>710228151</v>
      </c>
      <c r="Q43" s="64">
        <v>701460501</v>
      </c>
      <c r="R43" s="64">
        <v>701933317</v>
      </c>
      <c r="S43" s="64">
        <v>702077183</v>
      </c>
      <c r="T43" s="64">
        <v>726507421</v>
      </c>
      <c r="U43" s="68">
        <v>733794663</v>
      </c>
    </row>
    <row r="44" spans="2:21" ht="17.25" x14ac:dyDescent="0.3">
      <c r="B44" s="28" t="s">
        <v>34</v>
      </c>
      <c r="C44" s="23"/>
      <c r="D44" s="63">
        <v>10558098414</v>
      </c>
      <c r="E44" s="64">
        <v>11470499134</v>
      </c>
      <c r="F44" s="64">
        <v>12571991643</v>
      </c>
      <c r="G44" s="64">
        <v>13992518121</v>
      </c>
      <c r="H44" s="64">
        <v>15900386491</v>
      </c>
      <c r="I44" s="64">
        <v>18919130468</v>
      </c>
      <c r="J44" s="64">
        <v>25746567586</v>
      </c>
      <c r="K44" s="64">
        <v>29718991930</v>
      </c>
      <c r="L44" s="64">
        <v>29737419022</v>
      </c>
      <c r="M44" s="64">
        <v>26862257070</v>
      </c>
      <c r="N44" s="64">
        <v>23987716244</v>
      </c>
      <c r="O44" s="64">
        <v>22107561388</v>
      </c>
      <c r="P44" s="64">
        <v>20900281856</v>
      </c>
      <c r="Q44" s="64">
        <v>21109034269</v>
      </c>
      <c r="R44" s="64">
        <v>22285394254</v>
      </c>
      <c r="S44" s="64">
        <v>23703525446</v>
      </c>
      <c r="T44" s="64">
        <v>25204095882</v>
      </c>
      <c r="U44" s="68">
        <v>27497950149</v>
      </c>
    </row>
    <row r="45" spans="2:21" ht="17.25" x14ac:dyDescent="0.3">
      <c r="B45" s="28" t="s">
        <v>35</v>
      </c>
      <c r="C45" s="23"/>
      <c r="D45" s="63">
        <v>34435192342</v>
      </c>
      <c r="E45" s="64">
        <v>39388213330</v>
      </c>
      <c r="F45" s="64">
        <v>46209379470</v>
      </c>
      <c r="G45" s="64">
        <v>54436325908</v>
      </c>
      <c r="H45" s="64">
        <v>64082937852</v>
      </c>
      <c r="I45" s="64">
        <v>82482818108</v>
      </c>
      <c r="J45" s="64">
        <v>118248053543</v>
      </c>
      <c r="K45" s="64">
        <v>125322466658</v>
      </c>
      <c r="L45" s="64">
        <v>110577057413</v>
      </c>
      <c r="M45" s="64">
        <v>82285032303</v>
      </c>
      <c r="N45" s="64">
        <v>70138366384</v>
      </c>
      <c r="O45" s="64">
        <v>68116398695</v>
      </c>
      <c r="P45" s="64">
        <v>68644339173</v>
      </c>
      <c r="Q45" s="64">
        <v>72497286423</v>
      </c>
      <c r="R45" s="64">
        <v>79782597792</v>
      </c>
      <c r="S45" s="64">
        <v>87278538166</v>
      </c>
      <c r="T45" s="64">
        <v>97109561807</v>
      </c>
      <c r="U45" s="68">
        <v>105588873339</v>
      </c>
    </row>
    <row r="46" spans="2:21" ht="17.25" x14ac:dyDescent="0.3">
      <c r="B46" s="28" t="s">
        <v>36</v>
      </c>
      <c r="C46" s="23"/>
      <c r="D46" s="63">
        <v>14684025722</v>
      </c>
      <c r="E46" s="64">
        <v>15397336154</v>
      </c>
      <c r="F46" s="64">
        <v>16235536802</v>
      </c>
      <c r="G46" s="64">
        <v>17516441634</v>
      </c>
      <c r="H46" s="64">
        <v>18793441828</v>
      </c>
      <c r="I46" s="64">
        <v>21285787099</v>
      </c>
      <c r="J46" s="64">
        <v>25279268094</v>
      </c>
      <c r="K46" s="64">
        <v>27755872410</v>
      </c>
      <c r="L46" s="64">
        <v>28337473530</v>
      </c>
      <c r="M46" s="64">
        <v>25843160079</v>
      </c>
      <c r="N46" s="64">
        <v>25300994519</v>
      </c>
      <c r="O46" s="64">
        <v>24738434447</v>
      </c>
      <c r="P46" s="64">
        <v>23539279913</v>
      </c>
      <c r="Q46" s="64">
        <v>23454039998</v>
      </c>
      <c r="R46" s="64">
        <v>24423484237</v>
      </c>
      <c r="S46" s="64">
        <v>25108337875</v>
      </c>
      <c r="T46" s="64">
        <v>26001390715</v>
      </c>
      <c r="U46" s="68">
        <v>26867900306</v>
      </c>
    </row>
    <row r="47" spans="2:21" ht="17.25" x14ac:dyDescent="0.3">
      <c r="B47" s="28" t="s">
        <v>37</v>
      </c>
      <c r="C47" s="23"/>
      <c r="D47" s="63">
        <v>1619907225</v>
      </c>
      <c r="E47" s="64">
        <v>1690947669</v>
      </c>
      <c r="F47" s="64">
        <v>1895301882</v>
      </c>
      <c r="G47" s="64">
        <v>2019348415</v>
      </c>
      <c r="H47" s="64">
        <v>2512514300</v>
      </c>
      <c r="I47" s="64">
        <v>3097553579</v>
      </c>
      <c r="J47" s="64">
        <v>4866136536</v>
      </c>
      <c r="K47" s="64">
        <v>5138318843</v>
      </c>
      <c r="L47" s="64">
        <v>5221468277</v>
      </c>
      <c r="M47" s="64">
        <v>4624204940</v>
      </c>
      <c r="N47" s="64">
        <v>4189041776</v>
      </c>
      <c r="O47" s="64">
        <v>3745242425</v>
      </c>
      <c r="P47" s="64">
        <v>3240250159</v>
      </c>
      <c r="Q47" s="64">
        <v>3121241293</v>
      </c>
      <c r="R47" s="64">
        <v>3302601397</v>
      </c>
      <c r="S47" s="64">
        <v>3196031148</v>
      </c>
      <c r="T47" s="64">
        <v>3284677582</v>
      </c>
      <c r="U47" s="68">
        <v>3460519111</v>
      </c>
    </row>
    <row r="48" spans="2:21" ht="17.25" x14ac:dyDescent="0.3">
      <c r="B48" s="28" t="s">
        <v>38</v>
      </c>
      <c r="C48" s="23"/>
      <c r="D48" s="63">
        <v>591448395</v>
      </c>
      <c r="E48" s="64">
        <v>627979872</v>
      </c>
      <c r="F48" s="64">
        <v>621945938</v>
      </c>
      <c r="G48" s="64">
        <v>642270681</v>
      </c>
      <c r="H48" s="64">
        <v>645998408</v>
      </c>
      <c r="I48" s="64">
        <v>740384199</v>
      </c>
      <c r="J48" s="64">
        <v>847567849</v>
      </c>
      <c r="K48" s="64">
        <v>886540004</v>
      </c>
      <c r="L48" s="64">
        <v>897341548</v>
      </c>
      <c r="M48" s="64">
        <v>898068343</v>
      </c>
      <c r="N48" s="64">
        <v>889876880</v>
      </c>
      <c r="O48" s="64">
        <v>879792306</v>
      </c>
      <c r="P48" s="64">
        <v>879772960</v>
      </c>
      <c r="Q48" s="64">
        <v>863370353</v>
      </c>
      <c r="R48" s="64">
        <v>872379527</v>
      </c>
      <c r="S48" s="64">
        <v>870019147</v>
      </c>
      <c r="T48" s="64">
        <v>921332468</v>
      </c>
      <c r="U48" s="68">
        <v>939220566</v>
      </c>
    </row>
    <row r="49" spans="2:21" ht="17.25" x14ac:dyDescent="0.3">
      <c r="B49" s="28" t="s">
        <v>39</v>
      </c>
      <c r="C49" s="23"/>
      <c r="D49" s="63">
        <v>709072970</v>
      </c>
      <c r="E49" s="64">
        <v>772795802</v>
      </c>
      <c r="F49" s="64">
        <v>771907155</v>
      </c>
      <c r="G49" s="64">
        <v>864631068</v>
      </c>
      <c r="H49" s="64">
        <v>919658289</v>
      </c>
      <c r="I49" s="64">
        <v>1001795429</v>
      </c>
      <c r="J49" s="64">
        <v>1162778641</v>
      </c>
      <c r="K49" s="64">
        <v>1315080628</v>
      </c>
      <c r="L49" s="64">
        <v>1523924127</v>
      </c>
      <c r="M49" s="64">
        <v>1459678763</v>
      </c>
      <c r="N49" s="64">
        <v>1413073439</v>
      </c>
      <c r="O49" s="64">
        <v>1393161613</v>
      </c>
      <c r="P49" s="64">
        <v>1381161168</v>
      </c>
      <c r="Q49" s="64">
        <v>1374126265</v>
      </c>
      <c r="R49" s="64">
        <v>1375645640</v>
      </c>
      <c r="S49" s="64">
        <v>1400440711</v>
      </c>
      <c r="T49" s="64">
        <v>1420055576</v>
      </c>
      <c r="U49" s="68">
        <v>1420683952</v>
      </c>
    </row>
    <row r="50" spans="2:21" ht="17.25" x14ac:dyDescent="0.3">
      <c r="B50" s="28" t="s">
        <v>40</v>
      </c>
      <c r="C50" s="23"/>
      <c r="D50" s="63">
        <v>16485979849</v>
      </c>
      <c r="E50" s="64">
        <v>18450322481</v>
      </c>
      <c r="F50" s="64">
        <v>21253972582</v>
      </c>
      <c r="G50" s="64">
        <v>24632698825</v>
      </c>
      <c r="H50" s="64">
        <v>28424723367</v>
      </c>
      <c r="I50" s="64">
        <v>33783490402</v>
      </c>
      <c r="J50" s="64">
        <v>42438510885</v>
      </c>
      <c r="K50" s="64">
        <v>47333736711</v>
      </c>
      <c r="L50" s="64">
        <v>43371204837</v>
      </c>
      <c r="M50" s="64">
        <v>38167530685</v>
      </c>
      <c r="N50" s="64">
        <v>32489335815</v>
      </c>
      <c r="O50" s="64">
        <v>30842375689</v>
      </c>
      <c r="P50" s="64">
        <v>30003492456</v>
      </c>
      <c r="Q50" s="64">
        <v>31299458700</v>
      </c>
      <c r="R50" s="64">
        <v>34685005047</v>
      </c>
      <c r="S50" s="64">
        <v>39064396611</v>
      </c>
      <c r="T50" s="64">
        <v>42573616673</v>
      </c>
      <c r="U50" s="68">
        <v>45887901094</v>
      </c>
    </row>
    <row r="51" spans="2:21" ht="17.25" x14ac:dyDescent="0.3">
      <c r="B51" s="28" t="s">
        <v>41</v>
      </c>
      <c r="C51" s="23"/>
      <c r="D51" s="63">
        <v>11652545908</v>
      </c>
      <c r="E51" s="64">
        <v>12636164690</v>
      </c>
      <c r="F51" s="64">
        <v>13918535755</v>
      </c>
      <c r="G51" s="64">
        <v>15369013392</v>
      </c>
      <c r="H51" s="64">
        <v>17435072207</v>
      </c>
      <c r="I51" s="64">
        <v>20699806836</v>
      </c>
      <c r="J51" s="64">
        <v>29625852239</v>
      </c>
      <c r="K51" s="64">
        <v>38468156009</v>
      </c>
      <c r="L51" s="64">
        <v>37795698050</v>
      </c>
      <c r="M51" s="64">
        <v>32568096801</v>
      </c>
      <c r="N51" s="64">
        <v>28554626784</v>
      </c>
      <c r="O51" s="64">
        <v>25478095384</v>
      </c>
      <c r="P51" s="64">
        <v>23039079668</v>
      </c>
      <c r="Q51" s="64">
        <v>23039717284</v>
      </c>
      <c r="R51" s="64">
        <v>23973435762</v>
      </c>
      <c r="S51" s="64">
        <v>24460232593</v>
      </c>
      <c r="T51" s="64">
        <v>26023183917</v>
      </c>
      <c r="U51" s="68">
        <v>27269861666</v>
      </c>
    </row>
    <row r="52" spans="2:21" ht="17.25" x14ac:dyDescent="0.3">
      <c r="B52" s="28" t="s">
        <v>42</v>
      </c>
      <c r="C52" s="23"/>
      <c r="D52" s="63">
        <v>13351462564</v>
      </c>
      <c r="E52" s="64">
        <v>14343974035</v>
      </c>
      <c r="F52" s="64">
        <v>15864497744</v>
      </c>
      <c r="G52" s="64">
        <v>18104079342</v>
      </c>
      <c r="H52" s="64">
        <v>22111388104</v>
      </c>
      <c r="I52" s="64">
        <v>26811646690</v>
      </c>
      <c r="J52" s="64">
        <v>34129823066</v>
      </c>
      <c r="K52" s="64">
        <v>35291739991</v>
      </c>
      <c r="L52" s="64">
        <v>31660484020</v>
      </c>
      <c r="M52" s="64">
        <v>28354907663</v>
      </c>
      <c r="N52" s="64">
        <v>25241675479</v>
      </c>
      <c r="O52" s="64">
        <v>23806617044</v>
      </c>
      <c r="P52" s="64">
        <v>23135050764</v>
      </c>
      <c r="Q52" s="64">
        <v>23570957946</v>
      </c>
      <c r="R52" s="64">
        <v>24603893778</v>
      </c>
      <c r="S52" s="64">
        <v>26313371029</v>
      </c>
      <c r="T52" s="64">
        <v>28131262734</v>
      </c>
      <c r="U52" s="68">
        <v>30305515562</v>
      </c>
    </row>
    <row r="53" spans="2:21" ht="17.25" x14ac:dyDescent="0.3">
      <c r="B53" s="28" t="s">
        <v>43</v>
      </c>
      <c r="C53" s="23"/>
      <c r="D53" s="63">
        <v>126416267131</v>
      </c>
      <c r="E53" s="64">
        <v>138771596492</v>
      </c>
      <c r="F53" s="64">
        <v>156443412361</v>
      </c>
      <c r="G53" s="64">
        <v>177981516275</v>
      </c>
      <c r="H53" s="64">
        <v>207825685111</v>
      </c>
      <c r="I53" s="64">
        <v>249743976264</v>
      </c>
      <c r="J53" s="64">
        <v>309198318074</v>
      </c>
      <c r="K53" s="64">
        <v>361564146406</v>
      </c>
      <c r="L53" s="64">
        <v>364274300018</v>
      </c>
      <c r="M53" s="64">
        <v>307194154888</v>
      </c>
      <c r="N53" s="64">
        <v>257552613904</v>
      </c>
      <c r="O53" s="64">
        <v>251697061517</v>
      </c>
      <c r="P53" s="64">
        <v>255714390455</v>
      </c>
      <c r="Q53" s="64">
        <v>267089977611</v>
      </c>
      <c r="R53" s="64">
        <v>299585866925</v>
      </c>
      <c r="S53" s="64">
        <v>338491478131</v>
      </c>
      <c r="T53" s="64">
        <v>380525207545</v>
      </c>
      <c r="U53" s="68">
        <v>405405383283</v>
      </c>
    </row>
    <row r="54" spans="2:21" ht="17.25" x14ac:dyDescent="0.3">
      <c r="B54" s="28" t="s">
        <v>44</v>
      </c>
      <c r="C54" s="23"/>
      <c r="D54" s="63">
        <v>14832243823</v>
      </c>
      <c r="E54" s="64">
        <v>16132392580</v>
      </c>
      <c r="F54" s="64">
        <v>18079538541</v>
      </c>
      <c r="G54" s="64">
        <v>21045771619</v>
      </c>
      <c r="H54" s="64">
        <v>26226217859</v>
      </c>
      <c r="I54" s="64">
        <v>32219872670</v>
      </c>
      <c r="J54" s="64">
        <v>39407031319</v>
      </c>
      <c r="K54" s="64">
        <v>40686770473</v>
      </c>
      <c r="L54" s="64">
        <v>37388669738</v>
      </c>
      <c r="M54" s="64">
        <v>31796648740</v>
      </c>
      <c r="N54" s="64">
        <v>27369388387</v>
      </c>
      <c r="O54" s="64">
        <v>26356892034</v>
      </c>
      <c r="P54" s="64">
        <v>26379802020</v>
      </c>
      <c r="Q54" s="64">
        <v>27357392511</v>
      </c>
      <c r="R54" s="64">
        <v>29403655998</v>
      </c>
      <c r="S54" s="64">
        <v>31356629925</v>
      </c>
      <c r="T54" s="64">
        <v>33537391896</v>
      </c>
      <c r="U54" s="68">
        <v>36071629769</v>
      </c>
    </row>
    <row r="55" spans="2:21" ht="17.25" x14ac:dyDescent="0.3">
      <c r="B55" s="28" t="s">
        <v>45</v>
      </c>
      <c r="C55" s="23"/>
      <c r="D55" s="63">
        <v>4245493584</v>
      </c>
      <c r="E55" s="64">
        <v>4890294933</v>
      </c>
      <c r="F55" s="64">
        <v>5676694933</v>
      </c>
      <c r="G55" s="64">
        <v>6142753451</v>
      </c>
      <c r="H55" s="64">
        <v>6816132247</v>
      </c>
      <c r="I55" s="64">
        <v>8109438388</v>
      </c>
      <c r="J55" s="64">
        <v>9836802978</v>
      </c>
      <c r="K55" s="64">
        <v>11265108244</v>
      </c>
      <c r="L55" s="64">
        <v>11327498325</v>
      </c>
      <c r="M55" s="64">
        <v>10725163927</v>
      </c>
      <c r="N55" s="64">
        <v>9521790919</v>
      </c>
      <c r="O55" s="64">
        <v>9201233410</v>
      </c>
      <c r="P55" s="64">
        <v>8623991989</v>
      </c>
      <c r="Q55" s="64">
        <v>9250344958</v>
      </c>
      <c r="R55" s="64">
        <v>9741188441</v>
      </c>
      <c r="S55" s="64">
        <v>10411472046</v>
      </c>
      <c r="T55" s="64">
        <v>10941080713</v>
      </c>
      <c r="U55" s="68">
        <v>11721208807</v>
      </c>
    </row>
    <row r="56" spans="2:21" ht="17.25" x14ac:dyDescent="0.3">
      <c r="B56" s="28" t="s">
        <v>46</v>
      </c>
      <c r="C56" s="23"/>
      <c r="D56" s="63">
        <v>10368871892</v>
      </c>
      <c r="E56" s="64">
        <v>11168409088</v>
      </c>
      <c r="F56" s="64">
        <v>11807068083</v>
      </c>
      <c r="G56" s="64">
        <v>12730714226</v>
      </c>
      <c r="H56" s="64">
        <v>14392508808</v>
      </c>
      <c r="I56" s="64">
        <v>18790704819</v>
      </c>
      <c r="J56" s="64">
        <v>25752559500</v>
      </c>
      <c r="K56" s="64">
        <v>26584589884</v>
      </c>
      <c r="L56" s="64">
        <v>25318270591</v>
      </c>
      <c r="M56" s="64">
        <v>23099900605</v>
      </c>
      <c r="N56" s="64">
        <v>20565881328</v>
      </c>
      <c r="O56" s="64">
        <v>19413170899</v>
      </c>
      <c r="P56" s="64">
        <v>18900050736</v>
      </c>
      <c r="Q56" s="64">
        <v>19092763949</v>
      </c>
      <c r="R56" s="64">
        <v>19854906225</v>
      </c>
      <c r="S56" s="64">
        <v>20828134089</v>
      </c>
      <c r="T56" s="64">
        <v>21808977156</v>
      </c>
      <c r="U56" s="68">
        <v>22675236980</v>
      </c>
    </row>
    <row r="57" spans="2:21" ht="17.25" x14ac:dyDescent="0.3">
      <c r="B57" s="28" t="s">
        <v>47</v>
      </c>
      <c r="C57" s="23"/>
      <c r="D57" s="63">
        <v>1664770775</v>
      </c>
      <c r="E57" s="64">
        <v>1707185000</v>
      </c>
      <c r="F57" s="64">
        <v>1947639581</v>
      </c>
      <c r="G57" s="64">
        <v>2086140774</v>
      </c>
      <c r="H57" s="64">
        <v>2976897484</v>
      </c>
      <c r="I57" s="64">
        <v>3541886567</v>
      </c>
      <c r="J57" s="64">
        <v>4110512722</v>
      </c>
      <c r="K57" s="64">
        <v>4919791708</v>
      </c>
      <c r="L57" s="64">
        <v>4785121794</v>
      </c>
      <c r="M57" s="64">
        <v>3685069972</v>
      </c>
      <c r="N57" s="64">
        <v>2923311467</v>
      </c>
      <c r="O57" s="64">
        <v>2767093319</v>
      </c>
      <c r="P57" s="64">
        <v>2501310735</v>
      </c>
      <c r="Q57" s="64">
        <v>2562649863</v>
      </c>
      <c r="R57" s="64">
        <v>2616263091</v>
      </c>
      <c r="S57" s="64">
        <v>2948155735</v>
      </c>
      <c r="T57" s="64">
        <v>3180221890</v>
      </c>
      <c r="U57" s="68">
        <v>3824731614</v>
      </c>
    </row>
    <row r="58" spans="2:21" ht="17.25" x14ac:dyDescent="0.3">
      <c r="B58" s="28" t="s">
        <v>48</v>
      </c>
      <c r="C58" s="23"/>
      <c r="D58" s="63">
        <v>67079215979</v>
      </c>
      <c r="E58" s="64">
        <v>73424990370</v>
      </c>
      <c r="F58" s="64">
        <v>78006822461</v>
      </c>
      <c r="G58" s="64">
        <v>82666761402</v>
      </c>
      <c r="H58" s="64">
        <v>88869034885</v>
      </c>
      <c r="I58" s="64">
        <v>101751961342</v>
      </c>
      <c r="J58" s="64">
        <v>127409779304</v>
      </c>
      <c r="K58" s="64">
        <v>148214538763</v>
      </c>
      <c r="L58" s="64">
        <v>149273444404</v>
      </c>
      <c r="M58" s="64">
        <v>129934576725</v>
      </c>
      <c r="N58" s="64">
        <v>113861738337</v>
      </c>
      <c r="O58" s="64">
        <v>110942747538</v>
      </c>
      <c r="P58" s="64">
        <v>110876350464</v>
      </c>
      <c r="Q58" s="64">
        <v>115003137335</v>
      </c>
      <c r="R58" s="64">
        <v>126059799214</v>
      </c>
      <c r="S58" s="64">
        <v>147269796264</v>
      </c>
      <c r="T58" s="64">
        <v>159006923457</v>
      </c>
      <c r="U58" s="68">
        <v>172556018704</v>
      </c>
    </row>
    <row r="59" spans="2:21" ht="17.25" x14ac:dyDescent="0.3">
      <c r="B59" s="28" t="s">
        <v>49</v>
      </c>
      <c r="C59" s="23"/>
      <c r="D59" s="63">
        <v>11839458881</v>
      </c>
      <c r="E59" s="64">
        <v>13599963763</v>
      </c>
      <c r="F59" s="64">
        <v>14791602894</v>
      </c>
      <c r="G59" s="64">
        <v>16081671746</v>
      </c>
      <c r="H59" s="64">
        <v>18125172352</v>
      </c>
      <c r="I59" s="64">
        <v>21236168031</v>
      </c>
      <c r="J59" s="64">
        <v>28860290412</v>
      </c>
      <c r="K59" s="64">
        <v>34830708838</v>
      </c>
      <c r="L59" s="64">
        <v>39019826560</v>
      </c>
      <c r="M59" s="64">
        <v>32695370028</v>
      </c>
      <c r="N59" s="64">
        <v>28292018751</v>
      </c>
      <c r="O59" s="64">
        <v>26423987420</v>
      </c>
      <c r="P59" s="64">
        <v>26162901090</v>
      </c>
      <c r="Q59" s="64">
        <v>27192184108</v>
      </c>
      <c r="R59" s="64">
        <v>29144797618</v>
      </c>
      <c r="S59" s="64">
        <v>30874609537</v>
      </c>
      <c r="T59" s="64">
        <v>32680742343</v>
      </c>
      <c r="U59" s="68">
        <v>35430593856</v>
      </c>
    </row>
    <row r="60" spans="2:21" ht="17.25" x14ac:dyDescent="0.3">
      <c r="B60" s="28" t="s">
        <v>50</v>
      </c>
      <c r="C60" s="23"/>
      <c r="D60" s="63">
        <v>90319601735</v>
      </c>
      <c r="E60" s="64">
        <v>101011370887</v>
      </c>
      <c r="F60" s="64">
        <v>113847038512</v>
      </c>
      <c r="G60" s="64">
        <v>129331728467</v>
      </c>
      <c r="H60" s="64">
        <v>149439018820</v>
      </c>
      <c r="I60" s="64">
        <v>180546215283</v>
      </c>
      <c r="J60" s="64">
        <v>232071167179</v>
      </c>
      <c r="K60" s="64">
        <v>235857163759</v>
      </c>
      <c r="L60" s="64">
        <v>222676826999</v>
      </c>
      <c r="M60" s="64">
        <v>188286110042</v>
      </c>
      <c r="N60" s="64">
        <v>166379429067</v>
      </c>
      <c r="O60" s="64">
        <v>163284611940</v>
      </c>
      <c r="P60" s="64">
        <v>163011694106</v>
      </c>
      <c r="Q60" s="64">
        <v>171664589865</v>
      </c>
      <c r="R60" s="64">
        <v>192619660242</v>
      </c>
      <c r="S60" s="64">
        <v>217421528348</v>
      </c>
      <c r="T60" s="64">
        <v>237544505207</v>
      </c>
      <c r="U60" s="68">
        <v>251910372483</v>
      </c>
    </row>
    <row r="61" spans="2:21" ht="17.25" x14ac:dyDescent="0.3">
      <c r="B61" s="28" t="s">
        <v>51</v>
      </c>
      <c r="C61" s="23"/>
      <c r="D61" s="63">
        <v>15029928550</v>
      </c>
      <c r="E61" s="64">
        <v>16894830990</v>
      </c>
      <c r="F61" s="64">
        <v>18854519963</v>
      </c>
      <c r="G61" s="64">
        <v>21252196140</v>
      </c>
      <c r="H61" s="64">
        <v>24711159323</v>
      </c>
      <c r="I61" s="64">
        <v>30531483846</v>
      </c>
      <c r="J61" s="64">
        <v>40871791353</v>
      </c>
      <c r="K61" s="64">
        <v>45761993549</v>
      </c>
      <c r="L61" s="64">
        <v>43279373230</v>
      </c>
      <c r="M61" s="64">
        <v>35936078824</v>
      </c>
      <c r="N61" s="64">
        <v>32251948142</v>
      </c>
      <c r="O61" s="64">
        <v>31068355358</v>
      </c>
      <c r="P61" s="64">
        <v>29540235420</v>
      </c>
      <c r="Q61" s="64">
        <v>29808475248</v>
      </c>
      <c r="R61" s="64">
        <v>31708990836</v>
      </c>
      <c r="S61" s="64">
        <v>33265188057</v>
      </c>
      <c r="T61" s="64">
        <v>35969044724</v>
      </c>
      <c r="U61" s="68">
        <v>39089853148</v>
      </c>
    </row>
    <row r="62" spans="2:21" ht="17.25" x14ac:dyDescent="0.3">
      <c r="B62" s="28" t="s">
        <v>52</v>
      </c>
      <c r="C62" s="23"/>
      <c r="D62" s="63">
        <v>52879832400</v>
      </c>
      <c r="E62" s="64">
        <v>58053075632</v>
      </c>
      <c r="F62" s="64">
        <v>64090415272</v>
      </c>
      <c r="G62" s="64">
        <v>71350142040</v>
      </c>
      <c r="H62" s="64">
        <v>79805791816</v>
      </c>
      <c r="I62" s="64">
        <v>92791756076</v>
      </c>
      <c r="J62" s="64">
        <v>115697247282</v>
      </c>
      <c r="K62" s="64">
        <v>119781233550</v>
      </c>
      <c r="L62" s="64">
        <v>111315951610</v>
      </c>
      <c r="M62" s="64">
        <v>94613442446</v>
      </c>
      <c r="N62" s="64">
        <v>82665962797</v>
      </c>
      <c r="O62" s="64">
        <v>78271871931</v>
      </c>
      <c r="P62" s="64">
        <v>75803036177</v>
      </c>
      <c r="Q62" s="64">
        <v>79286632252</v>
      </c>
      <c r="R62" s="64">
        <v>87412211457</v>
      </c>
      <c r="S62" s="64">
        <v>95583615779</v>
      </c>
      <c r="T62" s="64">
        <v>103177453026</v>
      </c>
      <c r="U62" s="68">
        <v>111369866827</v>
      </c>
    </row>
    <row r="63" spans="2:21" ht="17.25" x14ac:dyDescent="0.3">
      <c r="B63" s="28" t="s">
        <v>53</v>
      </c>
      <c r="C63" s="23"/>
      <c r="D63" s="63">
        <v>21665900608</v>
      </c>
      <c r="E63" s="64">
        <v>23566219826</v>
      </c>
      <c r="F63" s="64">
        <v>25391245895</v>
      </c>
      <c r="G63" s="64">
        <v>26647725882</v>
      </c>
      <c r="H63" s="64">
        <v>28773451373</v>
      </c>
      <c r="I63" s="64">
        <v>33964323268</v>
      </c>
      <c r="J63" s="64">
        <v>44202030533</v>
      </c>
      <c r="K63" s="64">
        <v>51424769415</v>
      </c>
      <c r="L63" s="64">
        <v>51684292847</v>
      </c>
      <c r="M63" s="64">
        <v>44905214971</v>
      </c>
      <c r="N63" s="64">
        <v>37873734457</v>
      </c>
      <c r="O63" s="64">
        <v>35287243976</v>
      </c>
      <c r="P63" s="64">
        <v>33739908424</v>
      </c>
      <c r="Q63" s="64">
        <v>35727577727</v>
      </c>
      <c r="R63" s="64">
        <v>38393910658</v>
      </c>
      <c r="S63" s="64">
        <v>41324911823</v>
      </c>
      <c r="T63" s="64">
        <v>43967538585</v>
      </c>
      <c r="U63" s="68">
        <v>48404656590</v>
      </c>
    </row>
    <row r="64" spans="2:21" ht="17.25" x14ac:dyDescent="0.3">
      <c r="B64" s="28" t="s">
        <v>54</v>
      </c>
      <c r="C64" s="23"/>
      <c r="D64" s="63">
        <v>3726271061</v>
      </c>
      <c r="E64" s="64">
        <v>4000103102</v>
      </c>
      <c r="F64" s="64">
        <v>4280371070</v>
      </c>
      <c r="G64" s="64">
        <v>4480223961</v>
      </c>
      <c r="H64" s="64">
        <v>4821290527</v>
      </c>
      <c r="I64" s="64">
        <v>5401459274</v>
      </c>
      <c r="J64" s="64">
        <v>6824314198</v>
      </c>
      <c r="K64" s="64">
        <v>7533899786</v>
      </c>
      <c r="L64" s="64">
        <v>7760795802</v>
      </c>
      <c r="M64" s="64">
        <v>7707062234</v>
      </c>
      <c r="N64" s="64">
        <v>7358369238</v>
      </c>
      <c r="O64" s="64">
        <v>7056889139</v>
      </c>
      <c r="P64" s="64">
        <v>6638738408</v>
      </c>
      <c r="Q64" s="64">
        <v>6440566597</v>
      </c>
      <c r="R64" s="64">
        <v>6518598892</v>
      </c>
      <c r="S64" s="64">
        <v>6487257152</v>
      </c>
      <c r="T64" s="64">
        <v>6477852616</v>
      </c>
      <c r="U64" s="68">
        <v>6738131498</v>
      </c>
    </row>
    <row r="65" spans="2:21" ht="17.25" x14ac:dyDescent="0.3">
      <c r="B65" s="28" t="s">
        <v>55</v>
      </c>
      <c r="C65" s="23"/>
      <c r="D65" s="63">
        <v>10959864446</v>
      </c>
      <c r="E65" s="64">
        <v>12831128363</v>
      </c>
      <c r="F65" s="64">
        <v>14692136619</v>
      </c>
      <c r="G65" s="64">
        <v>16887575049</v>
      </c>
      <c r="H65" s="64">
        <v>19603247736</v>
      </c>
      <c r="I65" s="64">
        <v>24491837093</v>
      </c>
      <c r="J65" s="64">
        <v>31887787823</v>
      </c>
      <c r="K65" s="64">
        <v>35473827468</v>
      </c>
      <c r="L65" s="64">
        <v>34409074432</v>
      </c>
      <c r="M65" s="64">
        <v>28933068224</v>
      </c>
      <c r="N65" s="64">
        <v>25496832638</v>
      </c>
      <c r="O65" s="64">
        <v>24121331116</v>
      </c>
      <c r="P65" s="64">
        <v>23281282992</v>
      </c>
      <c r="Q65" s="64">
        <v>24103300375</v>
      </c>
      <c r="R65" s="64">
        <v>25732438120</v>
      </c>
      <c r="S65" s="64">
        <v>28823781972</v>
      </c>
      <c r="T65" s="64">
        <v>31463541485</v>
      </c>
      <c r="U65" s="68">
        <v>33570128918</v>
      </c>
    </row>
    <row r="66" spans="2:21" ht="17.25" x14ac:dyDescent="0.3">
      <c r="B66" s="28" t="s">
        <v>56</v>
      </c>
      <c r="C66" s="23"/>
      <c r="D66" s="63">
        <v>12033412590</v>
      </c>
      <c r="E66" s="64">
        <v>12692051185</v>
      </c>
      <c r="F66" s="64">
        <v>13894816075</v>
      </c>
      <c r="G66" s="64">
        <v>15858459536</v>
      </c>
      <c r="H66" s="64">
        <v>20455727725</v>
      </c>
      <c r="I66" s="64">
        <v>27196723384</v>
      </c>
      <c r="J66" s="64">
        <v>38336598574</v>
      </c>
      <c r="K66" s="64">
        <v>38864635859</v>
      </c>
      <c r="L66" s="64">
        <v>33623798046</v>
      </c>
      <c r="M66" s="64">
        <v>26190063230</v>
      </c>
      <c r="N66" s="64">
        <v>23402791682</v>
      </c>
      <c r="O66" s="64">
        <v>22434406238</v>
      </c>
      <c r="P66" s="64">
        <v>22192160088</v>
      </c>
      <c r="Q66" s="64">
        <v>22941423596</v>
      </c>
      <c r="R66" s="64">
        <v>23856897921</v>
      </c>
      <c r="S66" s="64">
        <v>25609842916</v>
      </c>
      <c r="T66" s="64">
        <v>28802466577</v>
      </c>
      <c r="U66" s="68">
        <v>31205434334</v>
      </c>
    </row>
    <row r="67" spans="2:21" ht="17.25" x14ac:dyDescent="0.3">
      <c r="B67" s="28" t="s">
        <v>57</v>
      </c>
      <c r="C67" s="23"/>
      <c r="D67" s="63">
        <v>6359882962</v>
      </c>
      <c r="E67" s="64">
        <v>6650422292</v>
      </c>
      <c r="F67" s="64">
        <v>7153101712</v>
      </c>
      <c r="G67" s="64">
        <v>7852667184</v>
      </c>
      <c r="H67" s="64">
        <v>8942642193</v>
      </c>
      <c r="I67" s="64">
        <v>10821867266</v>
      </c>
      <c r="J67" s="64">
        <v>14414565432</v>
      </c>
      <c r="K67" s="64">
        <v>14532746102</v>
      </c>
      <c r="L67" s="64">
        <v>14487418242</v>
      </c>
      <c r="M67" s="64">
        <v>13040981456</v>
      </c>
      <c r="N67" s="64">
        <v>12203434369</v>
      </c>
      <c r="O67" s="64">
        <v>11861883053</v>
      </c>
      <c r="P67" s="64">
        <v>11387621757</v>
      </c>
      <c r="Q67" s="64">
        <v>11493437183</v>
      </c>
      <c r="R67" s="64">
        <v>12237590802</v>
      </c>
      <c r="S67" s="64">
        <v>12623375543</v>
      </c>
      <c r="T67" s="64">
        <v>13171112447</v>
      </c>
      <c r="U67" s="68">
        <v>13811975523</v>
      </c>
    </row>
    <row r="68" spans="2:21" ht="17.25" x14ac:dyDescent="0.3">
      <c r="B68" s="28" t="s">
        <v>58</v>
      </c>
      <c r="C68" s="23"/>
      <c r="D68" s="63">
        <v>30181313695</v>
      </c>
      <c r="E68" s="64">
        <v>33569042425</v>
      </c>
      <c r="F68" s="64">
        <v>38768181952</v>
      </c>
      <c r="G68" s="64">
        <v>45498976691</v>
      </c>
      <c r="H68" s="64">
        <v>52803400897</v>
      </c>
      <c r="I68" s="64">
        <v>64092096613</v>
      </c>
      <c r="J68" s="64">
        <v>84021903730</v>
      </c>
      <c r="K68" s="64">
        <v>85824627450</v>
      </c>
      <c r="L68" s="64">
        <v>73056531239</v>
      </c>
      <c r="M68" s="64">
        <v>62171169138</v>
      </c>
      <c r="N68" s="64">
        <v>55595527151</v>
      </c>
      <c r="O68" s="64">
        <v>51909957649</v>
      </c>
      <c r="P68" s="64">
        <v>51334580543</v>
      </c>
      <c r="Q68" s="64">
        <v>54397508494</v>
      </c>
      <c r="R68" s="64">
        <v>59785370942</v>
      </c>
      <c r="S68" s="64">
        <v>65443490880</v>
      </c>
      <c r="T68" s="64">
        <v>72783575073</v>
      </c>
      <c r="U68" s="68">
        <v>77180240571</v>
      </c>
    </row>
    <row r="69" spans="2:21" ht="17.25" x14ac:dyDescent="0.3">
      <c r="B69" s="28" t="s">
        <v>59</v>
      </c>
      <c r="C69" s="23"/>
      <c r="D69" s="63">
        <v>19053593314</v>
      </c>
      <c r="E69" s="64">
        <v>21274371734</v>
      </c>
      <c r="F69" s="64">
        <v>23639898648</v>
      </c>
      <c r="G69" s="64">
        <v>25673520956</v>
      </c>
      <c r="H69" s="64">
        <v>28078653061</v>
      </c>
      <c r="I69" s="64">
        <v>32563673352</v>
      </c>
      <c r="J69" s="64">
        <v>43322651833</v>
      </c>
      <c r="K69" s="64">
        <v>48910020363</v>
      </c>
      <c r="L69" s="64">
        <v>46944341643</v>
      </c>
      <c r="M69" s="64">
        <v>39411321659</v>
      </c>
      <c r="N69" s="64">
        <v>34794713501</v>
      </c>
      <c r="O69" s="64">
        <v>32231999732</v>
      </c>
      <c r="P69" s="64">
        <v>31599172899</v>
      </c>
      <c r="Q69" s="64">
        <v>32617355169</v>
      </c>
      <c r="R69" s="64">
        <v>35327500118</v>
      </c>
      <c r="S69" s="64">
        <v>38143743005</v>
      </c>
      <c r="T69" s="64">
        <v>40316671328</v>
      </c>
      <c r="U69" s="68">
        <v>43255357066</v>
      </c>
    </row>
    <row r="70" spans="2:21" ht="17.25" x14ac:dyDescent="0.3">
      <c r="B70" s="28" t="s">
        <v>60</v>
      </c>
      <c r="C70" s="23"/>
      <c r="D70" s="63">
        <v>1997393538</v>
      </c>
      <c r="E70" s="64">
        <v>2598646328</v>
      </c>
      <c r="F70" s="64">
        <v>2918200237</v>
      </c>
      <c r="G70" s="64">
        <v>3234958916</v>
      </c>
      <c r="H70" s="64">
        <v>3810495554</v>
      </c>
      <c r="I70" s="64">
        <v>5491571199</v>
      </c>
      <c r="J70" s="64">
        <v>7198624621</v>
      </c>
      <c r="K70" s="64">
        <v>8851512382</v>
      </c>
      <c r="L70" s="64">
        <v>9359295252</v>
      </c>
      <c r="M70" s="64">
        <v>9475585547</v>
      </c>
      <c r="N70" s="64">
        <v>9199538504</v>
      </c>
      <c r="O70" s="64">
        <v>9714582206</v>
      </c>
      <c r="P70" s="64">
        <v>10068641564</v>
      </c>
      <c r="Q70" s="64">
        <v>11084229206</v>
      </c>
      <c r="R70" s="64">
        <v>13012575344</v>
      </c>
      <c r="S70" s="64">
        <v>14264831925</v>
      </c>
      <c r="T70" s="64">
        <v>14995892374</v>
      </c>
      <c r="U70" s="68">
        <v>15456494557</v>
      </c>
    </row>
    <row r="71" spans="2:21" ht="17.25" x14ac:dyDescent="0.3">
      <c r="B71" s="28" t="s">
        <v>61</v>
      </c>
      <c r="C71" s="23"/>
      <c r="D71" s="63">
        <v>1304951595</v>
      </c>
      <c r="E71" s="64">
        <v>1656618298</v>
      </c>
      <c r="F71" s="64">
        <v>1744360232</v>
      </c>
      <c r="G71" s="64">
        <v>1832027193</v>
      </c>
      <c r="H71" s="64">
        <v>1985854523</v>
      </c>
      <c r="I71" s="64">
        <v>2312716851</v>
      </c>
      <c r="J71" s="64">
        <v>3174411135</v>
      </c>
      <c r="K71" s="64">
        <v>3495464887</v>
      </c>
      <c r="L71" s="64">
        <v>3499400598</v>
      </c>
      <c r="M71" s="64">
        <v>2964857902</v>
      </c>
      <c r="N71" s="64">
        <v>2822018785</v>
      </c>
      <c r="O71" s="64">
        <v>2799514988</v>
      </c>
      <c r="P71" s="64">
        <v>2751878233</v>
      </c>
      <c r="Q71" s="64">
        <v>2739528217</v>
      </c>
      <c r="R71" s="64">
        <v>2722596365</v>
      </c>
      <c r="S71" s="64">
        <v>2845234766</v>
      </c>
      <c r="T71" s="64">
        <v>2909024639</v>
      </c>
      <c r="U71" s="68">
        <v>2904112006</v>
      </c>
    </row>
    <row r="72" spans="2:21" ht="17.25" x14ac:dyDescent="0.3">
      <c r="B72" s="28" t="s">
        <v>62</v>
      </c>
      <c r="C72" s="23"/>
      <c r="D72" s="63">
        <v>1258619552</v>
      </c>
      <c r="E72" s="64">
        <v>1317694495</v>
      </c>
      <c r="F72" s="64">
        <v>1351204149</v>
      </c>
      <c r="G72" s="64">
        <v>1416871363</v>
      </c>
      <c r="H72" s="64">
        <v>1523207350</v>
      </c>
      <c r="I72" s="64">
        <v>1758913990</v>
      </c>
      <c r="J72" s="64">
        <v>2009779757</v>
      </c>
      <c r="K72" s="64">
        <v>2213089956</v>
      </c>
      <c r="L72" s="64">
        <v>2312095395</v>
      </c>
      <c r="M72" s="64">
        <v>2268352620</v>
      </c>
      <c r="N72" s="64">
        <v>2185001287</v>
      </c>
      <c r="O72" s="64">
        <v>2100918186</v>
      </c>
      <c r="P72" s="64">
        <v>2128894974</v>
      </c>
      <c r="Q72" s="64">
        <v>2107373983</v>
      </c>
      <c r="R72" s="64">
        <v>2142446812</v>
      </c>
      <c r="S72" s="64">
        <v>2188792268</v>
      </c>
      <c r="T72" s="64">
        <v>2171798934</v>
      </c>
      <c r="U72" s="68">
        <v>2191456760</v>
      </c>
    </row>
    <row r="73" spans="2:21" ht="17.25" x14ac:dyDescent="0.3">
      <c r="B73" s="28" t="s">
        <v>63</v>
      </c>
      <c r="C73" s="23"/>
      <c r="D73" s="63">
        <v>627444021</v>
      </c>
      <c r="E73" s="64">
        <v>497866976</v>
      </c>
      <c r="F73" s="64">
        <v>515192503</v>
      </c>
      <c r="G73" s="64">
        <v>523443083</v>
      </c>
      <c r="H73" s="64">
        <v>535394618</v>
      </c>
      <c r="I73" s="64">
        <v>532562299</v>
      </c>
      <c r="J73" s="64">
        <v>631804706</v>
      </c>
      <c r="K73" s="64">
        <v>970334882</v>
      </c>
      <c r="L73" s="64">
        <v>1001280968</v>
      </c>
      <c r="M73" s="64">
        <v>978944471</v>
      </c>
      <c r="N73" s="64">
        <v>981046169</v>
      </c>
      <c r="O73" s="64">
        <v>950627930</v>
      </c>
      <c r="P73" s="64">
        <v>919793041</v>
      </c>
      <c r="Q73" s="64">
        <v>827235428</v>
      </c>
      <c r="R73" s="64">
        <v>828328732</v>
      </c>
      <c r="S73" s="64">
        <v>825429384</v>
      </c>
      <c r="T73" s="64">
        <v>822474666</v>
      </c>
      <c r="U73" s="68">
        <v>825881620</v>
      </c>
    </row>
    <row r="74" spans="2:21" ht="17.25" x14ac:dyDescent="0.3">
      <c r="B74" s="28" t="s">
        <v>64</v>
      </c>
      <c r="C74" s="23"/>
      <c r="D74" s="63">
        <v>21939262817</v>
      </c>
      <c r="E74" s="64">
        <v>23719443549</v>
      </c>
      <c r="F74" s="64">
        <v>26390596421</v>
      </c>
      <c r="G74" s="64">
        <v>30293926545</v>
      </c>
      <c r="H74" s="64">
        <v>35422791262</v>
      </c>
      <c r="I74" s="64">
        <v>43604731756</v>
      </c>
      <c r="J74" s="64">
        <v>58740836425</v>
      </c>
      <c r="K74" s="64">
        <v>62483245935</v>
      </c>
      <c r="L74" s="64">
        <v>57705454036</v>
      </c>
      <c r="M74" s="64">
        <v>45647436794</v>
      </c>
      <c r="N74" s="64">
        <v>38976234696</v>
      </c>
      <c r="O74" s="64">
        <v>35662681787</v>
      </c>
      <c r="P74" s="64">
        <v>35179088848</v>
      </c>
      <c r="Q74" s="64">
        <v>36228755812</v>
      </c>
      <c r="R74" s="64">
        <v>39579733466</v>
      </c>
      <c r="S74" s="64">
        <v>42626380473</v>
      </c>
      <c r="T74" s="64">
        <v>45950570683</v>
      </c>
      <c r="U74" s="68">
        <v>49898011673</v>
      </c>
    </row>
    <row r="75" spans="2:21" ht="17.25" x14ac:dyDescent="0.3">
      <c r="B75" s="28" t="s">
        <v>65</v>
      </c>
      <c r="C75" s="23"/>
      <c r="D75" s="63">
        <v>962800257</v>
      </c>
      <c r="E75" s="64">
        <v>1054810902</v>
      </c>
      <c r="F75" s="64">
        <v>1097935375</v>
      </c>
      <c r="G75" s="64">
        <v>1195332898</v>
      </c>
      <c r="H75" s="64">
        <v>1364071751</v>
      </c>
      <c r="I75" s="64">
        <v>1925810990</v>
      </c>
      <c r="J75" s="64">
        <v>2356328256</v>
      </c>
      <c r="K75" s="64">
        <v>2575912702</v>
      </c>
      <c r="L75" s="64">
        <v>2632663310</v>
      </c>
      <c r="M75" s="64">
        <v>2471032284</v>
      </c>
      <c r="N75" s="64">
        <v>2287921157</v>
      </c>
      <c r="O75" s="64">
        <v>2166878097</v>
      </c>
      <c r="P75" s="64">
        <v>2359913618</v>
      </c>
      <c r="Q75" s="64">
        <v>2278290808</v>
      </c>
      <c r="R75" s="64">
        <v>2264256659</v>
      </c>
      <c r="S75" s="64">
        <v>2309209936</v>
      </c>
      <c r="T75" s="64">
        <v>2333142789</v>
      </c>
      <c r="U75" s="68">
        <v>2455242353</v>
      </c>
    </row>
    <row r="76" spans="2:21" ht="17.25" x14ac:dyDescent="0.3">
      <c r="B76" s="28" t="s">
        <v>66</v>
      </c>
      <c r="C76" s="23"/>
      <c r="D76" s="63">
        <v>4899182311</v>
      </c>
      <c r="E76" s="64">
        <v>5609578371</v>
      </c>
      <c r="F76" s="64">
        <v>6537505578</v>
      </c>
      <c r="G76" s="64">
        <v>7736024787</v>
      </c>
      <c r="H76" s="64">
        <v>9748509578</v>
      </c>
      <c r="I76" s="64">
        <v>15363415046</v>
      </c>
      <c r="J76" s="64">
        <v>19170761496</v>
      </c>
      <c r="K76" s="64">
        <v>20487048422</v>
      </c>
      <c r="L76" s="64">
        <v>19594760506</v>
      </c>
      <c r="M76" s="64">
        <v>16375416189</v>
      </c>
      <c r="N76" s="64">
        <v>13695377461</v>
      </c>
      <c r="O76" s="64">
        <v>13085071362</v>
      </c>
      <c r="P76" s="64">
        <v>13001046306</v>
      </c>
      <c r="Q76" s="64">
        <v>13718551923</v>
      </c>
      <c r="R76" s="64">
        <v>15305499961</v>
      </c>
      <c r="S76" s="64">
        <v>17326205341</v>
      </c>
      <c r="T76" s="64">
        <v>19384932118</v>
      </c>
      <c r="U76" s="68">
        <v>21174586218</v>
      </c>
    </row>
    <row r="77" spans="2:21" ht="17.25" customHeight="1" thickBot="1" x14ac:dyDescent="0.35">
      <c r="B77" s="33" t="s">
        <v>67</v>
      </c>
      <c r="C77" s="23"/>
      <c r="D77" s="65">
        <v>792135706</v>
      </c>
      <c r="E77" s="66">
        <v>838224333</v>
      </c>
      <c r="F77" s="66">
        <v>859768338</v>
      </c>
      <c r="G77" s="66">
        <v>908153179</v>
      </c>
      <c r="H77" s="66">
        <v>984186950</v>
      </c>
      <c r="I77" s="66">
        <v>1107748908</v>
      </c>
      <c r="J77" s="66">
        <v>1617378121</v>
      </c>
      <c r="K77" s="66">
        <v>1788547958</v>
      </c>
      <c r="L77" s="66">
        <v>1828011005</v>
      </c>
      <c r="M77" s="66">
        <v>1809670675</v>
      </c>
      <c r="N77" s="66">
        <v>1755181630</v>
      </c>
      <c r="O77" s="66">
        <v>1608812873</v>
      </c>
      <c r="P77" s="66">
        <v>1548628927</v>
      </c>
      <c r="Q77" s="66">
        <v>1520585249</v>
      </c>
      <c r="R77" s="66">
        <v>1462237979</v>
      </c>
      <c r="S77" s="66">
        <v>1468404591</v>
      </c>
      <c r="T77" s="66">
        <v>1468976201</v>
      </c>
      <c r="U77" s="69">
        <v>1480872662</v>
      </c>
    </row>
    <row r="78" spans="2:21" s="55" customFormat="1" ht="17.25" customHeight="1" thickTop="1" thickBot="1" x14ac:dyDescent="0.3">
      <c r="B78" s="44" t="s">
        <v>588</v>
      </c>
      <c r="C78" s="45"/>
      <c r="D78" s="46">
        <f>SUM(D11:D77)</f>
        <v>1001262266191</v>
      </c>
      <c r="E78" s="48">
        <f>SUM(E11:E77)</f>
        <v>1107670867946</v>
      </c>
      <c r="F78" s="48">
        <f t="shared" ref="F78:S78" si="0">SUM(F11:F77)</f>
        <v>1232792158331</v>
      </c>
      <c r="G78" s="48">
        <f t="shared" si="0"/>
        <v>1383502052956</v>
      </c>
      <c r="H78" s="48">
        <f t="shared" si="0"/>
        <v>1577207641539</v>
      </c>
      <c r="I78" s="48">
        <f t="shared" si="0"/>
        <v>1898950440487</v>
      </c>
      <c r="J78" s="48">
        <f t="shared" si="0"/>
        <v>2437435047902</v>
      </c>
      <c r="K78" s="48">
        <f t="shared" si="0"/>
        <v>2663565757332</v>
      </c>
      <c r="L78" s="48">
        <f t="shared" si="0"/>
        <v>2563952560718</v>
      </c>
      <c r="M78" s="48">
        <f t="shared" si="0"/>
        <v>2196944951063</v>
      </c>
      <c r="N78" s="48">
        <f t="shared" si="0"/>
        <v>1924336569794</v>
      </c>
      <c r="O78" s="48">
        <f t="shared" si="0"/>
        <v>1838106807623</v>
      </c>
      <c r="P78" s="48">
        <f t="shared" si="0"/>
        <v>1811393442765</v>
      </c>
      <c r="Q78" s="48">
        <f t="shared" si="0"/>
        <v>1877868965414</v>
      </c>
      <c r="R78" s="48">
        <f t="shared" si="0"/>
        <v>2045635535212</v>
      </c>
      <c r="S78" s="48">
        <f t="shared" si="0"/>
        <v>2239563884143</v>
      </c>
      <c r="T78" s="48">
        <f>SUM(T11:T77)</f>
        <v>2432177026118</v>
      </c>
      <c r="U78" s="70">
        <f>SUM(U11:U77)</f>
        <v>2602871614596</v>
      </c>
    </row>
    <row r="79" spans="2:21" ht="17.25" customHeight="1" thickTop="1" x14ac:dyDescent="0.25">
      <c r="T79" s="59"/>
    </row>
    <row r="80" spans="2:21" ht="17.25" customHeight="1" x14ac:dyDescent="0.25">
      <c r="T80" s="58"/>
    </row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</sheetData>
  <mergeCells count="20">
    <mergeCell ref="B8:B10"/>
    <mergeCell ref="D8:D10"/>
    <mergeCell ref="E8:E10"/>
    <mergeCell ref="F8:F10"/>
    <mergeCell ref="G8:G10"/>
    <mergeCell ref="N8:N10"/>
    <mergeCell ref="O8:O10"/>
    <mergeCell ref="P8:P10"/>
    <mergeCell ref="Q8:Q10"/>
    <mergeCell ref="D3:U7"/>
    <mergeCell ref="H8:H10"/>
    <mergeCell ref="I8:I10"/>
    <mergeCell ref="J8:J10"/>
    <mergeCell ref="K8:K10"/>
    <mergeCell ref="R8:R10"/>
    <mergeCell ref="S8:S10"/>
    <mergeCell ref="T8:T10"/>
    <mergeCell ref="U8:U10"/>
    <mergeCell ref="L8:L10"/>
    <mergeCell ref="M8:M10"/>
  </mergeCells>
  <conditionalFormatting sqref="A1:XFD1048576">
    <cfRule type="containsBlanks" dxfId="6" priority="1">
      <formula>LEN(TRIM(A1))=0</formula>
    </cfRule>
  </conditionalFormatting>
  <printOptions horizontalCentered="1" verticalCentered="1"/>
  <pageMargins left="0.25" right="0.25" top="0.5" bottom="0.5" header="0.3" footer="0.3"/>
  <pageSetup scale="71" fitToHeight="0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 fitToPage="1"/>
  </sheetPr>
  <dimension ref="A1:W116"/>
  <sheetViews>
    <sheetView zoomScale="70" zoomScaleNormal="70" workbookViewId="0">
      <pane ySplit="10" topLeftCell="A11" activePane="bottomLeft" state="frozen"/>
      <selection pane="bottomLeft" activeCell="U11" sqref="U11"/>
    </sheetView>
  </sheetViews>
  <sheetFormatPr defaultRowHeight="15" x14ac:dyDescent="0.25"/>
  <cols>
    <col min="2" max="2" width="17.140625" customWidth="1"/>
    <col min="3" max="3" width="1.28515625" customWidth="1"/>
    <col min="4" max="4" width="26.7109375" hidden="1" customWidth="1"/>
    <col min="5" max="9" width="27.28515625" hidden="1" customWidth="1"/>
    <col min="10" max="19" width="27.28515625" customWidth="1"/>
    <col min="20" max="20" width="27.5703125" customWidth="1"/>
    <col min="21" max="21" width="27.42578125" customWidth="1"/>
    <col min="22" max="22" width="20" customWidth="1"/>
  </cols>
  <sheetData>
    <row r="1" spans="1:23" ht="17.25" customHeight="1" x14ac:dyDescent="0.25"/>
    <row r="2" spans="1:23" ht="17.25" customHeight="1" thickBot="1" x14ac:dyDescent="0.3">
      <c r="B2" s="11"/>
      <c r="C2" s="11"/>
      <c r="V2" s="11"/>
    </row>
    <row r="3" spans="1:23" ht="17.25" customHeight="1" thickTop="1" x14ac:dyDescent="0.25">
      <c r="A3" s="11"/>
      <c r="B3" s="19"/>
      <c r="C3" s="56"/>
      <c r="D3" s="100" t="s">
        <v>606</v>
      </c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15"/>
      <c r="V3" s="56"/>
      <c r="W3" s="11"/>
    </row>
    <row r="4" spans="1:23" ht="17.25" customHeight="1" x14ac:dyDescent="0.25">
      <c r="A4" s="11"/>
      <c r="B4" s="20"/>
      <c r="C4" s="56"/>
      <c r="D4" s="103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16"/>
      <c r="V4" s="56"/>
      <c r="W4" s="11"/>
    </row>
    <row r="5" spans="1:23" ht="17.25" customHeight="1" x14ac:dyDescent="0.25">
      <c r="A5" s="11"/>
      <c r="B5" s="20"/>
      <c r="C5" s="56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16"/>
      <c r="V5" s="56"/>
      <c r="W5" s="11"/>
    </row>
    <row r="6" spans="1:23" ht="17.25" customHeight="1" x14ac:dyDescent="0.25">
      <c r="A6" s="11"/>
      <c r="B6" s="20"/>
      <c r="C6" s="56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16"/>
      <c r="V6" s="56"/>
      <c r="W6" s="11"/>
    </row>
    <row r="7" spans="1:23" ht="17.25" customHeight="1" thickBot="1" x14ac:dyDescent="0.3">
      <c r="A7" s="11"/>
      <c r="B7" s="20"/>
      <c r="C7" s="56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17"/>
      <c r="V7" s="56"/>
      <c r="W7" s="11"/>
    </row>
    <row r="8" spans="1:23" ht="17.25" customHeight="1" x14ac:dyDescent="0.25">
      <c r="B8" s="118" t="s">
        <v>68</v>
      </c>
      <c r="C8" s="16"/>
      <c r="D8" s="127">
        <v>2000</v>
      </c>
      <c r="E8" s="126">
        <v>2001</v>
      </c>
      <c r="F8" s="126">
        <v>2002</v>
      </c>
      <c r="G8" s="126">
        <v>2003</v>
      </c>
      <c r="H8" s="126">
        <v>2004</v>
      </c>
      <c r="I8" s="126">
        <v>2005</v>
      </c>
      <c r="J8" s="126">
        <v>2006</v>
      </c>
      <c r="K8" s="126">
        <v>2007</v>
      </c>
      <c r="L8" s="126">
        <v>2008</v>
      </c>
      <c r="M8" s="126">
        <v>2009</v>
      </c>
      <c r="N8" s="126">
        <v>2010</v>
      </c>
      <c r="O8" s="126">
        <v>2011</v>
      </c>
      <c r="P8" s="126">
        <v>2012</v>
      </c>
      <c r="Q8" s="126">
        <v>2013</v>
      </c>
      <c r="R8" s="126">
        <v>2014</v>
      </c>
      <c r="S8" s="126">
        <v>2015</v>
      </c>
      <c r="T8" s="126">
        <v>2016</v>
      </c>
      <c r="U8" s="128" t="s">
        <v>608</v>
      </c>
    </row>
    <row r="9" spans="1:23" ht="17.25" customHeight="1" x14ac:dyDescent="0.25">
      <c r="B9" s="119"/>
      <c r="C9" s="16"/>
      <c r="D9" s="127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9"/>
    </row>
    <row r="10" spans="1:23" ht="17.25" customHeight="1" thickBot="1" x14ac:dyDescent="0.3">
      <c r="B10" s="119"/>
      <c r="C10" s="16"/>
      <c r="D10" s="127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30"/>
    </row>
    <row r="11" spans="1:23" ht="17.25" x14ac:dyDescent="0.3">
      <c r="B11" s="22" t="s">
        <v>1</v>
      </c>
      <c r="C11" s="23"/>
      <c r="D11" s="77"/>
      <c r="E11" s="74"/>
      <c r="F11" s="74"/>
      <c r="G11" s="74"/>
      <c r="H11" s="74"/>
      <c r="I11" s="74"/>
      <c r="J11" s="80">
        <v>10.4687</v>
      </c>
      <c r="K11" s="80">
        <v>9.0183</v>
      </c>
      <c r="L11" s="80">
        <v>8.9213000000000005</v>
      </c>
      <c r="M11" s="80">
        <v>9.4326999999999988</v>
      </c>
      <c r="N11" s="80">
        <v>9.8590000000000018</v>
      </c>
      <c r="O11" s="80">
        <v>10.0852</v>
      </c>
      <c r="P11" s="80">
        <v>10.0997</v>
      </c>
      <c r="Q11" s="80">
        <v>10.581099999999999</v>
      </c>
      <c r="R11" s="80">
        <v>10.586499999999999</v>
      </c>
      <c r="S11" s="80">
        <v>10.723000000000001</v>
      </c>
      <c r="T11" s="83">
        <v>10.9245</v>
      </c>
      <c r="U11" s="84">
        <f>'2017 Summary'!J11</f>
        <v>9.9959000000000007</v>
      </c>
      <c r="V11" s="58"/>
    </row>
    <row r="12" spans="1:23" ht="17.25" x14ac:dyDescent="0.3">
      <c r="B12" s="28" t="s">
        <v>2</v>
      </c>
      <c r="C12" s="23"/>
      <c r="D12" s="78"/>
      <c r="E12" s="75"/>
      <c r="F12" s="75"/>
      <c r="G12" s="75"/>
      <c r="H12" s="75"/>
      <c r="I12" s="75"/>
      <c r="J12" s="81">
        <v>8.4598999999999993</v>
      </c>
      <c r="K12" s="81">
        <v>7.4396999999999984</v>
      </c>
      <c r="L12" s="81">
        <v>7.1495000000000015</v>
      </c>
      <c r="M12" s="81">
        <v>7.1495000000000015</v>
      </c>
      <c r="N12" s="81">
        <v>7.1495000000000006</v>
      </c>
      <c r="O12" s="81">
        <v>7.1494999999999997</v>
      </c>
      <c r="P12" s="81">
        <v>7.1494999999999989</v>
      </c>
      <c r="Q12" s="81">
        <v>7.291599999999999</v>
      </c>
      <c r="R12" s="81">
        <v>7.2916000000000007</v>
      </c>
      <c r="S12" s="81">
        <v>7.291599999999999</v>
      </c>
      <c r="T12" s="85">
        <v>7.2916000000000007</v>
      </c>
      <c r="U12" s="86">
        <f>'2017 Summary'!J12</f>
        <v>7.2915999999999999</v>
      </c>
    </row>
    <row r="13" spans="1:23" ht="17.25" x14ac:dyDescent="0.3">
      <c r="B13" s="28" t="s">
        <v>3</v>
      </c>
      <c r="C13" s="23"/>
      <c r="D13" s="78"/>
      <c r="E13" s="75"/>
      <c r="F13" s="75"/>
      <c r="G13" s="75"/>
      <c r="H13" s="75"/>
      <c r="I13" s="75"/>
      <c r="J13" s="81">
        <v>4.5862000000000007</v>
      </c>
      <c r="K13" s="81">
        <v>4.1948999999999996</v>
      </c>
      <c r="L13" s="81">
        <v>4.0161999999999995</v>
      </c>
      <c r="M13" s="81">
        <v>4.0303999999999993</v>
      </c>
      <c r="N13" s="81">
        <v>4.0404000000000018</v>
      </c>
      <c r="O13" s="81">
        <v>4.1284999999999989</v>
      </c>
      <c r="P13" s="81">
        <v>4.1314000000000002</v>
      </c>
      <c r="Q13" s="81">
        <v>4.1184000000000012</v>
      </c>
      <c r="R13" s="81">
        <v>5.2796999999999992</v>
      </c>
      <c r="S13" s="81">
        <v>5.2734000000000005</v>
      </c>
      <c r="T13" s="85">
        <v>5.2714000000000016</v>
      </c>
      <c r="U13" s="86">
        <f>'2017 Summary'!J13</f>
        <v>5.0507999999999997</v>
      </c>
    </row>
    <row r="14" spans="1:23" ht="17.25" x14ac:dyDescent="0.3">
      <c r="B14" s="28" t="s">
        <v>4</v>
      </c>
      <c r="C14" s="23"/>
      <c r="D14" s="78"/>
      <c r="E14" s="75"/>
      <c r="F14" s="75"/>
      <c r="G14" s="75"/>
      <c r="H14" s="75"/>
      <c r="I14" s="75"/>
      <c r="J14" s="81">
        <v>9.3756000000000004</v>
      </c>
      <c r="K14" s="81">
        <v>9.1768999999999981</v>
      </c>
      <c r="L14" s="81">
        <v>9.1769000000000016</v>
      </c>
      <c r="M14" s="81">
        <v>9.1760000000000002</v>
      </c>
      <c r="N14" s="81">
        <v>9.1768999999999998</v>
      </c>
      <c r="O14" s="81">
        <v>9.1768999999999981</v>
      </c>
      <c r="P14" s="81">
        <v>9.1769000000000016</v>
      </c>
      <c r="Q14" s="81">
        <v>9.1768999999999998</v>
      </c>
      <c r="R14" s="81">
        <v>9.1104000000000021</v>
      </c>
      <c r="S14" s="81">
        <v>9.1104000000000003</v>
      </c>
      <c r="T14" s="85">
        <v>9.1104000000000003</v>
      </c>
      <c r="U14" s="86">
        <f>'2017 Summary'!J14</f>
        <v>9.1104000000000003</v>
      </c>
    </row>
    <row r="15" spans="1:23" ht="17.25" x14ac:dyDescent="0.3">
      <c r="B15" s="28" t="s">
        <v>5</v>
      </c>
      <c r="C15" s="23"/>
      <c r="D15" s="78"/>
      <c r="E15" s="75"/>
      <c r="F15" s="75"/>
      <c r="G15" s="75"/>
      <c r="H15" s="75"/>
      <c r="I15" s="75"/>
      <c r="J15" s="81">
        <v>7.7322999999999995</v>
      </c>
      <c r="K15" s="81">
        <v>6.0362999999999998</v>
      </c>
      <c r="L15" s="81">
        <v>6.0663000000000018</v>
      </c>
      <c r="M15" s="81">
        <v>5.9664999999999973</v>
      </c>
      <c r="N15" s="81">
        <v>6.8251000000000026</v>
      </c>
      <c r="O15" s="81">
        <v>7.8767000000000014</v>
      </c>
      <c r="P15" s="81">
        <v>7.7094000000000005</v>
      </c>
      <c r="Q15" s="81">
        <v>7.3810000000000002</v>
      </c>
      <c r="R15" s="81">
        <v>7.4356999999999989</v>
      </c>
      <c r="S15" s="81">
        <v>7.2460999999999984</v>
      </c>
      <c r="T15" s="85">
        <v>6.9821999999999997</v>
      </c>
      <c r="U15" s="86">
        <f>'2017 Summary'!J15</f>
        <v>6.3268000000000004</v>
      </c>
    </row>
    <row r="16" spans="1:23" ht="17.25" x14ac:dyDescent="0.3">
      <c r="B16" s="28" t="s">
        <v>6</v>
      </c>
      <c r="C16" s="23"/>
      <c r="D16" s="78"/>
      <c r="E16" s="75"/>
      <c r="F16" s="75"/>
      <c r="G16" s="75"/>
      <c r="H16" s="75"/>
      <c r="I16" s="75"/>
      <c r="J16" s="81">
        <v>5.6874000000000011</v>
      </c>
      <c r="K16" s="81">
        <v>4.9265999999999988</v>
      </c>
      <c r="L16" s="81">
        <v>4.9270999999999976</v>
      </c>
      <c r="M16" s="81">
        <v>4.9292000000000007</v>
      </c>
      <c r="N16" s="81">
        <v>5.1397999999999975</v>
      </c>
      <c r="O16" s="81">
        <v>5.2217000000000002</v>
      </c>
      <c r="P16" s="81">
        <v>5.2908000000000008</v>
      </c>
      <c r="Q16" s="81">
        <v>5.4717999999999991</v>
      </c>
      <c r="R16" s="81">
        <v>5.4893999999999998</v>
      </c>
      <c r="S16" s="81">
        <v>5.5071000000000048</v>
      </c>
      <c r="T16" s="85">
        <v>5.479700000000002</v>
      </c>
      <c r="U16" s="86">
        <f>'2017 Summary'!J16</f>
        <v>5.4939</v>
      </c>
    </row>
    <row r="17" spans="2:21" ht="17.25" x14ac:dyDescent="0.3">
      <c r="B17" s="28" t="s">
        <v>7</v>
      </c>
      <c r="C17" s="23"/>
      <c r="D17" s="78"/>
      <c r="E17" s="75"/>
      <c r="F17" s="75"/>
      <c r="G17" s="75"/>
      <c r="H17" s="75"/>
      <c r="I17" s="75"/>
      <c r="J17" s="81">
        <v>10</v>
      </c>
      <c r="K17" s="81">
        <v>9.9999999999999982</v>
      </c>
      <c r="L17" s="81">
        <v>10</v>
      </c>
      <c r="M17" s="81">
        <v>10</v>
      </c>
      <c r="N17" s="81">
        <v>10</v>
      </c>
      <c r="O17" s="81">
        <v>10</v>
      </c>
      <c r="P17" s="81">
        <v>10.000000000000002</v>
      </c>
      <c r="Q17" s="81">
        <v>9.9000000000000021</v>
      </c>
      <c r="R17" s="81">
        <v>9.9</v>
      </c>
      <c r="S17" s="81">
        <v>9.8999999999999986</v>
      </c>
      <c r="T17" s="85">
        <v>9.9</v>
      </c>
      <c r="U17" s="86">
        <f>'2017 Summary'!J17</f>
        <v>9.9</v>
      </c>
    </row>
    <row r="18" spans="2:21" ht="17.25" x14ac:dyDescent="0.3">
      <c r="B18" s="28" t="s">
        <v>8</v>
      </c>
      <c r="C18" s="23"/>
      <c r="D18" s="78"/>
      <c r="E18" s="75"/>
      <c r="F18" s="75"/>
      <c r="G18" s="75"/>
      <c r="H18" s="75"/>
      <c r="I18" s="75"/>
      <c r="J18" s="81">
        <v>6.4148999999999994</v>
      </c>
      <c r="K18" s="81">
        <v>6.0425000000000013</v>
      </c>
      <c r="L18" s="81">
        <v>7.7284999999999995</v>
      </c>
      <c r="M18" s="81">
        <v>7.7420000000000009</v>
      </c>
      <c r="N18" s="81">
        <v>8.1708999999999978</v>
      </c>
      <c r="O18" s="81">
        <v>8.3423999999999978</v>
      </c>
      <c r="P18" s="81">
        <v>8.4885999999999981</v>
      </c>
      <c r="Q18" s="81">
        <v>8.7016000000000009</v>
      </c>
      <c r="R18" s="81">
        <v>8.7058</v>
      </c>
      <c r="S18" s="81">
        <v>8.7744</v>
      </c>
      <c r="T18" s="85">
        <v>8.7796000000000021</v>
      </c>
      <c r="U18" s="86">
        <f>'2017 Summary'!J18</f>
        <v>8.7786000000000008</v>
      </c>
    </row>
    <row r="19" spans="2:21" ht="17.25" x14ac:dyDescent="0.3">
      <c r="B19" s="28" t="s">
        <v>9</v>
      </c>
      <c r="C19" s="23"/>
      <c r="D19" s="78"/>
      <c r="E19" s="75"/>
      <c r="F19" s="75"/>
      <c r="G19" s="75"/>
      <c r="H19" s="75"/>
      <c r="I19" s="75"/>
      <c r="J19" s="81">
        <v>7.1237000000000004</v>
      </c>
      <c r="K19" s="81">
        <v>6.6387999999999998</v>
      </c>
      <c r="L19" s="81">
        <v>6.4748999999999999</v>
      </c>
      <c r="M19" s="81">
        <v>6.4751999999999974</v>
      </c>
      <c r="N19" s="81">
        <v>6.4742999999999995</v>
      </c>
      <c r="O19" s="81">
        <v>6.770299999999998</v>
      </c>
      <c r="P19" s="81">
        <v>7.0642000000000014</v>
      </c>
      <c r="Q19" s="81">
        <v>8.9687000000000001</v>
      </c>
      <c r="R19" s="81">
        <v>8.8644999999999996</v>
      </c>
      <c r="S19" s="81">
        <v>8.3930999999999987</v>
      </c>
      <c r="T19" s="85">
        <v>8.2586999999999993</v>
      </c>
      <c r="U19" s="86">
        <f>'2017 Summary'!J19</f>
        <v>8.2631999999999994</v>
      </c>
    </row>
    <row r="20" spans="2:21" ht="17.25" x14ac:dyDescent="0.3">
      <c r="B20" s="28" t="s">
        <v>10</v>
      </c>
      <c r="C20" s="23"/>
      <c r="D20" s="78"/>
      <c r="E20" s="75"/>
      <c r="F20" s="75"/>
      <c r="G20" s="75"/>
      <c r="H20" s="75"/>
      <c r="I20" s="75"/>
      <c r="J20" s="81">
        <v>8.7601999999999993</v>
      </c>
      <c r="K20" s="81">
        <v>6.766700000000001</v>
      </c>
      <c r="L20" s="81">
        <v>6.7927</v>
      </c>
      <c r="M20" s="81">
        <v>7.2032999999999987</v>
      </c>
      <c r="N20" s="81">
        <v>7.2087000000000012</v>
      </c>
      <c r="O20" s="81">
        <v>7.5891000000000002</v>
      </c>
      <c r="P20" s="81">
        <v>7.5895999999999999</v>
      </c>
      <c r="Q20" s="81">
        <v>7.5954000000000015</v>
      </c>
      <c r="R20" s="81">
        <v>7.847599999999999</v>
      </c>
      <c r="S20" s="81">
        <v>7.8513000000000002</v>
      </c>
      <c r="T20" s="85">
        <v>7.8508000000000013</v>
      </c>
      <c r="U20" s="86">
        <f>'2017 Summary'!J20</f>
        <v>7.8532999999999999</v>
      </c>
    </row>
    <row r="21" spans="2:21" ht="17.25" x14ac:dyDescent="0.3">
      <c r="B21" s="28" t="s">
        <v>11</v>
      </c>
      <c r="C21" s="23"/>
      <c r="D21" s="78"/>
      <c r="E21" s="75"/>
      <c r="F21" s="75"/>
      <c r="G21" s="75"/>
      <c r="H21" s="75"/>
      <c r="I21" s="75"/>
      <c r="J21" s="81">
        <v>4.6376999999999997</v>
      </c>
      <c r="K21" s="81">
        <v>4.0413000000000006</v>
      </c>
      <c r="L21" s="81">
        <v>4.0572000000000008</v>
      </c>
      <c r="M21" s="81">
        <v>4.4239000000000006</v>
      </c>
      <c r="N21" s="81">
        <v>4.4156999999999993</v>
      </c>
      <c r="O21" s="81">
        <v>4.4170999999999996</v>
      </c>
      <c r="P21" s="81">
        <v>4.4125999999999994</v>
      </c>
      <c r="Q21" s="81">
        <v>4.1590999999999996</v>
      </c>
      <c r="R21" s="81">
        <v>4.158199999999999</v>
      </c>
      <c r="S21" s="81">
        <v>4.1570999999999989</v>
      </c>
      <c r="T21" s="85">
        <v>4.2030000000000003</v>
      </c>
      <c r="U21" s="86">
        <f>'2017 Summary'!J21</f>
        <v>4.1790000000000003</v>
      </c>
    </row>
    <row r="22" spans="2:21" ht="17.25" x14ac:dyDescent="0.3">
      <c r="B22" s="28" t="s">
        <v>12</v>
      </c>
      <c r="C22" s="23"/>
      <c r="D22" s="78"/>
      <c r="E22" s="75"/>
      <c r="F22" s="75"/>
      <c r="G22" s="75"/>
      <c r="H22" s="75"/>
      <c r="I22" s="75"/>
      <c r="J22" s="81">
        <v>8.8640000000000008</v>
      </c>
      <c r="K22" s="81">
        <v>7.947000000000001</v>
      </c>
      <c r="L22" s="81">
        <v>8.0150000000000006</v>
      </c>
      <c r="M22" s="81">
        <v>8.0150000000000006</v>
      </c>
      <c r="N22" s="81">
        <v>8.0150000000000023</v>
      </c>
      <c r="O22" s="81">
        <v>8.0150000000000006</v>
      </c>
      <c r="P22" s="81">
        <v>8.0150000000000006</v>
      </c>
      <c r="Q22" s="81">
        <v>8.0149999999999988</v>
      </c>
      <c r="R22" s="81">
        <v>8.0150000000000023</v>
      </c>
      <c r="S22" s="81">
        <v>8.014999999999997</v>
      </c>
      <c r="T22" s="85">
        <v>8.0150000000000006</v>
      </c>
      <c r="U22" s="86">
        <f>'2017 Summary'!J22</f>
        <v>8.8699999999999992</v>
      </c>
    </row>
    <row r="23" spans="2:21" ht="17.25" x14ac:dyDescent="0.3">
      <c r="B23" s="28" t="s">
        <v>13</v>
      </c>
      <c r="C23" s="23"/>
      <c r="D23" s="78"/>
      <c r="E23" s="75"/>
      <c r="F23" s="75"/>
      <c r="G23" s="75"/>
      <c r="H23" s="75"/>
      <c r="I23" s="75"/>
      <c r="J23" s="81">
        <v>7.7055999999999987</v>
      </c>
      <c r="K23" s="81">
        <v>7.1901999999999999</v>
      </c>
      <c r="L23" s="81">
        <v>7.1902999999999988</v>
      </c>
      <c r="M23" s="81">
        <v>7.2938999999999989</v>
      </c>
      <c r="N23" s="81">
        <v>7.2948999999999984</v>
      </c>
      <c r="O23" s="81">
        <v>7.2959000000000023</v>
      </c>
      <c r="P23" s="81">
        <v>7.2970000000000015</v>
      </c>
      <c r="Q23" s="81">
        <v>8.8801000000000005</v>
      </c>
      <c r="R23" s="81">
        <v>9.0561999999999987</v>
      </c>
      <c r="S23" s="81">
        <v>10.6355</v>
      </c>
      <c r="T23" s="85">
        <v>9.8335999999999988</v>
      </c>
      <c r="U23" s="86">
        <f>'2017 Summary'!J23</f>
        <v>10.339600000000001</v>
      </c>
    </row>
    <row r="24" spans="2:21" ht="17.25" x14ac:dyDescent="0.3">
      <c r="B24" s="28" t="s">
        <v>14</v>
      </c>
      <c r="C24" s="23"/>
      <c r="D24" s="78"/>
      <c r="E24" s="75"/>
      <c r="F24" s="75"/>
      <c r="G24" s="75"/>
      <c r="H24" s="75"/>
      <c r="I24" s="75"/>
      <c r="J24" s="81">
        <v>12.724199999999998</v>
      </c>
      <c r="K24" s="81">
        <v>11.782699999999998</v>
      </c>
      <c r="L24" s="81">
        <v>12.305600000000002</v>
      </c>
      <c r="M24" s="81">
        <v>12.970800000000001</v>
      </c>
      <c r="N24" s="81">
        <v>13</v>
      </c>
      <c r="O24" s="81">
        <v>13</v>
      </c>
      <c r="P24" s="81">
        <v>12.9095</v>
      </c>
      <c r="Q24" s="81">
        <v>12.999999999999996</v>
      </c>
      <c r="R24" s="81">
        <v>13.000000000000002</v>
      </c>
      <c r="S24" s="81">
        <v>13</v>
      </c>
      <c r="T24" s="85">
        <v>13</v>
      </c>
      <c r="U24" s="86">
        <f>'2017 Summary'!J24</f>
        <v>13</v>
      </c>
    </row>
    <row r="25" spans="2:21" ht="17.25" x14ac:dyDescent="0.3">
      <c r="B25" s="28" t="s">
        <v>15</v>
      </c>
      <c r="C25" s="23"/>
      <c r="D25" s="78"/>
      <c r="E25" s="75"/>
      <c r="F25" s="75"/>
      <c r="G25" s="75"/>
      <c r="H25" s="75"/>
      <c r="I25" s="75"/>
      <c r="J25" s="81">
        <v>24.103800000000003</v>
      </c>
      <c r="K25" s="81">
        <v>8.1912000000000003</v>
      </c>
      <c r="L25" s="81">
        <v>7.6512999999999991</v>
      </c>
      <c r="M25" s="81">
        <v>8.9344999999999999</v>
      </c>
      <c r="N25" s="81">
        <v>9.7430947694641574</v>
      </c>
      <c r="O25" s="81">
        <v>1.1102230246251565E-16</v>
      </c>
      <c r="P25" s="81">
        <v>9.7393000000000001</v>
      </c>
      <c r="Q25" s="81">
        <v>11.140099999999999</v>
      </c>
      <c r="R25" s="81">
        <v>11.136100000000001</v>
      </c>
      <c r="S25" s="81">
        <v>11.129</v>
      </c>
      <c r="T25" s="85">
        <v>11.120700000000001</v>
      </c>
      <c r="U25" s="86">
        <f>'2017 Summary'!J25</f>
        <v>12.336399999999999</v>
      </c>
    </row>
    <row r="26" spans="2:21" ht="17.25" x14ac:dyDescent="0.3">
      <c r="B26" s="28" t="s">
        <v>16</v>
      </c>
      <c r="C26" s="23"/>
      <c r="D26" s="78"/>
      <c r="E26" s="75"/>
      <c r="F26" s="75"/>
      <c r="G26" s="75"/>
      <c r="H26" s="75"/>
      <c r="I26" s="75"/>
      <c r="J26" s="81">
        <v>9.3019999999999996</v>
      </c>
      <c r="K26" s="81">
        <v>8.514400000000002</v>
      </c>
      <c r="L26" s="81">
        <v>7.4742999999999995</v>
      </c>
      <c r="M26" s="81">
        <v>7.4735000000000023</v>
      </c>
      <c r="N26" s="81">
        <v>7.4722999999999997</v>
      </c>
      <c r="O26" s="81">
        <v>7.4552000000000014</v>
      </c>
      <c r="P26" s="81">
        <v>7.4552000000000023</v>
      </c>
      <c r="Q26" s="81">
        <v>7.4552000000000014</v>
      </c>
      <c r="R26" s="81">
        <v>7.4539000000000009</v>
      </c>
      <c r="S26" s="81">
        <v>7.453199999999998</v>
      </c>
      <c r="T26" s="85">
        <v>7.4543999999999988</v>
      </c>
      <c r="U26" s="86">
        <f>'2017 Summary'!J26</f>
        <v>7.4520999999999997</v>
      </c>
    </row>
    <row r="27" spans="2:21" ht="17.25" x14ac:dyDescent="0.3">
      <c r="B27" s="28" t="s">
        <v>17</v>
      </c>
      <c r="C27" s="23"/>
      <c r="D27" s="78"/>
      <c r="E27" s="75"/>
      <c r="F27" s="75"/>
      <c r="G27" s="75"/>
      <c r="H27" s="75"/>
      <c r="I27" s="75"/>
      <c r="J27" s="81">
        <v>4.6654999999999998</v>
      </c>
      <c r="K27" s="81">
        <v>4.0761999999999983</v>
      </c>
      <c r="L27" s="81">
        <v>4.2962000000000007</v>
      </c>
      <c r="M27" s="81">
        <v>4.8894000000000002</v>
      </c>
      <c r="N27" s="81">
        <v>5.5904999999999978</v>
      </c>
      <c r="O27" s="81">
        <v>6.2232000000000021</v>
      </c>
      <c r="P27" s="81">
        <v>7.0799999999999992</v>
      </c>
      <c r="Q27" s="81">
        <v>7.990599999999997</v>
      </c>
      <c r="R27" s="81">
        <v>7.9750000000000023</v>
      </c>
      <c r="S27" s="81">
        <v>7.9417000000000026</v>
      </c>
      <c r="T27" s="85">
        <v>8.116699999999998</v>
      </c>
      <c r="U27" s="86">
        <f>'2017 Summary'!J27</f>
        <v>8.1166999999999998</v>
      </c>
    </row>
    <row r="28" spans="2:21" ht="17.25" x14ac:dyDescent="0.3">
      <c r="B28" s="28" t="s">
        <v>18</v>
      </c>
      <c r="C28" s="23"/>
      <c r="D28" s="78"/>
      <c r="E28" s="75"/>
      <c r="F28" s="75"/>
      <c r="G28" s="75"/>
      <c r="H28" s="75"/>
      <c r="I28" s="75"/>
      <c r="J28" s="81">
        <v>3.8437000000000001</v>
      </c>
      <c r="K28" s="81">
        <v>3.4656000000000002</v>
      </c>
      <c r="L28" s="81">
        <v>3.3149000000000002</v>
      </c>
      <c r="M28" s="81">
        <v>3.6752999999999991</v>
      </c>
      <c r="N28" s="81">
        <v>4.4450000000000003</v>
      </c>
      <c r="O28" s="81">
        <v>4.9799999999999995</v>
      </c>
      <c r="P28" s="81">
        <v>5.9637000000000002</v>
      </c>
      <c r="Q28" s="81">
        <v>6.4705000000000021</v>
      </c>
      <c r="R28" s="81">
        <v>6.4296000000000015</v>
      </c>
      <c r="S28" s="81">
        <v>6.3065000000000007</v>
      </c>
      <c r="T28" s="85">
        <v>6.3065000000000015</v>
      </c>
      <c r="U28" s="86">
        <f>'2017 Summary'!J28</f>
        <v>6.3064999999999998</v>
      </c>
    </row>
    <row r="29" spans="2:21" ht="17.25" x14ac:dyDescent="0.3">
      <c r="B29" s="28" t="s">
        <v>19</v>
      </c>
      <c r="C29" s="23"/>
      <c r="D29" s="78"/>
      <c r="E29" s="75"/>
      <c r="F29" s="75"/>
      <c r="G29" s="75"/>
      <c r="H29" s="75"/>
      <c r="I29" s="75"/>
      <c r="J29" s="81">
        <v>10</v>
      </c>
      <c r="K29" s="81">
        <v>8.7495000000000012</v>
      </c>
      <c r="L29" s="81">
        <v>8.9063999999999979</v>
      </c>
      <c r="M29" s="81">
        <v>8.9063999999999997</v>
      </c>
      <c r="N29" s="81">
        <v>8.9064000000000014</v>
      </c>
      <c r="O29" s="81">
        <v>8.9064000000000014</v>
      </c>
      <c r="P29" s="81">
        <v>8.9063999999999979</v>
      </c>
      <c r="Q29" s="81">
        <v>8.9064000000000014</v>
      </c>
      <c r="R29" s="81">
        <v>8.9063999999999979</v>
      </c>
      <c r="S29" s="81">
        <v>8.9063999999999997</v>
      </c>
      <c r="T29" s="85">
        <v>8.9063999999999979</v>
      </c>
      <c r="U29" s="86">
        <f>'2017 Summary'!J29</f>
        <v>8.9063999999999997</v>
      </c>
    </row>
    <row r="30" spans="2:21" ht="17.25" x14ac:dyDescent="0.3">
      <c r="B30" s="28" t="s">
        <v>20</v>
      </c>
      <c r="C30" s="23"/>
      <c r="D30" s="78"/>
      <c r="E30" s="75"/>
      <c r="F30" s="75"/>
      <c r="G30" s="75"/>
      <c r="H30" s="75"/>
      <c r="I30" s="75"/>
      <c r="J30" s="81">
        <v>10.999999999999998</v>
      </c>
      <c r="K30" s="81">
        <v>9.2695000000000007</v>
      </c>
      <c r="L30" s="81">
        <v>9.3218000000000014</v>
      </c>
      <c r="M30" s="81">
        <v>9.3690999999999978</v>
      </c>
      <c r="N30" s="81">
        <v>9.3690999999999995</v>
      </c>
      <c r="O30" s="81">
        <v>9.3691000000000013</v>
      </c>
      <c r="P30" s="81">
        <v>9.3690999999999995</v>
      </c>
      <c r="Q30" s="81">
        <v>9.3690999999999995</v>
      </c>
      <c r="R30" s="81">
        <v>9.5995999999999988</v>
      </c>
      <c r="S30" s="81">
        <v>10.599600000000001</v>
      </c>
      <c r="T30" s="85">
        <v>10.599599999999999</v>
      </c>
      <c r="U30" s="86">
        <f>'2017 Summary'!J30</f>
        <v>10.610799999999999</v>
      </c>
    </row>
    <row r="31" spans="2:21" ht="17.25" x14ac:dyDescent="0.3">
      <c r="B31" s="28" t="s">
        <v>21</v>
      </c>
      <c r="C31" s="23"/>
      <c r="D31" s="78"/>
      <c r="E31" s="75"/>
      <c r="F31" s="75"/>
      <c r="G31" s="75"/>
      <c r="H31" s="75"/>
      <c r="I31" s="75"/>
      <c r="J31" s="81">
        <v>11.95</v>
      </c>
      <c r="K31" s="81">
        <v>11.086700000000002</v>
      </c>
      <c r="L31" s="81">
        <v>11.086700000000002</v>
      </c>
      <c r="M31" s="81">
        <v>11.0867</v>
      </c>
      <c r="N31" s="81">
        <v>11.0867</v>
      </c>
      <c r="O31" s="81">
        <v>11.086699999999997</v>
      </c>
      <c r="P31" s="81">
        <v>11.086700000000002</v>
      </c>
      <c r="Q31" s="81">
        <v>11.5867</v>
      </c>
      <c r="R31" s="81">
        <v>11.5867</v>
      </c>
      <c r="S31" s="81">
        <v>11.586699999999997</v>
      </c>
      <c r="T31" s="85">
        <v>11.886700000000001</v>
      </c>
      <c r="U31" s="86">
        <f>'2017 Summary'!J31</f>
        <v>11.886699999999999</v>
      </c>
    </row>
    <row r="32" spans="2:21" ht="17.25" x14ac:dyDescent="0.3">
      <c r="B32" s="28" t="s">
        <v>22</v>
      </c>
      <c r="C32" s="23"/>
      <c r="D32" s="78"/>
      <c r="E32" s="75"/>
      <c r="F32" s="75"/>
      <c r="G32" s="75"/>
      <c r="H32" s="75"/>
      <c r="I32" s="75"/>
      <c r="J32" s="81">
        <v>5.6247000000000007</v>
      </c>
      <c r="K32" s="81">
        <v>5.6653000000000002</v>
      </c>
      <c r="L32" s="81">
        <v>6.0357000000000003</v>
      </c>
      <c r="M32" s="81">
        <v>7.1270999999999995</v>
      </c>
      <c r="N32" s="81">
        <v>7.2391000000000014</v>
      </c>
      <c r="O32" s="81">
        <v>7.3260000000000014</v>
      </c>
      <c r="P32" s="81">
        <v>6.9489999999999981</v>
      </c>
      <c r="Q32" s="81">
        <v>6.8739000000000008</v>
      </c>
      <c r="R32" s="81">
        <v>7.3104999999999993</v>
      </c>
      <c r="S32" s="81">
        <v>7.6240000000000014</v>
      </c>
      <c r="T32" s="85">
        <v>7.9029999999999996</v>
      </c>
      <c r="U32" s="86">
        <f>'2017 Summary'!J32</f>
        <v>7.6356999999999999</v>
      </c>
    </row>
    <row r="33" spans="2:21" ht="17.25" x14ac:dyDescent="0.3">
      <c r="B33" s="28" t="s">
        <v>23</v>
      </c>
      <c r="C33" s="23"/>
      <c r="D33" s="78"/>
      <c r="E33" s="75"/>
      <c r="F33" s="75"/>
      <c r="G33" s="75"/>
      <c r="H33" s="75"/>
      <c r="I33" s="75"/>
      <c r="J33" s="81">
        <v>10</v>
      </c>
      <c r="K33" s="81">
        <v>9.7624999999999993</v>
      </c>
      <c r="L33" s="81">
        <v>10</v>
      </c>
      <c r="M33" s="81">
        <v>10</v>
      </c>
      <c r="N33" s="81">
        <v>10</v>
      </c>
      <c r="O33" s="81">
        <v>10</v>
      </c>
      <c r="P33" s="81">
        <v>9.9999999999999982</v>
      </c>
      <c r="Q33" s="81">
        <v>9.9999999999999982</v>
      </c>
      <c r="R33" s="81">
        <v>10.000000000000002</v>
      </c>
      <c r="S33" s="81">
        <v>10.000000000000002</v>
      </c>
      <c r="T33" s="85">
        <v>10</v>
      </c>
      <c r="U33" s="86">
        <f>'2017 Summary'!J33</f>
        <v>10</v>
      </c>
    </row>
    <row r="34" spans="2:21" ht="17.25" x14ac:dyDescent="0.3">
      <c r="B34" s="28" t="s">
        <v>24</v>
      </c>
      <c r="C34" s="23"/>
      <c r="D34" s="78"/>
      <c r="E34" s="75"/>
      <c r="F34" s="75"/>
      <c r="G34" s="75"/>
      <c r="H34" s="75"/>
      <c r="I34" s="75"/>
      <c r="J34" s="81">
        <v>8.9999999999999982</v>
      </c>
      <c r="K34" s="81">
        <v>7.7926000000000002</v>
      </c>
      <c r="L34" s="81">
        <v>8.554000000000002</v>
      </c>
      <c r="M34" s="81">
        <v>8.5540000000000003</v>
      </c>
      <c r="N34" s="81">
        <v>8.554000000000002</v>
      </c>
      <c r="O34" s="81">
        <v>8.554000000000002</v>
      </c>
      <c r="P34" s="81">
        <v>8.5540000000000003</v>
      </c>
      <c r="Q34" s="81">
        <v>8.554000000000002</v>
      </c>
      <c r="R34" s="81">
        <v>8.8991000000000007</v>
      </c>
      <c r="S34" s="81">
        <v>8.8991000000000007</v>
      </c>
      <c r="T34" s="85">
        <v>8.8991000000000007</v>
      </c>
      <c r="U34" s="86">
        <f>'2017 Summary'!J34</f>
        <v>8.8991000000000007</v>
      </c>
    </row>
    <row r="35" spans="2:21" ht="17.25" x14ac:dyDescent="0.3">
      <c r="B35" s="28" t="s">
        <v>25</v>
      </c>
      <c r="C35" s="23"/>
      <c r="D35" s="78"/>
      <c r="E35" s="75"/>
      <c r="F35" s="75"/>
      <c r="G35" s="75"/>
      <c r="H35" s="75"/>
      <c r="I35" s="75"/>
      <c r="J35" s="81">
        <v>6.5</v>
      </c>
      <c r="K35" s="81">
        <v>6.5000000000000009</v>
      </c>
      <c r="L35" s="81">
        <v>6.5</v>
      </c>
      <c r="M35" s="81">
        <v>6.5</v>
      </c>
      <c r="N35" s="81">
        <v>6.4999999999999991</v>
      </c>
      <c r="O35" s="81">
        <v>7.2894000000000005</v>
      </c>
      <c r="P35" s="81">
        <v>7.7208999999999994</v>
      </c>
      <c r="Q35" s="81">
        <v>7.7209000000000021</v>
      </c>
      <c r="R35" s="81">
        <v>8.4909000000000034</v>
      </c>
      <c r="S35" s="81">
        <v>8.4908999999999981</v>
      </c>
      <c r="T35" s="85">
        <v>8.4908999999999981</v>
      </c>
      <c r="U35" s="86">
        <f>'2017 Summary'!J35</f>
        <v>8.4908999999999999</v>
      </c>
    </row>
    <row r="36" spans="2:21" ht="17.25" x14ac:dyDescent="0.3">
      <c r="B36" s="28" t="s">
        <v>26</v>
      </c>
      <c r="C36" s="23"/>
      <c r="D36" s="78"/>
      <c r="E36" s="75"/>
      <c r="F36" s="75"/>
      <c r="G36" s="75"/>
      <c r="H36" s="75"/>
      <c r="I36" s="75"/>
      <c r="J36" s="81">
        <v>9.4027999999999992</v>
      </c>
      <c r="K36" s="81">
        <v>7.7459999999999996</v>
      </c>
      <c r="L36" s="81">
        <v>7.6981000000000002</v>
      </c>
      <c r="M36" s="81">
        <v>7.6824000000000012</v>
      </c>
      <c r="N36" s="81">
        <v>7.7203999999999997</v>
      </c>
      <c r="O36" s="81">
        <v>7.8865000000000007</v>
      </c>
      <c r="P36" s="81">
        <v>8.1548999999999996</v>
      </c>
      <c r="Q36" s="81">
        <v>8.4474999999999998</v>
      </c>
      <c r="R36" s="81">
        <v>8.4775000000000009</v>
      </c>
      <c r="S36" s="81">
        <v>8.5940999999999992</v>
      </c>
      <c r="T36" s="85">
        <v>8.5942000000000025</v>
      </c>
      <c r="U36" s="86">
        <f>'2017 Summary'!J36</f>
        <v>9.0692000000000004</v>
      </c>
    </row>
    <row r="37" spans="2:21" ht="17.25" x14ac:dyDescent="0.3">
      <c r="B37" s="28" t="s">
        <v>27</v>
      </c>
      <c r="C37" s="23"/>
      <c r="D37" s="78"/>
      <c r="E37" s="75"/>
      <c r="F37" s="75"/>
      <c r="G37" s="75"/>
      <c r="H37" s="75"/>
      <c r="I37" s="75"/>
      <c r="J37" s="81">
        <v>8.5</v>
      </c>
      <c r="K37" s="81">
        <v>7.3544</v>
      </c>
      <c r="L37" s="81">
        <v>7.1</v>
      </c>
      <c r="M37" s="81">
        <v>7.0999999999999979</v>
      </c>
      <c r="N37" s="81">
        <v>7.1000000000000014</v>
      </c>
      <c r="O37" s="81">
        <v>7.1000000000000023</v>
      </c>
      <c r="P37" s="81">
        <v>7.1000000000000005</v>
      </c>
      <c r="Q37" s="81">
        <v>7.1</v>
      </c>
      <c r="R37" s="81">
        <v>8.5500000000000025</v>
      </c>
      <c r="S37" s="81">
        <v>8.5500000000000007</v>
      </c>
      <c r="T37" s="85">
        <v>8.5500000000000007</v>
      </c>
      <c r="U37" s="86">
        <f>'2017 Summary'!J37</f>
        <v>9.5500000000000007</v>
      </c>
    </row>
    <row r="38" spans="2:21" ht="17.25" x14ac:dyDescent="0.3">
      <c r="B38" s="28" t="s">
        <v>28</v>
      </c>
      <c r="C38" s="23"/>
      <c r="D38" s="78"/>
      <c r="E38" s="75"/>
      <c r="F38" s="75"/>
      <c r="G38" s="75"/>
      <c r="H38" s="75"/>
      <c r="I38" s="75"/>
      <c r="J38" s="81">
        <v>10.258599999999996</v>
      </c>
      <c r="K38" s="81">
        <v>9.060299999999998</v>
      </c>
      <c r="L38" s="81">
        <v>8.9639999999999969</v>
      </c>
      <c r="M38" s="81">
        <v>8.958499999999999</v>
      </c>
      <c r="N38" s="81">
        <v>8.9853999999999985</v>
      </c>
      <c r="O38" s="81">
        <v>8.9807999999999986</v>
      </c>
      <c r="P38" s="81">
        <v>8.9664999999999999</v>
      </c>
      <c r="Q38" s="81">
        <v>8.9520999999999979</v>
      </c>
      <c r="R38" s="81">
        <v>8.9536999999999978</v>
      </c>
      <c r="S38" s="81">
        <v>8.9451999999999998</v>
      </c>
      <c r="T38" s="85">
        <v>8.9435999999999964</v>
      </c>
      <c r="U38" s="86">
        <f>'2017 Summary'!J38</f>
        <v>8.9208999999999996</v>
      </c>
    </row>
    <row r="39" spans="2:21" ht="17.25" x14ac:dyDescent="0.3">
      <c r="B39" s="28" t="s">
        <v>29</v>
      </c>
      <c r="C39" s="23"/>
      <c r="D39" s="78"/>
      <c r="E39" s="75"/>
      <c r="F39" s="75"/>
      <c r="G39" s="75"/>
      <c r="H39" s="75"/>
      <c r="I39" s="75"/>
      <c r="J39" s="81">
        <v>9.75</v>
      </c>
      <c r="K39" s="81">
        <v>9.5</v>
      </c>
      <c r="L39" s="81">
        <v>9.5</v>
      </c>
      <c r="M39" s="81">
        <v>9.5</v>
      </c>
      <c r="N39" s="81">
        <v>9.4491999999999994</v>
      </c>
      <c r="O39" s="81">
        <v>9.660499999999999</v>
      </c>
      <c r="P39" s="81">
        <v>9.6605000000000025</v>
      </c>
      <c r="Q39" s="81">
        <v>9.660499999999999</v>
      </c>
      <c r="R39" s="81">
        <v>9.4911999999999992</v>
      </c>
      <c r="S39" s="81">
        <v>9.4911999999999992</v>
      </c>
      <c r="T39" s="85">
        <v>9.1960000000000033</v>
      </c>
      <c r="U39" s="86">
        <f>'2017 Summary'!J39</f>
        <v>9.5</v>
      </c>
    </row>
    <row r="40" spans="2:21" ht="17.25" x14ac:dyDescent="0.3">
      <c r="B40" s="28" t="s">
        <v>30</v>
      </c>
      <c r="C40" s="23"/>
      <c r="D40" s="78"/>
      <c r="E40" s="75"/>
      <c r="F40" s="75"/>
      <c r="G40" s="75"/>
      <c r="H40" s="75"/>
      <c r="I40" s="75"/>
      <c r="J40" s="81">
        <v>5.3599999999999994</v>
      </c>
      <c r="K40" s="81">
        <v>5.1407999999999987</v>
      </c>
      <c r="L40" s="81">
        <v>5.1622999999999992</v>
      </c>
      <c r="M40" s="81">
        <v>5.1425999999999998</v>
      </c>
      <c r="N40" s="81">
        <v>5.0934000000000008</v>
      </c>
      <c r="O40" s="81">
        <v>5.0666000000000002</v>
      </c>
      <c r="P40" s="81">
        <v>5.0724000000000027</v>
      </c>
      <c r="Q40" s="81">
        <v>5.4613999999999985</v>
      </c>
      <c r="R40" s="81">
        <v>5.5482999999999993</v>
      </c>
      <c r="S40" s="81">
        <v>5.7976000000000036</v>
      </c>
      <c r="T40" s="85">
        <v>5.8346999999999989</v>
      </c>
      <c r="U40" s="86">
        <f>'2017 Summary'!J40</f>
        <v>5.9901</v>
      </c>
    </row>
    <row r="41" spans="2:21" ht="17.25" x14ac:dyDescent="0.3">
      <c r="B41" s="28" t="s">
        <v>31</v>
      </c>
      <c r="C41" s="23"/>
      <c r="D41" s="78"/>
      <c r="E41" s="75"/>
      <c r="F41" s="75"/>
      <c r="G41" s="75"/>
      <c r="H41" s="75"/>
      <c r="I41" s="75"/>
      <c r="J41" s="81">
        <v>8</v>
      </c>
      <c r="K41" s="81">
        <v>7.2897999999999996</v>
      </c>
      <c r="L41" s="81">
        <v>7.2898000000000005</v>
      </c>
      <c r="M41" s="81">
        <v>7.1222999999999992</v>
      </c>
      <c r="N41" s="81">
        <v>7.1223000000000001</v>
      </c>
      <c r="O41" s="81">
        <v>7.122300000000001</v>
      </c>
      <c r="P41" s="81">
        <v>7.1223000000000001</v>
      </c>
      <c r="Q41" s="81">
        <v>7.3200000000000012</v>
      </c>
      <c r="R41" s="81">
        <v>7.9000000000000012</v>
      </c>
      <c r="S41" s="81">
        <v>7.9</v>
      </c>
      <c r="T41" s="85">
        <v>7.8727000000000009</v>
      </c>
      <c r="U41" s="86">
        <f>'2017 Summary'!J41</f>
        <v>7.8727</v>
      </c>
    </row>
    <row r="42" spans="2:21" ht="17.25" x14ac:dyDescent="0.3">
      <c r="B42" s="28" t="s">
        <v>32</v>
      </c>
      <c r="C42" s="23"/>
      <c r="D42" s="78"/>
      <c r="E42" s="75"/>
      <c r="F42" s="75"/>
      <c r="G42" s="75"/>
      <c r="H42" s="75"/>
      <c r="I42" s="75"/>
      <c r="J42" s="81">
        <v>10</v>
      </c>
      <c r="K42" s="81">
        <v>8.3225999999999996</v>
      </c>
      <c r="L42" s="81">
        <v>8.3226000000000013</v>
      </c>
      <c r="M42" s="81">
        <v>8.3226000000000013</v>
      </c>
      <c r="N42" s="81">
        <v>8.3225999999999996</v>
      </c>
      <c r="O42" s="81">
        <v>8.3226000000000013</v>
      </c>
      <c r="P42" s="81">
        <v>8.311399999999999</v>
      </c>
      <c r="Q42" s="81">
        <v>8.311399999999999</v>
      </c>
      <c r="R42" s="81">
        <v>8.311399999999999</v>
      </c>
      <c r="S42" s="81">
        <v>8.3114000000000026</v>
      </c>
      <c r="T42" s="85">
        <v>7.7197999999999993</v>
      </c>
      <c r="U42" s="86">
        <f>'2017 Summary'!J42</f>
        <v>8.3114000000000008</v>
      </c>
    </row>
    <row r="43" spans="2:21" ht="17.25" x14ac:dyDescent="0.3">
      <c r="B43" s="28" t="s">
        <v>33</v>
      </c>
      <c r="C43" s="23"/>
      <c r="D43" s="78"/>
      <c r="E43" s="75"/>
      <c r="F43" s="75"/>
      <c r="G43" s="75"/>
      <c r="H43" s="75"/>
      <c r="I43" s="75"/>
      <c r="J43" s="81">
        <v>10</v>
      </c>
      <c r="K43" s="81">
        <v>8.6649999999999991</v>
      </c>
      <c r="L43" s="81">
        <v>8.498400000000002</v>
      </c>
      <c r="M43" s="81">
        <v>8.75</v>
      </c>
      <c r="N43" s="81">
        <v>8.75</v>
      </c>
      <c r="O43" s="81">
        <v>8.75</v>
      </c>
      <c r="P43" s="81">
        <v>8.5</v>
      </c>
      <c r="Q43" s="81">
        <v>8.9999999999999964</v>
      </c>
      <c r="R43" s="81">
        <v>9</v>
      </c>
      <c r="S43" s="81">
        <v>8.8730000000000011</v>
      </c>
      <c r="T43" s="85">
        <v>8.9722999999999988</v>
      </c>
      <c r="U43" s="86">
        <f>'2017 Summary'!J43</f>
        <v>9.6999999999999993</v>
      </c>
    </row>
    <row r="44" spans="2:21" ht="17.25" x14ac:dyDescent="0.3">
      <c r="B44" s="28" t="s">
        <v>34</v>
      </c>
      <c r="C44" s="23"/>
      <c r="D44" s="78"/>
      <c r="E44" s="75"/>
      <c r="F44" s="75"/>
      <c r="G44" s="75"/>
      <c r="H44" s="75"/>
      <c r="I44" s="75"/>
      <c r="J44" s="81">
        <v>6.6164000000000005</v>
      </c>
      <c r="K44" s="81">
        <v>5.4827000000000021</v>
      </c>
      <c r="L44" s="81">
        <v>5.5622000000000025</v>
      </c>
      <c r="M44" s="81">
        <v>5.5588000000000024</v>
      </c>
      <c r="N44" s="81">
        <v>5.5615000000000006</v>
      </c>
      <c r="O44" s="81">
        <v>5.5612999999999975</v>
      </c>
      <c r="P44" s="81">
        <v>5.5568999999999997</v>
      </c>
      <c r="Q44" s="81">
        <v>5.5535999999999976</v>
      </c>
      <c r="R44" s="81">
        <v>6.3617000000000008</v>
      </c>
      <c r="S44" s="81">
        <v>6.2725</v>
      </c>
      <c r="T44" s="85">
        <v>6.0750000000000002</v>
      </c>
      <c r="U44" s="86">
        <f>'2017 Summary'!J44</f>
        <v>6.0633999999999997</v>
      </c>
    </row>
    <row r="45" spans="2:21" ht="17.25" x14ac:dyDescent="0.3">
      <c r="B45" s="28" t="s">
        <v>35</v>
      </c>
      <c r="C45" s="23"/>
      <c r="D45" s="78"/>
      <c r="E45" s="75"/>
      <c r="F45" s="75"/>
      <c r="G45" s="75"/>
      <c r="H45" s="75"/>
      <c r="I45" s="75"/>
      <c r="J45" s="81">
        <v>5.4178000000000015</v>
      </c>
      <c r="K45" s="81">
        <v>5.0200999999999993</v>
      </c>
      <c r="L45" s="81">
        <v>4.9408999999999992</v>
      </c>
      <c r="M45" s="81">
        <v>4.9616999999999996</v>
      </c>
      <c r="N45" s="81">
        <v>4.9955999999999978</v>
      </c>
      <c r="O45" s="81">
        <v>4.9977000000000018</v>
      </c>
      <c r="P45" s="81">
        <v>4.9868999999999986</v>
      </c>
      <c r="Q45" s="81">
        <v>5.1989000000000036</v>
      </c>
      <c r="R45" s="81">
        <v>5.1989000000000001</v>
      </c>
      <c r="S45" s="81">
        <v>5.1157999999999983</v>
      </c>
      <c r="T45" s="85">
        <v>5.0427999999999997</v>
      </c>
      <c r="U45" s="86">
        <f>'2017 Summary'!J45</f>
        <v>5.0472999999999999</v>
      </c>
    </row>
    <row r="46" spans="2:21" ht="17.25" x14ac:dyDescent="0.3">
      <c r="B46" s="28" t="s">
        <v>36</v>
      </c>
      <c r="C46" s="23"/>
      <c r="D46" s="78"/>
      <c r="E46" s="75"/>
      <c r="F46" s="75"/>
      <c r="G46" s="75"/>
      <c r="H46" s="75"/>
      <c r="I46" s="75"/>
      <c r="J46" s="81">
        <v>8.490000000000002</v>
      </c>
      <c r="K46" s="81">
        <v>7.713000000000001</v>
      </c>
      <c r="L46" s="81">
        <v>8.35</v>
      </c>
      <c r="M46" s="81">
        <v>8.35</v>
      </c>
      <c r="N46" s="81">
        <v>8.35</v>
      </c>
      <c r="O46" s="81">
        <v>8.35</v>
      </c>
      <c r="P46" s="81">
        <v>8.815100000000001</v>
      </c>
      <c r="Q46" s="81">
        <v>8.8144000000000027</v>
      </c>
      <c r="R46" s="81">
        <v>8.8143999999999991</v>
      </c>
      <c r="S46" s="81">
        <v>8.8143999999999991</v>
      </c>
      <c r="T46" s="85">
        <v>8.8143999999999991</v>
      </c>
      <c r="U46" s="86">
        <f>'2017 Summary'!J46</f>
        <v>8.8143999999999991</v>
      </c>
    </row>
    <row r="47" spans="2:21" ht="17.25" x14ac:dyDescent="0.3">
      <c r="B47" s="28" t="s">
        <v>37</v>
      </c>
      <c r="C47" s="23"/>
      <c r="D47" s="78"/>
      <c r="E47" s="75"/>
      <c r="F47" s="75"/>
      <c r="G47" s="75"/>
      <c r="H47" s="75"/>
      <c r="I47" s="75"/>
      <c r="J47" s="81">
        <v>7.8999999999999995</v>
      </c>
      <c r="K47" s="81">
        <v>7.4212000000000016</v>
      </c>
      <c r="L47" s="81">
        <v>7.4211999999999971</v>
      </c>
      <c r="M47" s="81">
        <v>7.4211999999999971</v>
      </c>
      <c r="N47" s="81">
        <v>7.4212000000000025</v>
      </c>
      <c r="O47" s="81">
        <v>7.811399999999999</v>
      </c>
      <c r="P47" s="81">
        <v>8.01</v>
      </c>
      <c r="Q47" s="81">
        <v>8.3307000000000002</v>
      </c>
      <c r="R47" s="81">
        <v>8.2741000000000007</v>
      </c>
      <c r="S47" s="81">
        <v>8.2740999999999989</v>
      </c>
      <c r="T47" s="85">
        <v>9</v>
      </c>
      <c r="U47" s="86">
        <f>'2017 Summary'!J47</f>
        <v>9</v>
      </c>
    </row>
    <row r="48" spans="2:21" ht="17.25" x14ac:dyDescent="0.3">
      <c r="B48" s="28" t="s">
        <v>38</v>
      </c>
      <c r="C48" s="23"/>
      <c r="D48" s="78"/>
      <c r="E48" s="75"/>
      <c r="F48" s="75"/>
      <c r="G48" s="75"/>
      <c r="H48" s="75"/>
      <c r="I48" s="75"/>
      <c r="J48" s="81">
        <v>10</v>
      </c>
      <c r="K48" s="81">
        <v>10</v>
      </c>
      <c r="L48" s="81">
        <v>10</v>
      </c>
      <c r="M48" s="81">
        <v>10</v>
      </c>
      <c r="N48" s="81">
        <v>10</v>
      </c>
      <c r="O48" s="81">
        <v>10</v>
      </c>
      <c r="P48" s="81">
        <v>10.000000000000004</v>
      </c>
      <c r="Q48" s="81">
        <v>10</v>
      </c>
      <c r="R48" s="81">
        <v>10</v>
      </c>
      <c r="S48" s="81">
        <v>9.9999999999999982</v>
      </c>
      <c r="T48" s="85">
        <v>10</v>
      </c>
      <c r="U48" s="86">
        <f>'2017 Summary'!J48</f>
        <v>10</v>
      </c>
    </row>
    <row r="49" spans="2:21" ht="17.25" x14ac:dyDescent="0.3">
      <c r="B49" s="28" t="s">
        <v>39</v>
      </c>
      <c r="C49" s="23"/>
      <c r="D49" s="78"/>
      <c r="E49" s="75"/>
      <c r="F49" s="75"/>
      <c r="G49" s="75"/>
      <c r="H49" s="75"/>
      <c r="I49" s="75"/>
      <c r="J49" s="81">
        <v>9.2499999999999982</v>
      </c>
      <c r="K49" s="81">
        <v>8.0820000000000007</v>
      </c>
      <c r="L49" s="81">
        <v>8.4204999999999988</v>
      </c>
      <c r="M49" s="81">
        <v>8.9439999999999991</v>
      </c>
      <c r="N49" s="81">
        <v>9.39</v>
      </c>
      <c r="O49" s="81">
        <v>9.5487000000000002</v>
      </c>
      <c r="P49" s="81">
        <v>9.6963999999999988</v>
      </c>
      <c r="Q49" s="81">
        <v>9.9999999999999982</v>
      </c>
      <c r="R49" s="81">
        <v>10</v>
      </c>
      <c r="S49" s="81">
        <v>10</v>
      </c>
      <c r="T49" s="85">
        <v>10</v>
      </c>
      <c r="U49" s="86">
        <f>'2017 Summary'!J49</f>
        <v>10</v>
      </c>
    </row>
    <row r="50" spans="2:21" ht="17.25" x14ac:dyDescent="0.3">
      <c r="B50" s="28" t="s">
        <v>40</v>
      </c>
      <c r="C50" s="23"/>
      <c r="D50" s="78"/>
      <c r="E50" s="75"/>
      <c r="F50" s="75"/>
      <c r="G50" s="75"/>
      <c r="H50" s="75"/>
      <c r="I50" s="75"/>
      <c r="J50" s="81">
        <v>7.9191000000000003</v>
      </c>
      <c r="K50" s="81">
        <v>6.7414000000000023</v>
      </c>
      <c r="L50" s="81">
        <v>6.7404999999999982</v>
      </c>
      <c r="M50" s="81">
        <v>6.7430000000000003</v>
      </c>
      <c r="N50" s="81">
        <v>6.74</v>
      </c>
      <c r="O50" s="81">
        <v>6.7401999999999997</v>
      </c>
      <c r="P50" s="81">
        <v>6.7409000000000008</v>
      </c>
      <c r="Q50" s="81">
        <v>6.7424000000000008</v>
      </c>
      <c r="R50" s="81">
        <v>6.7562999999999978</v>
      </c>
      <c r="S50" s="81">
        <v>6.8492000000000015</v>
      </c>
      <c r="T50" s="85">
        <v>6.8656999999999986</v>
      </c>
      <c r="U50" s="86">
        <f>'2017 Summary'!J50</f>
        <v>6.8745000000000003</v>
      </c>
    </row>
    <row r="51" spans="2:21" ht="17.25" x14ac:dyDescent="0.3">
      <c r="B51" s="28" t="s">
        <v>41</v>
      </c>
      <c r="C51" s="23"/>
      <c r="D51" s="78"/>
      <c r="E51" s="75"/>
      <c r="F51" s="75"/>
      <c r="G51" s="75"/>
      <c r="H51" s="75"/>
      <c r="I51" s="75"/>
      <c r="J51" s="81">
        <v>7.3159999999999981</v>
      </c>
      <c r="K51" s="81">
        <v>6.0422999999999991</v>
      </c>
      <c r="L51" s="81">
        <v>6.0657999999999985</v>
      </c>
      <c r="M51" s="81">
        <v>6.2363</v>
      </c>
      <c r="N51" s="81">
        <v>6.610199999999999</v>
      </c>
      <c r="O51" s="81">
        <v>6.5309999999999988</v>
      </c>
      <c r="P51" s="81">
        <v>6.4988000000000019</v>
      </c>
      <c r="Q51" s="81">
        <v>6.7750000000000012</v>
      </c>
      <c r="R51" s="81">
        <v>6.9644000000000013</v>
      </c>
      <c r="S51" s="81">
        <v>6.9365000000000006</v>
      </c>
      <c r="T51" s="85">
        <v>6.9434999999999967</v>
      </c>
      <c r="U51" s="86">
        <f>'2017 Summary'!J51</f>
        <v>7.1519000000000004</v>
      </c>
    </row>
    <row r="52" spans="2:21" ht="17.25" x14ac:dyDescent="0.3">
      <c r="B52" s="28" t="s">
        <v>42</v>
      </c>
      <c r="C52" s="23"/>
      <c r="D52" s="78"/>
      <c r="E52" s="75"/>
      <c r="F52" s="75"/>
      <c r="G52" s="75"/>
      <c r="H52" s="75"/>
      <c r="I52" s="75"/>
      <c r="J52" s="81">
        <v>7.4048999999999987</v>
      </c>
      <c r="K52" s="81">
        <v>6.7128999999999994</v>
      </c>
      <c r="L52" s="81">
        <v>7.1044999999999989</v>
      </c>
      <c r="M52" s="81">
        <v>7.3653000000000013</v>
      </c>
      <c r="N52" s="81">
        <v>7.7836000000000016</v>
      </c>
      <c r="O52" s="81">
        <v>8.0019000000000027</v>
      </c>
      <c r="P52" s="81">
        <v>7.9951000000000025</v>
      </c>
      <c r="Q52" s="81">
        <v>8.2494000000000014</v>
      </c>
      <c r="R52" s="81">
        <v>8.4440000000000026</v>
      </c>
      <c r="S52" s="81">
        <v>8.6507000000000023</v>
      </c>
      <c r="T52" s="85">
        <v>8.6670999999999996</v>
      </c>
      <c r="U52" s="86">
        <f>'2017 Summary'!J52</f>
        <v>8.8714999999999993</v>
      </c>
    </row>
    <row r="53" spans="2:21" ht="17.25" x14ac:dyDescent="0.3">
      <c r="B53" s="28" t="s">
        <v>43</v>
      </c>
      <c r="C53" s="23"/>
      <c r="D53" s="78"/>
      <c r="E53" s="75"/>
      <c r="F53" s="75"/>
      <c r="G53" s="75"/>
      <c r="H53" s="75"/>
      <c r="I53" s="75"/>
      <c r="J53" s="81">
        <v>8.430200000000001</v>
      </c>
      <c r="K53" s="81">
        <v>6.9402999999999997</v>
      </c>
      <c r="L53" s="81">
        <v>7.1618999999999993</v>
      </c>
      <c r="M53" s="81">
        <v>7.1276999999999955</v>
      </c>
      <c r="N53" s="81">
        <v>7.9139000000000008</v>
      </c>
      <c r="O53" s="81">
        <v>7.0067999999999993</v>
      </c>
      <c r="P53" s="81">
        <v>6.8450999999999986</v>
      </c>
      <c r="Q53" s="81">
        <v>6.830899999999998</v>
      </c>
      <c r="R53" s="81">
        <v>6.8637000000000015</v>
      </c>
      <c r="S53" s="81">
        <v>6.8273000000000001</v>
      </c>
      <c r="T53" s="85">
        <v>6.8043000000000031</v>
      </c>
      <c r="U53" s="86">
        <f>'2017 Summary'!J53</f>
        <v>6.7873999999999999</v>
      </c>
    </row>
    <row r="54" spans="2:21" ht="17.25" x14ac:dyDescent="0.3">
      <c r="B54" s="28" t="s">
        <v>44</v>
      </c>
      <c r="C54" s="23"/>
      <c r="D54" s="78"/>
      <c r="E54" s="75"/>
      <c r="F54" s="75"/>
      <c r="G54" s="75"/>
      <c r="H54" s="75"/>
      <c r="I54" s="75"/>
      <c r="J54" s="81">
        <v>3.1162999999999998</v>
      </c>
      <c r="K54" s="81">
        <v>2.8201000000000005</v>
      </c>
      <c r="L54" s="81">
        <v>3.2031999999999985</v>
      </c>
      <c r="M54" s="81">
        <v>3.7789000000000001</v>
      </c>
      <c r="N54" s="81">
        <v>4.1633000000000004</v>
      </c>
      <c r="O54" s="81">
        <v>4.1802000000000001</v>
      </c>
      <c r="P54" s="81">
        <v>4.0269999999999992</v>
      </c>
      <c r="Q54" s="81">
        <v>4.1177999999999999</v>
      </c>
      <c r="R54" s="81">
        <v>3.9395999999999995</v>
      </c>
      <c r="S54" s="81">
        <v>3.7225999999999999</v>
      </c>
      <c r="T54" s="85">
        <v>3.5228000000000006</v>
      </c>
      <c r="U54" s="86">
        <f>'2017 Summary'!J54</f>
        <v>3.4148999999999998</v>
      </c>
    </row>
    <row r="55" spans="2:21" ht="17.25" x14ac:dyDescent="0.3">
      <c r="B55" s="28" t="s">
        <v>45</v>
      </c>
      <c r="C55" s="23"/>
      <c r="D55" s="78"/>
      <c r="E55" s="75"/>
      <c r="F55" s="75"/>
      <c r="G55" s="75"/>
      <c r="H55" s="75"/>
      <c r="I55" s="75"/>
      <c r="J55" s="81">
        <v>7.5068999999999999</v>
      </c>
      <c r="K55" s="81">
        <v>6.4791000000000007</v>
      </c>
      <c r="L55" s="81">
        <v>6.786900000000001</v>
      </c>
      <c r="M55" s="81">
        <v>6.7980999999999998</v>
      </c>
      <c r="N55" s="81">
        <v>6.7936000000000014</v>
      </c>
      <c r="O55" s="81">
        <v>6.7843</v>
      </c>
      <c r="P55" s="81">
        <v>6.7783000000000015</v>
      </c>
      <c r="Q55" s="81">
        <v>6.7817999999999987</v>
      </c>
      <c r="R55" s="81">
        <v>7.7837000000000005</v>
      </c>
      <c r="S55" s="81">
        <v>7.782</v>
      </c>
      <c r="T55" s="85">
        <v>7.7786000000000008</v>
      </c>
      <c r="U55" s="86">
        <f>'2017 Summary'!J55</f>
        <v>7.8120000000000003</v>
      </c>
    </row>
    <row r="56" spans="2:21" ht="17.25" x14ac:dyDescent="0.3">
      <c r="B56" s="28" t="s">
        <v>46</v>
      </c>
      <c r="C56" s="23"/>
      <c r="D56" s="78"/>
      <c r="E56" s="75"/>
      <c r="F56" s="75"/>
      <c r="G56" s="75"/>
      <c r="H56" s="75"/>
      <c r="I56" s="75"/>
      <c r="J56" s="81">
        <v>3.7418000000000013</v>
      </c>
      <c r="K56" s="81">
        <v>3.4283999999999994</v>
      </c>
      <c r="L56" s="81">
        <v>3.3802000000000012</v>
      </c>
      <c r="M56" s="81">
        <v>3.3718999999999992</v>
      </c>
      <c r="N56" s="81">
        <v>3.3734000000000011</v>
      </c>
      <c r="O56" s="81">
        <v>3.3742999999999994</v>
      </c>
      <c r="P56" s="81">
        <v>3.3754999999999997</v>
      </c>
      <c r="Q56" s="81">
        <v>3.5164000000000004</v>
      </c>
      <c r="R56" s="81">
        <v>3.573</v>
      </c>
      <c r="S56" s="81">
        <v>3.572000000000001</v>
      </c>
      <c r="T56" s="85">
        <v>3.5715999999999997</v>
      </c>
      <c r="U56" s="86">
        <f>'2017 Summary'!J56</f>
        <v>3.9714</v>
      </c>
    </row>
    <row r="57" spans="2:21" ht="17.25" x14ac:dyDescent="0.3">
      <c r="B57" s="28" t="s">
        <v>47</v>
      </c>
      <c r="C57" s="23"/>
      <c r="D57" s="78"/>
      <c r="E57" s="75"/>
      <c r="F57" s="75"/>
      <c r="G57" s="75"/>
      <c r="H57" s="75"/>
      <c r="I57" s="75"/>
      <c r="J57" s="81">
        <v>5.8468</v>
      </c>
      <c r="K57" s="81">
        <v>5.3376999999999981</v>
      </c>
      <c r="L57" s="81">
        <v>6.2718999999999996</v>
      </c>
      <c r="M57" s="81">
        <v>7.5029999999999983</v>
      </c>
      <c r="N57" s="81">
        <v>8.0000000000000018</v>
      </c>
      <c r="O57" s="81">
        <v>8.5469999999999988</v>
      </c>
      <c r="P57" s="81">
        <v>8.5470000000000041</v>
      </c>
      <c r="Q57" s="81">
        <v>8.5469999999999988</v>
      </c>
      <c r="R57" s="81">
        <v>8.5470000000000006</v>
      </c>
      <c r="S57" s="81">
        <v>8.4741</v>
      </c>
      <c r="T57" s="85">
        <v>8.1353999999999989</v>
      </c>
      <c r="U57" s="86">
        <f>'2017 Summary'!J57</f>
        <v>7.8684000000000003</v>
      </c>
    </row>
    <row r="58" spans="2:21" ht="17.25" x14ac:dyDescent="0.3">
      <c r="B58" s="28" t="s">
        <v>48</v>
      </c>
      <c r="C58" s="23"/>
      <c r="D58" s="78"/>
      <c r="E58" s="75"/>
      <c r="F58" s="75"/>
      <c r="G58" s="75"/>
      <c r="H58" s="75"/>
      <c r="I58" s="75"/>
      <c r="J58" s="81">
        <v>7.832399999999998</v>
      </c>
      <c r="K58" s="81">
        <v>6.7360999999999995</v>
      </c>
      <c r="L58" s="81">
        <v>6.7226999999999988</v>
      </c>
      <c r="M58" s="81">
        <v>6.7014000000000005</v>
      </c>
      <c r="N58" s="81">
        <v>6.7032999999999996</v>
      </c>
      <c r="O58" s="81">
        <v>6.6974000000000018</v>
      </c>
      <c r="P58" s="81">
        <v>6.694399999999999</v>
      </c>
      <c r="Q58" s="81">
        <v>6.6948999999999996</v>
      </c>
      <c r="R58" s="81">
        <v>6.6961000000000013</v>
      </c>
      <c r="S58" s="81">
        <v>6.682500000000001</v>
      </c>
      <c r="T58" s="85">
        <v>6.6946999999999992</v>
      </c>
      <c r="U58" s="86">
        <f>'2017 Summary'!J58</f>
        <v>6.6802999999999999</v>
      </c>
    </row>
    <row r="59" spans="2:21" ht="17.25" x14ac:dyDescent="0.3">
      <c r="B59" s="28" t="s">
        <v>49</v>
      </c>
      <c r="C59" s="23"/>
      <c r="D59" s="78"/>
      <c r="E59" s="75"/>
      <c r="F59" s="75"/>
      <c r="G59" s="75"/>
      <c r="H59" s="75"/>
      <c r="I59" s="75"/>
      <c r="J59" s="81">
        <v>6.797699999999999</v>
      </c>
      <c r="K59" s="81">
        <v>6.0976999999999997</v>
      </c>
      <c r="L59" s="81">
        <v>6.2538999999999998</v>
      </c>
      <c r="M59" s="81">
        <v>7.4634</v>
      </c>
      <c r="N59" s="81">
        <v>7.8681000000000028</v>
      </c>
      <c r="O59" s="81">
        <v>7.8903999999999987</v>
      </c>
      <c r="P59" s="81">
        <v>7.8829000000000002</v>
      </c>
      <c r="Q59" s="81">
        <v>7.8872</v>
      </c>
      <c r="R59" s="81">
        <v>7.8830999999999989</v>
      </c>
      <c r="S59" s="81">
        <v>7.9198000000000031</v>
      </c>
      <c r="T59" s="85">
        <v>7.919299999999998</v>
      </c>
      <c r="U59" s="86">
        <f>'2017 Summary'!J59</f>
        <v>7.9223999999999997</v>
      </c>
    </row>
    <row r="60" spans="2:21" ht="17.25" x14ac:dyDescent="0.3">
      <c r="B60" s="28" t="s">
        <v>50</v>
      </c>
      <c r="C60" s="23"/>
      <c r="D60" s="78"/>
      <c r="E60" s="75"/>
      <c r="F60" s="75"/>
      <c r="G60" s="75"/>
      <c r="H60" s="75"/>
      <c r="I60" s="75"/>
      <c r="J60" s="81">
        <v>6.0079999999999991</v>
      </c>
      <c r="K60" s="81">
        <v>5.2778000000000027</v>
      </c>
      <c r="L60" s="81">
        <v>5.3686999999999987</v>
      </c>
      <c r="M60" s="81">
        <v>6.133700000000001</v>
      </c>
      <c r="N60" s="81">
        <v>6.6144000000000007</v>
      </c>
      <c r="O60" s="81">
        <v>6.6459000000000028</v>
      </c>
      <c r="P60" s="81">
        <v>6.6455000000000028</v>
      </c>
      <c r="Q60" s="81">
        <v>6.634299999999997</v>
      </c>
      <c r="R60" s="81">
        <v>6.6404999999999976</v>
      </c>
      <c r="S60" s="81">
        <v>6.6246999999999989</v>
      </c>
      <c r="T60" s="85">
        <v>6.6189</v>
      </c>
      <c r="U60" s="86">
        <f>'2017 Summary'!J60</f>
        <v>6.5925000000000002</v>
      </c>
    </row>
    <row r="61" spans="2:21" ht="17.25" x14ac:dyDescent="0.3">
      <c r="B61" s="28" t="s">
        <v>51</v>
      </c>
      <c r="C61" s="23"/>
      <c r="D61" s="78"/>
      <c r="E61" s="75"/>
      <c r="F61" s="75"/>
      <c r="G61" s="75"/>
      <c r="H61" s="75"/>
      <c r="I61" s="75"/>
      <c r="J61" s="81">
        <v>6.9912000000000027</v>
      </c>
      <c r="K61" s="81">
        <v>6.352100000000001</v>
      </c>
      <c r="L61" s="81">
        <v>6.3521000000000001</v>
      </c>
      <c r="M61" s="81">
        <v>7.4737999999999998</v>
      </c>
      <c r="N61" s="81">
        <v>7.6814000000000009</v>
      </c>
      <c r="O61" s="81">
        <v>7.6840000000000011</v>
      </c>
      <c r="P61" s="81">
        <v>8.285400000000001</v>
      </c>
      <c r="Q61" s="81">
        <v>8.9327000000000005</v>
      </c>
      <c r="R61" s="81">
        <v>8.9365999999999985</v>
      </c>
      <c r="S61" s="81">
        <v>9.2867999999999995</v>
      </c>
      <c r="T61" s="85">
        <v>9.2906999999999975</v>
      </c>
      <c r="U61" s="86">
        <f>'2017 Summary'!J61</f>
        <v>9.2944999999999993</v>
      </c>
    </row>
    <row r="62" spans="2:21" ht="17.25" x14ac:dyDescent="0.3">
      <c r="B62" s="28" t="s">
        <v>52</v>
      </c>
      <c r="C62" s="23"/>
      <c r="D62" s="78"/>
      <c r="E62" s="75"/>
      <c r="F62" s="75"/>
      <c r="G62" s="75"/>
      <c r="H62" s="75"/>
      <c r="I62" s="75"/>
      <c r="J62" s="81">
        <v>7.0642000000000005</v>
      </c>
      <c r="K62" s="81">
        <v>6.3152999999999988</v>
      </c>
      <c r="L62" s="81">
        <v>6.2970000000000006</v>
      </c>
      <c r="M62" s="81">
        <v>6.3074999999999992</v>
      </c>
      <c r="N62" s="81">
        <v>6.3340999999999994</v>
      </c>
      <c r="O62" s="81">
        <v>6.6101999999999981</v>
      </c>
      <c r="P62" s="81">
        <v>6.8704999999999981</v>
      </c>
      <c r="Q62" s="81">
        <v>7.1197000000000008</v>
      </c>
      <c r="R62" s="81">
        <v>7.1231000000000009</v>
      </c>
      <c r="S62" s="81">
        <v>7.1094000000000008</v>
      </c>
      <c r="T62" s="85">
        <v>7.1008000000000031</v>
      </c>
      <c r="U62" s="86">
        <f>'2017 Summary'!J62</f>
        <v>7.1115000000000004</v>
      </c>
    </row>
    <row r="63" spans="2:21" ht="17.25" x14ac:dyDescent="0.3">
      <c r="B63" s="28" t="s">
        <v>53</v>
      </c>
      <c r="C63" s="23"/>
      <c r="D63" s="78"/>
      <c r="E63" s="75"/>
      <c r="F63" s="75"/>
      <c r="G63" s="75"/>
      <c r="H63" s="75"/>
      <c r="I63" s="75"/>
      <c r="J63" s="81">
        <v>8.8056000000000001</v>
      </c>
      <c r="K63" s="81">
        <v>7.2617000000000012</v>
      </c>
      <c r="L63" s="81">
        <v>7.253099999999999</v>
      </c>
      <c r="M63" s="81">
        <v>7.2471000000000005</v>
      </c>
      <c r="N63" s="81">
        <v>7.1876000000000015</v>
      </c>
      <c r="O63" s="81">
        <v>7.1880000000000033</v>
      </c>
      <c r="P63" s="81">
        <v>7.248800000000001</v>
      </c>
      <c r="Q63" s="81">
        <v>7.3095999999999997</v>
      </c>
      <c r="R63" s="81">
        <v>7.3077000000000005</v>
      </c>
      <c r="S63" s="81">
        <v>7.3059999999999992</v>
      </c>
      <c r="T63" s="85">
        <v>7.3031999999999986</v>
      </c>
      <c r="U63" s="86">
        <f>'2017 Summary'!J63</f>
        <v>7.3117000000000001</v>
      </c>
    </row>
    <row r="64" spans="2:21" ht="17.25" x14ac:dyDescent="0.3">
      <c r="B64" s="28" t="s">
        <v>54</v>
      </c>
      <c r="C64" s="23"/>
      <c r="D64" s="78"/>
      <c r="E64" s="75"/>
      <c r="F64" s="75"/>
      <c r="G64" s="75"/>
      <c r="H64" s="75"/>
      <c r="I64" s="75"/>
      <c r="J64" s="81">
        <v>9.9191999999999982</v>
      </c>
      <c r="K64" s="81">
        <v>9.2430000000000021</v>
      </c>
      <c r="L64" s="81">
        <v>9.2478000000000016</v>
      </c>
      <c r="M64" s="81">
        <v>9.2477</v>
      </c>
      <c r="N64" s="81">
        <v>9.2443000000000008</v>
      </c>
      <c r="O64" s="81">
        <v>9.2446999999999981</v>
      </c>
      <c r="P64" s="81">
        <v>9.2456999999999994</v>
      </c>
      <c r="Q64" s="81">
        <v>9.5704000000000029</v>
      </c>
      <c r="R64" s="81">
        <v>9.5708000000000002</v>
      </c>
      <c r="S64" s="81">
        <v>10.048</v>
      </c>
      <c r="T64" s="85">
        <v>10.0648</v>
      </c>
      <c r="U64" s="86">
        <f>'2017 Summary'!J64</f>
        <v>10.8582</v>
      </c>
    </row>
    <row r="65" spans="2:21" ht="17.25" x14ac:dyDescent="0.3">
      <c r="B65" s="28" t="s">
        <v>55</v>
      </c>
      <c r="C65" s="23"/>
      <c r="D65" s="78"/>
      <c r="E65" s="75"/>
      <c r="F65" s="75"/>
      <c r="G65" s="75"/>
      <c r="H65" s="75"/>
      <c r="I65" s="75"/>
      <c r="J65" s="81">
        <v>6.9869999999999992</v>
      </c>
      <c r="K65" s="81">
        <v>6.0282</v>
      </c>
      <c r="L65" s="81">
        <v>6.0312000000000001</v>
      </c>
      <c r="M65" s="81">
        <v>6.6719999999999997</v>
      </c>
      <c r="N65" s="81">
        <v>6.6737000000000002</v>
      </c>
      <c r="O65" s="81">
        <v>7.2527999999999997</v>
      </c>
      <c r="P65" s="81">
        <v>7.2564000000000011</v>
      </c>
      <c r="Q65" s="81">
        <v>7.2543000000000015</v>
      </c>
      <c r="R65" s="81">
        <v>7.2551999999999994</v>
      </c>
      <c r="S65" s="81">
        <v>7.2515000000000001</v>
      </c>
      <c r="T65" s="85">
        <v>7.2519000000000009</v>
      </c>
      <c r="U65" s="86">
        <f>'2017 Summary'!J65</f>
        <v>7.2518000000000002</v>
      </c>
    </row>
    <row r="66" spans="2:21" ht="17.25" x14ac:dyDescent="0.3">
      <c r="B66" s="28" t="s">
        <v>56</v>
      </c>
      <c r="C66" s="23"/>
      <c r="D66" s="78"/>
      <c r="E66" s="75"/>
      <c r="F66" s="75"/>
      <c r="G66" s="75"/>
      <c r="H66" s="75"/>
      <c r="I66" s="75"/>
      <c r="J66" s="81">
        <v>7.9179000000000013</v>
      </c>
      <c r="K66" s="81">
        <v>7.3474999999999984</v>
      </c>
      <c r="L66" s="81">
        <v>7.3312000000000008</v>
      </c>
      <c r="M66" s="81">
        <v>7.3668999999999993</v>
      </c>
      <c r="N66" s="81">
        <v>8.1472999999999995</v>
      </c>
      <c r="O66" s="81">
        <v>8.1086999999999989</v>
      </c>
      <c r="P66" s="81">
        <v>8.1152000000000015</v>
      </c>
      <c r="Q66" s="81">
        <v>8.3506999999999998</v>
      </c>
      <c r="R66" s="81">
        <v>8.3430999999999997</v>
      </c>
      <c r="S66" s="81">
        <v>8.6686999999999976</v>
      </c>
      <c r="T66" s="85">
        <v>8.5913000000000004</v>
      </c>
      <c r="U66" s="86">
        <f>'2017 Summary'!J66</f>
        <v>8.9082000000000008</v>
      </c>
    </row>
    <row r="67" spans="2:21" ht="17.25" x14ac:dyDescent="0.3">
      <c r="B67" s="28" t="s">
        <v>57</v>
      </c>
      <c r="C67" s="23"/>
      <c r="D67" s="78"/>
      <c r="E67" s="75"/>
      <c r="F67" s="75"/>
      <c r="G67" s="75"/>
      <c r="H67" s="75"/>
      <c r="I67" s="75"/>
      <c r="J67" s="81">
        <v>6.6175000000000006</v>
      </c>
      <c r="K67" s="81">
        <v>6.0952999999999999</v>
      </c>
      <c r="L67" s="81">
        <v>6.0952999999999999</v>
      </c>
      <c r="M67" s="81">
        <v>6.0952999999999999</v>
      </c>
      <c r="N67" s="81">
        <v>6.0953000000000008</v>
      </c>
      <c r="O67" s="81">
        <v>6.0952999999999991</v>
      </c>
      <c r="P67" s="81">
        <v>6.0952999999999999</v>
      </c>
      <c r="Q67" s="81">
        <v>6.0952999999999999</v>
      </c>
      <c r="R67" s="81">
        <v>6.0953000000000017</v>
      </c>
      <c r="S67" s="81">
        <v>6.0953000000000008</v>
      </c>
      <c r="T67" s="85">
        <v>6.0953000000000008</v>
      </c>
      <c r="U67" s="86">
        <f>'2017 Summary'!J67</f>
        <v>6.0952999999999999</v>
      </c>
    </row>
    <row r="68" spans="2:21" ht="17.25" x14ac:dyDescent="0.3">
      <c r="B68" s="28" t="s">
        <v>58</v>
      </c>
      <c r="C68" s="23"/>
      <c r="D68" s="78"/>
      <c r="E68" s="75"/>
      <c r="F68" s="75"/>
      <c r="G68" s="75"/>
      <c r="H68" s="75"/>
      <c r="I68" s="75"/>
      <c r="J68" s="81">
        <v>4.1898</v>
      </c>
      <c r="K68" s="81">
        <v>3.8449999999999998</v>
      </c>
      <c r="L68" s="81">
        <v>3.7432000000000007</v>
      </c>
      <c r="M68" s="81">
        <v>3.7217999999999991</v>
      </c>
      <c r="N68" s="81">
        <v>3.702300000000001</v>
      </c>
      <c r="O68" s="81">
        <v>3.6961000000000013</v>
      </c>
      <c r="P68" s="81">
        <v>3.862099999999999</v>
      </c>
      <c r="Q68" s="81">
        <v>3.7971999999999997</v>
      </c>
      <c r="R68" s="81">
        <v>3.8084999999999987</v>
      </c>
      <c r="S68" s="81">
        <v>3.835300000000001</v>
      </c>
      <c r="T68" s="85">
        <v>3.8372999999999999</v>
      </c>
      <c r="U68" s="86">
        <f>'2017 Summary'!J68</f>
        <v>3.8481000000000001</v>
      </c>
    </row>
    <row r="69" spans="2:21" ht="17.25" x14ac:dyDescent="0.3">
      <c r="B69" s="28" t="s">
        <v>59</v>
      </c>
      <c r="C69" s="23"/>
      <c r="D69" s="78"/>
      <c r="E69" s="75"/>
      <c r="F69" s="75"/>
      <c r="G69" s="75"/>
      <c r="H69" s="75"/>
      <c r="I69" s="75"/>
      <c r="J69" s="81">
        <v>6.6777999999999995</v>
      </c>
      <c r="K69" s="81">
        <v>5.8401000000000014</v>
      </c>
      <c r="L69" s="81">
        <v>6.1418000000000017</v>
      </c>
      <c r="M69" s="81">
        <v>6.5195999999999996</v>
      </c>
      <c r="N69" s="81">
        <v>6.5114999999999981</v>
      </c>
      <c r="O69" s="81">
        <v>6.5146999999999951</v>
      </c>
      <c r="P69" s="81">
        <v>6.5157999999999952</v>
      </c>
      <c r="Q69" s="81">
        <v>6.5194999999999972</v>
      </c>
      <c r="R69" s="81">
        <v>6.5231999999999992</v>
      </c>
      <c r="S69" s="81">
        <v>6.6167999999999996</v>
      </c>
      <c r="T69" s="85">
        <v>6.6180999999999983</v>
      </c>
      <c r="U69" s="86">
        <f>'2017 Summary'!J69</f>
        <v>6.9260999999999999</v>
      </c>
    </row>
    <row r="70" spans="2:21" ht="17.25" x14ac:dyDescent="0.3">
      <c r="B70" s="28" t="s">
        <v>60</v>
      </c>
      <c r="C70" s="23"/>
      <c r="D70" s="78"/>
      <c r="E70" s="75"/>
      <c r="F70" s="75"/>
      <c r="G70" s="75"/>
      <c r="H70" s="75"/>
      <c r="I70" s="75"/>
      <c r="J70" s="81">
        <v>6.4410000000000007</v>
      </c>
      <c r="K70" s="81">
        <v>5.4389000000000003</v>
      </c>
      <c r="L70" s="81">
        <v>5.8955000000000002</v>
      </c>
      <c r="M70" s="81">
        <v>6.01</v>
      </c>
      <c r="N70" s="81">
        <v>6.33</v>
      </c>
      <c r="O70" s="81">
        <v>6.32</v>
      </c>
      <c r="P70" s="81">
        <v>6.3500000000000005</v>
      </c>
      <c r="Q70" s="81">
        <v>6.22</v>
      </c>
      <c r="R70" s="81">
        <v>5.8999999999999995</v>
      </c>
      <c r="S70" s="81">
        <v>5.6999999999999993</v>
      </c>
      <c r="T70" s="85">
        <v>5.589999999999999</v>
      </c>
      <c r="U70" s="86">
        <f>'2017 Summary'!J70</f>
        <v>5.52</v>
      </c>
    </row>
    <row r="71" spans="2:21" ht="17.25" x14ac:dyDescent="0.3">
      <c r="B71" s="28" t="s">
        <v>61</v>
      </c>
      <c r="C71" s="23"/>
      <c r="D71" s="78"/>
      <c r="E71" s="75"/>
      <c r="F71" s="75"/>
      <c r="G71" s="75"/>
      <c r="H71" s="75"/>
      <c r="I71" s="75"/>
      <c r="J71" s="81">
        <v>8.9999999999999982</v>
      </c>
      <c r="K71" s="81">
        <v>7.9096000000000011</v>
      </c>
      <c r="L71" s="81">
        <v>7.6160000000000014</v>
      </c>
      <c r="M71" s="81">
        <v>8.0000000000000018</v>
      </c>
      <c r="N71" s="81">
        <v>8.0000000000000018</v>
      </c>
      <c r="O71" s="81">
        <v>7.9999999999999973</v>
      </c>
      <c r="P71" s="81">
        <v>8.5</v>
      </c>
      <c r="Q71" s="81">
        <v>8.9999999999999982</v>
      </c>
      <c r="R71" s="81">
        <v>9.0000000000000018</v>
      </c>
      <c r="S71" s="81">
        <v>9.0000000000000018</v>
      </c>
      <c r="T71" s="85">
        <v>8.9999999999999964</v>
      </c>
      <c r="U71" s="86">
        <f>'2017 Summary'!J71</f>
        <v>9</v>
      </c>
    </row>
    <row r="72" spans="2:21" ht="17.25" x14ac:dyDescent="0.3">
      <c r="B72" s="28" t="s">
        <v>62</v>
      </c>
      <c r="C72" s="23"/>
      <c r="D72" s="78"/>
      <c r="E72" s="75"/>
      <c r="F72" s="75"/>
      <c r="G72" s="75"/>
      <c r="H72" s="75"/>
      <c r="I72" s="75"/>
      <c r="J72" s="81">
        <v>9.1214999999999993</v>
      </c>
      <c r="K72" s="81">
        <v>8.1697000000000024</v>
      </c>
      <c r="L72" s="81">
        <v>7.9314000000000018</v>
      </c>
      <c r="M72" s="81">
        <v>7.9232999999999976</v>
      </c>
      <c r="N72" s="81">
        <v>7.9192999999999998</v>
      </c>
      <c r="O72" s="81">
        <v>7.9177999999999971</v>
      </c>
      <c r="P72" s="81">
        <v>7.930200000000001</v>
      </c>
      <c r="Q72" s="81">
        <v>7.9288000000000007</v>
      </c>
      <c r="R72" s="81">
        <v>7.9322000000000008</v>
      </c>
      <c r="S72" s="81">
        <v>7.9410000000000016</v>
      </c>
      <c r="T72" s="85">
        <v>8.2050999999999981</v>
      </c>
      <c r="U72" s="86">
        <f>'2017 Summary'!J72</f>
        <v>8.2105999999999995</v>
      </c>
    </row>
    <row r="73" spans="2:21" ht="17.25" x14ac:dyDescent="0.3">
      <c r="B73" s="28" t="s">
        <v>63</v>
      </c>
      <c r="C73" s="23"/>
      <c r="D73" s="78"/>
      <c r="E73" s="75"/>
      <c r="F73" s="75"/>
      <c r="G73" s="75"/>
      <c r="H73" s="75"/>
      <c r="I73" s="75"/>
      <c r="J73" s="81">
        <v>10.5</v>
      </c>
      <c r="K73" s="81">
        <v>10.500000000000002</v>
      </c>
      <c r="L73" s="81">
        <v>10.499999999999998</v>
      </c>
      <c r="M73" s="81">
        <v>10.500000000000002</v>
      </c>
      <c r="N73" s="81">
        <v>10.5</v>
      </c>
      <c r="O73" s="81">
        <v>10.5</v>
      </c>
      <c r="P73" s="81">
        <v>9.9999999999999982</v>
      </c>
      <c r="Q73" s="81">
        <v>10.000000000000002</v>
      </c>
      <c r="R73" s="81">
        <v>10.000000000000002</v>
      </c>
      <c r="S73" s="81">
        <v>10</v>
      </c>
      <c r="T73" s="85">
        <v>10.000000000000002</v>
      </c>
      <c r="U73" s="86">
        <f>'2017 Summary'!J73</f>
        <v>10</v>
      </c>
    </row>
    <row r="74" spans="2:21" ht="17.25" x14ac:dyDescent="0.3">
      <c r="B74" s="28" t="s">
        <v>64</v>
      </c>
      <c r="C74" s="23"/>
      <c r="D74" s="78"/>
      <c r="E74" s="75"/>
      <c r="F74" s="75"/>
      <c r="G74" s="75"/>
      <c r="H74" s="75"/>
      <c r="I74" s="75"/>
      <c r="J74" s="81">
        <v>6.3421000000000003</v>
      </c>
      <c r="K74" s="81">
        <v>5.819600000000003</v>
      </c>
      <c r="L74" s="81">
        <v>6.6733999999999991</v>
      </c>
      <c r="M74" s="81">
        <v>7.8626999999999985</v>
      </c>
      <c r="N74" s="81">
        <v>7.8035999999999994</v>
      </c>
      <c r="O74" s="81">
        <v>8.3234999999999992</v>
      </c>
      <c r="P74" s="81">
        <v>8.4305999999999983</v>
      </c>
      <c r="Q74" s="81">
        <v>8.8491</v>
      </c>
      <c r="R74" s="81">
        <v>8.8103000000000016</v>
      </c>
      <c r="S74" s="81">
        <v>8.8811999999999998</v>
      </c>
      <c r="T74" s="85">
        <v>8.6402000000000037</v>
      </c>
      <c r="U74" s="86">
        <f>'2017 Summary'!J74</f>
        <v>8.5111000000000008</v>
      </c>
    </row>
    <row r="75" spans="2:21" ht="17.25" x14ac:dyDescent="0.3">
      <c r="B75" s="28" t="s">
        <v>65</v>
      </c>
      <c r="C75" s="23"/>
      <c r="D75" s="78"/>
      <c r="E75" s="75"/>
      <c r="F75" s="75"/>
      <c r="G75" s="75"/>
      <c r="H75" s="75"/>
      <c r="I75" s="75"/>
      <c r="J75" s="81">
        <v>8.18</v>
      </c>
      <c r="K75" s="81">
        <v>7.6251999999999995</v>
      </c>
      <c r="L75" s="81">
        <v>8.0000000000000018</v>
      </c>
      <c r="M75" s="81">
        <v>8.25</v>
      </c>
      <c r="N75" s="81">
        <v>8.7499999999999982</v>
      </c>
      <c r="O75" s="81">
        <v>8.5</v>
      </c>
      <c r="P75" s="81">
        <v>8.4999999999999982</v>
      </c>
      <c r="Q75" s="81">
        <v>8.5</v>
      </c>
      <c r="R75" s="81">
        <v>8.5</v>
      </c>
      <c r="S75" s="81">
        <v>8.4999999999999982</v>
      </c>
      <c r="T75" s="85">
        <v>8.2500000000000018</v>
      </c>
      <c r="U75" s="86">
        <f>'2017 Summary'!J75</f>
        <v>8.0350999999999999</v>
      </c>
    </row>
    <row r="76" spans="2:21" ht="17.25" x14ac:dyDescent="0.3">
      <c r="B76" s="28" t="s">
        <v>66</v>
      </c>
      <c r="C76" s="23"/>
      <c r="D76" s="78"/>
      <c r="E76" s="75"/>
      <c r="F76" s="75"/>
      <c r="G76" s="75"/>
      <c r="H76" s="75"/>
      <c r="I76" s="75"/>
      <c r="J76" s="81">
        <v>3.8658000000000015</v>
      </c>
      <c r="K76" s="81">
        <v>3.4061000000000008</v>
      </c>
      <c r="L76" s="81">
        <v>3.3989000000000003</v>
      </c>
      <c r="M76" s="81">
        <v>3.4472000000000009</v>
      </c>
      <c r="N76" s="81">
        <v>3.601</v>
      </c>
      <c r="O76" s="81">
        <v>3.6013999999999995</v>
      </c>
      <c r="P76" s="81">
        <v>3.6017000000000006</v>
      </c>
      <c r="Q76" s="81">
        <v>3.5995999999999997</v>
      </c>
      <c r="R76" s="81">
        <v>3.6760000000000006</v>
      </c>
      <c r="S76" s="81">
        <v>3.6721999999999997</v>
      </c>
      <c r="T76" s="85">
        <v>3.6696000000000004</v>
      </c>
      <c r="U76" s="86">
        <f>'2017 Summary'!J76</f>
        <v>3.6673</v>
      </c>
    </row>
    <row r="77" spans="2:21" ht="17.25" customHeight="1" thickBot="1" x14ac:dyDescent="0.35">
      <c r="B77" s="33" t="s">
        <v>67</v>
      </c>
      <c r="C77" s="23"/>
      <c r="D77" s="79"/>
      <c r="E77" s="76"/>
      <c r="F77" s="76"/>
      <c r="G77" s="76"/>
      <c r="H77" s="76"/>
      <c r="I77" s="76"/>
      <c r="J77" s="82">
        <v>8.4999999999999982</v>
      </c>
      <c r="K77" s="82">
        <v>7.6600000000000019</v>
      </c>
      <c r="L77" s="82">
        <v>8.0870000000000015</v>
      </c>
      <c r="M77" s="82">
        <v>8.6185000000000009</v>
      </c>
      <c r="N77" s="82">
        <v>8.9195000000000011</v>
      </c>
      <c r="O77" s="82">
        <v>8.9195000000000011</v>
      </c>
      <c r="P77" s="82">
        <v>8.9195000000000029</v>
      </c>
      <c r="Q77" s="82">
        <v>8.9194999999999993</v>
      </c>
      <c r="R77" s="82">
        <v>9.2519999999999989</v>
      </c>
      <c r="S77" s="82">
        <v>9.2519999999999971</v>
      </c>
      <c r="T77" s="87">
        <v>9.2520000000000007</v>
      </c>
      <c r="U77" s="88">
        <f>'2017 Summary'!J77</f>
        <v>9.2234999999999996</v>
      </c>
    </row>
    <row r="78" spans="2:21" s="55" customFormat="1" ht="17.25" customHeight="1" thickTop="1" thickBot="1" x14ac:dyDescent="0.3">
      <c r="B78" s="44" t="s">
        <v>588</v>
      </c>
      <c r="C78" s="71"/>
      <c r="D78" s="72"/>
      <c r="E78" s="47"/>
      <c r="F78" s="47"/>
      <c r="G78" s="47"/>
      <c r="H78" s="47"/>
      <c r="I78" s="47"/>
      <c r="J78" s="47">
        <f>'Taxes Levied History'!J78/'Taxable Value History'!J78*1000</f>
        <v>6.9007615571970069</v>
      </c>
      <c r="K78" s="47">
        <f>'Taxes Levied History'!K78/'Taxable Value History'!K78*1000</f>
        <v>6.0647929552707724</v>
      </c>
      <c r="L78" s="47">
        <f>'Taxes Levied History'!L78/'Taxable Value History'!L78*1000</f>
        <v>6.1808951207992529</v>
      </c>
      <c r="M78" s="47">
        <f>'Taxes Levied History'!M78/'Taxable Value History'!M78*1000</f>
        <v>6.4742020552378392</v>
      </c>
      <c r="N78" s="47">
        <f>'Taxes Levied History'!N78/'Taxable Value History'!N78*1000</f>
        <v>6.7669598019627912</v>
      </c>
      <c r="O78" s="47">
        <f>'Taxes Levied History'!O78/'Taxable Value History'!O78*1000</f>
        <v>6.7002669862104165</v>
      </c>
      <c r="P78" s="47">
        <f>'Taxes Levied History'!P78/'Taxable Value History'!P78*1000</f>
        <v>6.704482857169717</v>
      </c>
      <c r="Q78" s="47">
        <f>'Taxes Levied History'!Q78/'Taxable Value History'!Q78*1000</f>
        <v>6.824663511466273</v>
      </c>
      <c r="R78" s="47">
        <f>'Taxes Levied History'!R78/'Taxable Value History'!R78*1000</f>
        <v>6.8429150667328527</v>
      </c>
      <c r="S78" s="47">
        <f>'Taxes Levied History'!S78/'Taxable Value History'!S78*1000</f>
        <v>6.8303543432546912</v>
      </c>
      <c r="T78" s="47">
        <f>'Taxes Levied History'!T78/'Taxable Value History'!T78*1000</f>
        <v>6.7613207046836497</v>
      </c>
      <c r="U78" s="73">
        <f>'Taxes Levied History'!U78/'Taxable Value History'!U78*1000</f>
        <v>6.7719832370093842</v>
      </c>
    </row>
    <row r="79" spans="2:21" ht="17.25" customHeight="1" thickTop="1" x14ac:dyDescent="0.25">
      <c r="T79" s="59"/>
    </row>
    <row r="80" spans="2:21" ht="17.25" customHeight="1" x14ac:dyDescent="0.25">
      <c r="T80" s="58"/>
    </row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</sheetData>
  <mergeCells count="20">
    <mergeCell ref="B8:B10"/>
    <mergeCell ref="D8:D10"/>
    <mergeCell ref="E8:E10"/>
    <mergeCell ref="F8:F10"/>
    <mergeCell ref="G8:G10"/>
    <mergeCell ref="N8:N10"/>
    <mergeCell ref="O8:O10"/>
    <mergeCell ref="P8:P10"/>
    <mergeCell ref="Q8:Q10"/>
    <mergeCell ref="D3:U7"/>
    <mergeCell ref="H8:H10"/>
    <mergeCell ref="I8:I10"/>
    <mergeCell ref="J8:J10"/>
    <mergeCell ref="K8:K10"/>
    <mergeCell ref="R8:R10"/>
    <mergeCell ref="S8:S10"/>
    <mergeCell ref="T8:T10"/>
    <mergeCell ref="U8:U10"/>
    <mergeCell ref="L8:L10"/>
    <mergeCell ref="M8:M10"/>
  </mergeCells>
  <conditionalFormatting sqref="A1:XFD10 A79:XFD1048576 A11:C78 V11:XFD78">
    <cfRule type="containsBlanks" dxfId="5" priority="5">
      <formula>LEN(TRIM(A1))=0</formula>
    </cfRule>
  </conditionalFormatting>
  <conditionalFormatting sqref="E78:T78">
    <cfRule type="containsBlanks" dxfId="4" priority="4">
      <formula>LEN(TRIM(E78))=0</formula>
    </cfRule>
  </conditionalFormatting>
  <conditionalFormatting sqref="D78">
    <cfRule type="containsBlanks" dxfId="3" priority="3">
      <formula>LEN(TRIM(D78))=0</formula>
    </cfRule>
  </conditionalFormatting>
  <conditionalFormatting sqref="U11:U78">
    <cfRule type="containsBlanks" dxfId="2" priority="2">
      <formula>LEN(TRIM(U11))=0</formula>
    </cfRule>
  </conditionalFormatting>
  <conditionalFormatting sqref="D11:T77">
    <cfRule type="containsBlanks" dxfId="1" priority="1">
      <formula>LEN(TRIM(D11))=0</formula>
    </cfRule>
  </conditionalFormatting>
  <printOptions horizontalCentered="1" verticalCentered="1"/>
  <pageMargins left="0.25" right="0.25" top="0.5" bottom="0.5" header="0.3" footer="0.3"/>
  <pageSetup scale="71" fitToHeight="0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autoPageBreaks="0" fitToPage="1"/>
  </sheetPr>
  <dimension ref="A1:W116"/>
  <sheetViews>
    <sheetView zoomScale="70" zoomScaleNormal="70" workbookViewId="0">
      <pane ySplit="10" topLeftCell="A11" activePane="bottomLeft" state="frozen"/>
      <selection pane="bottomLeft" activeCell="U11" sqref="U11"/>
    </sheetView>
  </sheetViews>
  <sheetFormatPr defaultRowHeight="15" x14ac:dyDescent="0.25"/>
  <cols>
    <col min="2" max="2" width="17.140625" customWidth="1"/>
    <col min="3" max="3" width="1.28515625" customWidth="1"/>
    <col min="4" max="4" width="24.85546875" hidden="1" customWidth="1"/>
    <col min="5" max="9" width="27.28515625" hidden="1" customWidth="1"/>
    <col min="10" max="19" width="27.28515625" customWidth="1"/>
    <col min="20" max="20" width="27.5703125" customWidth="1"/>
    <col min="21" max="21" width="26.42578125" customWidth="1"/>
    <col min="22" max="22" width="20" customWidth="1"/>
  </cols>
  <sheetData>
    <row r="1" spans="1:23" ht="17.25" customHeight="1" x14ac:dyDescent="0.25"/>
    <row r="2" spans="1:23" ht="17.25" customHeight="1" thickBot="1" x14ac:dyDescent="0.3">
      <c r="B2" s="11"/>
      <c r="C2" s="11"/>
      <c r="V2" s="11"/>
    </row>
    <row r="3" spans="1:23" ht="17.25" customHeight="1" thickTop="1" x14ac:dyDescent="0.25">
      <c r="A3" s="11"/>
      <c r="B3" s="19"/>
      <c r="C3" s="56"/>
      <c r="D3" s="100" t="s">
        <v>607</v>
      </c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15"/>
      <c r="V3" s="56"/>
      <c r="W3" s="11"/>
    </row>
    <row r="4" spans="1:23" ht="17.25" customHeight="1" x14ac:dyDescent="0.25">
      <c r="A4" s="11"/>
      <c r="B4" s="20"/>
      <c r="C4" s="56"/>
      <c r="D4" s="103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16"/>
      <c r="V4" s="56"/>
      <c r="W4" s="11"/>
    </row>
    <row r="5" spans="1:23" ht="17.25" customHeight="1" x14ac:dyDescent="0.25">
      <c r="A5" s="11"/>
      <c r="B5" s="20"/>
      <c r="C5" s="56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16"/>
      <c r="V5" s="56"/>
      <c r="W5" s="11"/>
    </row>
    <row r="6" spans="1:23" ht="17.25" customHeight="1" x14ac:dyDescent="0.25">
      <c r="A6" s="11"/>
      <c r="B6" s="20"/>
      <c r="C6" s="56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16"/>
      <c r="V6" s="56"/>
      <c r="W6" s="11"/>
    </row>
    <row r="7" spans="1:23" ht="17.25" customHeight="1" thickBot="1" x14ac:dyDescent="0.3">
      <c r="A7" s="11"/>
      <c r="B7" s="20"/>
      <c r="C7" s="56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17"/>
      <c r="V7" s="56"/>
      <c r="W7" s="11"/>
    </row>
    <row r="8" spans="1:23" ht="17.25" customHeight="1" x14ac:dyDescent="0.25">
      <c r="B8" s="118" t="s">
        <v>68</v>
      </c>
      <c r="C8" s="16"/>
      <c r="D8" s="127">
        <v>2000</v>
      </c>
      <c r="E8" s="126">
        <v>2001</v>
      </c>
      <c r="F8" s="126">
        <v>2002</v>
      </c>
      <c r="G8" s="126">
        <v>2003</v>
      </c>
      <c r="H8" s="126">
        <v>2004</v>
      </c>
      <c r="I8" s="126">
        <v>2005</v>
      </c>
      <c r="J8" s="126">
        <v>2006</v>
      </c>
      <c r="K8" s="126">
        <v>2007</v>
      </c>
      <c r="L8" s="126">
        <v>2008</v>
      </c>
      <c r="M8" s="126">
        <v>2009</v>
      </c>
      <c r="N8" s="126">
        <v>2010</v>
      </c>
      <c r="O8" s="126">
        <v>2011</v>
      </c>
      <c r="P8" s="126">
        <v>2012</v>
      </c>
      <c r="Q8" s="126">
        <v>2013</v>
      </c>
      <c r="R8" s="126">
        <v>2014</v>
      </c>
      <c r="S8" s="126">
        <v>2015</v>
      </c>
      <c r="T8" s="126">
        <v>2016</v>
      </c>
      <c r="U8" s="128" t="s">
        <v>608</v>
      </c>
    </row>
    <row r="9" spans="1:23" ht="17.25" customHeight="1" x14ac:dyDescent="0.25">
      <c r="B9" s="119"/>
      <c r="C9" s="16"/>
      <c r="D9" s="127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9"/>
    </row>
    <row r="10" spans="1:23" ht="17.25" customHeight="1" thickBot="1" x14ac:dyDescent="0.3">
      <c r="B10" s="119"/>
      <c r="C10" s="16"/>
      <c r="D10" s="127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30"/>
    </row>
    <row r="11" spans="1:23" ht="17.25" x14ac:dyDescent="0.3">
      <c r="B11" s="22" t="s">
        <v>1</v>
      </c>
      <c r="C11" s="23"/>
      <c r="D11" s="61"/>
      <c r="E11" s="62"/>
      <c r="F11" s="62"/>
      <c r="G11" s="62"/>
      <c r="H11" s="62"/>
      <c r="I11" s="62"/>
      <c r="J11" s="62">
        <v>117368573</v>
      </c>
      <c r="K11" s="62">
        <v>115953527</v>
      </c>
      <c r="L11" s="62">
        <v>113047075</v>
      </c>
      <c r="M11" s="62">
        <v>118777418</v>
      </c>
      <c r="N11" s="62">
        <v>118871776</v>
      </c>
      <c r="O11" s="62">
        <v>117668479</v>
      </c>
      <c r="P11" s="62">
        <v>113886077</v>
      </c>
      <c r="Q11" s="62">
        <v>119128199</v>
      </c>
      <c r="R11" s="62">
        <v>124944973</v>
      </c>
      <c r="S11" s="62">
        <v>129916604</v>
      </c>
      <c r="T11" s="62">
        <f>IF(B11="Duval",SUMIF(TRIMAll!$C$2:$C$432,"*"&amp;$B11&amp;"*",TRIMAll!Q$2:Q$432),SUMIFS(TRIMAll!Q$2:Q$432,TRIMAll!$C$2:$C$432,"*"&amp;$B11&amp;"*",TRIMAll!$C$2:$C$432,"&lt;&gt;*JACKSONVILLE*"))</f>
        <v>137741202</v>
      </c>
      <c r="U11" s="67">
        <f>'2017 Summary'!I11</f>
        <v>136157050</v>
      </c>
      <c r="V11" s="58"/>
    </row>
    <row r="12" spans="1:23" ht="17.25" x14ac:dyDescent="0.3">
      <c r="B12" s="28" t="s">
        <v>2</v>
      </c>
      <c r="C12" s="23"/>
      <c r="D12" s="63"/>
      <c r="E12" s="64"/>
      <c r="F12" s="64"/>
      <c r="G12" s="64"/>
      <c r="H12" s="64"/>
      <c r="I12" s="64"/>
      <c r="J12" s="64">
        <v>5990398</v>
      </c>
      <c r="K12" s="64">
        <v>6167072</v>
      </c>
      <c r="L12" s="64">
        <v>5705568</v>
      </c>
      <c r="M12" s="64">
        <v>5775475</v>
      </c>
      <c r="N12" s="64">
        <v>5736303</v>
      </c>
      <c r="O12" s="64">
        <v>5547181</v>
      </c>
      <c r="P12" s="64">
        <v>5330427</v>
      </c>
      <c r="Q12" s="64">
        <v>5465756</v>
      </c>
      <c r="R12" s="64">
        <v>5615389</v>
      </c>
      <c r="S12" s="64">
        <v>5666931</v>
      </c>
      <c r="T12" s="64">
        <v>5889365</v>
      </c>
      <c r="U12" s="68">
        <f>'2017 Summary'!I12</f>
        <v>6032567</v>
      </c>
    </row>
    <row r="13" spans="1:23" ht="17.25" x14ac:dyDescent="0.3">
      <c r="B13" s="28" t="s">
        <v>3</v>
      </c>
      <c r="C13" s="23"/>
      <c r="D13" s="63"/>
      <c r="E13" s="64"/>
      <c r="F13" s="64"/>
      <c r="G13" s="64"/>
      <c r="H13" s="64"/>
      <c r="I13" s="64"/>
      <c r="J13" s="64">
        <v>80546314</v>
      </c>
      <c r="K13" s="64">
        <v>76586427</v>
      </c>
      <c r="L13" s="64">
        <v>72161182</v>
      </c>
      <c r="M13" s="64">
        <v>65024210</v>
      </c>
      <c r="N13" s="64">
        <v>61053385</v>
      </c>
      <c r="O13" s="64">
        <v>58923802</v>
      </c>
      <c r="P13" s="64">
        <v>56980703</v>
      </c>
      <c r="Q13" s="64">
        <v>57469586</v>
      </c>
      <c r="R13" s="64">
        <v>74987575</v>
      </c>
      <c r="S13" s="64">
        <v>77182928</v>
      </c>
      <c r="T13" s="64">
        <v>79748303</v>
      </c>
      <c r="U13" s="68">
        <f>'2017 Summary'!I13</f>
        <v>78815783</v>
      </c>
    </row>
    <row r="14" spans="1:23" ht="17.25" x14ac:dyDescent="0.3">
      <c r="B14" s="28" t="s">
        <v>4</v>
      </c>
      <c r="C14" s="23"/>
      <c r="D14" s="63"/>
      <c r="E14" s="64"/>
      <c r="F14" s="64"/>
      <c r="G14" s="64"/>
      <c r="H14" s="64"/>
      <c r="I14" s="64"/>
      <c r="J14" s="64">
        <v>7584996</v>
      </c>
      <c r="K14" s="64">
        <v>8289554</v>
      </c>
      <c r="L14" s="64">
        <v>7843413</v>
      </c>
      <c r="M14" s="64">
        <v>7864284</v>
      </c>
      <c r="N14" s="64">
        <v>7771649</v>
      </c>
      <c r="O14" s="64">
        <v>7622148</v>
      </c>
      <c r="P14" s="64">
        <v>7499628</v>
      </c>
      <c r="Q14" s="64">
        <v>7501262</v>
      </c>
      <c r="R14" s="64">
        <v>7553596</v>
      </c>
      <c r="S14" s="64">
        <v>7796706</v>
      </c>
      <c r="T14" s="64">
        <v>7977357</v>
      </c>
      <c r="U14" s="68">
        <f>'2017 Summary'!I14</f>
        <v>8069363</v>
      </c>
    </row>
    <row r="15" spans="1:23" ht="17.25" x14ac:dyDescent="0.3">
      <c r="B15" s="28" t="s">
        <v>5</v>
      </c>
      <c r="C15" s="23"/>
      <c r="D15" s="63"/>
      <c r="E15" s="64"/>
      <c r="F15" s="64"/>
      <c r="G15" s="64"/>
      <c r="H15" s="64"/>
      <c r="I15" s="64"/>
      <c r="J15" s="64">
        <v>249243792</v>
      </c>
      <c r="K15" s="64">
        <v>245714755</v>
      </c>
      <c r="L15" s="64">
        <v>230763844</v>
      </c>
      <c r="M15" s="64">
        <v>198999416</v>
      </c>
      <c r="N15" s="64">
        <v>198800658</v>
      </c>
      <c r="O15" s="64">
        <v>196587846</v>
      </c>
      <c r="P15" s="64">
        <v>190052261</v>
      </c>
      <c r="Q15" s="64">
        <v>190231295</v>
      </c>
      <c r="R15" s="64">
        <v>208356216</v>
      </c>
      <c r="S15" s="64">
        <v>215331622</v>
      </c>
      <c r="T15" s="64">
        <v>223368117</v>
      </c>
      <c r="U15" s="68">
        <f>'2017 Summary'!I15</f>
        <v>218140903</v>
      </c>
    </row>
    <row r="16" spans="1:23" ht="17.25" x14ac:dyDescent="0.3">
      <c r="B16" s="28" t="s">
        <v>6</v>
      </c>
      <c r="C16" s="23"/>
      <c r="D16" s="63"/>
      <c r="E16" s="64"/>
      <c r="F16" s="64"/>
      <c r="G16" s="64"/>
      <c r="H16" s="64"/>
      <c r="I16" s="64"/>
      <c r="J16" s="64">
        <v>900522107</v>
      </c>
      <c r="K16" s="64">
        <v>866500311</v>
      </c>
      <c r="L16" s="64">
        <v>823379621</v>
      </c>
      <c r="M16" s="64">
        <v>731851689</v>
      </c>
      <c r="N16" s="64">
        <v>665192886</v>
      </c>
      <c r="O16" s="64">
        <v>657253128</v>
      </c>
      <c r="P16" s="64">
        <v>671195544</v>
      </c>
      <c r="Q16" s="64">
        <v>721846067</v>
      </c>
      <c r="R16" s="64">
        <v>772204513</v>
      </c>
      <c r="S16" s="64">
        <v>829495937</v>
      </c>
      <c r="T16" s="64">
        <v>892462039</v>
      </c>
      <c r="U16" s="68">
        <f>'2017 Summary'!I16</f>
        <v>974083128</v>
      </c>
    </row>
    <row r="17" spans="2:21" ht="17.25" x14ac:dyDescent="0.3">
      <c r="B17" s="28" t="s">
        <v>7</v>
      </c>
      <c r="C17" s="23"/>
      <c r="D17" s="63"/>
      <c r="E17" s="64"/>
      <c r="F17" s="64"/>
      <c r="G17" s="64"/>
      <c r="H17" s="64"/>
      <c r="I17" s="64"/>
      <c r="J17" s="64">
        <v>3185129</v>
      </c>
      <c r="K17" s="64">
        <v>3635479</v>
      </c>
      <c r="L17" s="64">
        <v>3471772</v>
      </c>
      <c r="M17" s="64">
        <v>3572662</v>
      </c>
      <c r="N17" s="64">
        <v>3641640</v>
      </c>
      <c r="O17" s="64">
        <v>3643135</v>
      </c>
      <c r="P17" s="64">
        <v>4002673</v>
      </c>
      <c r="Q17" s="64">
        <v>3862014</v>
      </c>
      <c r="R17" s="64">
        <v>3892467</v>
      </c>
      <c r="S17" s="64">
        <v>4005666</v>
      </c>
      <c r="T17" s="64">
        <v>4032208</v>
      </c>
      <c r="U17" s="68">
        <f>'2017 Summary'!I17</f>
        <v>4042017</v>
      </c>
    </row>
    <row r="18" spans="2:21" ht="17.25" x14ac:dyDescent="0.3">
      <c r="B18" s="28" t="s">
        <v>8</v>
      </c>
      <c r="C18" s="23"/>
      <c r="D18" s="63"/>
      <c r="E18" s="64"/>
      <c r="F18" s="64"/>
      <c r="G18" s="64"/>
      <c r="H18" s="64"/>
      <c r="I18" s="64"/>
      <c r="J18" s="64">
        <v>155746401</v>
      </c>
      <c r="K18" s="64">
        <v>142437447</v>
      </c>
      <c r="L18" s="64">
        <v>145683178</v>
      </c>
      <c r="M18" s="64">
        <v>121484189</v>
      </c>
      <c r="N18" s="64">
        <v>110504604</v>
      </c>
      <c r="O18" s="64">
        <v>103992262</v>
      </c>
      <c r="P18" s="64">
        <v>100346441</v>
      </c>
      <c r="Q18" s="64">
        <v>104710535</v>
      </c>
      <c r="R18" s="64">
        <v>108965785</v>
      </c>
      <c r="S18" s="64">
        <v>115421697</v>
      </c>
      <c r="T18" s="64">
        <v>122966235</v>
      </c>
      <c r="U18" s="68">
        <f>'2017 Summary'!I18</f>
        <v>133425018</v>
      </c>
    </row>
    <row r="19" spans="2:21" ht="17.25" x14ac:dyDescent="0.3">
      <c r="B19" s="28" t="s">
        <v>9</v>
      </c>
      <c r="C19" s="23"/>
      <c r="D19" s="63"/>
      <c r="E19" s="64"/>
      <c r="F19" s="64"/>
      <c r="G19" s="64"/>
      <c r="H19" s="64"/>
      <c r="I19" s="64"/>
      <c r="J19" s="64">
        <v>82559271</v>
      </c>
      <c r="K19" s="64">
        <v>82191947</v>
      </c>
      <c r="L19" s="64">
        <v>70564122</v>
      </c>
      <c r="M19" s="64">
        <v>64913740</v>
      </c>
      <c r="N19" s="64">
        <v>62040410</v>
      </c>
      <c r="O19" s="64">
        <v>63132918</v>
      </c>
      <c r="P19" s="64">
        <v>63884959</v>
      </c>
      <c r="Q19" s="64">
        <v>91171642</v>
      </c>
      <c r="R19" s="64">
        <v>69797557</v>
      </c>
      <c r="S19" s="64">
        <v>67935047</v>
      </c>
      <c r="T19" s="64">
        <v>68727384</v>
      </c>
      <c r="U19" s="68">
        <f>'2017 Summary'!I19</f>
        <v>71620829</v>
      </c>
    </row>
    <row r="20" spans="2:21" ht="17.25" x14ac:dyDescent="0.3">
      <c r="B20" s="28" t="s">
        <v>10</v>
      </c>
      <c r="C20" s="23"/>
      <c r="D20" s="63"/>
      <c r="E20" s="64"/>
      <c r="F20" s="64"/>
      <c r="G20" s="64"/>
      <c r="H20" s="64"/>
      <c r="I20" s="64"/>
      <c r="J20" s="64">
        <v>80704055</v>
      </c>
      <c r="K20" s="64">
        <v>72581561</v>
      </c>
      <c r="L20" s="64">
        <v>67338139</v>
      </c>
      <c r="M20" s="64">
        <v>67608990</v>
      </c>
      <c r="N20" s="64">
        <v>62095491</v>
      </c>
      <c r="O20" s="64">
        <v>61740736</v>
      </c>
      <c r="P20" s="64">
        <v>60253583</v>
      </c>
      <c r="Q20" s="64">
        <v>61561471</v>
      </c>
      <c r="R20" s="64">
        <v>66423940</v>
      </c>
      <c r="S20" s="64">
        <v>69210972</v>
      </c>
      <c r="T20" s="64">
        <v>73042155</v>
      </c>
      <c r="U20" s="68">
        <f>'2017 Summary'!I20</f>
        <v>77980261</v>
      </c>
    </row>
    <row r="21" spans="2:21" ht="17.25" x14ac:dyDescent="0.3">
      <c r="B21" s="28" t="s">
        <v>11</v>
      </c>
      <c r="C21" s="23"/>
      <c r="D21" s="63"/>
      <c r="E21" s="64"/>
      <c r="F21" s="64"/>
      <c r="G21" s="64"/>
      <c r="H21" s="64"/>
      <c r="I21" s="64"/>
      <c r="J21" s="64">
        <v>357439461</v>
      </c>
      <c r="K21" s="64">
        <v>333702491</v>
      </c>
      <c r="L21" s="64">
        <v>319287119</v>
      </c>
      <c r="M21" s="64">
        <v>309676365</v>
      </c>
      <c r="N21" s="64">
        <v>271392941</v>
      </c>
      <c r="O21" s="64">
        <v>257188612</v>
      </c>
      <c r="P21" s="64">
        <v>258176863</v>
      </c>
      <c r="Q21" s="64">
        <v>252322821</v>
      </c>
      <c r="R21" s="64">
        <v>268604204</v>
      </c>
      <c r="S21" s="64">
        <v>291368569</v>
      </c>
      <c r="T21" s="64">
        <v>323802200</v>
      </c>
      <c r="U21" s="68">
        <f>'2017 Summary'!I21</f>
        <v>349360410</v>
      </c>
    </row>
    <row r="22" spans="2:21" ht="17.25" x14ac:dyDescent="0.3">
      <c r="B22" s="28" t="s">
        <v>12</v>
      </c>
      <c r="C22" s="23"/>
      <c r="D22" s="63"/>
      <c r="E22" s="64"/>
      <c r="F22" s="64"/>
      <c r="G22" s="64"/>
      <c r="H22" s="64"/>
      <c r="I22" s="64"/>
      <c r="J22" s="64">
        <v>20583467</v>
      </c>
      <c r="K22" s="64">
        <v>20941046</v>
      </c>
      <c r="L22" s="64">
        <v>20551131</v>
      </c>
      <c r="M22" s="64">
        <v>20418597</v>
      </c>
      <c r="N22" s="64">
        <v>19607908</v>
      </c>
      <c r="O22" s="64">
        <v>18127662</v>
      </c>
      <c r="P22" s="64">
        <v>17723394</v>
      </c>
      <c r="Q22" s="64">
        <v>17837428</v>
      </c>
      <c r="R22" s="64">
        <v>18311897</v>
      </c>
      <c r="S22" s="64">
        <v>18501067</v>
      </c>
      <c r="T22" s="64">
        <v>18729098</v>
      </c>
      <c r="U22" s="68">
        <f>'2017 Summary'!I22</f>
        <v>21334201</v>
      </c>
    </row>
    <row r="23" spans="2:21" ht="17.25" x14ac:dyDescent="0.3">
      <c r="B23" s="28" t="s">
        <v>13</v>
      </c>
      <c r="C23" s="23"/>
      <c r="D23" s="63"/>
      <c r="E23" s="64"/>
      <c r="F23" s="64"/>
      <c r="G23" s="64"/>
      <c r="H23" s="64"/>
      <c r="I23" s="64"/>
      <c r="J23" s="64">
        <v>13695457</v>
      </c>
      <c r="K23" s="64">
        <v>13586752</v>
      </c>
      <c r="L23" s="64">
        <v>12964652</v>
      </c>
      <c r="M23" s="64">
        <v>12228979</v>
      </c>
      <c r="N23" s="64">
        <v>11005317</v>
      </c>
      <c r="O23" s="64">
        <v>10511969</v>
      </c>
      <c r="P23" s="64">
        <v>10161513</v>
      </c>
      <c r="Q23" s="64">
        <v>12411114</v>
      </c>
      <c r="R23" s="64">
        <v>12654226</v>
      </c>
      <c r="S23" s="64">
        <v>14753799</v>
      </c>
      <c r="T23" s="64">
        <v>14184770</v>
      </c>
      <c r="U23" s="68">
        <f>'2017 Summary'!I23</f>
        <v>16210609</v>
      </c>
    </row>
    <row r="24" spans="2:21" ht="17.25" x14ac:dyDescent="0.3">
      <c r="B24" s="28" t="s">
        <v>14</v>
      </c>
      <c r="C24" s="23"/>
      <c r="D24" s="63"/>
      <c r="E24" s="64"/>
      <c r="F24" s="64"/>
      <c r="G24" s="64"/>
      <c r="H24" s="64"/>
      <c r="I24" s="64"/>
      <c r="J24" s="64">
        <v>7665300</v>
      </c>
      <c r="K24" s="64">
        <v>7536945</v>
      </c>
      <c r="L24" s="64">
        <v>7543641</v>
      </c>
      <c r="M24" s="64">
        <v>7116335</v>
      </c>
      <c r="N24" s="64">
        <v>6727832</v>
      </c>
      <c r="O24" s="64">
        <v>6225125</v>
      </c>
      <c r="P24" s="64">
        <v>6177436</v>
      </c>
      <c r="Q24" s="64">
        <v>6240661</v>
      </c>
      <c r="R24" s="64">
        <v>6320894</v>
      </c>
      <c r="S24" s="64">
        <v>6407878</v>
      </c>
      <c r="T24" s="64">
        <v>6539606</v>
      </c>
      <c r="U24" s="68">
        <f>'2017 Summary'!I24</f>
        <v>6548200</v>
      </c>
    </row>
    <row r="25" spans="2:21" ht="17.25" x14ac:dyDescent="0.3">
      <c r="B25" s="28" t="s">
        <v>15</v>
      </c>
      <c r="C25" s="23"/>
      <c r="D25" s="63"/>
      <c r="E25" s="64"/>
      <c r="F25" s="64"/>
      <c r="G25" s="64"/>
      <c r="H25" s="64"/>
      <c r="I25" s="64"/>
      <c r="J25" s="64">
        <v>489739212</v>
      </c>
      <c r="K25" s="64">
        <v>501118730</v>
      </c>
      <c r="L25" s="64">
        <v>500409519</v>
      </c>
      <c r="M25" s="64">
        <v>521617793</v>
      </c>
      <c r="N25" s="64">
        <v>528924368</v>
      </c>
      <c r="O25" s="64">
        <v>491069603</v>
      </c>
      <c r="P25" s="64">
        <v>468316954</v>
      </c>
      <c r="Q25" s="64">
        <v>529420663</v>
      </c>
      <c r="R25" s="64">
        <v>556016909</v>
      </c>
      <c r="S25" s="64">
        <v>585384014</v>
      </c>
      <c r="T25" s="64">
        <v>615758477</v>
      </c>
      <c r="U25" s="68">
        <f>'2017 Summary'!I25</f>
        <v>654655159</v>
      </c>
    </row>
    <row r="26" spans="2:21" ht="17.25" x14ac:dyDescent="0.3">
      <c r="B26" s="28" t="s">
        <v>16</v>
      </c>
      <c r="C26" s="23"/>
      <c r="D26" s="63"/>
      <c r="E26" s="64"/>
      <c r="F26" s="64"/>
      <c r="G26" s="64"/>
      <c r="H26" s="64"/>
      <c r="I26" s="64"/>
      <c r="J26" s="64">
        <v>136484548</v>
      </c>
      <c r="K26" s="64">
        <v>134061084</v>
      </c>
      <c r="L26" s="64">
        <v>111252746</v>
      </c>
      <c r="M26" s="64">
        <v>106606890</v>
      </c>
      <c r="N26" s="64">
        <v>101913563</v>
      </c>
      <c r="O26" s="64">
        <v>102546866</v>
      </c>
      <c r="P26" s="64">
        <v>100327413</v>
      </c>
      <c r="Q26" s="64">
        <v>101688438</v>
      </c>
      <c r="R26" s="64">
        <v>106189423</v>
      </c>
      <c r="S26" s="64">
        <v>110231316</v>
      </c>
      <c r="T26" s="64">
        <v>114683957</v>
      </c>
      <c r="U26" s="68">
        <f>'2017 Summary'!I26</f>
        <v>120238390</v>
      </c>
    </row>
    <row r="27" spans="2:21" ht="17.25" x14ac:dyDescent="0.3">
      <c r="B27" s="28" t="s">
        <v>17</v>
      </c>
      <c r="C27" s="23"/>
      <c r="D27" s="63"/>
      <c r="E27" s="64"/>
      <c r="F27" s="64"/>
      <c r="G27" s="64"/>
      <c r="H27" s="64"/>
      <c r="I27" s="64"/>
      <c r="J27" s="64">
        <v>50869666</v>
      </c>
      <c r="K27" s="64">
        <v>49668160</v>
      </c>
      <c r="L27" s="64">
        <v>47890422</v>
      </c>
      <c r="M27" s="64">
        <v>45647923</v>
      </c>
      <c r="N27" s="64">
        <v>42810787</v>
      </c>
      <c r="O27" s="64">
        <v>40832654</v>
      </c>
      <c r="P27" s="64">
        <v>43577031</v>
      </c>
      <c r="Q27" s="64">
        <v>49577263</v>
      </c>
      <c r="R27" s="64">
        <v>52144644</v>
      </c>
      <c r="S27" s="64">
        <v>55493000</v>
      </c>
      <c r="T27" s="64">
        <v>60097170</v>
      </c>
      <c r="U27" s="68">
        <f>'2017 Summary'!I27</f>
        <v>64037561</v>
      </c>
    </row>
    <row r="28" spans="2:21" ht="17.25" x14ac:dyDescent="0.3">
      <c r="B28" s="28" t="s">
        <v>18</v>
      </c>
      <c r="C28" s="23"/>
      <c r="D28" s="63"/>
      <c r="E28" s="64"/>
      <c r="F28" s="64"/>
      <c r="G28" s="64"/>
      <c r="H28" s="64"/>
      <c r="I28" s="64"/>
      <c r="J28" s="64">
        <v>15479414</v>
      </c>
      <c r="K28" s="64">
        <v>13854448</v>
      </c>
      <c r="L28" s="64">
        <v>11451915</v>
      </c>
      <c r="M28" s="64">
        <v>10095430</v>
      </c>
      <c r="N28" s="64">
        <v>8951309</v>
      </c>
      <c r="O28" s="64">
        <v>9440691</v>
      </c>
      <c r="P28" s="64">
        <v>9757745</v>
      </c>
      <c r="Q28" s="64">
        <v>10543939</v>
      </c>
      <c r="R28" s="64">
        <v>10598578</v>
      </c>
      <c r="S28" s="64">
        <v>10676848</v>
      </c>
      <c r="T28" s="64">
        <v>11144015</v>
      </c>
      <c r="U28" s="68">
        <f>'2017 Summary'!I28</f>
        <v>11513485</v>
      </c>
    </row>
    <row r="29" spans="2:21" ht="17.25" x14ac:dyDescent="0.3">
      <c r="B29" s="28" t="s">
        <v>19</v>
      </c>
      <c r="C29" s="23"/>
      <c r="D29" s="63"/>
      <c r="E29" s="64"/>
      <c r="F29" s="64"/>
      <c r="G29" s="64"/>
      <c r="H29" s="64"/>
      <c r="I29" s="64"/>
      <c r="J29" s="64">
        <v>12274286</v>
      </c>
      <c r="K29" s="64">
        <v>12543592</v>
      </c>
      <c r="L29" s="64">
        <v>12439770</v>
      </c>
      <c r="M29" s="64">
        <v>12446883</v>
      </c>
      <c r="N29" s="64">
        <v>12256848</v>
      </c>
      <c r="O29" s="64">
        <v>12066690</v>
      </c>
      <c r="P29" s="64">
        <v>11953311</v>
      </c>
      <c r="Q29" s="64">
        <v>11944247</v>
      </c>
      <c r="R29" s="64">
        <v>11888636</v>
      </c>
      <c r="S29" s="64">
        <v>11989283</v>
      </c>
      <c r="T29" s="64">
        <v>12034295</v>
      </c>
      <c r="U29" s="68">
        <f>'2017 Summary'!I29</f>
        <v>12299913</v>
      </c>
    </row>
    <row r="30" spans="2:21" ht="17.25" x14ac:dyDescent="0.3">
      <c r="B30" s="28" t="s">
        <v>20</v>
      </c>
      <c r="C30" s="23"/>
      <c r="D30" s="63"/>
      <c r="E30" s="64"/>
      <c r="F30" s="64"/>
      <c r="G30" s="64"/>
      <c r="H30" s="64"/>
      <c r="I30" s="64"/>
      <c r="J30" s="64">
        <v>6515983</v>
      </c>
      <c r="K30" s="64">
        <v>6396061</v>
      </c>
      <c r="L30" s="64">
        <v>6292036</v>
      </c>
      <c r="M30" s="64">
        <v>6125710</v>
      </c>
      <c r="N30" s="64">
        <v>5888587</v>
      </c>
      <c r="O30" s="64">
        <v>5514905</v>
      </c>
      <c r="P30" s="64">
        <v>5478257</v>
      </c>
      <c r="Q30" s="64">
        <v>5455685</v>
      </c>
      <c r="R30" s="64">
        <v>5662162</v>
      </c>
      <c r="S30" s="64">
        <v>6366454</v>
      </c>
      <c r="T30" s="64">
        <v>6479261</v>
      </c>
      <c r="U30" s="68">
        <f>'2017 Summary'!I30</f>
        <v>6817360</v>
      </c>
    </row>
    <row r="31" spans="2:21" ht="17.25" x14ac:dyDescent="0.3">
      <c r="B31" s="28" t="s">
        <v>21</v>
      </c>
      <c r="C31" s="23"/>
      <c r="D31" s="63"/>
      <c r="E31" s="64"/>
      <c r="F31" s="64"/>
      <c r="G31" s="64"/>
      <c r="H31" s="64"/>
      <c r="I31" s="64"/>
      <c r="J31" s="64">
        <v>8066065</v>
      </c>
      <c r="K31" s="64">
        <v>7881776</v>
      </c>
      <c r="L31" s="64">
        <v>7659461</v>
      </c>
      <c r="M31" s="64">
        <v>7035330</v>
      </c>
      <c r="N31" s="64">
        <v>6517523</v>
      </c>
      <c r="O31" s="64">
        <v>6130561</v>
      </c>
      <c r="P31" s="64">
        <v>5968373</v>
      </c>
      <c r="Q31" s="64">
        <v>6291832</v>
      </c>
      <c r="R31" s="64">
        <v>6480607</v>
      </c>
      <c r="S31" s="64">
        <v>6500257</v>
      </c>
      <c r="T31" s="64">
        <v>6855075</v>
      </c>
      <c r="U31" s="68">
        <f>'2017 Summary'!I31</f>
        <v>7111510</v>
      </c>
    </row>
    <row r="32" spans="2:21" ht="17.25" x14ac:dyDescent="0.3">
      <c r="B32" s="28" t="s">
        <v>22</v>
      </c>
      <c r="C32" s="23"/>
      <c r="D32" s="63"/>
      <c r="E32" s="64"/>
      <c r="F32" s="64"/>
      <c r="G32" s="64"/>
      <c r="H32" s="64"/>
      <c r="I32" s="64"/>
      <c r="J32" s="64">
        <v>16179580</v>
      </c>
      <c r="K32" s="64">
        <v>15287172</v>
      </c>
      <c r="L32" s="64">
        <v>15538734</v>
      </c>
      <c r="M32" s="64">
        <v>14039388</v>
      </c>
      <c r="N32" s="64">
        <v>11367017</v>
      </c>
      <c r="O32" s="64">
        <v>10671600</v>
      </c>
      <c r="P32" s="64">
        <v>9397517</v>
      </c>
      <c r="Q32" s="64">
        <v>9241075</v>
      </c>
      <c r="R32" s="64">
        <v>10063783</v>
      </c>
      <c r="S32" s="64">
        <v>10735959</v>
      </c>
      <c r="T32" s="64">
        <v>11690053</v>
      </c>
      <c r="U32" s="68">
        <f>'2017 Summary'!I32</f>
        <v>12363644</v>
      </c>
    </row>
    <row r="33" spans="2:21" ht="17.25" x14ac:dyDescent="0.3">
      <c r="B33" s="28" t="s">
        <v>23</v>
      </c>
      <c r="C33" s="23"/>
      <c r="D33" s="63"/>
      <c r="E33" s="64"/>
      <c r="F33" s="64"/>
      <c r="G33" s="64"/>
      <c r="H33" s="64"/>
      <c r="I33" s="64"/>
      <c r="J33" s="64">
        <v>6832502</v>
      </c>
      <c r="K33" s="64">
        <v>7102781</v>
      </c>
      <c r="L33" s="64">
        <v>7300566</v>
      </c>
      <c r="M33" s="64">
        <v>7292578</v>
      </c>
      <c r="N33" s="64">
        <v>7135712</v>
      </c>
      <c r="O33" s="64">
        <v>7170297</v>
      </c>
      <c r="P33" s="64">
        <v>7457156</v>
      </c>
      <c r="Q33" s="64">
        <v>7744188</v>
      </c>
      <c r="R33" s="64">
        <v>7661964</v>
      </c>
      <c r="S33" s="64">
        <v>7327047</v>
      </c>
      <c r="T33" s="64">
        <v>7467479</v>
      </c>
      <c r="U33" s="68">
        <f>'2017 Summary'!I33</f>
        <v>7419181</v>
      </c>
    </row>
    <row r="34" spans="2:21" ht="17.25" x14ac:dyDescent="0.3">
      <c r="B34" s="28" t="s">
        <v>24</v>
      </c>
      <c r="C34" s="23"/>
      <c r="D34" s="63"/>
      <c r="E34" s="64"/>
      <c r="F34" s="64"/>
      <c r="G34" s="64"/>
      <c r="H34" s="64"/>
      <c r="I34" s="64"/>
      <c r="J34" s="64">
        <v>13112260</v>
      </c>
      <c r="K34" s="64">
        <v>13229560</v>
      </c>
      <c r="L34" s="64">
        <v>13805963</v>
      </c>
      <c r="M34" s="64">
        <v>13748187</v>
      </c>
      <c r="N34" s="64">
        <v>13140031</v>
      </c>
      <c r="O34" s="64">
        <v>12671372</v>
      </c>
      <c r="P34" s="64">
        <v>13122562</v>
      </c>
      <c r="Q34" s="64">
        <v>12836350</v>
      </c>
      <c r="R34" s="64">
        <v>12890069</v>
      </c>
      <c r="S34" s="64">
        <v>13712609</v>
      </c>
      <c r="T34" s="64">
        <v>13755932</v>
      </c>
      <c r="U34" s="68">
        <f>'2017 Summary'!I34</f>
        <v>13756770</v>
      </c>
    </row>
    <row r="35" spans="2:21" ht="17.25" x14ac:dyDescent="0.3">
      <c r="B35" s="28" t="s">
        <v>25</v>
      </c>
      <c r="C35" s="23"/>
      <c r="D35" s="63"/>
      <c r="E35" s="64"/>
      <c r="F35" s="64"/>
      <c r="G35" s="64"/>
      <c r="H35" s="64"/>
      <c r="I35" s="64"/>
      <c r="J35" s="64">
        <v>18048852</v>
      </c>
      <c r="K35" s="64">
        <v>17869662</v>
      </c>
      <c r="L35" s="64">
        <v>15276200</v>
      </c>
      <c r="M35" s="64">
        <v>13579927</v>
      </c>
      <c r="N35" s="64">
        <v>11656320</v>
      </c>
      <c r="O35" s="64">
        <v>12434326</v>
      </c>
      <c r="P35" s="64">
        <v>12922744</v>
      </c>
      <c r="Q35" s="64">
        <v>13489634</v>
      </c>
      <c r="R35" s="64">
        <v>15099439</v>
      </c>
      <c r="S35" s="64">
        <v>15386119</v>
      </c>
      <c r="T35" s="64">
        <v>15670928</v>
      </c>
      <c r="U35" s="68">
        <f>'2017 Summary'!I35</f>
        <v>16223714</v>
      </c>
    </row>
    <row r="36" spans="2:21" ht="17.25" x14ac:dyDescent="0.3">
      <c r="B36" s="28" t="s">
        <v>26</v>
      </c>
      <c r="C36" s="23"/>
      <c r="D36" s="63"/>
      <c r="E36" s="64"/>
      <c r="F36" s="64"/>
      <c r="G36" s="64"/>
      <c r="H36" s="64"/>
      <c r="I36" s="64"/>
      <c r="J36" s="64">
        <v>93317075</v>
      </c>
      <c r="K36" s="64">
        <v>88286126</v>
      </c>
      <c r="L36" s="64">
        <v>79021971</v>
      </c>
      <c r="M36" s="64">
        <v>71643994</v>
      </c>
      <c r="N36" s="64">
        <v>65319832</v>
      </c>
      <c r="O36" s="64">
        <v>60853316</v>
      </c>
      <c r="P36" s="64">
        <v>59129456</v>
      </c>
      <c r="Q36" s="64">
        <v>58841554</v>
      </c>
      <c r="R36" s="64">
        <v>60906498</v>
      </c>
      <c r="S36" s="64">
        <v>63462057</v>
      </c>
      <c r="T36" s="64">
        <v>66049801</v>
      </c>
      <c r="U36" s="68">
        <f>'2017 Summary'!I36</f>
        <v>74200639</v>
      </c>
    </row>
    <row r="37" spans="2:21" ht="17.25" x14ac:dyDescent="0.3">
      <c r="B37" s="28" t="s">
        <v>27</v>
      </c>
      <c r="C37" s="23"/>
      <c r="D37" s="63"/>
      <c r="E37" s="64"/>
      <c r="F37" s="64"/>
      <c r="G37" s="64"/>
      <c r="H37" s="64"/>
      <c r="I37" s="64"/>
      <c r="J37" s="64">
        <v>50043678</v>
      </c>
      <c r="K37" s="64">
        <v>50508381</v>
      </c>
      <c r="L37" s="64">
        <v>44667387</v>
      </c>
      <c r="M37" s="64">
        <v>40590957</v>
      </c>
      <c r="N37" s="64">
        <v>34964485</v>
      </c>
      <c r="O37" s="64">
        <v>33492696</v>
      </c>
      <c r="P37" s="64">
        <v>32340313</v>
      </c>
      <c r="Q37" s="64">
        <v>31593723</v>
      </c>
      <c r="R37" s="64">
        <v>38182854</v>
      </c>
      <c r="S37" s="64">
        <v>38547582</v>
      </c>
      <c r="T37" s="64">
        <v>39598015</v>
      </c>
      <c r="U37" s="68">
        <f>'2017 Summary'!I37</f>
        <v>44891015</v>
      </c>
    </row>
    <row r="38" spans="2:21" ht="17.25" x14ac:dyDescent="0.3">
      <c r="B38" s="28" t="s">
        <v>28</v>
      </c>
      <c r="C38" s="23"/>
      <c r="D38" s="63"/>
      <c r="E38" s="64"/>
      <c r="F38" s="64"/>
      <c r="G38" s="64"/>
      <c r="H38" s="64"/>
      <c r="I38" s="64"/>
      <c r="J38" s="64">
        <v>806206775</v>
      </c>
      <c r="K38" s="64">
        <v>794414108</v>
      </c>
      <c r="L38" s="64">
        <v>748228492</v>
      </c>
      <c r="M38" s="64">
        <v>654038100</v>
      </c>
      <c r="N38" s="64">
        <v>583448406</v>
      </c>
      <c r="O38" s="64">
        <v>558067555</v>
      </c>
      <c r="P38" s="64">
        <v>545205216</v>
      </c>
      <c r="Q38" s="64">
        <v>572511580</v>
      </c>
      <c r="R38" s="64">
        <v>613000710</v>
      </c>
      <c r="S38" s="64">
        <v>658849447</v>
      </c>
      <c r="T38" s="64">
        <v>709572802</v>
      </c>
      <c r="U38" s="68">
        <f>'2017 Summary'!I38</f>
        <v>769052579</v>
      </c>
    </row>
    <row r="39" spans="2:21" ht="17.25" x14ac:dyDescent="0.3">
      <c r="B39" s="28" t="s">
        <v>29</v>
      </c>
      <c r="C39" s="23"/>
      <c r="D39" s="63"/>
      <c r="E39" s="64"/>
      <c r="F39" s="64"/>
      <c r="G39" s="64"/>
      <c r="H39" s="64"/>
      <c r="I39" s="64"/>
      <c r="J39" s="64">
        <v>3969289</v>
      </c>
      <c r="K39" s="64">
        <v>4084131</v>
      </c>
      <c r="L39" s="64">
        <v>3761637</v>
      </c>
      <c r="M39" s="64">
        <v>3882703</v>
      </c>
      <c r="N39" s="64">
        <v>3855380</v>
      </c>
      <c r="O39" s="64">
        <v>3893716</v>
      </c>
      <c r="P39" s="64">
        <v>3845664</v>
      </c>
      <c r="Q39" s="64">
        <v>3902208</v>
      </c>
      <c r="R39" s="64">
        <v>3918746</v>
      </c>
      <c r="S39" s="64">
        <v>4038879</v>
      </c>
      <c r="T39" s="64">
        <v>4056313</v>
      </c>
      <c r="U39" s="68">
        <f>'2017 Summary'!I39</f>
        <v>4288917</v>
      </c>
    </row>
    <row r="40" spans="2:21" ht="17.25" x14ac:dyDescent="0.3">
      <c r="B40" s="28" t="s">
        <v>30</v>
      </c>
      <c r="C40" s="23"/>
      <c r="D40" s="63"/>
      <c r="E40" s="64"/>
      <c r="F40" s="64"/>
      <c r="G40" s="64"/>
      <c r="H40" s="64"/>
      <c r="I40" s="64"/>
      <c r="J40" s="64">
        <v>95661259</v>
      </c>
      <c r="K40" s="64">
        <v>95516441</v>
      </c>
      <c r="L40" s="64">
        <v>90086439</v>
      </c>
      <c r="M40" s="64">
        <v>81233538</v>
      </c>
      <c r="N40" s="64">
        <v>72054202</v>
      </c>
      <c r="O40" s="64">
        <v>66909217</v>
      </c>
      <c r="P40" s="64">
        <v>64428743</v>
      </c>
      <c r="Q40" s="64">
        <v>70235125</v>
      </c>
      <c r="R40" s="64">
        <v>74357242</v>
      </c>
      <c r="S40" s="64">
        <v>82913609</v>
      </c>
      <c r="T40" s="64">
        <v>88404964</v>
      </c>
      <c r="U40" s="68">
        <f>'2017 Summary'!I40</f>
        <v>97647944</v>
      </c>
    </row>
    <row r="41" spans="2:21" ht="17.25" x14ac:dyDescent="0.3">
      <c r="B41" s="28" t="s">
        <v>31</v>
      </c>
      <c r="C41" s="23"/>
      <c r="D41" s="63"/>
      <c r="E41" s="64"/>
      <c r="F41" s="64"/>
      <c r="G41" s="64"/>
      <c r="H41" s="64"/>
      <c r="I41" s="64"/>
      <c r="J41" s="64">
        <v>10237527</v>
      </c>
      <c r="K41" s="64">
        <v>10291926</v>
      </c>
      <c r="L41" s="64">
        <v>10013176</v>
      </c>
      <c r="M41" s="64">
        <v>10316088</v>
      </c>
      <c r="N41" s="64">
        <v>10201809</v>
      </c>
      <c r="O41" s="64">
        <v>10150921</v>
      </c>
      <c r="P41" s="64">
        <v>9977479</v>
      </c>
      <c r="Q41" s="64">
        <v>10388542</v>
      </c>
      <c r="R41" s="64">
        <v>11320413</v>
      </c>
      <c r="S41" s="64">
        <v>11876531</v>
      </c>
      <c r="T41" s="64">
        <v>11979083</v>
      </c>
      <c r="U41" s="68">
        <f>'2017 Summary'!I41</f>
        <v>12102031</v>
      </c>
    </row>
    <row r="42" spans="2:21" ht="17.25" x14ac:dyDescent="0.3">
      <c r="B42" s="28" t="s">
        <v>32</v>
      </c>
      <c r="C42" s="23"/>
      <c r="D42" s="63"/>
      <c r="E42" s="64"/>
      <c r="F42" s="64"/>
      <c r="G42" s="64"/>
      <c r="H42" s="64"/>
      <c r="I42" s="64"/>
      <c r="J42" s="64">
        <v>5053756</v>
      </c>
      <c r="K42" s="64">
        <v>5006498</v>
      </c>
      <c r="L42" s="64">
        <v>4808561</v>
      </c>
      <c r="M42" s="64">
        <v>4765578</v>
      </c>
      <c r="N42" s="64">
        <v>4512037</v>
      </c>
      <c r="O42" s="64">
        <v>4445278</v>
      </c>
      <c r="P42" s="64">
        <v>4524941</v>
      </c>
      <c r="Q42" s="64">
        <v>4773400</v>
      </c>
      <c r="R42" s="64">
        <v>4805172</v>
      </c>
      <c r="S42" s="64">
        <v>4714746</v>
      </c>
      <c r="T42" s="64">
        <v>4417519</v>
      </c>
      <c r="U42" s="68">
        <f>'2017 Summary'!I42</f>
        <v>4753982</v>
      </c>
    </row>
    <row r="43" spans="2:21" ht="17.25" x14ac:dyDescent="0.3">
      <c r="B43" s="28" t="s">
        <v>33</v>
      </c>
      <c r="C43" s="23"/>
      <c r="D43" s="63"/>
      <c r="E43" s="64"/>
      <c r="F43" s="64"/>
      <c r="G43" s="64"/>
      <c r="H43" s="64"/>
      <c r="I43" s="64"/>
      <c r="J43" s="64">
        <v>2136872</v>
      </c>
      <c r="K43" s="64">
        <v>2131668</v>
      </c>
      <c r="L43" s="64">
        <v>1970809</v>
      </c>
      <c r="M43" s="64">
        <v>1997535</v>
      </c>
      <c r="N43" s="64">
        <v>1929326</v>
      </c>
      <c r="O43" s="64">
        <v>1904906</v>
      </c>
      <c r="P43" s="64">
        <v>2036166</v>
      </c>
      <c r="Q43" s="64">
        <v>2158310</v>
      </c>
      <c r="R43" s="64">
        <v>2196519</v>
      </c>
      <c r="S43" s="64">
        <v>2241724</v>
      </c>
      <c r="T43" s="64">
        <v>2292148</v>
      </c>
      <c r="U43" s="68">
        <f>'2017 Summary'!I43</f>
        <v>2532181</v>
      </c>
    </row>
    <row r="44" spans="2:21" ht="17.25" x14ac:dyDescent="0.3">
      <c r="B44" s="28" t="s">
        <v>34</v>
      </c>
      <c r="C44" s="23"/>
      <c r="D44" s="63"/>
      <c r="E44" s="64"/>
      <c r="F44" s="64"/>
      <c r="G44" s="64"/>
      <c r="H44" s="64"/>
      <c r="I44" s="64"/>
      <c r="J44" s="64">
        <v>125288034</v>
      </c>
      <c r="K44" s="64">
        <v>122160016</v>
      </c>
      <c r="L44" s="64">
        <v>116616873</v>
      </c>
      <c r="M44" s="64">
        <v>106294930</v>
      </c>
      <c r="N44" s="64">
        <v>94726890</v>
      </c>
      <c r="O44" s="64">
        <v>86953233</v>
      </c>
      <c r="P44" s="64">
        <v>81755722</v>
      </c>
      <c r="Q44" s="64">
        <v>82233813</v>
      </c>
      <c r="R44" s="64">
        <v>98374413</v>
      </c>
      <c r="S44" s="64">
        <v>102072801</v>
      </c>
      <c r="T44" s="64">
        <v>104620953</v>
      </c>
      <c r="U44" s="68">
        <f>'2017 Summary'!I44</f>
        <v>113900016</v>
      </c>
    </row>
    <row r="45" spans="2:21" ht="17.25" x14ac:dyDescent="0.3">
      <c r="B45" s="28" t="s">
        <v>35</v>
      </c>
      <c r="C45" s="23"/>
      <c r="D45" s="63"/>
      <c r="E45" s="64"/>
      <c r="F45" s="64"/>
      <c r="G45" s="64"/>
      <c r="H45" s="64"/>
      <c r="I45" s="64"/>
      <c r="J45" s="64">
        <v>485864752</v>
      </c>
      <c r="K45" s="64">
        <v>484378477</v>
      </c>
      <c r="L45" s="64">
        <v>417641844</v>
      </c>
      <c r="M45" s="64">
        <v>322138918</v>
      </c>
      <c r="N45" s="64">
        <v>278395199</v>
      </c>
      <c r="O45" s="64">
        <v>266425909</v>
      </c>
      <c r="P45" s="64">
        <v>263975735</v>
      </c>
      <c r="Q45" s="64">
        <v>284023624</v>
      </c>
      <c r="R45" s="64">
        <v>303330930</v>
      </c>
      <c r="S45" s="64">
        <v>320686679</v>
      </c>
      <c r="T45" s="64">
        <v>342699769</v>
      </c>
      <c r="U45" s="68">
        <f>'2017 Summary'!I45</f>
        <v>373286788</v>
      </c>
    </row>
    <row r="46" spans="2:21" ht="17.25" x14ac:dyDescent="0.3">
      <c r="B46" s="28" t="s">
        <v>36</v>
      </c>
      <c r="C46" s="23"/>
      <c r="D46" s="63"/>
      <c r="E46" s="64"/>
      <c r="F46" s="64"/>
      <c r="G46" s="64"/>
      <c r="H46" s="64"/>
      <c r="I46" s="64"/>
      <c r="J46" s="64">
        <v>125074582</v>
      </c>
      <c r="K46" s="64">
        <v>126371035</v>
      </c>
      <c r="L46" s="64">
        <v>131237282</v>
      </c>
      <c r="M46" s="64">
        <v>122151055</v>
      </c>
      <c r="N46" s="64">
        <v>120721762</v>
      </c>
      <c r="O46" s="64">
        <v>116910313</v>
      </c>
      <c r="P46" s="64">
        <v>118163460</v>
      </c>
      <c r="Q46" s="64">
        <v>117987890</v>
      </c>
      <c r="R46" s="64">
        <v>123272259</v>
      </c>
      <c r="S46" s="64">
        <v>126874748</v>
      </c>
      <c r="T46" s="64">
        <v>130998488</v>
      </c>
      <c r="U46" s="68">
        <f>'2017 Summary'!I46</f>
        <v>137467902</v>
      </c>
    </row>
    <row r="47" spans="2:21" ht="17.25" x14ac:dyDescent="0.3">
      <c r="B47" s="28" t="s">
        <v>37</v>
      </c>
      <c r="C47" s="23"/>
      <c r="D47" s="63"/>
      <c r="E47" s="64"/>
      <c r="F47" s="64"/>
      <c r="G47" s="64"/>
      <c r="H47" s="64"/>
      <c r="I47" s="64"/>
      <c r="J47" s="64">
        <v>18179347</v>
      </c>
      <c r="K47" s="64">
        <v>17885021</v>
      </c>
      <c r="L47" s="64">
        <v>16600660</v>
      </c>
      <c r="M47" s="64">
        <v>14697095</v>
      </c>
      <c r="N47" s="64">
        <v>13874630</v>
      </c>
      <c r="O47" s="64">
        <v>13466115</v>
      </c>
      <c r="P47" s="64">
        <v>12904650</v>
      </c>
      <c r="Q47" s="64">
        <v>13020612</v>
      </c>
      <c r="R47" s="64">
        <v>13056689</v>
      </c>
      <c r="S47" s="64">
        <v>13257051</v>
      </c>
      <c r="T47" s="64">
        <v>14745420</v>
      </c>
      <c r="U47" s="68">
        <f>'2017 Summary'!I47</f>
        <v>15301585</v>
      </c>
    </row>
    <row r="48" spans="2:21" ht="17.25" x14ac:dyDescent="0.3">
      <c r="B48" s="28" t="s">
        <v>38</v>
      </c>
      <c r="C48" s="23"/>
      <c r="D48" s="63"/>
      <c r="E48" s="64"/>
      <c r="F48" s="64"/>
      <c r="G48" s="64"/>
      <c r="H48" s="64"/>
      <c r="I48" s="64"/>
      <c r="J48" s="64">
        <v>2046951</v>
      </c>
      <c r="K48" s="64">
        <v>2250511</v>
      </c>
      <c r="L48" s="64">
        <v>2101262</v>
      </c>
      <c r="M48" s="64">
        <v>2089833</v>
      </c>
      <c r="N48" s="64">
        <v>2136160</v>
      </c>
      <c r="O48" s="64">
        <v>2070595</v>
      </c>
      <c r="P48" s="64">
        <v>2034394</v>
      </c>
      <c r="Q48" s="64">
        <v>1983859</v>
      </c>
      <c r="R48" s="64">
        <v>2115348</v>
      </c>
      <c r="S48" s="64">
        <v>2171519</v>
      </c>
      <c r="T48" s="64">
        <v>2240127</v>
      </c>
      <c r="U48" s="68">
        <f>'2017 Summary'!I48</f>
        <v>2296852</v>
      </c>
    </row>
    <row r="49" spans="2:21" ht="17.25" x14ac:dyDescent="0.3">
      <c r="B49" s="28" t="s">
        <v>39</v>
      </c>
      <c r="C49" s="23"/>
      <c r="D49" s="63"/>
      <c r="E49" s="64"/>
      <c r="F49" s="64"/>
      <c r="G49" s="64"/>
      <c r="H49" s="64"/>
      <c r="I49" s="64"/>
      <c r="J49" s="64">
        <v>5891270</v>
      </c>
      <c r="K49" s="64">
        <v>5804935</v>
      </c>
      <c r="L49" s="64">
        <v>5875995</v>
      </c>
      <c r="M49" s="64">
        <v>5867622</v>
      </c>
      <c r="N49" s="64">
        <v>5786432</v>
      </c>
      <c r="O49" s="64">
        <v>5885204</v>
      </c>
      <c r="P49" s="64">
        <v>6036695</v>
      </c>
      <c r="Q49" s="64">
        <v>6263755</v>
      </c>
      <c r="R49" s="64">
        <v>6352601</v>
      </c>
      <c r="S49" s="64">
        <v>6511527</v>
      </c>
      <c r="T49" s="64">
        <v>6586214</v>
      </c>
      <c r="U49" s="68">
        <f>'2017 Summary'!I49</f>
        <v>6814613</v>
      </c>
    </row>
    <row r="50" spans="2:21" ht="17.25" x14ac:dyDescent="0.3">
      <c r="B50" s="28" t="s">
        <v>40</v>
      </c>
      <c r="C50" s="23"/>
      <c r="D50" s="63"/>
      <c r="E50" s="64"/>
      <c r="F50" s="64"/>
      <c r="G50" s="64"/>
      <c r="H50" s="64"/>
      <c r="I50" s="64"/>
      <c r="J50" s="64">
        <v>241987996</v>
      </c>
      <c r="K50" s="64">
        <v>231759897</v>
      </c>
      <c r="L50" s="64">
        <v>210759720</v>
      </c>
      <c r="M50" s="64">
        <v>192925569</v>
      </c>
      <c r="N50" s="64">
        <v>166834600</v>
      </c>
      <c r="O50" s="64">
        <v>159632424</v>
      </c>
      <c r="P50" s="64">
        <v>156572656</v>
      </c>
      <c r="Q50" s="64">
        <v>162873883</v>
      </c>
      <c r="R50" s="64">
        <v>175556533</v>
      </c>
      <c r="S50" s="64">
        <v>193436793</v>
      </c>
      <c r="T50" s="64">
        <v>209846705</v>
      </c>
      <c r="U50" s="68">
        <f>'2017 Summary'!I50</f>
        <v>228081239</v>
      </c>
    </row>
    <row r="51" spans="2:21" ht="17.25" x14ac:dyDescent="0.3">
      <c r="B51" s="28" t="s">
        <v>41</v>
      </c>
      <c r="C51" s="23"/>
      <c r="D51" s="63"/>
      <c r="E51" s="64"/>
      <c r="F51" s="64"/>
      <c r="G51" s="64"/>
      <c r="H51" s="64"/>
      <c r="I51" s="64"/>
      <c r="J51" s="64">
        <v>128419449</v>
      </c>
      <c r="K51" s="64">
        <v>135083732</v>
      </c>
      <c r="L51" s="64">
        <v>125281739</v>
      </c>
      <c r="M51" s="64">
        <v>113959755</v>
      </c>
      <c r="N51" s="64">
        <v>107317849</v>
      </c>
      <c r="O51" s="64">
        <v>97537599</v>
      </c>
      <c r="P51" s="64">
        <v>90485019</v>
      </c>
      <c r="Q51" s="64">
        <v>94099017.000000015</v>
      </c>
      <c r="R51" s="64">
        <v>99920440</v>
      </c>
      <c r="S51" s="64">
        <v>103809885</v>
      </c>
      <c r="T51" s="64">
        <v>108377027</v>
      </c>
      <c r="U51" s="68">
        <f>'2017 Summary'!I51</f>
        <v>118280858</v>
      </c>
    </row>
    <row r="52" spans="2:21" ht="17.25" x14ac:dyDescent="0.3">
      <c r="B52" s="28" t="s">
        <v>42</v>
      </c>
      <c r="C52" s="23"/>
      <c r="D52" s="63"/>
      <c r="E52" s="64"/>
      <c r="F52" s="64"/>
      <c r="G52" s="64"/>
      <c r="H52" s="64"/>
      <c r="I52" s="64"/>
      <c r="J52" s="64">
        <v>158260903</v>
      </c>
      <c r="K52" s="64">
        <v>152387402</v>
      </c>
      <c r="L52" s="64">
        <v>146542077</v>
      </c>
      <c r="M52" s="64">
        <v>138396848</v>
      </c>
      <c r="N52" s="64">
        <v>136157630</v>
      </c>
      <c r="O52" s="64">
        <v>137177770</v>
      </c>
      <c r="P52" s="64">
        <v>135546748</v>
      </c>
      <c r="Q52" s="64">
        <v>141924680</v>
      </c>
      <c r="R52" s="64">
        <v>149575321</v>
      </c>
      <c r="S52" s="64">
        <v>161192028</v>
      </c>
      <c r="T52" s="64">
        <v>169636861</v>
      </c>
      <c r="U52" s="68">
        <f>'2017 Summary'!I52</f>
        <v>184436744</v>
      </c>
    </row>
    <row r="53" spans="2:21" ht="17.25" x14ac:dyDescent="0.3">
      <c r="B53" s="28" t="s">
        <v>43</v>
      </c>
      <c r="C53" s="23"/>
      <c r="D53" s="63"/>
      <c r="E53" s="64"/>
      <c r="F53" s="64"/>
      <c r="G53" s="64"/>
      <c r="H53" s="64"/>
      <c r="I53" s="64"/>
      <c r="J53" s="64">
        <v>1760086844</v>
      </c>
      <c r="K53" s="64">
        <v>1658399305</v>
      </c>
      <c r="L53" s="64">
        <v>1709990802</v>
      </c>
      <c r="M53" s="64">
        <v>1577042579</v>
      </c>
      <c r="N53" s="64">
        <v>1519587873</v>
      </c>
      <c r="O53" s="64">
        <v>1307192225</v>
      </c>
      <c r="P53" s="64">
        <v>1303979869</v>
      </c>
      <c r="Q53" s="64">
        <v>1340940856</v>
      </c>
      <c r="R53" s="64">
        <v>1443201464</v>
      </c>
      <c r="S53" s="64">
        <v>1570068989</v>
      </c>
      <c r="T53" s="64">
        <v>1703719789</v>
      </c>
      <c r="U53" s="68">
        <f>'2017 Summary'!I53</f>
        <v>1849098196</v>
      </c>
    </row>
    <row r="54" spans="2:21" ht="17.25" x14ac:dyDescent="0.3">
      <c r="B54" s="28" t="s">
        <v>44</v>
      </c>
      <c r="C54" s="23"/>
      <c r="D54" s="63"/>
      <c r="E54" s="64"/>
      <c r="F54" s="64"/>
      <c r="G54" s="64"/>
      <c r="H54" s="64"/>
      <c r="I54" s="64"/>
      <c r="J54" s="64">
        <v>82633968</v>
      </c>
      <c r="K54" s="64">
        <v>80500907</v>
      </c>
      <c r="L54" s="64">
        <v>84085300</v>
      </c>
      <c r="M54" s="64">
        <v>84911855</v>
      </c>
      <c r="N54" s="64">
        <v>81757280</v>
      </c>
      <c r="O54" s="64">
        <v>77820006</v>
      </c>
      <c r="P54" s="64">
        <v>75553636</v>
      </c>
      <c r="Q54" s="64">
        <v>78919450</v>
      </c>
      <c r="R54" s="64">
        <v>79793788</v>
      </c>
      <c r="S54" s="64">
        <v>80394534</v>
      </c>
      <c r="T54" s="64">
        <v>81135992</v>
      </c>
      <c r="U54" s="68">
        <f>'2017 Summary'!I54</f>
        <v>84930132</v>
      </c>
    </row>
    <row r="55" spans="2:21" ht="17.25" x14ac:dyDescent="0.3">
      <c r="B55" s="28" t="s">
        <v>45</v>
      </c>
      <c r="C55" s="23"/>
      <c r="D55" s="63"/>
      <c r="E55" s="64"/>
      <c r="F55" s="64"/>
      <c r="G55" s="64"/>
      <c r="H55" s="64"/>
      <c r="I55" s="64"/>
      <c r="J55" s="64">
        <v>54526809</v>
      </c>
      <c r="K55" s="64">
        <v>54214265</v>
      </c>
      <c r="L55" s="64">
        <v>55746356</v>
      </c>
      <c r="M55" s="64">
        <v>53222356</v>
      </c>
      <c r="N55" s="64">
        <v>47659250</v>
      </c>
      <c r="O55" s="64">
        <v>44803236</v>
      </c>
      <c r="P55" s="64">
        <v>42147888</v>
      </c>
      <c r="Q55" s="64">
        <v>42105245</v>
      </c>
      <c r="R55" s="64">
        <v>50474734</v>
      </c>
      <c r="S55" s="64">
        <v>53138350</v>
      </c>
      <c r="T55" s="64">
        <v>55931008</v>
      </c>
      <c r="U55" s="68">
        <f>'2017 Summary'!I55</f>
        <v>61091081</v>
      </c>
    </row>
    <row r="56" spans="2:21" ht="17.25" x14ac:dyDescent="0.3">
      <c r="B56" s="28" t="s">
        <v>46</v>
      </c>
      <c r="C56" s="23"/>
      <c r="D56" s="63"/>
      <c r="E56" s="64"/>
      <c r="F56" s="64"/>
      <c r="G56" s="64"/>
      <c r="H56" s="64"/>
      <c r="I56" s="64"/>
      <c r="J56" s="64">
        <v>66975271</v>
      </c>
      <c r="K56" s="64">
        <v>64476594</v>
      </c>
      <c r="L56" s="64">
        <v>58850767</v>
      </c>
      <c r="M56" s="64">
        <v>54539495</v>
      </c>
      <c r="N56" s="64">
        <v>48914119</v>
      </c>
      <c r="O56" s="64">
        <v>46502012</v>
      </c>
      <c r="P56" s="64">
        <v>45791155</v>
      </c>
      <c r="Q56" s="64">
        <v>48515563</v>
      </c>
      <c r="R56" s="64">
        <v>51381920</v>
      </c>
      <c r="S56" s="64">
        <v>53702949</v>
      </c>
      <c r="T56" s="64">
        <v>56008290</v>
      </c>
      <c r="U56" s="68">
        <f>'2017 Summary'!I56</f>
        <v>65154863</v>
      </c>
    </row>
    <row r="57" spans="2:21" ht="17.25" x14ac:dyDescent="0.3">
      <c r="B57" s="28" t="s">
        <v>47</v>
      </c>
      <c r="C57" s="23"/>
      <c r="D57" s="63"/>
      <c r="E57" s="64"/>
      <c r="F57" s="64"/>
      <c r="G57" s="64"/>
      <c r="H57" s="64"/>
      <c r="I57" s="64"/>
      <c r="J57" s="64">
        <v>13238425</v>
      </c>
      <c r="K57" s="64">
        <v>13228780</v>
      </c>
      <c r="L57" s="64">
        <v>13721155</v>
      </c>
      <c r="M57" s="64">
        <v>14091888</v>
      </c>
      <c r="N57" s="64">
        <v>12455583</v>
      </c>
      <c r="O57" s="64">
        <v>13431828</v>
      </c>
      <c r="P57" s="64">
        <v>12814021</v>
      </c>
      <c r="Q57" s="64">
        <v>12831788</v>
      </c>
      <c r="R57" s="64">
        <v>13009756</v>
      </c>
      <c r="S57" s="64">
        <v>13386526</v>
      </c>
      <c r="T57" s="64">
        <v>13478176</v>
      </c>
      <c r="U57" s="68">
        <f>'2017 Summary'!I57</f>
        <v>13656503</v>
      </c>
    </row>
    <row r="58" spans="2:21" ht="17.25" x14ac:dyDescent="0.3">
      <c r="B58" s="28" t="s">
        <v>48</v>
      </c>
      <c r="C58" s="23"/>
      <c r="D58" s="63"/>
      <c r="E58" s="64"/>
      <c r="F58" s="64"/>
      <c r="G58" s="64"/>
      <c r="H58" s="64"/>
      <c r="I58" s="64"/>
      <c r="J58" s="64">
        <v>722654674</v>
      </c>
      <c r="K58" s="64">
        <v>722801971</v>
      </c>
      <c r="L58" s="64">
        <v>723327390</v>
      </c>
      <c r="M58" s="64">
        <v>644520206</v>
      </c>
      <c r="N58" s="64">
        <v>563217481</v>
      </c>
      <c r="O58" s="64">
        <v>546362912</v>
      </c>
      <c r="P58" s="64">
        <v>544560623</v>
      </c>
      <c r="Q58" s="64">
        <v>565231974</v>
      </c>
      <c r="R58" s="64">
        <v>605055980</v>
      </c>
      <c r="S58" s="64">
        <v>674353107</v>
      </c>
      <c r="T58" s="64">
        <v>732492407</v>
      </c>
      <c r="U58" s="68">
        <f>'2017 Summary'!I58</f>
        <v>803396323</v>
      </c>
    </row>
    <row r="59" spans="2:21" ht="17.25" x14ac:dyDescent="0.3">
      <c r="B59" s="28" t="s">
        <v>49</v>
      </c>
      <c r="C59" s="23"/>
      <c r="D59" s="63"/>
      <c r="E59" s="64"/>
      <c r="F59" s="64"/>
      <c r="G59" s="64"/>
      <c r="H59" s="64"/>
      <c r="I59" s="64"/>
      <c r="J59" s="64">
        <v>148250218</v>
      </c>
      <c r="K59" s="64">
        <v>160809979</v>
      </c>
      <c r="L59" s="64">
        <v>162535027</v>
      </c>
      <c r="M59" s="64">
        <v>160549481</v>
      </c>
      <c r="N59" s="64">
        <v>142050951</v>
      </c>
      <c r="O59" s="64">
        <v>132092008</v>
      </c>
      <c r="P59" s="64">
        <v>129910570</v>
      </c>
      <c r="Q59" s="64">
        <v>134891088</v>
      </c>
      <c r="R59" s="64">
        <v>143473151</v>
      </c>
      <c r="S59" s="64">
        <v>154600749</v>
      </c>
      <c r="T59" s="64">
        <v>166377421</v>
      </c>
      <c r="U59" s="68">
        <f>'2017 Summary'!I59</f>
        <v>181825855</v>
      </c>
    </row>
    <row r="60" spans="2:21" ht="17.25" x14ac:dyDescent="0.3">
      <c r="B60" s="28" t="s">
        <v>50</v>
      </c>
      <c r="C60" s="23"/>
      <c r="D60" s="63"/>
      <c r="E60" s="64"/>
      <c r="F60" s="64"/>
      <c r="G60" s="64"/>
      <c r="H60" s="64"/>
      <c r="I60" s="64"/>
      <c r="J60" s="64">
        <v>967193778</v>
      </c>
      <c r="K60" s="64">
        <v>897283264</v>
      </c>
      <c r="L60" s="64">
        <v>860930346</v>
      </c>
      <c r="M60" s="64">
        <v>867564909</v>
      </c>
      <c r="N60" s="64">
        <v>841907486</v>
      </c>
      <c r="O60" s="64">
        <v>828359813</v>
      </c>
      <c r="P60" s="64">
        <v>832917804</v>
      </c>
      <c r="Q60" s="64">
        <v>863798702</v>
      </c>
      <c r="R60" s="64">
        <v>926123977</v>
      </c>
      <c r="S60" s="64">
        <v>1010684086</v>
      </c>
      <c r="T60" s="64">
        <v>1092174996</v>
      </c>
      <c r="U60" s="68">
        <f>'2017 Summary'!I60</f>
        <v>1165857612</v>
      </c>
    </row>
    <row r="61" spans="2:21" ht="17.25" x14ac:dyDescent="0.3">
      <c r="B61" s="28" t="s">
        <v>51</v>
      </c>
      <c r="C61" s="23"/>
      <c r="D61" s="63"/>
      <c r="E61" s="64"/>
      <c r="F61" s="64"/>
      <c r="G61" s="64"/>
      <c r="H61" s="64"/>
      <c r="I61" s="64"/>
      <c r="J61" s="64">
        <v>181238460</v>
      </c>
      <c r="K61" s="64">
        <v>188620671</v>
      </c>
      <c r="L61" s="64">
        <v>171437637</v>
      </c>
      <c r="M61" s="64">
        <v>172849705</v>
      </c>
      <c r="N61" s="64">
        <v>159295642</v>
      </c>
      <c r="O61" s="64">
        <v>156014165</v>
      </c>
      <c r="P61" s="64">
        <v>159404278</v>
      </c>
      <c r="Q61" s="64">
        <v>173388354</v>
      </c>
      <c r="R61" s="64">
        <v>182064312</v>
      </c>
      <c r="S61" s="64">
        <v>199097291</v>
      </c>
      <c r="T61" s="64">
        <v>212964745</v>
      </c>
      <c r="U61" s="68">
        <f>'2017 Summary'!I61</f>
        <v>229354191</v>
      </c>
    </row>
    <row r="62" spans="2:21" ht="17.25" x14ac:dyDescent="0.3">
      <c r="B62" s="28" t="s">
        <v>52</v>
      </c>
      <c r="C62" s="23"/>
      <c r="D62" s="63"/>
      <c r="E62" s="64"/>
      <c r="F62" s="64"/>
      <c r="G62" s="64"/>
      <c r="H62" s="64"/>
      <c r="I62" s="64"/>
      <c r="J62" s="64">
        <v>533385072</v>
      </c>
      <c r="K62" s="64">
        <v>505809676</v>
      </c>
      <c r="L62" s="64">
        <v>460425319</v>
      </c>
      <c r="M62" s="64">
        <v>407170164</v>
      </c>
      <c r="N62" s="64">
        <v>369154518</v>
      </c>
      <c r="O62" s="64">
        <v>366850634</v>
      </c>
      <c r="P62" s="64">
        <v>373638676</v>
      </c>
      <c r="Q62" s="64">
        <v>399645698</v>
      </c>
      <c r="R62" s="64">
        <v>425123252</v>
      </c>
      <c r="S62" s="64">
        <v>452444016</v>
      </c>
      <c r="T62" s="64">
        <v>484317405</v>
      </c>
      <c r="U62" s="68">
        <f>'2017 Summary'!I62</f>
        <v>523440778</v>
      </c>
    </row>
    <row r="63" spans="2:21" ht="17.25" x14ac:dyDescent="0.3">
      <c r="B63" s="28" t="s">
        <v>53</v>
      </c>
      <c r="C63" s="23"/>
      <c r="D63" s="63"/>
      <c r="E63" s="64"/>
      <c r="F63" s="64"/>
      <c r="G63" s="64"/>
      <c r="H63" s="64"/>
      <c r="I63" s="64"/>
      <c r="J63" s="64">
        <v>266598511</v>
      </c>
      <c r="K63" s="64">
        <v>258666617</v>
      </c>
      <c r="L63" s="64">
        <v>249122844</v>
      </c>
      <c r="M63" s="64">
        <v>220191002</v>
      </c>
      <c r="N63" s="64">
        <v>187486581</v>
      </c>
      <c r="O63" s="64">
        <v>175753791</v>
      </c>
      <c r="P63" s="64">
        <v>168546777</v>
      </c>
      <c r="Q63" s="64">
        <v>176495740</v>
      </c>
      <c r="R63" s="64">
        <v>185548260</v>
      </c>
      <c r="S63" s="64">
        <v>196499761</v>
      </c>
      <c r="T63" s="64">
        <v>208569992</v>
      </c>
      <c r="U63" s="68">
        <f>'2017 Summary'!I63</f>
        <v>229759445</v>
      </c>
    </row>
    <row r="64" spans="2:21" ht="17.25" x14ac:dyDescent="0.3">
      <c r="B64" s="28" t="s">
        <v>54</v>
      </c>
      <c r="C64" s="23"/>
      <c r="D64" s="63"/>
      <c r="E64" s="64"/>
      <c r="F64" s="64"/>
      <c r="G64" s="64"/>
      <c r="H64" s="64"/>
      <c r="I64" s="64"/>
      <c r="J64" s="64">
        <v>38801345</v>
      </c>
      <c r="K64" s="64">
        <v>38558324</v>
      </c>
      <c r="L64" s="64">
        <v>37444510</v>
      </c>
      <c r="M64" s="64">
        <v>36490462</v>
      </c>
      <c r="N64" s="64">
        <v>34372647</v>
      </c>
      <c r="O64" s="64">
        <v>32228624</v>
      </c>
      <c r="P64" s="64">
        <v>30394837</v>
      </c>
      <c r="Q64" s="64">
        <v>32223591</v>
      </c>
      <c r="R64" s="64">
        <v>32548474</v>
      </c>
      <c r="S64" s="64">
        <v>33775185</v>
      </c>
      <c r="T64" s="64">
        <v>34045904</v>
      </c>
      <c r="U64" s="68">
        <f>'2017 Summary'!I64</f>
        <v>37914466</v>
      </c>
    </row>
    <row r="65" spans="2:21" ht="17.25" x14ac:dyDescent="0.3">
      <c r="B65" s="28" t="s">
        <v>55</v>
      </c>
      <c r="C65" s="23"/>
      <c r="D65" s="63"/>
      <c r="E65" s="64"/>
      <c r="F65" s="64"/>
      <c r="G65" s="64"/>
      <c r="H65" s="64"/>
      <c r="I65" s="64"/>
      <c r="J65" s="64">
        <v>154334891</v>
      </c>
      <c r="K65" s="64">
        <v>148151725</v>
      </c>
      <c r="L65" s="64">
        <v>140777753</v>
      </c>
      <c r="M65" s="64">
        <v>136471604</v>
      </c>
      <c r="N65" s="64">
        <v>122561049</v>
      </c>
      <c r="O65" s="64">
        <v>126527952</v>
      </c>
      <c r="P65" s="64">
        <v>123427389</v>
      </c>
      <c r="Q65" s="64">
        <v>126931403</v>
      </c>
      <c r="R65" s="64">
        <v>134807866</v>
      </c>
      <c r="S65" s="64">
        <v>146936260</v>
      </c>
      <c r="T65" s="64">
        <v>160063590</v>
      </c>
      <c r="U65" s="68">
        <f>'2017 Summary'!I65</f>
        <v>173014806</v>
      </c>
    </row>
    <row r="66" spans="2:21" ht="17.25" x14ac:dyDescent="0.3">
      <c r="B66" s="28" t="s">
        <v>56</v>
      </c>
      <c r="C66" s="23"/>
      <c r="D66" s="63"/>
      <c r="E66" s="64"/>
      <c r="F66" s="64"/>
      <c r="G66" s="64"/>
      <c r="H66" s="64"/>
      <c r="I66" s="64"/>
      <c r="J66" s="64">
        <v>193314845</v>
      </c>
      <c r="K66" s="64">
        <v>187780203</v>
      </c>
      <c r="L66" s="64">
        <v>158066438</v>
      </c>
      <c r="M66" s="64">
        <v>125479855</v>
      </c>
      <c r="N66" s="64">
        <v>123573108</v>
      </c>
      <c r="O66" s="64">
        <v>118457811</v>
      </c>
      <c r="P66" s="64">
        <v>116372749</v>
      </c>
      <c r="Q66" s="64">
        <v>126746377</v>
      </c>
      <c r="R66" s="64">
        <v>130387363</v>
      </c>
      <c r="S66" s="64">
        <v>141496332</v>
      </c>
      <c r="T66" s="64">
        <v>150924338</v>
      </c>
      <c r="U66" s="68">
        <f>'2017 Summary'!I66</f>
        <v>167604462</v>
      </c>
    </row>
    <row r="67" spans="2:21" ht="17.25" x14ac:dyDescent="0.3">
      <c r="B67" s="28" t="s">
        <v>57</v>
      </c>
      <c r="C67" s="23"/>
      <c r="D67" s="63"/>
      <c r="E67" s="64"/>
      <c r="F67" s="64"/>
      <c r="G67" s="64"/>
      <c r="H67" s="64"/>
      <c r="I67" s="64"/>
      <c r="J67" s="64">
        <v>58645726</v>
      </c>
      <c r="K67" s="64">
        <v>56733523</v>
      </c>
      <c r="L67" s="64">
        <v>52866416</v>
      </c>
      <c r="M67" s="64">
        <v>48618267</v>
      </c>
      <c r="N67" s="64">
        <v>46120006</v>
      </c>
      <c r="O67" s="64">
        <v>44913320</v>
      </c>
      <c r="P67" s="64">
        <v>44029673</v>
      </c>
      <c r="Q67" s="64">
        <v>44602177</v>
      </c>
      <c r="R67" s="64">
        <v>46868543</v>
      </c>
      <c r="S67" s="64">
        <v>49124224</v>
      </c>
      <c r="T67" s="64">
        <v>51059903</v>
      </c>
      <c r="U67" s="68">
        <f>'2017 Summary'!I67</f>
        <v>53673272</v>
      </c>
    </row>
    <row r="68" spans="2:21" ht="17.25" x14ac:dyDescent="0.3">
      <c r="B68" s="28" t="s">
        <v>58</v>
      </c>
      <c r="C68" s="23"/>
      <c r="D68" s="63"/>
      <c r="E68" s="64"/>
      <c r="F68" s="64"/>
      <c r="G68" s="64"/>
      <c r="H68" s="64"/>
      <c r="I68" s="64"/>
      <c r="J68" s="64">
        <v>246846009</v>
      </c>
      <c r="K68" s="64">
        <v>240937932</v>
      </c>
      <c r="L68" s="64">
        <v>198954582</v>
      </c>
      <c r="M68" s="64">
        <v>173212101</v>
      </c>
      <c r="N68" s="64">
        <v>156256535</v>
      </c>
      <c r="O68" s="64">
        <v>146232071</v>
      </c>
      <c r="P68" s="64">
        <v>151125355</v>
      </c>
      <c r="Q68" s="64">
        <v>154758125</v>
      </c>
      <c r="R68" s="64">
        <v>165512021</v>
      </c>
      <c r="S68" s="64">
        <v>178501513</v>
      </c>
      <c r="T68" s="64">
        <v>193639207</v>
      </c>
      <c r="U68" s="68">
        <f>'2017 Summary'!I68</f>
        <v>209969495</v>
      </c>
    </row>
    <row r="69" spans="2:21" ht="17.25" x14ac:dyDescent="0.3">
      <c r="B69" s="28" t="s">
        <v>59</v>
      </c>
      <c r="C69" s="23"/>
      <c r="D69" s="63"/>
      <c r="E69" s="64"/>
      <c r="F69" s="64"/>
      <c r="G69" s="64"/>
      <c r="H69" s="64"/>
      <c r="I69" s="64"/>
      <c r="J69" s="64">
        <v>198519938</v>
      </c>
      <c r="K69" s="64">
        <v>195751314</v>
      </c>
      <c r="L69" s="64">
        <v>194298676</v>
      </c>
      <c r="M69" s="64">
        <v>182951853</v>
      </c>
      <c r="N69" s="64">
        <v>165446162</v>
      </c>
      <c r="O69" s="64">
        <v>156118789</v>
      </c>
      <c r="P69" s="64">
        <v>154214536</v>
      </c>
      <c r="Q69" s="64">
        <v>158631280</v>
      </c>
      <c r="R69" s="64">
        <v>167278253</v>
      </c>
      <c r="S69" s="64">
        <v>179365318</v>
      </c>
      <c r="T69" s="64">
        <v>189003400</v>
      </c>
      <c r="U69" s="68">
        <f>'2017 Summary'!I69</f>
        <v>212488070</v>
      </c>
    </row>
    <row r="70" spans="2:21" ht="17.25" x14ac:dyDescent="0.3">
      <c r="B70" s="28" t="s">
        <v>60</v>
      </c>
      <c r="C70" s="23"/>
      <c r="D70" s="63"/>
      <c r="E70" s="64"/>
      <c r="F70" s="64"/>
      <c r="G70" s="64"/>
      <c r="H70" s="64"/>
      <c r="I70" s="64"/>
      <c r="J70" s="64">
        <v>29592696</v>
      </c>
      <c r="K70" s="64">
        <v>31599910</v>
      </c>
      <c r="L70" s="64">
        <v>34342781</v>
      </c>
      <c r="M70" s="64">
        <v>36902586</v>
      </c>
      <c r="N70" s="64">
        <v>39273463</v>
      </c>
      <c r="O70" s="64">
        <v>41797094</v>
      </c>
      <c r="P70" s="64">
        <v>44416559</v>
      </c>
      <c r="Q70" s="64">
        <v>48010941</v>
      </c>
      <c r="R70" s="64">
        <v>52542618</v>
      </c>
      <c r="S70" s="64">
        <v>55991427</v>
      </c>
      <c r="T70" s="64">
        <v>58539518</v>
      </c>
      <c r="U70" s="68">
        <f>'2017 Summary'!I70</f>
        <v>59837731</v>
      </c>
    </row>
    <row r="71" spans="2:21" ht="17.25" x14ac:dyDescent="0.3">
      <c r="B71" s="28" t="s">
        <v>61</v>
      </c>
      <c r="C71" s="23"/>
      <c r="D71" s="63"/>
      <c r="E71" s="64"/>
      <c r="F71" s="64"/>
      <c r="G71" s="64"/>
      <c r="H71" s="64"/>
      <c r="I71" s="64"/>
      <c r="J71" s="64">
        <v>13852630</v>
      </c>
      <c r="K71" s="64">
        <v>14089316</v>
      </c>
      <c r="L71" s="64">
        <v>12808538</v>
      </c>
      <c r="M71" s="64">
        <v>12402452</v>
      </c>
      <c r="N71" s="64">
        <v>11792418</v>
      </c>
      <c r="O71" s="64">
        <v>11799302</v>
      </c>
      <c r="P71" s="64">
        <v>12526304</v>
      </c>
      <c r="Q71" s="64">
        <v>13281056</v>
      </c>
      <c r="R71" s="64">
        <v>13282538</v>
      </c>
      <c r="S71" s="64">
        <v>14240356</v>
      </c>
      <c r="T71" s="64">
        <v>14812548</v>
      </c>
      <c r="U71" s="68">
        <f>'2017 Summary'!I71</f>
        <v>15014311</v>
      </c>
    </row>
    <row r="72" spans="2:21" ht="17.25" x14ac:dyDescent="0.3">
      <c r="B72" s="28" t="s">
        <v>62</v>
      </c>
      <c r="C72" s="23"/>
      <c r="D72" s="63"/>
      <c r="E72" s="64"/>
      <c r="F72" s="64"/>
      <c r="G72" s="64"/>
      <c r="H72" s="64"/>
      <c r="I72" s="64"/>
      <c r="J72" s="64">
        <v>11681970</v>
      </c>
      <c r="K72" s="64">
        <v>11471860</v>
      </c>
      <c r="L72" s="64">
        <v>11243355</v>
      </c>
      <c r="M72" s="64">
        <v>10719304</v>
      </c>
      <c r="N72" s="64">
        <v>9986968</v>
      </c>
      <c r="O72" s="64">
        <v>9413164</v>
      </c>
      <c r="P72" s="64">
        <v>9825324</v>
      </c>
      <c r="Q72" s="64">
        <v>9766025</v>
      </c>
      <c r="R72" s="64">
        <v>10042191</v>
      </c>
      <c r="S72" s="64">
        <v>10535554</v>
      </c>
      <c r="T72" s="64">
        <v>10615328</v>
      </c>
      <c r="U72" s="68">
        <f>'2017 Summary'!I72</f>
        <v>10897255</v>
      </c>
    </row>
    <row r="73" spans="2:21" ht="17.25" x14ac:dyDescent="0.3">
      <c r="B73" s="28" t="s">
        <v>63</v>
      </c>
      <c r="C73" s="23"/>
      <c r="D73" s="63"/>
      <c r="E73" s="64"/>
      <c r="F73" s="64"/>
      <c r="G73" s="64"/>
      <c r="H73" s="64"/>
      <c r="I73" s="64"/>
      <c r="J73" s="64">
        <v>2123442</v>
      </c>
      <c r="K73" s="64">
        <v>2501183</v>
      </c>
      <c r="L73" s="64">
        <v>2343581</v>
      </c>
      <c r="M73" s="64">
        <v>2350622</v>
      </c>
      <c r="N73" s="64">
        <v>2369983</v>
      </c>
      <c r="O73" s="64">
        <v>2310579</v>
      </c>
      <c r="P73" s="64">
        <v>2164890</v>
      </c>
      <c r="Q73" s="64">
        <v>2199469</v>
      </c>
      <c r="R73" s="64">
        <v>2258562</v>
      </c>
      <c r="S73" s="64">
        <v>2226180</v>
      </c>
      <c r="T73" s="64">
        <v>2264056</v>
      </c>
      <c r="U73" s="68">
        <f>'2017 Summary'!I73</f>
        <v>2292419</v>
      </c>
    </row>
    <row r="74" spans="2:21" ht="17.25" x14ac:dyDescent="0.3">
      <c r="B74" s="28" t="s">
        <v>64</v>
      </c>
      <c r="C74" s="23"/>
      <c r="D74" s="63"/>
      <c r="E74" s="64"/>
      <c r="F74" s="64"/>
      <c r="G74" s="64"/>
      <c r="H74" s="64"/>
      <c r="I74" s="64"/>
      <c r="J74" s="64">
        <v>241424910</v>
      </c>
      <c r="K74" s="64">
        <v>237143262</v>
      </c>
      <c r="L74" s="64">
        <v>243549001</v>
      </c>
      <c r="M74" s="64">
        <v>237069977</v>
      </c>
      <c r="N74" s="64">
        <v>204319224</v>
      </c>
      <c r="O74" s="64">
        <v>200022380</v>
      </c>
      <c r="P74" s="64">
        <v>199146447</v>
      </c>
      <c r="Q74" s="64">
        <v>214034271</v>
      </c>
      <c r="R74" s="64">
        <v>225915741</v>
      </c>
      <c r="S74" s="64">
        <v>240839714</v>
      </c>
      <c r="T74" s="64">
        <v>250309810</v>
      </c>
      <c r="U74" s="68">
        <f>'2017 Summary'!I74</f>
        <v>265312082</v>
      </c>
    </row>
    <row r="75" spans="2:21" ht="17.25" x14ac:dyDescent="0.3">
      <c r="B75" s="28" t="s">
        <v>65</v>
      </c>
      <c r="C75" s="23"/>
      <c r="D75" s="63"/>
      <c r="E75" s="64"/>
      <c r="F75" s="64"/>
      <c r="G75" s="64"/>
      <c r="H75" s="64"/>
      <c r="I75" s="64"/>
      <c r="J75" s="64">
        <v>11642992</v>
      </c>
      <c r="K75" s="64">
        <v>11985004</v>
      </c>
      <c r="L75" s="64">
        <v>11696763</v>
      </c>
      <c r="M75" s="64">
        <v>11004541</v>
      </c>
      <c r="N75" s="64">
        <v>10433988</v>
      </c>
      <c r="O75" s="64">
        <v>9328555</v>
      </c>
      <c r="P75" s="64">
        <v>9097592</v>
      </c>
      <c r="Q75" s="64">
        <v>8713402</v>
      </c>
      <c r="R75" s="64">
        <v>8729115</v>
      </c>
      <c r="S75" s="64">
        <v>8929776</v>
      </c>
      <c r="T75" s="64">
        <v>8862187</v>
      </c>
      <c r="U75" s="68">
        <f>'2017 Summary'!I75</f>
        <v>9041981</v>
      </c>
    </row>
    <row r="76" spans="2:21" ht="17.25" x14ac:dyDescent="0.3">
      <c r="B76" s="28" t="s">
        <v>66</v>
      </c>
      <c r="C76" s="23"/>
      <c r="D76" s="63"/>
      <c r="E76" s="64"/>
      <c r="F76" s="64"/>
      <c r="G76" s="64"/>
      <c r="H76" s="64"/>
      <c r="I76" s="64"/>
      <c r="J76" s="64">
        <v>62826760</v>
      </c>
      <c r="K76" s="64">
        <v>59262387</v>
      </c>
      <c r="L76" s="64">
        <v>56085926</v>
      </c>
      <c r="M76" s="64">
        <v>47497925</v>
      </c>
      <c r="N76" s="64">
        <v>41269495</v>
      </c>
      <c r="O76" s="64">
        <v>39403744</v>
      </c>
      <c r="P76" s="64">
        <v>39385439</v>
      </c>
      <c r="Q76" s="64">
        <v>41259526</v>
      </c>
      <c r="R76" s="64">
        <v>46035533</v>
      </c>
      <c r="S76" s="64">
        <v>51303957</v>
      </c>
      <c r="T76" s="64">
        <v>56970130</v>
      </c>
      <c r="U76" s="68">
        <f>'2017 Summary'!I76</f>
        <v>62754356</v>
      </c>
    </row>
    <row r="77" spans="2:21" ht="17.25" customHeight="1" thickBot="1" x14ac:dyDescent="0.35">
      <c r="B77" s="33" t="s">
        <v>67</v>
      </c>
      <c r="C77" s="23"/>
      <c r="D77" s="65"/>
      <c r="E77" s="66"/>
      <c r="F77" s="66"/>
      <c r="G77" s="66"/>
      <c r="H77" s="66"/>
      <c r="I77" s="66"/>
      <c r="J77" s="66">
        <v>8509966</v>
      </c>
      <c r="K77" s="66">
        <v>8309576</v>
      </c>
      <c r="L77" s="66">
        <v>8193056</v>
      </c>
      <c r="M77" s="66">
        <v>8486602</v>
      </c>
      <c r="N77" s="66">
        <v>8321438</v>
      </c>
      <c r="O77" s="66">
        <v>7494314</v>
      </c>
      <c r="P77" s="66">
        <v>7689048</v>
      </c>
      <c r="Q77" s="66">
        <v>7497984</v>
      </c>
      <c r="R77" s="66">
        <v>7594003</v>
      </c>
      <c r="S77" s="66">
        <v>7691267</v>
      </c>
      <c r="T77" s="66">
        <v>7674624</v>
      </c>
      <c r="U77" s="69">
        <f>'2017 Summary'!I77</f>
        <v>7719235</v>
      </c>
    </row>
    <row r="78" spans="2:21" s="55" customFormat="1" ht="17.25" customHeight="1" thickTop="1" thickBot="1" x14ac:dyDescent="0.3">
      <c r="B78" s="44" t="s">
        <v>588</v>
      </c>
      <c r="C78" s="45"/>
      <c r="D78" s="46">
        <f>SUM(D11:D77)</f>
        <v>0</v>
      </c>
      <c r="E78" s="48">
        <f>SUM(E11:E77)</f>
        <v>0</v>
      </c>
      <c r="F78" s="48">
        <f t="shared" ref="F78:S78" si="0">SUM(F11:F77)</f>
        <v>0</v>
      </c>
      <c r="G78" s="48">
        <f t="shared" si="0"/>
        <v>0</v>
      </c>
      <c r="H78" s="48">
        <f t="shared" si="0"/>
        <v>0</v>
      </c>
      <c r="I78" s="48">
        <f t="shared" si="0"/>
        <v>0</v>
      </c>
      <c r="J78" s="48">
        <f t="shared" si="0"/>
        <v>11282976754</v>
      </c>
      <c r="K78" s="48">
        <f t="shared" si="0"/>
        <v>10952246193</v>
      </c>
      <c r="L78" s="48">
        <f t="shared" si="0"/>
        <v>10517682032</v>
      </c>
      <c r="M78" s="48">
        <f t="shared" si="0"/>
        <v>9706850297</v>
      </c>
      <c r="N78" s="48">
        <f t="shared" si="0"/>
        <v>9006824742</v>
      </c>
      <c r="O78" s="48">
        <f t="shared" si="0"/>
        <v>8545721664</v>
      </c>
      <c r="P78" s="48">
        <f t="shared" si="0"/>
        <v>8475995061</v>
      </c>
      <c r="Q78" s="48">
        <f t="shared" si="0"/>
        <v>8894228825</v>
      </c>
      <c r="R78" s="48">
        <f t="shared" si="0"/>
        <v>9472625549</v>
      </c>
      <c r="S78" s="48">
        <f t="shared" si="0"/>
        <v>10162783356</v>
      </c>
      <c r="T78" s="48">
        <f>SUM(T11:T77)</f>
        <v>10866923654</v>
      </c>
      <c r="U78" s="70">
        <f>SUM(U11:U77)</f>
        <v>11712691831</v>
      </c>
    </row>
    <row r="79" spans="2:21" ht="17.25" customHeight="1" thickTop="1" x14ac:dyDescent="0.25">
      <c r="T79" s="59"/>
    </row>
    <row r="80" spans="2:21" ht="17.25" customHeight="1" x14ac:dyDescent="0.25">
      <c r="T80" s="58"/>
    </row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</sheetData>
  <mergeCells count="20">
    <mergeCell ref="B8:B10"/>
    <mergeCell ref="D8:D10"/>
    <mergeCell ref="E8:E10"/>
    <mergeCell ref="F8:F10"/>
    <mergeCell ref="G8:G10"/>
    <mergeCell ref="N8:N10"/>
    <mergeCell ref="O8:O10"/>
    <mergeCell ref="P8:P10"/>
    <mergeCell ref="Q8:Q10"/>
    <mergeCell ref="D3:U7"/>
    <mergeCell ref="H8:H10"/>
    <mergeCell ref="I8:I10"/>
    <mergeCell ref="J8:J10"/>
    <mergeCell ref="K8:K10"/>
    <mergeCell ref="R8:R10"/>
    <mergeCell ref="S8:S10"/>
    <mergeCell ref="T8:T10"/>
    <mergeCell ref="U8:U10"/>
    <mergeCell ref="L8:L10"/>
    <mergeCell ref="M8:M10"/>
  </mergeCells>
  <conditionalFormatting sqref="A1:XFD1048576">
    <cfRule type="containsBlanks" dxfId="0" priority="1">
      <formula>LEN(TRIM(A1))=0</formula>
    </cfRule>
  </conditionalFormatting>
  <printOptions horizontalCentered="1" verticalCentered="1"/>
  <pageMargins left="0.25" right="0.25" top="0.5" bottom="0.5" header="0.3" footer="0.3"/>
  <pageSetup scale="71" fitToHeight="0" orientation="landscape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433"/>
  <sheetViews>
    <sheetView topLeftCell="J1" workbookViewId="0">
      <pane ySplit="1" topLeftCell="A2" activePane="bottomLeft" state="frozen"/>
      <selection pane="bottomLeft" activeCell="Q2" sqref="Q2"/>
    </sheetView>
  </sheetViews>
  <sheetFormatPr defaultRowHeight="15" x14ac:dyDescent="0.25"/>
  <cols>
    <col min="3" max="3" width="25.5703125" customWidth="1"/>
    <col min="4" max="4" width="13.85546875" style="4" customWidth="1"/>
    <col min="5" max="5" width="13.28515625" customWidth="1"/>
    <col min="6" max="6" width="35.5703125" customWidth="1"/>
    <col min="7" max="7" width="19.28515625" customWidth="1"/>
    <col min="8" max="8" width="36" customWidth="1"/>
    <col min="9" max="9" width="19" style="5" customWidth="1"/>
    <col min="10" max="10" width="18" style="5" customWidth="1"/>
    <col min="11" max="11" width="15.28515625" style="5" customWidth="1"/>
    <col min="12" max="12" width="19" style="5" customWidth="1"/>
    <col min="13" max="13" width="16.85546875" style="5" customWidth="1"/>
    <col min="14" max="15" width="19" style="5" customWidth="1"/>
    <col min="16" max="16" width="12.5703125" style="6" customWidth="1"/>
    <col min="17" max="17" width="18.5703125" style="5" customWidth="1"/>
    <col min="18" max="18" width="17.5703125" style="5" customWidth="1"/>
    <col min="19" max="19" width="18.5703125" style="5" customWidth="1"/>
    <col min="20" max="20" width="21.7109375" style="5" customWidth="1"/>
    <col min="21" max="21" width="19" style="5" customWidth="1"/>
    <col min="22" max="22" width="9.140625" style="6"/>
    <col min="23" max="23" width="12.28515625" style="6" customWidth="1"/>
    <col min="24" max="24" width="19.140625" style="5" customWidth="1"/>
  </cols>
  <sheetData>
    <row r="1" spans="1:24" s="1" customFormat="1" ht="60" x14ac:dyDescent="0.25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2" t="s">
        <v>77</v>
      </c>
      <c r="J1" s="2" t="s">
        <v>78</v>
      </c>
      <c r="K1" s="2" t="s">
        <v>79</v>
      </c>
      <c r="L1" s="2" t="s">
        <v>80</v>
      </c>
      <c r="M1" s="2" t="s">
        <v>81</v>
      </c>
      <c r="N1" s="2" t="s">
        <v>82</v>
      </c>
      <c r="O1" s="2" t="s">
        <v>83</v>
      </c>
      <c r="P1" s="3" t="s">
        <v>84</v>
      </c>
      <c r="Q1" s="2" t="s">
        <v>85</v>
      </c>
      <c r="R1" s="2" t="s">
        <v>86</v>
      </c>
      <c r="S1" s="2" t="s">
        <v>87</v>
      </c>
      <c r="T1" s="2" t="s">
        <v>88</v>
      </c>
      <c r="U1" s="2" t="s">
        <v>89</v>
      </c>
      <c r="V1" s="3" t="s">
        <v>90</v>
      </c>
      <c r="W1" s="3" t="s">
        <v>91</v>
      </c>
      <c r="X1" s="2" t="s">
        <v>92</v>
      </c>
    </row>
    <row r="2" spans="1:24" x14ac:dyDescent="0.25">
      <c r="A2">
        <v>2017</v>
      </c>
      <c r="B2">
        <v>11</v>
      </c>
      <c r="C2" t="s">
        <v>93</v>
      </c>
      <c r="D2" s="4">
        <v>7</v>
      </c>
      <c r="E2" t="s">
        <v>0</v>
      </c>
      <c r="F2" t="s">
        <v>93</v>
      </c>
      <c r="G2" t="s">
        <v>94</v>
      </c>
      <c r="H2" t="s">
        <v>95</v>
      </c>
      <c r="I2" s="5">
        <v>12175594204</v>
      </c>
      <c r="J2" s="5">
        <v>1419266305</v>
      </c>
      <c r="K2" s="5">
        <v>26383619</v>
      </c>
      <c r="L2" s="5">
        <f t="shared" ref="L2:L65" si="0">SUM(I2:K2)</f>
        <v>13621244128</v>
      </c>
      <c r="M2" s="5">
        <v>301826559</v>
      </c>
      <c r="N2" s="5">
        <f t="shared" ref="N2:N65" si="1">L2-M2</f>
        <v>13319417569</v>
      </c>
      <c r="O2" s="5">
        <v>12606261456</v>
      </c>
      <c r="P2" s="6">
        <v>8.9290000000000003</v>
      </c>
      <c r="Q2" s="5">
        <f t="shared" ref="Q2:Q65" si="2">ROUND(O2*P2/1000,0)</f>
        <v>112561309</v>
      </c>
      <c r="R2" s="5">
        <v>5320976</v>
      </c>
      <c r="S2" s="5">
        <f t="shared" ref="S2:S65" si="3">Q2-R2</f>
        <v>107240333</v>
      </c>
      <c r="T2" s="5">
        <v>650394410</v>
      </c>
      <c r="U2" s="5">
        <f t="shared" ref="U2:U65" si="4">N2-T2</f>
        <v>12669023159</v>
      </c>
      <c r="V2" s="6">
        <f t="shared" ref="V2:V65" si="5">IFERROR(ROUND(S2/U2*1000,4),"")</f>
        <v>8.4648000000000003</v>
      </c>
      <c r="W2" s="6">
        <v>8.4648000000000003</v>
      </c>
      <c r="X2" s="5">
        <f>ROUND(L2*W2/1000,0)</f>
        <v>115301107</v>
      </c>
    </row>
    <row r="3" spans="1:24" x14ac:dyDescent="0.25">
      <c r="A3">
        <v>2017</v>
      </c>
      <c r="B3">
        <v>11</v>
      </c>
      <c r="C3" t="s">
        <v>93</v>
      </c>
      <c r="D3" s="4">
        <v>7</v>
      </c>
      <c r="E3" t="s">
        <v>0</v>
      </c>
      <c r="F3" t="s">
        <v>96</v>
      </c>
      <c r="G3" t="s">
        <v>97</v>
      </c>
      <c r="H3" t="s">
        <v>96</v>
      </c>
      <c r="I3" s="5">
        <v>5325911141</v>
      </c>
      <c r="J3" s="5">
        <v>256066726</v>
      </c>
      <c r="K3" s="5">
        <v>18436370</v>
      </c>
      <c r="L3" s="5">
        <f t="shared" si="0"/>
        <v>5600414237</v>
      </c>
      <c r="M3" s="5">
        <v>113745274</v>
      </c>
      <c r="N3" s="5">
        <f t="shared" si="1"/>
        <v>5486668963</v>
      </c>
      <c r="O3" s="5">
        <v>5206301826</v>
      </c>
      <c r="P3" s="6">
        <v>2.4342000000000001</v>
      </c>
      <c r="Q3" s="5">
        <f t="shared" si="2"/>
        <v>12673180</v>
      </c>
      <c r="R3" s="5">
        <v>0</v>
      </c>
      <c r="S3" s="5">
        <f t="shared" si="3"/>
        <v>12673180</v>
      </c>
      <c r="T3" s="5">
        <v>0</v>
      </c>
      <c r="U3" s="5">
        <f t="shared" si="4"/>
        <v>5486668963</v>
      </c>
      <c r="V3" s="6">
        <f t="shared" si="5"/>
        <v>2.3098000000000001</v>
      </c>
      <c r="W3" s="6">
        <v>3.7240000000000002</v>
      </c>
      <c r="X3" s="5">
        <f t="shared" ref="X3:X66" si="6">ROUND(L3*W3/1000,0)</f>
        <v>20855943</v>
      </c>
    </row>
    <row r="4" spans="1:24" x14ac:dyDescent="0.25">
      <c r="A4">
        <v>2017</v>
      </c>
      <c r="B4">
        <v>11</v>
      </c>
      <c r="C4" t="s">
        <v>93</v>
      </c>
      <c r="D4" s="4">
        <v>7</v>
      </c>
      <c r="E4" t="s">
        <v>0</v>
      </c>
      <c r="F4" t="s">
        <v>98</v>
      </c>
      <c r="G4" t="s">
        <v>97</v>
      </c>
      <c r="H4" t="s">
        <v>98</v>
      </c>
      <c r="I4" s="5">
        <v>5257602194</v>
      </c>
      <c r="J4" s="5">
        <v>240780159</v>
      </c>
      <c r="K4" s="5">
        <v>17083159</v>
      </c>
      <c r="L4" s="5">
        <f t="shared" si="0"/>
        <v>5515465512</v>
      </c>
      <c r="M4" s="5">
        <v>112417144</v>
      </c>
      <c r="N4" s="5">
        <f t="shared" si="1"/>
        <v>5403048368</v>
      </c>
      <c r="O4" s="5">
        <v>5128831486</v>
      </c>
      <c r="P4" s="6">
        <v>0.63249999999999995</v>
      </c>
      <c r="Q4" s="5">
        <f t="shared" si="2"/>
        <v>3243986</v>
      </c>
      <c r="R4" s="5">
        <v>0</v>
      </c>
      <c r="S4" s="5">
        <f t="shared" si="3"/>
        <v>3243986</v>
      </c>
      <c r="T4" s="5">
        <v>0</v>
      </c>
      <c r="U4" s="5">
        <f t="shared" si="4"/>
        <v>5403048368</v>
      </c>
      <c r="V4" s="6">
        <f t="shared" si="5"/>
        <v>0.60040000000000004</v>
      </c>
      <c r="W4" s="6">
        <v>0</v>
      </c>
      <c r="X4" s="5">
        <f t="shared" si="6"/>
        <v>0</v>
      </c>
    </row>
    <row r="5" spans="1:24" x14ac:dyDescent="0.25">
      <c r="A5">
        <v>2017</v>
      </c>
      <c r="B5">
        <v>11</v>
      </c>
      <c r="C5" t="s">
        <v>93</v>
      </c>
      <c r="D5" s="4">
        <v>7</v>
      </c>
      <c r="E5" t="s">
        <v>0</v>
      </c>
      <c r="F5" t="s">
        <v>99</v>
      </c>
      <c r="G5" t="s">
        <v>97</v>
      </c>
      <c r="H5" t="s">
        <v>99</v>
      </c>
      <c r="I5" s="5">
        <v>5348353256</v>
      </c>
      <c r="J5" s="5">
        <v>259630665</v>
      </c>
      <c r="K5" s="5">
        <v>18864487</v>
      </c>
      <c r="L5" s="5">
        <f t="shared" si="0"/>
        <v>5626848408</v>
      </c>
      <c r="M5" s="5">
        <v>113802424</v>
      </c>
      <c r="N5" s="5">
        <f t="shared" si="1"/>
        <v>5513045984</v>
      </c>
      <c r="O5" s="5">
        <v>5231701141</v>
      </c>
      <c r="P5" s="6">
        <v>1.7705</v>
      </c>
      <c r="Q5" s="5">
        <f t="shared" si="2"/>
        <v>9262727</v>
      </c>
      <c r="R5" s="5">
        <v>0</v>
      </c>
      <c r="S5" s="5">
        <f t="shared" si="3"/>
        <v>9262727</v>
      </c>
      <c r="T5" s="5">
        <v>0</v>
      </c>
      <c r="U5" s="5">
        <f t="shared" si="4"/>
        <v>5513045984</v>
      </c>
      <c r="V5" s="6">
        <f t="shared" si="5"/>
        <v>1.6800999999999999</v>
      </c>
      <c r="W5" s="6">
        <v>0</v>
      </c>
      <c r="X5" s="5">
        <f t="shared" si="6"/>
        <v>0</v>
      </c>
    </row>
    <row r="6" spans="1:24" s="14" customFormat="1" x14ac:dyDescent="0.25">
      <c r="A6" s="14">
        <v>2017</v>
      </c>
      <c r="B6" s="14">
        <v>12</v>
      </c>
      <c r="C6" s="14" t="s">
        <v>100</v>
      </c>
      <c r="D6" s="15">
        <v>2</v>
      </c>
      <c r="E6" s="14" t="s">
        <v>0</v>
      </c>
      <c r="F6" s="14" t="s">
        <v>100</v>
      </c>
      <c r="G6" s="14" t="s">
        <v>94</v>
      </c>
      <c r="H6" s="14" t="s">
        <v>95</v>
      </c>
      <c r="I6" s="5">
        <v>707547523</v>
      </c>
      <c r="J6" s="5">
        <v>102280481</v>
      </c>
      <c r="K6" s="5">
        <v>17502967</v>
      </c>
      <c r="L6" s="5">
        <f t="shared" si="0"/>
        <v>827330971</v>
      </c>
      <c r="M6" s="5">
        <v>9187705</v>
      </c>
      <c r="N6" s="5">
        <f t="shared" si="1"/>
        <v>818143266</v>
      </c>
      <c r="O6" s="5">
        <v>807691673</v>
      </c>
      <c r="P6" s="6">
        <v>7.2915999999999999</v>
      </c>
      <c r="Q6" s="5">
        <f t="shared" si="2"/>
        <v>5889365</v>
      </c>
      <c r="R6" s="5">
        <v>0</v>
      </c>
      <c r="S6" s="5">
        <f t="shared" si="3"/>
        <v>5889365</v>
      </c>
      <c r="T6" s="5">
        <v>0</v>
      </c>
      <c r="U6" s="5">
        <f t="shared" si="4"/>
        <v>818143266</v>
      </c>
      <c r="V6" s="6">
        <f t="shared" si="5"/>
        <v>7.1985000000000001</v>
      </c>
      <c r="W6" s="6">
        <v>7.2915999999999999</v>
      </c>
      <c r="X6" s="5">
        <f t="shared" si="6"/>
        <v>6032567</v>
      </c>
    </row>
    <row r="7" spans="1:24" x14ac:dyDescent="0.25">
      <c r="A7">
        <v>2017</v>
      </c>
      <c r="B7">
        <v>13</v>
      </c>
      <c r="C7" t="s">
        <v>101</v>
      </c>
      <c r="D7" s="4">
        <v>7</v>
      </c>
      <c r="E7" t="s">
        <v>0</v>
      </c>
      <c r="F7" t="s">
        <v>102</v>
      </c>
      <c r="G7" t="s">
        <v>94</v>
      </c>
      <c r="H7" t="s">
        <v>95</v>
      </c>
      <c r="I7" s="5">
        <v>14312414037</v>
      </c>
      <c r="J7" s="5">
        <v>1252927160</v>
      </c>
      <c r="K7" s="5">
        <v>39261008</v>
      </c>
      <c r="L7" s="5">
        <f t="shared" si="0"/>
        <v>15604602205</v>
      </c>
      <c r="M7" s="5">
        <v>203625279</v>
      </c>
      <c r="N7" s="5">
        <f t="shared" si="1"/>
        <v>15400976926</v>
      </c>
      <c r="O7" s="5">
        <v>15129564922</v>
      </c>
      <c r="P7" s="6">
        <v>4.6500000000000004</v>
      </c>
      <c r="Q7" s="5">
        <f t="shared" si="2"/>
        <v>70352477</v>
      </c>
      <c r="R7" s="5">
        <v>11266144</v>
      </c>
      <c r="S7" s="5">
        <f t="shared" si="3"/>
        <v>59086333</v>
      </c>
      <c r="T7" s="5">
        <v>2542588811</v>
      </c>
      <c r="U7" s="5">
        <f t="shared" si="4"/>
        <v>12858388115</v>
      </c>
      <c r="V7" s="6">
        <f t="shared" si="5"/>
        <v>4.5952000000000002</v>
      </c>
      <c r="W7" s="6">
        <v>4.4362000000000004</v>
      </c>
      <c r="X7" s="5">
        <f t="shared" si="6"/>
        <v>69225136</v>
      </c>
    </row>
    <row r="8" spans="1:24" x14ac:dyDescent="0.25">
      <c r="A8">
        <v>2017</v>
      </c>
      <c r="B8">
        <v>13</v>
      </c>
      <c r="C8" t="s">
        <v>101</v>
      </c>
      <c r="D8" s="4">
        <v>7</v>
      </c>
      <c r="E8" t="s">
        <v>0</v>
      </c>
      <c r="F8" t="s">
        <v>103</v>
      </c>
      <c r="G8" t="s">
        <v>97</v>
      </c>
      <c r="H8" t="s">
        <v>103</v>
      </c>
      <c r="I8" s="5">
        <v>6020462954</v>
      </c>
      <c r="J8" s="5">
        <v>0</v>
      </c>
      <c r="K8" s="5">
        <v>14461713</v>
      </c>
      <c r="L8" s="5">
        <f t="shared" si="0"/>
        <v>6034924667</v>
      </c>
      <c r="M8" s="5">
        <v>104210334</v>
      </c>
      <c r="N8" s="5">
        <f t="shared" si="1"/>
        <v>5930714333</v>
      </c>
      <c r="O8" s="5">
        <v>5800968199</v>
      </c>
      <c r="P8" s="6">
        <v>1.38</v>
      </c>
      <c r="Q8" s="5">
        <f t="shared" si="2"/>
        <v>8005336</v>
      </c>
      <c r="R8" s="5">
        <v>0</v>
      </c>
      <c r="S8" s="5">
        <f t="shared" si="3"/>
        <v>8005336</v>
      </c>
      <c r="T8" s="5">
        <v>0</v>
      </c>
      <c r="U8" s="5">
        <f t="shared" si="4"/>
        <v>5930714333</v>
      </c>
      <c r="V8" s="6">
        <f t="shared" si="5"/>
        <v>1.3498000000000001</v>
      </c>
      <c r="W8" s="6">
        <v>1.38</v>
      </c>
      <c r="X8" s="5">
        <f t="shared" si="6"/>
        <v>8328196</v>
      </c>
    </row>
    <row r="9" spans="1:24" x14ac:dyDescent="0.25">
      <c r="A9">
        <v>2017</v>
      </c>
      <c r="B9">
        <v>13</v>
      </c>
      <c r="C9" t="s">
        <v>101</v>
      </c>
      <c r="D9" s="4">
        <v>7</v>
      </c>
      <c r="E9" t="s">
        <v>0</v>
      </c>
      <c r="F9" t="s">
        <v>104</v>
      </c>
      <c r="G9" t="s">
        <v>105</v>
      </c>
      <c r="H9" t="s">
        <v>104</v>
      </c>
      <c r="I9" s="5">
        <v>6281840323</v>
      </c>
      <c r="J9" s="5">
        <v>0</v>
      </c>
      <c r="K9" s="5">
        <v>30414119</v>
      </c>
      <c r="L9" s="5">
        <f t="shared" si="0"/>
        <v>6312254442</v>
      </c>
      <c r="M9" s="5">
        <v>102674950</v>
      </c>
      <c r="N9" s="5">
        <f t="shared" si="1"/>
        <v>6209579492</v>
      </c>
      <c r="O9" s="5">
        <v>6124707074</v>
      </c>
      <c r="P9" s="6">
        <v>0.2</v>
      </c>
      <c r="Q9" s="5">
        <f t="shared" si="2"/>
        <v>1224941</v>
      </c>
      <c r="R9" s="5">
        <v>58543</v>
      </c>
      <c r="S9" s="5">
        <f t="shared" si="3"/>
        <v>1166398</v>
      </c>
      <c r="T9" s="5">
        <v>294572922</v>
      </c>
      <c r="U9" s="5">
        <f t="shared" si="4"/>
        <v>5915006570</v>
      </c>
      <c r="V9" s="6">
        <f t="shared" si="5"/>
        <v>0.19719999999999999</v>
      </c>
      <c r="W9" s="6">
        <v>0.2</v>
      </c>
      <c r="X9" s="5">
        <f t="shared" si="6"/>
        <v>1262451</v>
      </c>
    </row>
    <row r="10" spans="1:24" x14ac:dyDescent="0.25">
      <c r="A10">
        <v>2017</v>
      </c>
      <c r="B10">
        <v>14</v>
      </c>
      <c r="C10" t="s">
        <v>106</v>
      </c>
      <c r="D10" s="4">
        <v>7</v>
      </c>
      <c r="E10" t="s">
        <v>0</v>
      </c>
      <c r="F10" t="s">
        <v>106</v>
      </c>
      <c r="G10" t="s">
        <v>94</v>
      </c>
      <c r="H10" t="s">
        <v>95</v>
      </c>
      <c r="I10" s="5">
        <v>696316088</v>
      </c>
      <c r="J10" s="5">
        <v>175319790</v>
      </c>
      <c r="K10" s="5">
        <v>14095057</v>
      </c>
      <c r="L10" s="5">
        <f t="shared" si="0"/>
        <v>885730935</v>
      </c>
      <c r="M10" s="5">
        <v>5624025</v>
      </c>
      <c r="N10" s="5">
        <f t="shared" si="1"/>
        <v>880106910</v>
      </c>
      <c r="O10" s="5">
        <v>875631893</v>
      </c>
      <c r="P10" s="6">
        <v>9.1104000000000003</v>
      </c>
      <c r="Q10" s="5">
        <f t="shared" si="2"/>
        <v>7977357</v>
      </c>
      <c r="R10" s="5">
        <v>0</v>
      </c>
      <c r="S10" s="5">
        <f t="shared" si="3"/>
        <v>7977357</v>
      </c>
      <c r="T10" s="5">
        <v>0</v>
      </c>
      <c r="U10" s="5">
        <f t="shared" si="4"/>
        <v>880106910</v>
      </c>
      <c r="V10" s="6">
        <f t="shared" si="5"/>
        <v>9.0640999999999998</v>
      </c>
      <c r="W10" s="6">
        <v>9.1104000000000003</v>
      </c>
      <c r="X10" s="5">
        <f t="shared" si="6"/>
        <v>8069363</v>
      </c>
    </row>
    <row r="11" spans="1:24" x14ac:dyDescent="0.25">
      <c r="A11">
        <v>2017</v>
      </c>
      <c r="B11">
        <v>15</v>
      </c>
      <c r="C11" t="s">
        <v>107</v>
      </c>
      <c r="D11" s="4">
        <v>7</v>
      </c>
      <c r="E11" t="s">
        <v>0</v>
      </c>
      <c r="F11" t="s">
        <v>107</v>
      </c>
      <c r="G11" t="s">
        <v>94</v>
      </c>
      <c r="H11" t="s">
        <v>95</v>
      </c>
      <c r="I11" s="5">
        <v>31787804973</v>
      </c>
      <c r="J11" s="5">
        <v>2611027657</v>
      </c>
      <c r="K11" s="5">
        <v>80023536</v>
      </c>
      <c r="L11" s="5">
        <f t="shared" si="0"/>
        <v>34478856166</v>
      </c>
      <c r="M11" s="5">
        <v>380108570</v>
      </c>
      <c r="N11" s="5">
        <f t="shared" si="1"/>
        <v>34098747596</v>
      </c>
      <c r="O11" s="5">
        <v>31906496454</v>
      </c>
      <c r="P11" s="6">
        <v>4.3631000000000002</v>
      </c>
      <c r="Q11" s="5">
        <f t="shared" si="2"/>
        <v>139211235</v>
      </c>
      <c r="R11" s="5">
        <v>7586595</v>
      </c>
      <c r="S11" s="5">
        <f t="shared" si="3"/>
        <v>131624640</v>
      </c>
      <c r="T11" s="5">
        <v>1950148383</v>
      </c>
      <c r="U11" s="5">
        <f t="shared" si="4"/>
        <v>32148599213</v>
      </c>
      <c r="V11" s="6">
        <f t="shared" si="5"/>
        <v>4.0942999999999996</v>
      </c>
      <c r="W11" s="6">
        <v>4.1550000000000002</v>
      </c>
      <c r="X11" s="5">
        <f t="shared" si="6"/>
        <v>143259647</v>
      </c>
    </row>
    <row r="12" spans="1:24" x14ac:dyDescent="0.25">
      <c r="A12">
        <v>2017</v>
      </c>
      <c r="B12">
        <v>15</v>
      </c>
      <c r="C12" t="s">
        <v>107</v>
      </c>
      <c r="D12" s="4">
        <v>7</v>
      </c>
      <c r="E12" t="s">
        <v>0</v>
      </c>
      <c r="F12" t="s">
        <v>108</v>
      </c>
      <c r="G12" t="s">
        <v>105</v>
      </c>
      <c r="H12" t="s">
        <v>108</v>
      </c>
      <c r="I12" s="5">
        <v>32071885462</v>
      </c>
      <c r="J12" s="5">
        <v>2611027657</v>
      </c>
      <c r="K12" s="5">
        <v>80023536</v>
      </c>
      <c r="L12" s="5">
        <f t="shared" si="0"/>
        <v>34762936655</v>
      </c>
      <c r="M12" s="5">
        <v>380108570</v>
      </c>
      <c r="N12" s="5">
        <f t="shared" si="1"/>
        <v>34382828085</v>
      </c>
      <c r="O12" s="5">
        <v>32173892761</v>
      </c>
      <c r="P12" s="6">
        <v>0.5232</v>
      </c>
      <c r="Q12" s="5">
        <f t="shared" si="2"/>
        <v>16833381</v>
      </c>
      <c r="R12" s="5">
        <v>0</v>
      </c>
      <c r="S12" s="5">
        <f t="shared" si="3"/>
        <v>16833381</v>
      </c>
      <c r="T12" s="5">
        <v>0</v>
      </c>
      <c r="U12" s="5">
        <f t="shared" si="4"/>
        <v>34382828085</v>
      </c>
      <c r="V12" s="6">
        <f t="shared" si="5"/>
        <v>0.48959999999999998</v>
      </c>
      <c r="W12" s="6">
        <v>0.49819999999999998</v>
      </c>
      <c r="X12" s="5">
        <f t="shared" si="6"/>
        <v>17318895</v>
      </c>
    </row>
    <row r="13" spans="1:24" x14ac:dyDescent="0.25">
      <c r="A13">
        <v>2017</v>
      </c>
      <c r="B13">
        <v>15</v>
      </c>
      <c r="C13" t="s">
        <v>107</v>
      </c>
      <c r="D13" s="4">
        <v>7</v>
      </c>
      <c r="E13" t="s">
        <v>0</v>
      </c>
      <c r="F13" t="s">
        <v>109</v>
      </c>
      <c r="G13" t="s">
        <v>105</v>
      </c>
      <c r="H13" t="s">
        <v>109</v>
      </c>
      <c r="I13" s="5">
        <v>32071885462</v>
      </c>
      <c r="J13" s="5">
        <v>2611027657</v>
      </c>
      <c r="K13" s="5">
        <v>80023536</v>
      </c>
      <c r="L13" s="5">
        <f t="shared" si="0"/>
        <v>34762936655</v>
      </c>
      <c r="M13" s="5">
        <v>380108570</v>
      </c>
      <c r="N13" s="5">
        <f t="shared" si="1"/>
        <v>34382828085</v>
      </c>
      <c r="O13" s="5">
        <v>32173892761</v>
      </c>
      <c r="P13" s="6">
        <v>0.20669999999999999</v>
      </c>
      <c r="Q13" s="5">
        <f t="shared" si="2"/>
        <v>6650344</v>
      </c>
      <c r="R13" s="5">
        <v>0</v>
      </c>
      <c r="S13" s="5">
        <f t="shared" si="3"/>
        <v>6650344</v>
      </c>
      <c r="T13" s="5">
        <v>0</v>
      </c>
      <c r="U13" s="5">
        <f t="shared" si="4"/>
        <v>34382828085</v>
      </c>
      <c r="V13" s="6">
        <f t="shared" si="5"/>
        <v>0.19339999999999999</v>
      </c>
      <c r="W13" s="6">
        <v>0.1968</v>
      </c>
      <c r="X13" s="5">
        <f t="shared" si="6"/>
        <v>6841346</v>
      </c>
    </row>
    <row r="14" spans="1:24" x14ac:dyDescent="0.25">
      <c r="A14">
        <v>2017</v>
      </c>
      <c r="B14">
        <v>15</v>
      </c>
      <c r="C14" t="s">
        <v>107</v>
      </c>
      <c r="D14" s="4">
        <v>7</v>
      </c>
      <c r="E14" t="s">
        <v>0</v>
      </c>
      <c r="F14" t="s">
        <v>110</v>
      </c>
      <c r="G14" t="s">
        <v>105</v>
      </c>
      <c r="H14" t="s">
        <v>110</v>
      </c>
      <c r="I14" s="5">
        <v>32071885462</v>
      </c>
      <c r="J14" s="5">
        <v>2611027657</v>
      </c>
      <c r="K14" s="5">
        <v>80023536</v>
      </c>
      <c r="L14" s="5">
        <f t="shared" si="0"/>
        <v>34762936655</v>
      </c>
      <c r="M14" s="5">
        <v>380108570</v>
      </c>
      <c r="N14" s="5">
        <f t="shared" si="1"/>
        <v>34382828085</v>
      </c>
      <c r="O14" s="5">
        <v>32166298406</v>
      </c>
      <c r="P14" s="6">
        <v>5.8200000000000002E-2</v>
      </c>
      <c r="Q14" s="5">
        <f t="shared" si="2"/>
        <v>1872079</v>
      </c>
      <c r="R14" s="5">
        <v>0</v>
      </c>
      <c r="S14" s="5">
        <f t="shared" si="3"/>
        <v>1872079</v>
      </c>
      <c r="T14" s="5">
        <v>0</v>
      </c>
      <c r="U14" s="5">
        <f t="shared" si="4"/>
        <v>34382828085</v>
      </c>
      <c r="V14" s="6">
        <f t="shared" si="5"/>
        <v>5.4399999999999997E-2</v>
      </c>
      <c r="W14" s="6">
        <v>6.1699999999999998E-2</v>
      </c>
      <c r="X14" s="5">
        <f t="shared" si="6"/>
        <v>2144873</v>
      </c>
    </row>
    <row r="15" spans="1:24" x14ac:dyDescent="0.25">
      <c r="A15">
        <v>2017</v>
      </c>
      <c r="B15">
        <v>15</v>
      </c>
      <c r="C15" t="s">
        <v>107</v>
      </c>
      <c r="D15" s="4">
        <v>7</v>
      </c>
      <c r="E15" t="s">
        <v>0</v>
      </c>
      <c r="F15" t="s">
        <v>111</v>
      </c>
      <c r="G15" t="s">
        <v>97</v>
      </c>
      <c r="H15" t="s">
        <v>111</v>
      </c>
      <c r="I15" s="5">
        <v>15485104586</v>
      </c>
      <c r="J15" s="5">
        <v>1500278307</v>
      </c>
      <c r="K15" s="5">
        <v>44189874</v>
      </c>
      <c r="L15" s="5">
        <f t="shared" si="0"/>
        <v>17029572767</v>
      </c>
      <c r="M15" s="5">
        <v>194916400</v>
      </c>
      <c r="N15" s="5">
        <f t="shared" si="1"/>
        <v>16834656367</v>
      </c>
      <c r="O15" s="5">
        <v>15784383840</v>
      </c>
      <c r="P15" s="6">
        <v>0.71450000000000002</v>
      </c>
      <c r="Q15" s="5">
        <f t="shared" si="2"/>
        <v>11277942</v>
      </c>
      <c r="R15" s="5">
        <v>148911</v>
      </c>
      <c r="S15" s="5">
        <f t="shared" si="3"/>
        <v>11129031</v>
      </c>
      <c r="T15" s="5">
        <v>1000189128</v>
      </c>
      <c r="U15" s="5">
        <f t="shared" si="4"/>
        <v>15834467239</v>
      </c>
      <c r="V15" s="6">
        <f t="shared" si="5"/>
        <v>0.70279999999999998</v>
      </c>
      <c r="W15" s="6">
        <v>0.68159999999999998</v>
      </c>
      <c r="X15" s="5">
        <f t="shared" si="6"/>
        <v>11607357</v>
      </c>
    </row>
    <row r="16" spans="1:24" x14ac:dyDescent="0.25">
      <c r="A16">
        <v>2017</v>
      </c>
      <c r="B16">
        <v>15</v>
      </c>
      <c r="C16" t="s">
        <v>107</v>
      </c>
      <c r="D16" s="4">
        <v>7</v>
      </c>
      <c r="E16" t="s">
        <v>0</v>
      </c>
      <c r="F16" t="s">
        <v>112</v>
      </c>
      <c r="G16" t="s">
        <v>97</v>
      </c>
      <c r="H16" t="s">
        <v>112</v>
      </c>
      <c r="I16" s="5">
        <v>14329887004</v>
      </c>
      <c r="J16" s="5">
        <v>1440119903</v>
      </c>
      <c r="K16" s="5">
        <v>47275945</v>
      </c>
      <c r="L16" s="5">
        <f t="shared" si="0"/>
        <v>15817282852</v>
      </c>
      <c r="M16" s="5">
        <v>165787303</v>
      </c>
      <c r="N16" s="5">
        <f t="shared" si="1"/>
        <v>15651495549</v>
      </c>
      <c r="O16" s="5">
        <v>14691050495</v>
      </c>
      <c r="P16" s="6">
        <v>1.1970000000000001</v>
      </c>
      <c r="Q16" s="5">
        <f t="shared" si="2"/>
        <v>17585187</v>
      </c>
      <c r="R16" s="5">
        <v>0</v>
      </c>
      <c r="S16" s="5">
        <f t="shared" si="3"/>
        <v>17585187</v>
      </c>
      <c r="T16" s="5">
        <v>1000189128</v>
      </c>
      <c r="U16" s="5">
        <f t="shared" si="4"/>
        <v>14651306421</v>
      </c>
      <c r="V16" s="6">
        <f t="shared" si="5"/>
        <v>1.2001999999999999</v>
      </c>
      <c r="W16" s="6">
        <v>1.1437999999999999</v>
      </c>
      <c r="X16" s="5">
        <f t="shared" si="6"/>
        <v>18091808</v>
      </c>
    </row>
    <row r="17" spans="1:24" x14ac:dyDescent="0.25">
      <c r="A17">
        <v>2017</v>
      </c>
      <c r="B17">
        <v>15</v>
      </c>
      <c r="C17" t="s">
        <v>107</v>
      </c>
      <c r="D17" s="4">
        <v>7</v>
      </c>
      <c r="E17" t="s">
        <v>0</v>
      </c>
      <c r="F17" t="s">
        <v>113</v>
      </c>
      <c r="G17" t="s">
        <v>97</v>
      </c>
      <c r="H17" t="s">
        <v>113</v>
      </c>
      <c r="I17" s="5">
        <v>2861857790</v>
      </c>
      <c r="J17" s="5">
        <v>157329951</v>
      </c>
      <c r="K17" s="5">
        <v>0</v>
      </c>
      <c r="L17" s="5">
        <f t="shared" si="0"/>
        <v>3019187741</v>
      </c>
      <c r="M17" s="5">
        <v>12838679</v>
      </c>
      <c r="N17" s="5">
        <f t="shared" si="1"/>
        <v>3006349062</v>
      </c>
      <c r="O17" s="5">
        <v>2823241815</v>
      </c>
      <c r="P17" s="6">
        <v>0.31440000000000001</v>
      </c>
      <c r="Q17" s="5">
        <f t="shared" si="2"/>
        <v>887627</v>
      </c>
      <c r="R17" s="5">
        <v>0</v>
      </c>
      <c r="S17" s="5">
        <f t="shared" si="3"/>
        <v>887627</v>
      </c>
      <c r="T17" s="5">
        <v>0</v>
      </c>
      <c r="U17" s="5">
        <f t="shared" si="4"/>
        <v>3006349062</v>
      </c>
      <c r="V17" s="6">
        <f t="shared" si="5"/>
        <v>0.29530000000000001</v>
      </c>
      <c r="W17" s="6">
        <v>0.32229999999999998</v>
      </c>
      <c r="X17" s="5">
        <f t="shared" si="6"/>
        <v>973084</v>
      </c>
    </row>
    <row r="18" spans="1:24" x14ac:dyDescent="0.25">
      <c r="A18">
        <v>2017</v>
      </c>
      <c r="B18">
        <v>15</v>
      </c>
      <c r="C18" t="s">
        <v>107</v>
      </c>
      <c r="D18" s="4">
        <v>7</v>
      </c>
      <c r="E18" t="s">
        <v>0</v>
      </c>
      <c r="F18" t="s">
        <v>114</v>
      </c>
      <c r="G18" t="s">
        <v>105</v>
      </c>
      <c r="H18" t="s">
        <v>114</v>
      </c>
      <c r="I18" s="5">
        <v>2498123413</v>
      </c>
      <c r="J18" s="5">
        <v>154818164</v>
      </c>
      <c r="K18" s="5">
        <v>27681192</v>
      </c>
      <c r="L18" s="5">
        <f t="shared" si="0"/>
        <v>2680622769</v>
      </c>
      <c r="M18" s="5">
        <v>39420249</v>
      </c>
      <c r="N18" s="5">
        <f t="shared" si="1"/>
        <v>2641202520</v>
      </c>
      <c r="O18" s="5">
        <v>2485914671</v>
      </c>
      <c r="P18" s="6">
        <v>0.18410000000000001</v>
      </c>
      <c r="Q18" s="5">
        <f t="shared" si="2"/>
        <v>457657</v>
      </c>
      <c r="R18" s="5">
        <v>0</v>
      </c>
      <c r="S18" s="5">
        <f t="shared" si="3"/>
        <v>457657</v>
      </c>
      <c r="T18" s="5">
        <v>0</v>
      </c>
      <c r="U18" s="5">
        <f t="shared" si="4"/>
        <v>2641202520</v>
      </c>
      <c r="V18" s="6">
        <f t="shared" si="5"/>
        <v>0.17330000000000001</v>
      </c>
      <c r="W18" s="6">
        <v>0.223</v>
      </c>
      <c r="X18" s="5">
        <f t="shared" si="6"/>
        <v>597779</v>
      </c>
    </row>
    <row r="19" spans="1:24" x14ac:dyDescent="0.25">
      <c r="A19">
        <v>2017</v>
      </c>
      <c r="B19">
        <v>15</v>
      </c>
      <c r="C19" t="s">
        <v>107</v>
      </c>
      <c r="D19" s="4">
        <v>7</v>
      </c>
      <c r="E19" t="s">
        <v>0</v>
      </c>
      <c r="F19" t="s">
        <v>115</v>
      </c>
      <c r="G19" t="s">
        <v>97</v>
      </c>
      <c r="H19" t="s">
        <v>115</v>
      </c>
      <c r="I19" s="5">
        <v>682265270</v>
      </c>
      <c r="J19" s="5">
        <v>735946000</v>
      </c>
      <c r="K19" s="5">
        <v>6360948</v>
      </c>
      <c r="L19" s="5">
        <f t="shared" si="0"/>
        <v>1424572218</v>
      </c>
      <c r="M19" s="5">
        <v>1731540</v>
      </c>
      <c r="N19" s="5">
        <f t="shared" si="1"/>
        <v>1422840678</v>
      </c>
      <c r="O19" s="5">
        <v>1451221851</v>
      </c>
      <c r="P19" s="6">
        <v>0.33939999999999998</v>
      </c>
      <c r="Q19" s="5">
        <f t="shared" si="2"/>
        <v>492545</v>
      </c>
      <c r="R19" s="5">
        <v>0</v>
      </c>
      <c r="S19" s="5">
        <f t="shared" si="3"/>
        <v>492545</v>
      </c>
      <c r="T19" s="5">
        <v>0</v>
      </c>
      <c r="U19" s="5">
        <f t="shared" si="4"/>
        <v>1422840678</v>
      </c>
      <c r="V19" s="6">
        <f t="shared" si="5"/>
        <v>0.34620000000000001</v>
      </c>
      <c r="W19" s="6">
        <v>0.35089999999999999</v>
      </c>
      <c r="X19" s="5">
        <f t="shared" si="6"/>
        <v>499882</v>
      </c>
    </row>
    <row r="20" spans="1:24" x14ac:dyDescent="0.25">
      <c r="A20">
        <v>2017</v>
      </c>
      <c r="B20">
        <v>15</v>
      </c>
      <c r="C20" t="s">
        <v>107</v>
      </c>
      <c r="D20" s="4">
        <v>7</v>
      </c>
      <c r="E20" t="s">
        <v>0</v>
      </c>
      <c r="F20" t="s">
        <v>116</v>
      </c>
      <c r="G20" t="s">
        <v>97</v>
      </c>
      <c r="H20" t="s">
        <v>116</v>
      </c>
      <c r="I20" s="5">
        <v>2124362879</v>
      </c>
      <c r="J20" s="5">
        <v>843985841</v>
      </c>
      <c r="K20" s="5">
        <v>25246674</v>
      </c>
      <c r="L20" s="5">
        <f t="shared" si="0"/>
        <v>2993595394</v>
      </c>
      <c r="M20" s="5">
        <v>14059182</v>
      </c>
      <c r="N20" s="5">
        <f t="shared" si="1"/>
        <v>2979536212</v>
      </c>
      <c r="O20" s="5">
        <v>2922465879</v>
      </c>
      <c r="P20" s="6">
        <v>0.68989999999999996</v>
      </c>
      <c r="Q20" s="5">
        <f t="shared" si="2"/>
        <v>2016209</v>
      </c>
      <c r="R20" s="5">
        <v>0</v>
      </c>
      <c r="S20" s="5">
        <f t="shared" si="3"/>
        <v>2016209</v>
      </c>
      <c r="T20" s="5">
        <v>672083606</v>
      </c>
      <c r="U20" s="5">
        <f t="shared" si="4"/>
        <v>2307452606</v>
      </c>
      <c r="V20" s="6">
        <f t="shared" si="5"/>
        <v>0.87380000000000002</v>
      </c>
      <c r="W20" s="6">
        <v>0.68700000000000006</v>
      </c>
      <c r="X20" s="5">
        <f t="shared" si="6"/>
        <v>2056600</v>
      </c>
    </row>
    <row r="21" spans="1:24" x14ac:dyDescent="0.25">
      <c r="A21">
        <v>2017</v>
      </c>
      <c r="B21">
        <v>15</v>
      </c>
      <c r="C21" t="s">
        <v>107</v>
      </c>
      <c r="D21" s="4">
        <v>7</v>
      </c>
      <c r="E21" t="s">
        <v>0</v>
      </c>
      <c r="F21" t="s">
        <v>117</v>
      </c>
      <c r="G21" t="s">
        <v>97</v>
      </c>
      <c r="H21" t="s">
        <v>117</v>
      </c>
      <c r="I21" s="5">
        <v>3525984392</v>
      </c>
      <c r="J21" s="5">
        <v>235075092</v>
      </c>
      <c r="K21" s="5">
        <v>109890</v>
      </c>
      <c r="L21" s="5">
        <f t="shared" si="0"/>
        <v>3761169374</v>
      </c>
      <c r="M21" s="5">
        <v>13278260</v>
      </c>
      <c r="N21" s="5">
        <f t="shared" si="1"/>
        <v>3747891114</v>
      </c>
      <c r="O21" s="5">
        <v>3504051564</v>
      </c>
      <c r="P21" s="6">
        <v>0.2712</v>
      </c>
      <c r="Q21" s="5">
        <f t="shared" si="2"/>
        <v>950299</v>
      </c>
      <c r="R21" s="5">
        <v>0</v>
      </c>
      <c r="S21" s="5">
        <f t="shared" si="3"/>
        <v>950299</v>
      </c>
      <c r="T21" s="5">
        <v>0</v>
      </c>
      <c r="U21" s="5">
        <f t="shared" si="4"/>
        <v>3747891114</v>
      </c>
      <c r="V21" s="6">
        <f t="shared" si="5"/>
        <v>0.25359999999999999</v>
      </c>
      <c r="W21" s="6">
        <v>0.25969999999999999</v>
      </c>
      <c r="X21" s="5">
        <f t="shared" si="6"/>
        <v>976776</v>
      </c>
    </row>
    <row r="22" spans="1:24" x14ac:dyDescent="0.25">
      <c r="A22">
        <v>2017</v>
      </c>
      <c r="B22">
        <v>15</v>
      </c>
      <c r="C22" t="s">
        <v>107</v>
      </c>
      <c r="D22" s="4">
        <v>7</v>
      </c>
      <c r="E22" t="s">
        <v>0</v>
      </c>
      <c r="F22" t="s">
        <v>118</v>
      </c>
      <c r="G22" t="s">
        <v>97</v>
      </c>
      <c r="H22" t="s">
        <v>118</v>
      </c>
      <c r="I22" s="5">
        <v>1636998022</v>
      </c>
      <c r="J22" s="5">
        <v>60971011</v>
      </c>
      <c r="K22" s="5">
        <v>4793864</v>
      </c>
      <c r="L22" s="5">
        <f t="shared" si="0"/>
        <v>1702762897</v>
      </c>
      <c r="M22" s="5">
        <v>10768596</v>
      </c>
      <c r="N22" s="5">
        <f t="shared" si="1"/>
        <v>1691994301</v>
      </c>
      <c r="O22" s="5">
        <v>1579169636</v>
      </c>
      <c r="P22" s="6">
        <v>0.28560000000000002</v>
      </c>
      <c r="Q22" s="5">
        <f t="shared" si="2"/>
        <v>451011</v>
      </c>
      <c r="R22" s="5">
        <v>0</v>
      </c>
      <c r="S22" s="5">
        <f t="shared" si="3"/>
        <v>451011</v>
      </c>
      <c r="T22" s="5">
        <v>0</v>
      </c>
      <c r="U22" s="5">
        <f t="shared" si="4"/>
        <v>1691994301</v>
      </c>
      <c r="V22" s="6">
        <f t="shared" si="5"/>
        <v>0.2666</v>
      </c>
      <c r="W22" s="6">
        <v>0.27150000000000002</v>
      </c>
      <c r="X22" s="5">
        <f t="shared" si="6"/>
        <v>462300</v>
      </c>
    </row>
    <row r="23" spans="1:24" x14ac:dyDescent="0.25">
      <c r="A23">
        <v>2017</v>
      </c>
      <c r="B23">
        <v>15</v>
      </c>
      <c r="C23" t="s">
        <v>107</v>
      </c>
      <c r="D23" s="4">
        <v>7</v>
      </c>
      <c r="E23" t="s">
        <v>0</v>
      </c>
      <c r="F23" t="s">
        <v>119</v>
      </c>
      <c r="G23" t="s">
        <v>97</v>
      </c>
      <c r="H23" t="s">
        <v>119</v>
      </c>
      <c r="I23" s="5">
        <v>4461777127</v>
      </c>
      <c r="J23" s="5">
        <v>181326629</v>
      </c>
      <c r="K23" s="5">
        <v>7661758</v>
      </c>
      <c r="L23" s="5">
        <f t="shared" si="0"/>
        <v>4650765514</v>
      </c>
      <c r="M23" s="5">
        <v>111806803</v>
      </c>
      <c r="N23" s="5">
        <f t="shared" si="1"/>
        <v>4538958711</v>
      </c>
      <c r="O23" s="5">
        <v>4182403097</v>
      </c>
      <c r="P23" s="6">
        <v>0.29709999999999998</v>
      </c>
      <c r="Q23" s="5">
        <f t="shared" si="2"/>
        <v>1242592</v>
      </c>
      <c r="R23" s="5">
        <v>0</v>
      </c>
      <c r="S23" s="5">
        <f t="shared" si="3"/>
        <v>1242592</v>
      </c>
      <c r="T23" s="5">
        <v>0</v>
      </c>
      <c r="U23" s="5">
        <f t="shared" si="4"/>
        <v>4538958711</v>
      </c>
      <c r="V23" s="6">
        <f t="shared" si="5"/>
        <v>0.27379999999999999</v>
      </c>
      <c r="W23" s="6">
        <v>0.2782</v>
      </c>
      <c r="X23" s="5">
        <f t="shared" si="6"/>
        <v>1293843</v>
      </c>
    </row>
    <row r="24" spans="1:24" x14ac:dyDescent="0.25">
      <c r="A24">
        <v>2017</v>
      </c>
      <c r="B24">
        <v>15</v>
      </c>
      <c r="C24" t="s">
        <v>107</v>
      </c>
      <c r="D24" s="4">
        <v>7</v>
      </c>
      <c r="E24" t="s">
        <v>0</v>
      </c>
      <c r="F24" t="s">
        <v>120</v>
      </c>
      <c r="G24" t="s">
        <v>97</v>
      </c>
      <c r="H24" t="s">
        <v>120</v>
      </c>
      <c r="I24" s="5">
        <v>143147514</v>
      </c>
      <c r="J24" s="5">
        <v>12759381</v>
      </c>
      <c r="K24" s="5">
        <v>0</v>
      </c>
      <c r="L24" s="5">
        <f t="shared" si="0"/>
        <v>155906895</v>
      </c>
      <c r="M24" s="5">
        <v>1233525</v>
      </c>
      <c r="N24" s="5">
        <f t="shared" si="1"/>
        <v>154673370</v>
      </c>
      <c r="O24" s="5">
        <v>147180943</v>
      </c>
      <c r="P24" s="6">
        <v>0.13619999999999999</v>
      </c>
      <c r="Q24" s="5">
        <f t="shared" si="2"/>
        <v>20046</v>
      </c>
      <c r="R24" s="5">
        <v>0</v>
      </c>
      <c r="S24" s="5">
        <f t="shared" si="3"/>
        <v>20046</v>
      </c>
      <c r="T24" s="5">
        <v>0</v>
      </c>
      <c r="U24" s="5">
        <f t="shared" si="4"/>
        <v>154673370</v>
      </c>
      <c r="V24" s="6">
        <f t="shared" si="5"/>
        <v>0.12959999999999999</v>
      </c>
      <c r="W24" s="6">
        <v>0.13270000000000001</v>
      </c>
      <c r="X24" s="5">
        <f t="shared" si="6"/>
        <v>20689</v>
      </c>
    </row>
    <row r="25" spans="1:24" x14ac:dyDescent="0.25">
      <c r="A25">
        <v>2017</v>
      </c>
      <c r="B25">
        <v>15</v>
      </c>
      <c r="C25" t="s">
        <v>107</v>
      </c>
      <c r="D25" s="4">
        <v>7</v>
      </c>
      <c r="E25" t="s">
        <v>0</v>
      </c>
      <c r="F25" t="s">
        <v>121</v>
      </c>
      <c r="G25" t="s">
        <v>97</v>
      </c>
      <c r="H25" t="s">
        <v>121</v>
      </c>
      <c r="I25" s="5">
        <v>557746391</v>
      </c>
      <c r="J25" s="5">
        <v>11264597</v>
      </c>
      <c r="K25" s="5">
        <v>0</v>
      </c>
      <c r="L25" s="5">
        <f t="shared" si="0"/>
        <v>569010988</v>
      </c>
      <c r="M25" s="5">
        <v>899235</v>
      </c>
      <c r="N25" s="5">
        <f t="shared" si="1"/>
        <v>568111753</v>
      </c>
      <c r="O25" s="5">
        <v>527782005</v>
      </c>
      <c r="P25" s="6">
        <v>0.28179999999999999</v>
      </c>
      <c r="Q25" s="5">
        <f t="shared" si="2"/>
        <v>148729</v>
      </c>
      <c r="R25" s="5">
        <v>0</v>
      </c>
      <c r="S25" s="5">
        <f t="shared" si="3"/>
        <v>148729</v>
      </c>
      <c r="T25" s="5">
        <v>0</v>
      </c>
      <c r="U25" s="5">
        <f t="shared" si="4"/>
        <v>568111753</v>
      </c>
      <c r="V25" s="6">
        <f t="shared" si="5"/>
        <v>0.26179999999999998</v>
      </c>
      <c r="W25" s="6">
        <v>0.26669999999999999</v>
      </c>
      <c r="X25" s="5">
        <f t="shared" si="6"/>
        <v>151755</v>
      </c>
    </row>
    <row r="26" spans="1:24" x14ac:dyDescent="0.25">
      <c r="A26">
        <v>2017</v>
      </c>
      <c r="B26">
        <v>15</v>
      </c>
      <c r="C26" t="s">
        <v>107</v>
      </c>
      <c r="D26" s="4">
        <v>7</v>
      </c>
      <c r="E26" t="s">
        <v>0</v>
      </c>
      <c r="F26" t="s">
        <v>122</v>
      </c>
      <c r="G26" t="s">
        <v>97</v>
      </c>
      <c r="H26" t="s">
        <v>122</v>
      </c>
      <c r="I26" s="5">
        <v>1305240931</v>
      </c>
      <c r="J26" s="5">
        <v>89260606</v>
      </c>
      <c r="K26" s="5">
        <v>0</v>
      </c>
      <c r="L26" s="5">
        <f t="shared" si="0"/>
        <v>1394501537</v>
      </c>
      <c r="M26" s="5">
        <v>7439694</v>
      </c>
      <c r="N26" s="5">
        <f t="shared" si="1"/>
        <v>1387061843</v>
      </c>
      <c r="O26" s="5">
        <v>1290486690</v>
      </c>
      <c r="P26" s="6">
        <v>0.42070000000000002</v>
      </c>
      <c r="Q26" s="5">
        <f t="shared" si="2"/>
        <v>542908</v>
      </c>
      <c r="R26" s="5">
        <v>0</v>
      </c>
      <c r="S26" s="5">
        <f t="shared" si="3"/>
        <v>542908</v>
      </c>
      <c r="T26" s="5">
        <v>60412134</v>
      </c>
      <c r="U26" s="5">
        <f t="shared" si="4"/>
        <v>1326649709</v>
      </c>
      <c r="V26" s="6">
        <f t="shared" si="5"/>
        <v>0.40920000000000001</v>
      </c>
      <c r="W26" s="6">
        <v>0.39789999999999998</v>
      </c>
      <c r="X26" s="5">
        <f t="shared" si="6"/>
        <v>554872</v>
      </c>
    </row>
    <row r="27" spans="1:24" x14ac:dyDescent="0.25">
      <c r="A27">
        <v>2017</v>
      </c>
      <c r="B27">
        <v>15</v>
      </c>
      <c r="C27" t="s">
        <v>107</v>
      </c>
      <c r="D27" s="4">
        <v>7</v>
      </c>
      <c r="E27" t="s">
        <v>0</v>
      </c>
      <c r="F27" t="s">
        <v>123</v>
      </c>
      <c r="G27" t="s">
        <v>97</v>
      </c>
      <c r="H27" t="s">
        <v>123</v>
      </c>
      <c r="I27" s="5">
        <v>3419074564</v>
      </c>
      <c r="J27" s="5">
        <v>974790620</v>
      </c>
      <c r="K27" s="5">
        <v>36566074</v>
      </c>
      <c r="L27" s="5">
        <f t="shared" si="0"/>
        <v>4430431258</v>
      </c>
      <c r="M27" s="5">
        <v>37346093</v>
      </c>
      <c r="N27" s="5">
        <f t="shared" si="1"/>
        <v>4393085165</v>
      </c>
      <c r="O27" s="5">
        <v>4241212841</v>
      </c>
      <c r="P27" s="6">
        <v>0.64449999999999996</v>
      </c>
      <c r="Q27" s="5">
        <f t="shared" si="2"/>
        <v>2733462</v>
      </c>
      <c r="R27" s="5">
        <v>0</v>
      </c>
      <c r="S27" s="5">
        <f t="shared" si="3"/>
        <v>2733462</v>
      </c>
      <c r="T27" s="5">
        <v>744748776</v>
      </c>
      <c r="U27" s="5">
        <f t="shared" si="4"/>
        <v>3648336389</v>
      </c>
      <c r="V27" s="6">
        <f t="shared" si="5"/>
        <v>0.74919999999999998</v>
      </c>
      <c r="W27" s="6">
        <v>0.63080000000000003</v>
      </c>
      <c r="X27" s="5">
        <f t="shared" si="6"/>
        <v>2794716</v>
      </c>
    </row>
    <row r="28" spans="1:24" x14ac:dyDescent="0.25">
      <c r="A28">
        <v>2017</v>
      </c>
      <c r="B28">
        <v>15</v>
      </c>
      <c r="C28" t="s">
        <v>107</v>
      </c>
      <c r="D28" s="4">
        <v>7</v>
      </c>
      <c r="E28" t="s">
        <v>0</v>
      </c>
      <c r="F28" t="s">
        <v>124</v>
      </c>
      <c r="G28" t="s">
        <v>105</v>
      </c>
      <c r="H28" t="s">
        <v>124</v>
      </c>
      <c r="I28" s="5">
        <v>3307506025</v>
      </c>
      <c r="J28" s="5">
        <v>369809997</v>
      </c>
      <c r="K28" s="5">
        <v>11051633</v>
      </c>
      <c r="L28" s="5">
        <f t="shared" si="0"/>
        <v>3688367655</v>
      </c>
      <c r="M28" s="5">
        <v>30249166</v>
      </c>
      <c r="N28" s="5">
        <f t="shared" si="1"/>
        <v>3658118489</v>
      </c>
      <c r="O28" s="5">
        <v>3476690582</v>
      </c>
      <c r="P28" s="6">
        <v>0.72</v>
      </c>
      <c r="Q28" s="5">
        <f t="shared" si="2"/>
        <v>2503217</v>
      </c>
      <c r="R28" s="5">
        <v>176189</v>
      </c>
      <c r="S28" s="5">
        <f t="shared" si="3"/>
        <v>2327028</v>
      </c>
      <c r="T28" s="5">
        <v>285146825</v>
      </c>
      <c r="U28" s="5">
        <f t="shared" si="4"/>
        <v>3372971664</v>
      </c>
      <c r="V28" s="6">
        <f t="shared" si="5"/>
        <v>0.68989999999999996</v>
      </c>
      <c r="W28" s="6">
        <v>0.71140000000000003</v>
      </c>
      <c r="X28" s="5">
        <f t="shared" si="6"/>
        <v>2623905</v>
      </c>
    </row>
    <row r="29" spans="1:24" x14ac:dyDescent="0.25">
      <c r="A29">
        <v>2017</v>
      </c>
      <c r="B29">
        <v>15</v>
      </c>
      <c r="C29" t="s">
        <v>107</v>
      </c>
      <c r="D29" s="4">
        <v>7</v>
      </c>
      <c r="E29" t="s">
        <v>0</v>
      </c>
      <c r="F29" t="s">
        <v>125</v>
      </c>
      <c r="G29" t="s">
        <v>105</v>
      </c>
      <c r="H29" t="s">
        <v>125</v>
      </c>
      <c r="I29" s="5">
        <v>18859586331</v>
      </c>
      <c r="J29" s="5">
        <v>971635695</v>
      </c>
      <c r="K29" s="5">
        <v>29319765</v>
      </c>
      <c r="L29" s="5">
        <f t="shared" si="0"/>
        <v>19860541791</v>
      </c>
      <c r="M29" s="5">
        <v>280720376</v>
      </c>
      <c r="N29" s="5">
        <f t="shared" si="1"/>
        <v>19579821415</v>
      </c>
      <c r="O29" s="5">
        <v>18176420588</v>
      </c>
      <c r="P29" s="6">
        <v>0.24560000000000001</v>
      </c>
      <c r="Q29" s="5">
        <f t="shared" si="2"/>
        <v>4464129</v>
      </c>
      <c r="R29" s="5">
        <v>0</v>
      </c>
      <c r="S29" s="5">
        <f t="shared" si="3"/>
        <v>4464129</v>
      </c>
      <c r="T29" s="5">
        <v>0</v>
      </c>
      <c r="U29" s="5">
        <f t="shared" si="4"/>
        <v>19579821415</v>
      </c>
      <c r="V29" s="6">
        <f t="shared" si="5"/>
        <v>0.22800000000000001</v>
      </c>
      <c r="W29" s="6">
        <v>0.29559999999999997</v>
      </c>
      <c r="X29" s="5">
        <f t="shared" si="6"/>
        <v>5870776</v>
      </c>
    </row>
    <row r="30" spans="1:24" x14ac:dyDescent="0.25">
      <c r="A30">
        <v>2017</v>
      </c>
      <c r="B30">
        <v>15</v>
      </c>
      <c r="C30" t="s">
        <v>107</v>
      </c>
      <c r="D30" s="4">
        <v>7</v>
      </c>
      <c r="E30" t="s">
        <v>0</v>
      </c>
      <c r="F30" t="s">
        <v>126</v>
      </c>
      <c r="G30" t="s">
        <v>105</v>
      </c>
      <c r="H30" t="s">
        <v>126</v>
      </c>
      <c r="I30" s="5">
        <v>12825253452</v>
      </c>
      <c r="J30" s="5">
        <v>1645163030</v>
      </c>
      <c r="K30" s="5">
        <v>47617701</v>
      </c>
      <c r="L30" s="5">
        <f t="shared" si="0"/>
        <v>14518034183</v>
      </c>
      <c r="M30" s="5">
        <v>98512829</v>
      </c>
      <c r="N30" s="5">
        <f t="shared" si="1"/>
        <v>14419521354</v>
      </c>
      <c r="O30" s="5">
        <v>13640218112</v>
      </c>
      <c r="P30" s="6">
        <v>0</v>
      </c>
      <c r="Q30" s="5">
        <f t="shared" si="2"/>
        <v>0</v>
      </c>
      <c r="R30" s="5">
        <v>0</v>
      </c>
      <c r="S30" s="5">
        <f t="shared" si="3"/>
        <v>0</v>
      </c>
      <c r="T30" s="5">
        <v>0</v>
      </c>
      <c r="U30" s="5">
        <f t="shared" si="4"/>
        <v>14419521354</v>
      </c>
      <c r="V30" s="6">
        <f t="shared" si="5"/>
        <v>0</v>
      </c>
      <c r="W30" s="6">
        <v>0</v>
      </c>
      <c r="X30" s="5">
        <f t="shared" si="6"/>
        <v>0</v>
      </c>
    </row>
    <row r="31" spans="1:24" x14ac:dyDescent="0.25">
      <c r="A31">
        <v>2017</v>
      </c>
      <c r="B31">
        <v>16</v>
      </c>
      <c r="C31" t="s">
        <v>127</v>
      </c>
      <c r="D31" s="4">
        <v>7</v>
      </c>
      <c r="E31" t="s">
        <v>0</v>
      </c>
      <c r="F31" t="s">
        <v>127</v>
      </c>
      <c r="G31" t="s">
        <v>94</v>
      </c>
      <c r="H31" t="s">
        <v>95</v>
      </c>
      <c r="I31" s="5">
        <v>168405928950</v>
      </c>
      <c r="J31" s="5">
        <v>8838080068</v>
      </c>
      <c r="K31" s="5">
        <v>57183574</v>
      </c>
      <c r="L31" s="5">
        <f t="shared" si="0"/>
        <v>177301192592</v>
      </c>
      <c r="M31" s="5">
        <v>2440729636</v>
      </c>
      <c r="N31" s="5">
        <f t="shared" si="1"/>
        <v>174860462956</v>
      </c>
      <c r="O31" s="5">
        <v>162183903336</v>
      </c>
      <c r="P31" s="6">
        <v>5.4474</v>
      </c>
      <c r="Q31" s="5">
        <f t="shared" si="2"/>
        <v>883480595</v>
      </c>
      <c r="R31" s="5">
        <v>38903219</v>
      </c>
      <c r="S31" s="5">
        <f t="shared" si="3"/>
        <v>844577376</v>
      </c>
      <c r="T31" s="5">
        <v>7942413521</v>
      </c>
      <c r="U31" s="5">
        <f t="shared" si="4"/>
        <v>166918049435</v>
      </c>
      <c r="V31" s="6">
        <f t="shared" si="5"/>
        <v>5.0598000000000001</v>
      </c>
      <c r="W31" s="6">
        <v>5.4622999999999999</v>
      </c>
      <c r="X31" s="5">
        <f t="shared" si="6"/>
        <v>968472304</v>
      </c>
    </row>
    <row r="32" spans="1:24" x14ac:dyDescent="0.25">
      <c r="A32">
        <v>2017</v>
      </c>
      <c r="B32">
        <v>16</v>
      </c>
      <c r="C32" t="s">
        <v>127</v>
      </c>
      <c r="D32" s="4">
        <v>7</v>
      </c>
      <c r="E32" t="s">
        <v>0</v>
      </c>
      <c r="F32" t="s">
        <v>128</v>
      </c>
      <c r="G32" t="s">
        <v>105</v>
      </c>
      <c r="H32" t="s">
        <v>128</v>
      </c>
      <c r="I32" s="5">
        <v>4185894870</v>
      </c>
      <c r="J32" s="5">
        <v>75509101</v>
      </c>
      <c r="K32" s="5">
        <v>0</v>
      </c>
      <c r="L32" s="5">
        <f t="shared" si="0"/>
        <v>4261403971</v>
      </c>
      <c r="M32" s="5">
        <v>72005430</v>
      </c>
      <c r="N32" s="5">
        <f t="shared" si="1"/>
        <v>4189398541</v>
      </c>
      <c r="O32" s="5">
        <v>3839273046</v>
      </c>
      <c r="P32" s="6">
        <v>0.14460000000000001</v>
      </c>
      <c r="Q32" s="5">
        <f t="shared" si="2"/>
        <v>555159</v>
      </c>
      <c r="R32" s="5">
        <v>0</v>
      </c>
      <c r="S32" s="5">
        <f t="shared" si="3"/>
        <v>555159</v>
      </c>
      <c r="T32" s="5">
        <v>0</v>
      </c>
      <c r="U32" s="5">
        <f t="shared" si="4"/>
        <v>4189398541</v>
      </c>
      <c r="V32" s="6">
        <f t="shared" si="5"/>
        <v>0.13250000000000001</v>
      </c>
      <c r="W32" s="6">
        <v>0.14460000000000001</v>
      </c>
      <c r="X32" s="5">
        <f t="shared" si="6"/>
        <v>616199</v>
      </c>
    </row>
    <row r="33" spans="1:24" x14ac:dyDescent="0.25">
      <c r="A33">
        <v>2017</v>
      </c>
      <c r="B33">
        <v>16</v>
      </c>
      <c r="C33" t="s">
        <v>127</v>
      </c>
      <c r="D33" s="4">
        <v>7</v>
      </c>
      <c r="E33" t="s">
        <v>0</v>
      </c>
      <c r="F33" t="s">
        <v>129</v>
      </c>
      <c r="G33" t="s">
        <v>97</v>
      </c>
      <c r="H33" t="s">
        <v>129</v>
      </c>
      <c r="I33" s="5">
        <v>472088230</v>
      </c>
      <c r="J33" s="5">
        <v>284256877</v>
      </c>
      <c r="K33" s="5">
        <v>3543379</v>
      </c>
      <c r="L33" s="5">
        <f t="shared" si="0"/>
        <v>759888486</v>
      </c>
      <c r="M33" s="5">
        <v>6124860</v>
      </c>
      <c r="N33" s="5">
        <f t="shared" si="1"/>
        <v>753763626</v>
      </c>
      <c r="O33" s="5">
        <v>714330280</v>
      </c>
      <c r="P33" s="6">
        <v>2.6191</v>
      </c>
      <c r="Q33" s="5">
        <f t="shared" si="2"/>
        <v>1870902</v>
      </c>
      <c r="R33" s="5">
        <v>0</v>
      </c>
      <c r="S33" s="5">
        <f t="shared" si="3"/>
        <v>1870902</v>
      </c>
      <c r="T33" s="5">
        <v>0</v>
      </c>
      <c r="U33" s="5">
        <f t="shared" si="4"/>
        <v>753763626</v>
      </c>
      <c r="V33" s="6">
        <f t="shared" si="5"/>
        <v>2.4821</v>
      </c>
      <c r="W33" s="6">
        <v>2.6191</v>
      </c>
      <c r="X33" s="5">
        <f t="shared" si="6"/>
        <v>1990224</v>
      </c>
    </row>
    <row r="34" spans="1:24" x14ac:dyDescent="0.25">
      <c r="A34">
        <v>2017</v>
      </c>
      <c r="B34">
        <v>16</v>
      </c>
      <c r="C34" t="s">
        <v>127</v>
      </c>
      <c r="D34" s="4">
        <v>7</v>
      </c>
      <c r="E34" t="s">
        <v>0</v>
      </c>
      <c r="F34" t="s">
        <v>130</v>
      </c>
      <c r="G34" t="s">
        <v>97</v>
      </c>
      <c r="H34" t="s">
        <v>130</v>
      </c>
      <c r="I34" s="5">
        <v>342826490</v>
      </c>
      <c r="J34" s="5">
        <v>0</v>
      </c>
      <c r="K34" s="5">
        <v>0</v>
      </c>
      <c r="L34" s="5">
        <f t="shared" si="0"/>
        <v>342826490</v>
      </c>
      <c r="M34" s="5">
        <v>3989220</v>
      </c>
      <c r="N34" s="5">
        <f t="shared" si="1"/>
        <v>338837270</v>
      </c>
      <c r="O34" s="5">
        <v>302141820</v>
      </c>
      <c r="P34" s="6">
        <v>0.37430000000000002</v>
      </c>
      <c r="Q34" s="5">
        <f t="shared" si="2"/>
        <v>113092</v>
      </c>
      <c r="R34" s="5">
        <v>0</v>
      </c>
      <c r="S34" s="5">
        <f t="shared" si="3"/>
        <v>113092</v>
      </c>
      <c r="T34" s="5">
        <v>0</v>
      </c>
      <c r="U34" s="5">
        <f t="shared" si="4"/>
        <v>338837270</v>
      </c>
      <c r="V34" s="6">
        <f t="shared" si="5"/>
        <v>0.33379999999999999</v>
      </c>
      <c r="W34" s="6">
        <v>0.37430000000000002</v>
      </c>
      <c r="X34" s="5">
        <f t="shared" si="6"/>
        <v>128320</v>
      </c>
    </row>
    <row r="35" spans="1:24" x14ac:dyDescent="0.25">
      <c r="A35">
        <v>2017</v>
      </c>
      <c r="B35">
        <v>16</v>
      </c>
      <c r="C35" t="s">
        <v>127</v>
      </c>
      <c r="D35" s="4">
        <v>7</v>
      </c>
      <c r="E35" t="s">
        <v>0</v>
      </c>
      <c r="F35" t="s">
        <v>131</v>
      </c>
      <c r="G35" t="s">
        <v>97</v>
      </c>
      <c r="H35" t="s">
        <v>131</v>
      </c>
      <c r="I35" s="5">
        <v>472088230</v>
      </c>
      <c r="J35" s="5">
        <v>284256877</v>
      </c>
      <c r="K35" s="5">
        <v>3543379</v>
      </c>
      <c r="L35" s="5">
        <f t="shared" si="0"/>
        <v>759888486</v>
      </c>
      <c r="M35" s="5">
        <v>6124860</v>
      </c>
      <c r="N35" s="5">
        <f t="shared" si="1"/>
        <v>753763626</v>
      </c>
      <c r="O35" s="5">
        <v>714330280</v>
      </c>
      <c r="P35" s="6">
        <v>2.3353000000000002</v>
      </c>
      <c r="Q35" s="5">
        <f t="shared" si="2"/>
        <v>1668176</v>
      </c>
      <c r="R35" s="5">
        <v>0</v>
      </c>
      <c r="S35" s="5">
        <f t="shared" si="3"/>
        <v>1668176</v>
      </c>
      <c r="T35" s="5">
        <v>0</v>
      </c>
      <c r="U35" s="5">
        <f t="shared" si="4"/>
        <v>753763626</v>
      </c>
      <c r="V35" s="6">
        <f t="shared" si="5"/>
        <v>2.2130999999999998</v>
      </c>
      <c r="W35" s="6">
        <v>2.3353000000000002</v>
      </c>
      <c r="X35" s="5">
        <f t="shared" si="6"/>
        <v>1774568</v>
      </c>
    </row>
    <row r="36" spans="1:24" x14ac:dyDescent="0.25">
      <c r="A36">
        <v>2017</v>
      </c>
      <c r="B36">
        <v>16</v>
      </c>
      <c r="C36" t="s">
        <v>127</v>
      </c>
      <c r="D36" s="4">
        <v>7</v>
      </c>
      <c r="E36" t="s">
        <v>0</v>
      </c>
      <c r="F36" t="s">
        <v>132</v>
      </c>
      <c r="G36" t="s">
        <v>105</v>
      </c>
      <c r="H36" t="s">
        <v>132</v>
      </c>
      <c r="I36" s="5">
        <v>3619165620</v>
      </c>
      <c r="J36" s="5">
        <v>226829982</v>
      </c>
      <c r="K36" s="5">
        <v>2000375</v>
      </c>
      <c r="L36" s="5">
        <f t="shared" si="0"/>
        <v>3847995977</v>
      </c>
      <c r="M36" s="5">
        <v>8333270</v>
      </c>
      <c r="N36" s="5">
        <f t="shared" si="1"/>
        <v>3839662707</v>
      </c>
      <c r="O36" s="5">
        <v>3580999090</v>
      </c>
      <c r="P36" s="6">
        <v>0.1231</v>
      </c>
      <c r="Q36" s="5">
        <f t="shared" si="2"/>
        <v>440821</v>
      </c>
      <c r="R36" s="5">
        <v>0</v>
      </c>
      <c r="S36" s="5">
        <f t="shared" si="3"/>
        <v>440821</v>
      </c>
      <c r="T36" s="5">
        <v>0</v>
      </c>
      <c r="U36" s="5">
        <f t="shared" si="4"/>
        <v>3839662707</v>
      </c>
      <c r="V36" s="6">
        <f t="shared" si="5"/>
        <v>0.1148</v>
      </c>
      <c r="W36" s="6">
        <v>0.1231</v>
      </c>
      <c r="X36" s="5">
        <f t="shared" si="6"/>
        <v>473688</v>
      </c>
    </row>
    <row r="37" spans="1:24" x14ac:dyDescent="0.25">
      <c r="A37">
        <v>2017</v>
      </c>
      <c r="B37">
        <v>16</v>
      </c>
      <c r="C37" t="s">
        <v>127</v>
      </c>
      <c r="D37" s="4">
        <v>7</v>
      </c>
      <c r="E37" t="s">
        <v>0</v>
      </c>
      <c r="F37" t="s">
        <v>133</v>
      </c>
      <c r="G37" t="s">
        <v>105</v>
      </c>
      <c r="H37" t="s">
        <v>133</v>
      </c>
      <c r="I37" s="5">
        <v>1999326370</v>
      </c>
      <c r="J37" s="5">
        <v>161972808</v>
      </c>
      <c r="K37" s="5">
        <v>6162987</v>
      </c>
      <c r="L37" s="5">
        <f t="shared" si="0"/>
        <v>2167462165</v>
      </c>
      <c r="M37" s="5">
        <v>6419150</v>
      </c>
      <c r="N37" s="5">
        <f t="shared" si="1"/>
        <v>2161043015</v>
      </c>
      <c r="O37" s="5">
        <v>1935979968</v>
      </c>
      <c r="P37" s="6">
        <v>0.16239999999999999</v>
      </c>
      <c r="Q37" s="5">
        <f t="shared" si="2"/>
        <v>314403</v>
      </c>
      <c r="R37" s="5">
        <v>0</v>
      </c>
      <c r="S37" s="5">
        <f t="shared" si="3"/>
        <v>314403</v>
      </c>
      <c r="T37" s="5">
        <v>0</v>
      </c>
      <c r="U37" s="5">
        <f t="shared" si="4"/>
        <v>2161043015</v>
      </c>
      <c r="V37" s="6">
        <f t="shared" si="5"/>
        <v>0.14549999999999999</v>
      </c>
      <c r="W37" s="6">
        <v>0.16239999999999999</v>
      </c>
      <c r="X37" s="5">
        <f t="shared" si="6"/>
        <v>351996</v>
      </c>
    </row>
    <row r="38" spans="1:24" x14ac:dyDescent="0.25">
      <c r="A38">
        <v>2017</v>
      </c>
      <c r="B38">
        <v>16</v>
      </c>
      <c r="C38" t="s">
        <v>127</v>
      </c>
      <c r="D38" s="4">
        <v>7</v>
      </c>
      <c r="E38" t="s">
        <v>0</v>
      </c>
      <c r="F38" t="s">
        <v>134</v>
      </c>
      <c r="G38" t="s">
        <v>105</v>
      </c>
      <c r="H38" t="s">
        <v>134</v>
      </c>
      <c r="I38" s="5">
        <v>553262660</v>
      </c>
      <c r="J38" s="5">
        <v>38780358</v>
      </c>
      <c r="K38" s="5">
        <v>868824</v>
      </c>
      <c r="L38" s="5">
        <f t="shared" si="0"/>
        <v>592911842</v>
      </c>
      <c r="M38" s="5">
        <v>32251130</v>
      </c>
      <c r="N38" s="5">
        <f t="shared" si="1"/>
        <v>560660712</v>
      </c>
      <c r="O38" s="5">
        <v>518802494</v>
      </c>
      <c r="P38" s="6">
        <v>1.46E-2</v>
      </c>
      <c r="Q38" s="5">
        <f t="shared" si="2"/>
        <v>7575</v>
      </c>
      <c r="R38" s="5">
        <v>0</v>
      </c>
      <c r="S38" s="5">
        <f t="shared" si="3"/>
        <v>7575</v>
      </c>
      <c r="T38" s="5">
        <v>0</v>
      </c>
      <c r="U38" s="5">
        <f t="shared" si="4"/>
        <v>560660712</v>
      </c>
      <c r="V38" s="6">
        <f t="shared" si="5"/>
        <v>1.35E-2</v>
      </c>
      <c r="W38" s="6">
        <v>1.46E-2</v>
      </c>
      <c r="X38" s="5">
        <f t="shared" si="6"/>
        <v>8657</v>
      </c>
    </row>
    <row r="39" spans="1:24" x14ac:dyDescent="0.25">
      <c r="A39">
        <v>2017</v>
      </c>
      <c r="B39">
        <v>16</v>
      </c>
      <c r="C39" t="s">
        <v>127</v>
      </c>
      <c r="D39" s="4">
        <v>7</v>
      </c>
      <c r="E39" t="s">
        <v>0</v>
      </c>
      <c r="F39" t="s">
        <v>135</v>
      </c>
      <c r="G39" t="s">
        <v>105</v>
      </c>
      <c r="H39" t="s">
        <v>135</v>
      </c>
      <c r="I39" s="5">
        <v>757080140</v>
      </c>
      <c r="J39" s="5">
        <v>39204757</v>
      </c>
      <c r="K39" s="5">
        <v>0</v>
      </c>
      <c r="L39" s="5">
        <f t="shared" si="0"/>
        <v>796284897</v>
      </c>
      <c r="M39" s="5">
        <v>5380</v>
      </c>
      <c r="N39" s="5">
        <f t="shared" si="1"/>
        <v>796279517</v>
      </c>
      <c r="O39" s="5">
        <v>746874488</v>
      </c>
      <c r="P39" s="6">
        <v>3.1800000000000002E-2</v>
      </c>
      <c r="Q39" s="5">
        <f t="shared" si="2"/>
        <v>23751</v>
      </c>
      <c r="R39" s="5">
        <v>0</v>
      </c>
      <c r="S39" s="5">
        <f t="shared" si="3"/>
        <v>23751</v>
      </c>
      <c r="T39" s="5">
        <v>0</v>
      </c>
      <c r="U39" s="5">
        <f t="shared" si="4"/>
        <v>796279517</v>
      </c>
      <c r="V39" s="6">
        <f t="shared" si="5"/>
        <v>2.98E-2</v>
      </c>
      <c r="W39" s="6">
        <v>3.1800000000000002E-2</v>
      </c>
      <c r="X39" s="5">
        <f t="shared" si="6"/>
        <v>25322</v>
      </c>
    </row>
    <row r="40" spans="1:24" x14ac:dyDescent="0.25">
      <c r="A40">
        <v>2017</v>
      </c>
      <c r="B40">
        <v>16</v>
      </c>
      <c r="C40" t="s">
        <v>127</v>
      </c>
      <c r="D40" s="4">
        <v>7</v>
      </c>
      <c r="E40" t="s">
        <v>0</v>
      </c>
      <c r="F40" t="s">
        <v>136</v>
      </c>
      <c r="G40" t="s">
        <v>105</v>
      </c>
      <c r="H40" t="s">
        <v>136</v>
      </c>
      <c r="I40" s="5">
        <v>1734813390</v>
      </c>
      <c r="J40" s="5">
        <v>160449626</v>
      </c>
      <c r="K40" s="5">
        <v>110626</v>
      </c>
      <c r="L40" s="5">
        <f t="shared" si="0"/>
        <v>1895373642</v>
      </c>
      <c r="M40" s="5">
        <v>138920</v>
      </c>
      <c r="N40" s="5">
        <f t="shared" si="1"/>
        <v>1895234722</v>
      </c>
      <c r="O40" s="5">
        <v>1772933040</v>
      </c>
      <c r="P40" s="6">
        <v>0.12759999999999999</v>
      </c>
      <c r="Q40" s="5">
        <f t="shared" si="2"/>
        <v>226226</v>
      </c>
      <c r="R40" s="5">
        <v>0</v>
      </c>
      <c r="S40" s="5">
        <f t="shared" si="3"/>
        <v>226226</v>
      </c>
      <c r="T40" s="5">
        <v>0</v>
      </c>
      <c r="U40" s="5">
        <f t="shared" si="4"/>
        <v>1895234722</v>
      </c>
      <c r="V40" s="6">
        <f t="shared" si="5"/>
        <v>0.11940000000000001</v>
      </c>
      <c r="W40" s="6">
        <v>0.12759999999999999</v>
      </c>
      <c r="X40" s="5">
        <f t="shared" si="6"/>
        <v>241850</v>
      </c>
    </row>
    <row r="41" spans="1:24" s="14" customFormat="1" x14ac:dyDescent="0.25">
      <c r="A41" s="14">
        <v>2017</v>
      </c>
      <c r="B41" s="14">
        <v>17</v>
      </c>
      <c r="C41" s="14" t="s">
        <v>137</v>
      </c>
      <c r="D41" s="15">
        <v>1</v>
      </c>
      <c r="E41" s="14" t="s">
        <v>0</v>
      </c>
      <c r="F41" s="14" t="s">
        <v>137</v>
      </c>
      <c r="G41" s="14" t="s">
        <v>94</v>
      </c>
      <c r="H41" s="14" t="s">
        <v>95</v>
      </c>
      <c r="I41" s="5">
        <v>310384481</v>
      </c>
      <c r="J41" s="5">
        <v>97900038</v>
      </c>
      <c r="K41" s="5">
        <v>0</v>
      </c>
      <c r="L41" s="5">
        <f t="shared" si="0"/>
        <v>408284519</v>
      </c>
      <c r="M41" s="5">
        <v>2009155</v>
      </c>
      <c r="N41" s="5">
        <f t="shared" si="1"/>
        <v>406275364</v>
      </c>
      <c r="O41" s="5">
        <v>407447269</v>
      </c>
      <c r="P41" s="6">
        <v>9.9</v>
      </c>
      <c r="Q41" s="5">
        <f t="shared" si="2"/>
        <v>4033728</v>
      </c>
      <c r="R41" s="5">
        <v>0</v>
      </c>
      <c r="S41" s="5">
        <f t="shared" si="3"/>
        <v>4033728</v>
      </c>
      <c r="T41" s="5">
        <v>0</v>
      </c>
      <c r="U41" s="5">
        <f t="shared" si="4"/>
        <v>406275364</v>
      </c>
      <c r="V41" s="6">
        <f t="shared" si="5"/>
        <v>9.9285999999999994</v>
      </c>
      <c r="W41" s="6">
        <v>9.9</v>
      </c>
      <c r="X41" s="5">
        <f t="shared" si="6"/>
        <v>4042017</v>
      </c>
    </row>
    <row r="42" spans="1:24" x14ac:dyDescent="0.25">
      <c r="A42">
        <v>2017</v>
      </c>
      <c r="B42">
        <v>18</v>
      </c>
      <c r="C42" t="s">
        <v>138</v>
      </c>
      <c r="D42" s="4">
        <v>7</v>
      </c>
      <c r="E42" t="s">
        <v>0</v>
      </c>
      <c r="F42" t="s">
        <v>139</v>
      </c>
      <c r="G42" t="s">
        <v>94</v>
      </c>
      <c r="H42" t="s">
        <v>95</v>
      </c>
      <c r="I42" s="5">
        <v>14375147680</v>
      </c>
      <c r="J42" s="5">
        <v>820324993</v>
      </c>
      <c r="K42" s="5">
        <v>3498935</v>
      </c>
      <c r="L42" s="5">
        <f t="shared" si="0"/>
        <v>15198971608</v>
      </c>
      <c r="M42" s="5">
        <v>384900749</v>
      </c>
      <c r="N42" s="5">
        <f t="shared" si="1"/>
        <v>14814070859</v>
      </c>
      <c r="O42" s="5">
        <v>14004316687</v>
      </c>
      <c r="P42" s="6">
        <v>6.3007</v>
      </c>
      <c r="Q42" s="5">
        <f t="shared" si="2"/>
        <v>88236998</v>
      </c>
      <c r="R42" s="5">
        <v>1387083</v>
      </c>
      <c r="S42" s="5">
        <f t="shared" si="3"/>
        <v>86849915</v>
      </c>
      <c r="T42" s="5">
        <v>270372821</v>
      </c>
      <c r="U42" s="5">
        <f t="shared" si="4"/>
        <v>14543698038</v>
      </c>
      <c r="V42" s="6">
        <f t="shared" si="5"/>
        <v>5.9717000000000002</v>
      </c>
      <c r="W42" s="6">
        <v>6.3007</v>
      </c>
      <c r="X42" s="5">
        <f t="shared" si="6"/>
        <v>95764160</v>
      </c>
    </row>
    <row r="43" spans="1:24" x14ac:dyDescent="0.25">
      <c r="A43">
        <v>2017</v>
      </c>
      <c r="B43">
        <v>18</v>
      </c>
      <c r="C43" t="s">
        <v>138</v>
      </c>
      <c r="D43" s="4">
        <v>7</v>
      </c>
      <c r="E43" t="s">
        <v>0</v>
      </c>
      <c r="F43" t="s">
        <v>140</v>
      </c>
      <c r="G43" t="s">
        <v>97</v>
      </c>
      <c r="H43" t="s">
        <v>140</v>
      </c>
      <c r="I43" s="5">
        <v>11688472338</v>
      </c>
      <c r="J43" s="5">
        <v>715054316</v>
      </c>
      <c r="K43" s="5">
        <v>0</v>
      </c>
      <c r="L43" s="5">
        <f t="shared" si="0"/>
        <v>12403526654</v>
      </c>
      <c r="M43" s="5">
        <v>336109428</v>
      </c>
      <c r="N43" s="5">
        <f t="shared" si="1"/>
        <v>12067417226</v>
      </c>
      <c r="O43" s="5">
        <v>11380027970</v>
      </c>
      <c r="P43" s="6">
        <v>2.5855000000000001</v>
      </c>
      <c r="Q43" s="5">
        <f t="shared" si="2"/>
        <v>29423062</v>
      </c>
      <c r="R43" s="5">
        <v>0</v>
      </c>
      <c r="S43" s="5">
        <f t="shared" si="3"/>
        <v>29423062</v>
      </c>
      <c r="T43" s="5">
        <v>0</v>
      </c>
      <c r="U43" s="5">
        <f t="shared" si="4"/>
        <v>12067417226</v>
      </c>
      <c r="V43" s="6">
        <f t="shared" si="5"/>
        <v>2.4382000000000001</v>
      </c>
      <c r="W43" s="6">
        <v>2.5855000000000001</v>
      </c>
      <c r="X43" s="5">
        <f t="shared" si="6"/>
        <v>32069318</v>
      </c>
    </row>
    <row r="44" spans="1:24" x14ac:dyDescent="0.25">
      <c r="A44">
        <v>2017</v>
      </c>
      <c r="B44">
        <v>18</v>
      </c>
      <c r="C44" t="s">
        <v>138</v>
      </c>
      <c r="D44" s="4">
        <v>7</v>
      </c>
      <c r="E44" t="s">
        <v>0</v>
      </c>
      <c r="F44" t="s">
        <v>141</v>
      </c>
      <c r="G44" t="s">
        <v>97</v>
      </c>
      <c r="H44" t="s">
        <v>141</v>
      </c>
      <c r="I44" s="5">
        <v>352330164</v>
      </c>
      <c r="J44" s="5">
        <v>0</v>
      </c>
      <c r="K44" s="5">
        <v>0</v>
      </c>
      <c r="L44" s="5">
        <f t="shared" si="0"/>
        <v>352330164</v>
      </c>
      <c r="M44" s="5">
        <v>1532008</v>
      </c>
      <c r="N44" s="5">
        <f t="shared" si="1"/>
        <v>350798156</v>
      </c>
      <c r="O44" s="5">
        <v>332217316</v>
      </c>
      <c r="P44" s="6">
        <v>1.8011999999999999</v>
      </c>
      <c r="Q44" s="5">
        <f t="shared" si="2"/>
        <v>598390</v>
      </c>
      <c r="R44" s="5">
        <v>0</v>
      </c>
      <c r="S44" s="5">
        <f t="shared" si="3"/>
        <v>598390</v>
      </c>
      <c r="T44" s="5">
        <v>0</v>
      </c>
      <c r="U44" s="5">
        <f t="shared" si="4"/>
        <v>350798156</v>
      </c>
      <c r="V44" s="6">
        <f t="shared" si="5"/>
        <v>1.7058</v>
      </c>
      <c r="W44" s="6">
        <v>1.4410000000000001</v>
      </c>
      <c r="X44" s="5">
        <f t="shared" si="6"/>
        <v>507708</v>
      </c>
    </row>
    <row r="45" spans="1:24" x14ac:dyDescent="0.25">
      <c r="A45">
        <v>2017</v>
      </c>
      <c r="B45">
        <v>18</v>
      </c>
      <c r="C45" t="s">
        <v>138</v>
      </c>
      <c r="D45" s="4">
        <v>7</v>
      </c>
      <c r="E45" t="s">
        <v>0</v>
      </c>
      <c r="F45" t="s">
        <v>142</v>
      </c>
      <c r="G45" t="s">
        <v>97</v>
      </c>
      <c r="H45" t="s">
        <v>142</v>
      </c>
      <c r="I45" s="5">
        <v>10930827934</v>
      </c>
      <c r="J45" s="5">
        <v>0</v>
      </c>
      <c r="K45" s="5">
        <v>0</v>
      </c>
      <c r="L45" s="5">
        <f t="shared" si="0"/>
        <v>10930827934</v>
      </c>
      <c r="M45" s="5">
        <v>173745893</v>
      </c>
      <c r="N45" s="5">
        <f t="shared" si="1"/>
        <v>10757082041</v>
      </c>
      <c r="O45" s="5">
        <v>10087375186</v>
      </c>
      <c r="P45" s="6">
        <v>0.32500000000000001</v>
      </c>
      <c r="Q45" s="5">
        <f t="shared" si="2"/>
        <v>3278397</v>
      </c>
      <c r="R45" s="5">
        <v>0</v>
      </c>
      <c r="S45" s="5">
        <f t="shared" si="3"/>
        <v>3278397</v>
      </c>
      <c r="T45" s="5">
        <v>0</v>
      </c>
      <c r="U45" s="5">
        <f t="shared" si="4"/>
        <v>10757082041</v>
      </c>
      <c r="V45" s="6">
        <f t="shared" si="5"/>
        <v>0.30480000000000002</v>
      </c>
      <c r="W45" s="6">
        <v>0.32500000000000001</v>
      </c>
      <c r="X45" s="5">
        <f t="shared" si="6"/>
        <v>3552519</v>
      </c>
    </row>
    <row r="46" spans="1:24" x14ac:dyDescent="0.25">
      <c r="A46">
        <v>2017</v>
      </c>
      <c r="B46">
        <v>18</v>
      </c>
      <c r="C46" t="s">
        <v>138</v>
      </c>
      <c r="D46" s="4">
        <v>7</v>
      </c>
      <c r="E46" t="s">
        <v>0</v>
      </c>
      <c r="F46" t="s">
        <v>143</v>
      </c>
      <c r="G46" t="s">
        <v>97</v>
      </c>
      <c r="H46" t="s">
        <v>143</v>
      </c>
      <c r="I46" s="5">
        <v>5259852840</v>
      </c>
      <c r="J46" s="5">
        <v>81921248</v>
      </c>
      <c r="K46" s="5">
        <v>0</v>
      </c>
      <c r="L46" s="5">
        <f t="shared" si="0"/>
        <v>5341774088</v>
      </c>
      <c r="M46" s="5">
        <v>97054888</v>
      </c>
      <c r="N46" s="5">
        <f t="shared" si="1"/>
        <v>5244719200</v>
      </c>
      <c r="O46" s="5">
        <v>4873017707</v>
      </c>
      <c r="P46" s="6">
        <v>0.1978</v>
      </c>
      <c r="Q46" s="5">
        <f t="shared" si="2"/>
        <v>963883</v>
      </c>
      <c r="R46" s="5">
        <v>0</v>
      </c>
      <c r="S46" s="5">
        <f t="shared" si="3"/>
        <v>963883</v>
      </c>
      <c r="T46" s="5">
        <v>0</v>
      </c>
      <c r="U46" s="5">
        <f t="shared" si="4"/>
        <v>5244719200</v>
      </c>
      <c r="V46" s="6">
        <f t="shared" si="5"/>
        <v>0.18379999999999999</v>
      </c>
      <c r="W46" s="6">
        <v>0.1978</v>
      </c>
      <c r="X46" s="5">
        <f t="shared" si="6"/>
        <v>1056603</v>
      </c>
    </row>
    <row r="47" spans="1:24" x14ac:dyDescent="0.25">
      <c r="A47">
        <v>2017</v>
      </c>
      <c r="B47">
        <v>18</v>
      </c>
      <c r="C47" t="s">
        <v>138</v>
      </c>
      <c r="D47" s="4">
        <v>7</v>
      </c>
      <c r="E47" t="s">
        <v>0</v>
      </c>
      <c r="F47" t="s">
        <v>144</v>
      </c>
      <c r="G47" t="s">
        <v>97</v>
      </c>
      <c r="H47" t="s">
        <v>144</v>
      </c>
      <c r="I47" s="5">
        <v>509692585</v>
      </c>
      <c r="J47" s="5">
        <v>0</v>
      </c>
      <c r="K47" s="5">
        <v>0</v>
      </c>
      <c r="L47" s="5">
        <f t="shared" si="0"/>
        <v>509692585</v>
      </c>
      <c r="M47" s="5">
        <v>2409059</v>
      </c>
      <c r="N47" s="5">
        <f t="shared" si="1"/>
        <v>507283526</v>
      </c>
      <c r="O47" s="5">
        <v>473536313</v>
      </c>
      <c r="P47" s="6">
        <v>0</v>
      </c>
      <c r="Q47" s="5">
        <f t="shared" si="2"/>
        <v>0</v>
      </c>
      <c r="R47" s="5">
        <v>0</v>
      </c>
      <c r="S47" s="5">
        <f t="shared" si="3"/>
        <v>0</v>
      </c>
      <c r="T47" s="5">
        <v>0</v>
      </c>
      <c r="U47" s="5">
        <f t="shared" si="4"/>
        <v>507283526</v>
      </c>
      <c r="V47" s="6">
        <f t="shared" si="5"/>
        <v>0</v>
      </c>
      <c r="W47" s="6">
        <v>0</v>
      </c>
      <c r="X47" s="5">
        <f t="shared" si="6"/>
        <v>0</v>
      </c>
    </row>
    <row r="48" spans="1:24" x14ac:dyDescent="0.25">
      <c r="A48">
        <v>2017</v>
      </c>
      <c r="B48">
        <v>18</v>
      </c>
      <c r="C48" t="s">
        <v>138</v>
      </c>
      <c r="D48" s="4">
        <v>7</v>
      </c>
      <c r="E48" t="s">
        <v>0</v>
      </c>
      <c r="F48" t="s">
        <v>145</v>
      </c>
      <c r="G48" t="s">
        <v>97</v>
      </c>
      <c r="H48" t="s">
        <v>145</v>
      </c>
      <c r="I48" s="5">
        <v>498589958</v>
      </c>
      <c r="J48" s="5">
        <v>0</v>
      </c>
      <c r="K48" s="5">
        <v>0</v>
      </c>
      <c r="L48" s="5">
        <f t="shared" si="0"/>
        <v>498589958</v>
      </c>
      <c r="M48" s="5">
        <v>1320446</v>
      </c>
      <c r="N48" s="5">
        <f t="shared" si="1"/>
        <v>497269512</v>
      </c>
      <c r="O48" s="5">
        <v>467996144</v>
      </c>
      <c r="P48" s="6">
        <v>0.77980000000000005</v>
      </c>
      <c r="Q48" s="5">
        <f t="shared" si="2"/>
        <v>364943</v>
      </c>
      <c r="R48" s="5">
        <v>0</v>
      </c>
      <c r="S48" s="5">
        <f t="shared" si="3"/>
        <v>364943</v>
      </c>
      <c r="T48" s="5">
        <v>0</v>
      </c>
      <c r="U48" s="5">
        <f t="shared" si="4"/>
        <v>497269512</v>
      </c>
      <c r="V48" s="6">
        <f t="shared" si="5"/>
        <v>0.7339</v>
      </c>
      <c r="W48" s="6">
        <v>0.77980000000000005</v>
      </c>
      <c r="X48" s="5">
        <f t="shared" si="6"/>
        <v>388800</v>
      </c>
    </row>
    <row r="49" spans="1:24" x14ac:dyDescent="0.25">
      <c r="A49">
        <v>2017</v>
      </c>
      <c r="B49">
        <v>18</v>
      </c>
      <c r="C49" t="s">
        <v>138</v>
      </c>
      <c r="D49" s="4">
        <v>7</v>
      </c>
      <c r="E49" t="s">
        <v>0</v>
      </c>
      <c r="F49" t="s">
        <v>146</v>
      </c>
      <c r="G49" t="s">
        <v>97</v>
      </c>
      <c r="H49" t="s">
        <v>146</v>
      </c>
      <c r="I49" s="5">
        <v>121650393</v>
      </c>
      <c r="J49" s="5">
        <v>0</v>
      </c>
      <c r="K49" s="5">
        <v>0</v>
      </c>
      <c r="L49" s="5">
        <f t="shared" si="0"/>
        <v>121650393</v>
      </c>
      <c r="M49" s="5">
        <v>0</v>
      </c>
      <c r="N49" s="5">
        <f t="shared" si="1"/>
        <v>121650393</v>
      </c>
      <c r="O49" s="5">
        <v>117558029</v>
      </c>
      <c r="P49" s="6">
        <v>0.70620000000000005</v>
      </c>
      <c r="Q49" s="5">
        <f t="shared" si="2"/>
        <v>83019</v>
      </c>
      <c r="R49" s="5">
        <v>0</v>
      </c>
      <c r="S49" s="5">
        <f t="shared" si="3"/>
        <v>83019</v>
      </c>
      <c r="T49" s="5">
        <v>0</v>
      </c>
      <c r="U49" s="5">
        <f t="shared" si="4"/>
        <v>121650393</v>
      </c>
      <c r="V49" s="6">
        <f t="shared" si="5"/>
        <v>0.68240000000000001</v>
      </c>
      <c r="W49" s="6">
        <v>0.70620000000000005</v>
      </c>
      <c r="X49" s="5">
        <f t="shared" si="6"/>
        <v>85910</v>
      </c>
    </row>
    <row r="50" spans="1:24" x14ac:dyDescent="0.25">
      <c r="A50">
        <v>2017</v>
      </c>
      <c r="B50">
        <v>19</v>
      </c>
      <c r="C50" t="s">
        <v>147</v>
      </c>
      <c r="D50" s="4">
        <v>7</v>
      </c>
      <c r="E50" t="s">
        <v>0</v>
      </c>
      <c r="F50" t="s">
        <v>147</v>
      </c>
      <c r="G50" t="s">
        <v>94</v>
      </c>
      <c r="H50" t="s">
        <v>95</v>
      </c>
      <c r="I50" s="5">
        <v>7061451869</v>
      </c>
      <c r="J50" s="5">
        <v>1604848180</v>
      </c>
      <c r="K50" s="5">
        <v>1129589</v>
      </c>
      <c r="L50" s="5">
        <f t="shared" si="0"/>
        <v>8667429638</v>
      </c>
      <c r="M50" s="5">
        <v>74785516</v>
      </c>
      <c r="N50" s="5">
        <f t="shared" si="1"/>
        <v>8592644122</v>
      </c>
      <c r="O50" s="5">
        <v>8292626815</v>
      </c>
      <c r="P50" s="6">
        <v>6.5685000000000002</v>
      </c>
      <c r="Q50" s="5">
        <f t="shared" si="2"/>
        <v>54470119</v>
      </c>
      <c r="R50" s="5">
        <v>764442</v>
      </c>
      <c r="S50" s="5">
        <f t="shared" si="3"/>
        <v>53705677</v>
      </c>
      <c r="T50" s="5">
        <v>120579205</v>
      </c>
      <c r="U50" s="5">
        <f t="shared" si="4"/>
        <v>8472064917</v>
      </c>
      <c r="V50" s="6">
        <f t="shared" si="5"/>
        <v>6.3391000000000002</v>
      </c>
      <c r="W50" s="6">
        <v>6.6304999999999996</v>
      </c>
      <c r="X50" s="5">
        <f t="shared" si="6"/>
        <v>57469392</v>
      </c>
    </row>
    <row r="51" spans="1:24" x14ac:dyDescent="0.25">
      <c r="A51">
        <v>2017</v>
      </c>
      <c r="B51">
        <v>19</v>
      </c>
      <c r="C51" t="s">
        <v>147</v>
      </c>
      <c r="D51" s="4">
        <v>7</v>
      </c>
      <c r="E51" t="s">
        <v>0</v>
      </c>
      <c r="F51" t="s">
        <v>148</v>
      </c>
      <c r="G51" t="s">
        <v>105</v>
      </c>
      <c r="H51" t="s">
        <v>148</v>
      </c>
      <c r="I51" s="5">
        <v>7061451869</v>
      </c>
      <c r="J51" s="5">
        <v>1604848180</v>
      </c>
      <c r="K51" s="5">
        <v>1129589</v>
      </c>
      <c r="L51" s="5">
        <f t="shared" si="0"/>
        <v>8667429638</v>
      </c>
      <c r="M51" s="5">
        <v>74785516</v>
      </c>
      <c r="N51" s="5">
        <f t="shared" si="1"/>
        <v>8592644122</v>
      </c>
      <c r="O51" s="5">
        <v>8292626815</v>
      </c>
      <c r="P51" s="6">
        <v>7.7600000000000002E-2</v>
      </c>
      <c r="Q51" s="5">
        <f t="shared" si="2"/>
        <v>643508</v>
      </c>
      <c r="R51" s="5">
        <v>9031</v>
      </c>
      <c r="S51" s="5">
        <f t="shared" si="3"/>
        <v>634477</v>
      </c>
      <c r="T51" s="5">
        <v>120579205</v>
      </c>
      <c r="U51" s="5">
        <f t="shared" si="4"/>
        <v>8472064917</v>
      </c>
      <c r="V51" s="6">
        <f t="shared" si="5"/>
        <v>7.4899999999999994E-2</v>
      </c>
      <c r="W51" s="6">
        <v>7.4899999999999994E-2</v>
      </c>
      <c r="X51" s="5">
        <f t="shared" si="6"/>
        <v>649190</v>
      </c>
    </row>
    <row r="52" spans="1:24" x14ac:dyDescent="0.25">
      <c r="A52">
        <v>2017</v>
      </c>
      <c r="B52">
        <v>19</v>
      </c>
      <c r="C52" t="s">
        <v>147</v>
      </c>
      <c r="D52" s="4">
        <v>7</v>
      </c>
      <c r="E52" t="s">
        <v>0</v>
      </c>
      <c r="F52" t="s">
        <v>149</v>
      </c>
      <c r="G52" t="s">
        <v>97</v>
      </c>
      <c r="H52" t="s">
        <v>150</v>
      </c>
      <c r="I52" s="5">
        <v>6248636671</v>
      </c>
      <c r="J52" s="5">
        <v>1518241479</v>
      </c>
      <c r="K52" s="5">
        <v>1129589</v>
      </c>
      <c r="L52" s="5">
        <f t="shared" si="0"/>
        <v>7768007739</v>
      </c>
      <c r="M52" s="5">
        <v>70588864</v>
      </c>
      <c r="N52" s="5">
        <f t="shared" si="1"/>
        <v>7697418875</v>
      </c>
      <c r="O52" s="5">
        <v>7422438300</v>
      </c>
      <c r="P52" s="6">
        <v>0.1</v>
      </c>
      <c r="Q52" s="5">
        <f t="shared" si="2"/>
        <v>742244</v>
      </c>
      <c r="R52" s="5">
        <v>0</v>
      </c>
      <c r="S52" s="5">
        <f t="shared" si="3"/>
        <v>742244</v>
      </c>
      <c r="T52" s="5">
        <v>0</v>
      </c>
      <c r="U52" s="5">
        <f t="shared" si="4"/>
        <v>7697418875</v>
      </c>
      <c r="V52" s="6">
        <f t="shared" si="5"/>
        <v>9.64E-2</v>
      </c>
      <c r="W52" s="6">
        <v>9.64E-2</v>
      </c>
      <c r="X52" s="5">
        <f t="shared" si="6"/>
        <v>748836</v>
      </c>
    </row>
    <row r="53" spans="1:24" x14ac:dyDescent="0.25">
      <c r="A53">
        <v>2017</v>
      </c>
      <c r="B53">
        <v>19</v>
      </c>
      <c r="C53" t="s">
        <v>147</v>
      </c>
      <c r="D53" s="4">
        <v>7</v>
      </c>
      <c r="E53" t="s">
        <v>0</v>
      </c>
      <c r="F53" t="s">
        <v>151</v>
      </c>
      <c r="G53" t="s">
        <v>105</v>
      </c>
      <c r="H53" t="s">
        <v>151</v>
      </c>
      <c r="I53" s="5">
        <v>7061451869</v>
      </c>
      <c r="J53" s="5">
        <v>1604848180</v>
      </c>
      <c r="K53" s="5">
        <v>1129589</v>
      </c>
      <c r="L53" s="5">
        <f t="shared" si="0"/>
        <v>8667429638</v>
      </c>
      <c r="M53" s="5">
        <v>74785516</v>
      </c>
      <c r="N53" s="5">
        <f t="shared" si="1"/>
        <v>8592644122</v>
      </c>
      <c r="O53" s="5">
        <v>8292626815</v>
      </c>
      <c r="P53" s="6">
        <v>0.68579999999999997</v>
      </c>
      <c r="Q53" s="5">
        <f t="shared" si="2"/>
        <v>5687083</v>
      </c>
      <c r="R53" s="5">
        <v>79813</v>
      </c>
      <c r="S53" s="5">
        <f t="shared" si="3"/>
        <v>5607270</v>
      </c>
      <c r="T53" s="5">
        <v>120579205</v>
      </c>
      <c r="U53" s="5">
        <f t="shared" si="4"/>
        <v>8472064917</v>
      </c>
      <c r="V53" s="6">
        <f t="shared" si="5"/>
        <v>0.66190000000000004</v>
      </c>
      <c r="W53" s="6">
        <v>0.66190000000000004</v>
      </c>
      <c r="X53" s="5">
        <f t="shared" si="6"/>
        <v>5736972</v>
      </c>
    </row>
    <row r="54" spans="1:24" x14ac:dyDescent="0.25">
      <c r="A54">
        <v>2017</v>
      </c>
      <c r="B54">
        <v>19</v>
      </c>
      <c r="C54" t="s">
        <v>147</v>
      </c>
      <c r="D54" s="4">
        <v>7</v>
      </c>
      <c r="E54" t="s">
        <v>0</v>
      </c>
      <c r="F54" t="s">
        <v>152</v>
      </c>
      <c r="G54" t="s">
        <v>105</v>
      </c>
      <c r="H54" t="s">
        <v>153</v>
      </c>
      <c r="I54" s="5">
        <v>6646343463</v>
      </c>
      <c r="J54" s="5">
        <v>1577033310</v>
      </c>
      <c r="K54" s="5">
        <v>1129589</v>
      </c>
      <c r="L54" s="5">
        <f t="shared" si="0"/>
        <v>8224506362</v>
      </c>
      <c r="M54" s="5">
        <v>73282955</v>
      </c>
      <c r="N54" s="5">
        <f t="shared" si="1"/>
        <v>8151223407</v>
      </c>
      <c r="O54" s="5">
        <v>7861910366</v>
      </c>
      <c r="P54" s="6">
        <v>0</v>
      </c>
      <c r="Q54" s="5">
        <f t="shared" si="2"/>
        <v>0</v>
      </c>
      <c r="R54" s="5">
        <v>0</v>
      </c>
      <c r="S54" s="5">
        <f t="shared" si="3"/>
        <v>0</v>
      </c>
      <c r="T54" s="5">
        <v>77251360</v>
      </c>
      <c r="U54" s="5">
        <f t="shared" si="4"/>
        <v>8073972047</v>
      </c>
      <c r="V54" s="6">
        <f t="shared" si="5"/>
        <v>0</v>
      </c>
      <c r="W54" s="6">
        <v>0</v>
      </c>
      <c r="X54" s="5">
        <f t="shared" si="6"/>
        <v>0</v>
      </c>
    </row>
    <row r="55" spans="1:24" x14ac:dyDescent="0.25">
      <c r="A55">
        <v>2017</v>
      </c>
      <c r="B55">
        <v>19</v>
      </c>
      <c r="C55" t="s">
        <v>147</v>
      </c>
      <c r="D55" s="4">
        <v>7</v>
      </c>
      <c r="E55" t="s">
        <v>0</v>
      </c>
      <c r="F55" t="s">
        <v>154</v>
      </c>
      <c r="G55" t="s">
        <v>97</v>
      </c>
      <c r="H55" t="s">
        <v>154</v>
      </c>
      <c r="I55" s="5">
        <v>6248636671</v>
      </c>
      <c r="J55" s="5">
        <v>1518241479</v>
      </c>
      <c r="K55" s="5">
        <v>1129589</v>
      </c>
      <c r="L55" s="5">
        <f t="shared" si="0"/>
        <v>7768007739</v>
      </c>
      <c r="M55" s="5">
        <v>70588864</v>
      </c>
      <c r="N55" s="5">
        <f t="shared" si="1"/>
        <v>7697418875</v>
      </c>
      <c r="O55" s="5">
        <v>7422438300</v>
      </c>
      <c r="P55" s="6">
        <v>0.5645</v>
      </c>
      <c r="Q55" s="5">
        <f t="shared" si="2"/>
        <v>4189966</v>
      </c>
      <c r="R55" s="5">
        <v>0</v>
      </c>
      <c r="S55" s="5">
        <f t="shared" si="3"/>
        <v>4189966</v>
      </c>
      <c r="T55" s="5">
        <v>0</v>
      </c>
      <c r="U55" s="5">
        <f t="shared" si="4"/>
        <v>7697418875</v>
      </c>
      <c r="V55" s="6">
        <f t="shared" si="5"/>
        <v>0.54430000000000001</v>
      </c>
      <c r="W55" s="6">
        <v>0.54430000000000001</v>
      </c>
      <c r="X55" s="5">
        <f t="shared" si="6"/>
        <v>4228127</v>
      </c>
    </row>
    <row r="56" spans="1:24" x14ac:dyDescent="0.25">
      <c r="A56">
        <v>2017</v>
      </c>
      <c r="B56">
        <v>19</v>
      </c>
      <c r="C56" t="s">
        <v>147</v>
      </c>
      <c r="D56" s="4">
        <v>7</v>
      </c>
      <c r="E56" t="s">
        <v>0</v>
      </c>
      <c r="F56" t="s">
        <v>155</v>
      </c>
      <c r="G56" t="s">
        <v>105</v>
      </c>
      <c r="H56" t="s">
        <v>155</v>
      </c>
      <c r="I56" s="5">
        <v>7061451869</v>
      </c>
      <c r="J56" s="5">
        <v>1604848180</v>
      </c>
      <c r="K56" s="5">
        <v>1129589</v>
      </c>
      <c r="L56" s="5">
        <f t="shared" si="0"/>
        <v>8667429638</v>
      </c>
      <c r="M56" s="5">
        <v>74785516</v>
      </c>
      <c r="N56" s="5">
        <f t="shared" si="1"/>
        <v>8592644122</v>
      </c>
      <c r="O56" s="5">
        <v>8292626815</v>
      </c>
      <c r="P56" s="6">
        <v>0.33329999999999999</v>
      </c>
      <c r="Q56" s="5">
        <f t="shared" si="2"/>
        <v>2763933</v>
      </c>
      <c r="R56" s="5">
        <v>38790</v>
      </c>
      <c r="S56" s="5">
        <f t="shared" si="3"/>
        <v>2725143</v>
      </c>
      <c r="T56" s="5">
        <v>120579205</v>
      </c>
      <c r="U56" s="5">
        <f t="shared" si="4"/>
        <v>8472064917</v>
      </c>
      <c r="V56" s="6">
        <f t="shared" si="5"/>
        <v>0.32169999999999999</v>
      </c>
      <c r="W56" s="6">
        <v>0.32169999999999999</v>
      </c>
      <c r="X56" s="5">
        <f t="shared" si="6"/>
        <v>2788312</v>
      </c>
    </row>
    <row r="57" spans="1:24" x14ac:dyDescent="0.25">
      <c r="A57">
        <v>2017</v>
      </c>
      <c r="B57">
        <v>20</v>
      </c>
      <c r="C57" t="s">
        <v>156</v>
      </c>
      <c r="D57" s="4">
        <v>8</v>
      </c>
      <c r="E57" t="s">
        <v>0</v>
      </c>
      <c r="F57" t="s">
        <v>157</v>
      </c>
      <c r="G57" t="s">
        <v>97</v>
      </c>
      <c r="H57" t="s">
        <v>157</v>
      </c>
      <c r="I57" s="5">
        <v>206490</v>
      </c>
      <c r="J57" s="5">
        <v>0</v>
      </c>
      <c r="K57" s="5">
        <v>0</v>
      </c>
      <c r="L57" s="5">
        <f t="shared" si="0"/>
        <v>206490</v>
      </c>
      <c r="M57" s="5">
        <v>0</v>
      </c>
      <c r="N57" s="5">
        <f t="shared" si="1"/>
        <v>206490</v>
      </c>
      <c r="O57" s="5">
        <v>1656806</v>
      </c>
      <c r="P57" s="6">
        <v>3</v>
      </c>
      <c r="Q57" s="5">
        <f t="shared" si="2"/>
        <v>4970</v>
      </c>
      <c r="R57" s="5">
        <v>0</v>
      </c>
      <c r="S57" s="5">
        <f t="shared" si="3"/>
        <v>4970</v>
      </c>
      <c r="T57" s="5">
        <v>0</v>
      </c>
      <c r="U57" s="5">
        <f t="shared" si="4"/>
        <v>206490</v>
      </c>
      <c r="V57" s="6">
        <f t="shared" si="5"/>
        <v>24.068999999999999</v>
      </c>
      <c r="W57" s="6">
        <v>3</v>
      </c>
      <c r="X57" s="5">
        <f t="shared" si="6"/>
        <v>619</v>
      </c>
    </row>
    <row r="58" spans="1:24" x14ac:dyDescent="0.25">
      <c r="A58">
        <v>2017</v>
      </c>
      <c r="B58">
        <v>20</v>
      </c>
      <c r="C58" t="s">
        <v>156</v>
      </c>
      <c r="D58" s="4">
        <v>8</v>
      </c>
      <c r="E58" t="s">
        <v>0</v>
      </c>
      <c r="F58" t="s">
        <v>158</v>
      </c>
      <c r="G58" t="s">
        <v>97</v>
      </c>
      <c r="H58" t="s">
        <v>158</v>
      </c>
      <c r="I58" s="5">
        <v>8695304223</v>
      </c>
      <c r="J58" s="5">
        <v>692865051</v>
      </c>
      <c r="K58" s="5">
        <v>13769904</v>
      </c>
      <c r="L58" s="5">
        <f t="shared" si="0"/>
        <v>9401939178</v>
      </c>
      <c r="M58" s="5">
        <v>192657424</v>
      </c>
      <c r="N58" s="5">
        <f t="shared" si="1"/>
        <v>9209281754</v>
      </c>
      <c r="O58" s="5">
        <v>8786066567</v>
      </c>
      <c r="P58" s="6">
        <v>0.50480000000000003</v>
      </c>
      <c r="Q58" s="5">
        <f t="shared" si="2"/>
        <v>4435206</v>
      </c>
      <c r="R58" s="5">
        <v>0</v>
      </c>
      <c r="S58" s="5">
        <f t="shared" si="3"/>
        <v>4435206</v>
      </c>
      <c r="T58" s="5">
        <v>0</v>
      </c>
      <c r="U58" s="5">
        <f t="shared" si="4"/>
        <v>9209281754</v>
      </c>
      <c r="V58" s="6">
        <f t="shared" si="5"/>
        <v>0.48159999999999997</v>
      </c>
      <c r="W58" s="6">
        <v>0.50480000000000003</v>
      </c>
      <c r="X58" s="5">
        <f t="shared" si="6"/>
        <v>4746099</v>
      </c>
    </row>
    <row r="59" spans="1:24" x14ac:dyDescent="0.25">
      <c r="A59">
        <v>2017</v>
      </c>
      <c r="B59">
        <v>20</v>
      </c>
      <c r="C59" t="s">
        <v>156</v>
      </c>
      <c r="D59" s="4">
        <v>8</v>
      </c>
      <c r="E59" t="s">
        <v>0</v>
      </c>
      <c r="F59" t="s">
        <v>159</v>
      </c>
      <c r="G59" t="s">
        <v>97</v>
      </c>
      <c r="H59" t="s">
        <v>159</v>
      </c>
      <c r="I59" s="5">
        <v>8334276098</v>
      </c>
      <c r="J59" s="5">
        <v>656635296</v>
      </c>
      <c r="K59" s="5">
        <v>13090115</v>
      </c>
      <c r="L59" s="5">
        <f t="shared" si="0"/>
        <v>9004001509</v>
      </c>
      <c r="M59" s="5">
        <v>171596277</v>
      </c>
      <c r="N59" s="5">
        <f t="shared" si="1"/>
        <v>8832405232</v>
      </c>
      <c r="O59" s="5">
        <v>8417110855</v>
      </c>
      <c r="P59" s="6">
        <v>2.2503000000000002</v>
      </c>
      <c r="Q59" s="5">
        <f t="shared" si="2"/>
        <v>18941025</v>
      </c>
      <c r="R59" s="5">
        <v>0</v>
      </c>
      <c r="S59" s="5">
        <f t="shared" si="3"/>
        <v>18941025</v>
      </c>
      <c r="T59" s="5">
        <v>0</v>
      </c>
      <c r="U59" s="5">
        <f t="shared" si="4"/>
        <v>8832405232</v>
      </c>
      <c r="V59" s="6">
        <f t="shared" si="5"/>
        <v>2.1444999999999999</v>
      </c>
      <c r="W59" s="6">
        <v>2.2503000000000002</v>
      </c>
      <c r="X59" s="5">
        <f t="shared" si="6"/>
        <v>20261705</v>
      </c>
    </row>
    <row r="60" spans="1:24" x14ac:dyDescent="0.25">
      <c r="A60">
        <v>2017</v>
      </c>
      <c r="B60">
        <v>20</v>
      </c>
      <c r="C60" t="s">
        <v>156</v>
      </c>
      <c r="D60" s="4">
        <v>8</v>
      </c>
      <c r="E60" t="s">
        <v>0</v>
      </c>
      <c r="F60" t="s">
        <v>160</v>
      </c>
      <c r="G60" t="s">
        <v>97</v>
      </c>
      <c r="H60" t="s">
        <v>160</v>
      </c>
      <c r="I60" s="5">
        <v>8270712826</v>
      </c>
      <c r="J60" s="5">
        <v>648175141</v>
      </c>
      <c r="K60" s="5">
        <v>13090115</v>
      </c>
      <c r="L60" s="5">
        <f t="shared" si="0"/>
        <v>8931978082</v>
      </c>
      <c r="M60" s="5">
        <v>171027808</v>
      </c>
      <c r="N60" s="5">
        <f t="shared" si="1"/>
        <v>8760950274</v>
      </c>
      <c r="O60" s="5">
        <v>8348239072</v>
      </c>
      <c r="P60" s="6">
        <v>0.111</v>
      </c>
      <c r="Q60" s="5">
        <f t="shared" si="2"/>
        <v>926655</v>
      </c>
      <c r="R60" s="5">
        <v>0</v>
      </c>
      <c r="S60" s="5">
        <f t="shared" si="3"/>
        <v>926655</v>
      </c>
      <c r="T60" s="5">
        <v>0</v>
      </c>
      <c r="U60" s="5">
        <f t="shared" si="4"/>
        <v>8760950274</v>
      </c>
      <c r="V60" s="6">
        <f t="shared" si="5"/>
        <v>0.10580000000000001</v>
      </c>
      <c r="W60" s="6">
        <v>0.111</v>
      </c>
      <c r="X60" s="5">
        <f t="shared" si="6"/>
        <v>991450</v>
      </c>
    </row>
    <row r="61" spans="1:24" x14ac:dyDescent="0.25">
      <c r="A61">
        <v>2017</v>
      </c>
      <c r="B61">
        <v>20</v>
      </c>
      <c r="C61" t="s">
        <v>156</v>
      </c>
      <c r="D61" s="4">
        <v>8</v>
      </c>
      <c r="E61" t="s">
        <v>0</v>
      </c>
      <c r="F61" t="s">
        <v>161</v>
      </c>
      <c r="G61" t="s">
        <v>94</v>
      </c>
      <c r="H61" t="s">
        <v>161</v>
      </c>
      <c r="I61" s="5">
        <v>9189085947</v>
      </c>
      <c r="J61" s="5">
        <v>725900100</v>
      </c>
      <c r="K61" s="5">
        <v>14599553</v>
      </c>
      <c r="L61" s="5">
        <f t="shared" si="0"/>
        <v>9929585600</v>
      </c>
      <c r="M61" s="5">
        <v>196047502</v>
      </c>
      <c r="N61" s="5">
        <f t="shared" si="1"/>
        <v>9733538098</v>
      </c>
      <c r="O61" s="5">
        <v>9293061431</v>
      </c>
      <c r="P61" s="6">
        <v>5.2348999999999997</v>
      </c>
      <c r="Q61" s="5">
        <f t="shared" si="2"/>
        <v>48648247</v>
      </c>
      <c r="R61" s="5">
        <v>40664</v>
      </c>
      <c r="S61" s="5">
        <f t="shared" si="3"/>
        <v>48607583</v>
      </c>
      <c r="T61" s="5">
        <v>3876964</v>
      </c>
      <c r="U61" s="5">
        <f t="shared" si="4"/>
        <v>9729661134</v>
      </c>
      <c r="V61" s="6">
        <f t="shared" si="5"/>
        <v>4.9958</v>
      </c>
      <c r="W61" s="6">
        <v>5.2348999999999997</v>
      </c>
      <c r="X61" s="5">
        <f t="shared" si="6"/>
        <v>51980388</v>
      </c>
    </row>
    <row r="62" spans="1:24" x14ac:dyDescent="0.25">
      <c r="A62">
        <v>2017</v>
      </c>
      <c r="B62">
        <v>20</v>
      </c>
      <c r="C62" t="s">
        <v>156</v>
      </c>
      <c r="D62" s="4">
        <v>8</v>
      </c>
      <c r="E62" t="s">
        <v>0</v>
      </c>
      <c r="F62" t="s">
        <v>162</v>
      </c>
      <c r="G62" t="s">
        <v>105</v>
      </c>
      <c r="H62" t="s">
        <v>162</v>
      </c>
      <c r="I62" s="5">
        <v>63062512</v>
      </c>
      <c r="J62" s="5">
        <v>0</v>
      </c>
      <c r="K62" s="5">
        <v>0</v>
      </c>
      <c r="L62" s="5">
        <f t="shared" si="0"/>
        <v>63062512</v>
      </c>
      <c r="M62" s="5">
        <v>1125841</v>
      </c>
      <c r="N62" s="5">
        <f t="shared" si="1"/>
        <v>61936671</v>
      </c>
      <c r="O62" s="5">
        <v>59848255</v>
      </c>
      <c r="P62" s="6">
        <v>0</v>
      </c>
      <c r="Q62" s="5">
        <f t="shared" si="2"/>
        <v>0</v>
      </c>
      <c r="R62" s="5">
        <v>0</v>
      </c>
      <c r="S62" s="5">
        <f t="shared" si="3"/>
        <v>0</v>
      </c>
      <c r="T62" s="5">
        <v>0</v>
      </c>
      <c r="U62" s="5">
        <f t="shared" si="4"/>
        <v>61936671</v>
      </c>
      <c r="V62" s="6">
        <f t="shared" si="5"/>
        <v>0</v>
      </c>
      <c r="W62" s="6">
        <v>0</v>
      </c>
      <c r="X62" s="5">
        <f t="shared" si="6"/>
        <v>0</v>
      </c>
    </row>
    <row r="63" spans="1:24" x14ac:dyDescent="0.25">
      <c r="A63">
        <v>2017</v>
      </c>
      <c r="B63">
        <v>21</v>
      </c>
      <c r="C63" t="s">
        <v>163</v>
      </c>
      <c r="D63" s="4">
        <v>8</v>
      </c>
      <c r="E63" t="s">
        <v>0</v>
      </c>
      <c r="F63" t="s">
        <v>164</v>
      </c>
      <c r="G63" t="s">
        <v>94</v>
      </c>
      <c r="H63" t="s">
        <v>165</v>
      </c>
      <c r="I63" s="5">
        <v>81673437456</v>
      </c>
      <c r="J63" s="5">
        <v>1924933528</v>
      </c>
      <c r="K63" s="5">
        <v>119874</v>
      </c>
      <c r="L63" s="5">
        <f t="shared" si="0"/>
        <v>83598490858</v>
      </c>
      <c r="M63" s="5">
        <v>2491679654</v>
      </c>
      <c r="N63" s="5">
        <f t="shared" si="1"/>
        <v>81106811204</v>
      </c>
      <c r="O63" s="5">
        <v>77115163725</v>
      </c>
      <c r="P63" s="6">
        <v>3.5644999999999998</v>
      </c>
      <c r="Q63" s="5">
        <f t="shared" si="2"/>
        <v>274877001</v>
      </c>
      <c r="R63" s="5">
        <v>3860031</v>
      </c>
      <c r="S63" s="5">
        <f t="shared" si="3"/>
        <v>271016970</v>
      </c>
      <c r="T63" s="5">
        <v>1281977149</v>
      </c>
      <c r="U63" s="5">
        <f t="shared" si="4"/>
        <v>79824834055</v>
      </c>
      <c r="V63" s="6">
        <f t="shared" si="5"/>
        <v>3.3950999999999998</v>
      </c>
      <c r="W63" s="6">
        <v>3.5644999999999998</v>
      </c>
      <c r="X63" s="5">
        <f t="shared" si="6"/>
        <v>297986821</v>
      </c>
    </row>
    <row r="64" spans="1:24" x14ac:dyDescent="0.25">
      <c r="A64">
        <v>2017</v>
      </c>
      <c r="B64">
        <v>21</v>
      </c>
      <c r="C64" t="s">
        <v>163</v>
      </c>
      <c r="D64" s="4">
        <v>8</v>
      </c>
      <c r="E64" t="s">
        <v>0</v>
      </c>
      <c r="F64" t="s">
        <v>166</v>
      </c>
      <c r="G64" t="s">
        <v>105</v>
      </c>
      <c r="H64" t="s">
        <v>167</v>
      </c>
      <c r="I64" s="5">
        <v>0</v>
      </c>
      <c r="J64" s="5">
        <v>0</v>
      </c>
      <c r="K64" s="5">
        <v>0</v>
      </c>
      <c r="L64" s="5">
        <f t="shared" si="0"/>
        <v>0</v>
      </c>
      <c r="M64" s="5">
        <v>0</v>
      </c>
      <c r="N64" s="5">
        <f t="shared" si="1"/>
        <v>0</v>
      </c>
      <c r="O64" s="5">
        <v>0</v>
      </c>
      <c r="P64" s="6">
        <v>0</v>
      </c>
      <c r="Q64" s="5">
        <f t="shared" si="2"/>
        <v>0</v>
      </c>
      <c r="R64" s="5">
        <v>0</v>
      </c>
      <c r="S64" s="5">
        <f t="shared" si="3"/>
        <v>0</v>
      </c>
      <c r="T64" s="5">
        <v>0</v>
      </c>
      <c r="U64" s="5">
        <f t="shared" si="4"/>
        <v>0</v>
      </c>
      <c r="V64" s="6" t="str">
        <f t="shared" si="5"/>
        <v/>
      </c>
      <c r="W64" s="6">
        <v>0</v>
      </c>
      <c r="X64" s="5">
        <f t="shared" si="6"/>
        <v>0</v>
      </c>
    </row>
    <row r="65" spans="1:24" x14ac:dyDescent="0.25">
      <c r="A65">
        <v>2017</v>
      </c>
      <c r="B65">
        <v>21</v>
      </c>
      <c r="C65" t="s">
        <v>163</v>
      </c>
      <c r="D65" s="4">
        <v>8</v>
      </c>
      <c r="E65" t="s">
        <v>0</v>
      </c>
      <c r="F65" t="s">
        <v>168</v>
      </c>
      <c r="G65" t="s">
        <v>97</v>
      </c>
      <c r="H65" t="s">
        <v>169</v>
      </c>
      <c r="I65" s="5">
        <v>307337937</v>
      </c>
      <c r="J65" s="5">
        <v>11343075</v>
      </c>
      <c r="K65" s="5">
        <v>0</v>
      </c>
      <c r="L65" s="5">
        <f t="shared" si="0"/>
        <v>318681012</v>
      </c>
      <c r="M65" s="5">
        <v>2121762</v>
      </c>
      <c r="N65" s="5">
        <f t="shared" si="1"/>
        <v>316559250</v>
      </c>
      <c r="O65" s="5">
        <v>325010449</v>
      </c>
      <c r="P65" s="6">
        <v>4.5</v>
      </c>
      <c r="Q65" s="5">
        <f t="shared" si="2"/>
        <v>1462547</v>
      </c>
      <c r="R65" s="5">
        <v>0</v>
      </c>
      <c r="S65" s="5">
        <f t="shared" si="3"/>
        <v>1462547</v>
      </c>
      <c r="T65" s="5">
        <v>0</v>
      </c>
      <c r="U65" s="5">
        <f t="shared" si="4"/>
        <v>316559250</v>
      </c>
      <c r="V65" s="6">
        <f t="shared" si="5"/>
        <v>4.6200999999999999</v>
      </c>
      <c r="W65" s="6">
        <v>4.5</v>
      </c>
      <c r="X65" s="5">
        <f t="shared" si="6"/>
        <v>1434065</v>
      </c>
    </row>
    <row r="66" spans="1:24" x14ac:dyDescent="0.25">
      <c r="A66">
        <v>2017</v>
      </c>
      <c r="B66">
        <v>21</v>
      </c>
      <c r="C66" t="s">
        <v>163</v>
      </c>
      <c r="D66" s="4">
        <v>8</v>
      </c>
      <c r="E66" t="s">
        <v>0</v>
      </c>
      <c r="F66" t="s">
        <v>170</v>
      </c>
      <c r="G66" t="s">
        <v>97</v>
      </c>
      <c r="H66" t="s">
        <v>171</v>
      </c>
      <c r="I66" s="5">
        <v>4996735716</v>
      </c>
      <c r="J66" s="5">
        <v>285849743</v>
      </c>
      <c r="K66" s="5">
        <v>0</v>
      </c>
      <c r="L66" s="5">
        <f t="shared" ref="L66:L108" si="7">SUM(I66:K66)</f>
        <v>5282585459</v>
      </c>
      <c r="M66" s="5">
        <v>98291203</v>
      </c>
      <c r="N66" s="5">
        <f t="shared" ref="N66:N129" si="8">L66-M66</f>
        <v>5184294256</v>
      </c>
      <c r="O66" s="5">
        <v>4888902774</v>
      </c>
      <c r="P66" s="6">
        <v>0.17499999999999999</v>
      </c>
      <c r="Q66" s="5">
        <f t="shared" ref="Q66:Q129" si="9">ROUND(O66*P66/1000,0)</f>
        <v>855558</v>
      </c>
      <c r="R66" s="5">
        <v>0</v>
      </c>
      <c r="S66" s="5">
        <f t="shared" ref="S66:S129" si="10">Q66-R66</f>
        <v>855558</v>
      </c>
      <c r="T66" s="5">
        <v>0</v>
      </c>
      <c r="U66" s="5">
        <f t="shared" ref="U66:U129" si="11">N66-T66</f>
        <v>5184294256</v>
      </c>
      <c r="V66" s="6">
        <f t="shared" ref="V66:V129" si="12">IFERROR(ROUND(S66/U66*1000,4),"")</f>
        <v>0.16500000000000001</v>
      </c>
      <c r="W66" s="6">
        <v>0.16400000000000001</v>
      </c>
      <c r="X66" s="5">
        <f t="shared" si="6"/>
        <v>866344</v>
      </c>
    </row>
    <row r="67" spans="1:24" x14ac:dyDescent="0.25">
      <c r="A67">
        <v>2017</v>
      </c>
      <c r="B67">
        <v>21</v>
      </c>
      <c r="C67" t="s">
        <v>163</v>
      </c>
      <c r="D67" s="4">
        <v>8</v>
      </c>
      <c r="E67" t="s">
        <v>0</v>
      </c>
      <c r="F67" t="s">
        <v>172</v>
      </c>
      <c r="G67" t="s">
        <v>97</v>
      </c>
      <c r="H67" t="s">
        <v>173</v>
      </c>
      <c r="I67" s="5">
        <v>1905945515</v>
      </c>
      <c r="J67" s="5">
        <v>88138575</v>
      </c>
      <c r="K67" s="5">
        <v>0</v>
      </c>
      <c r="L67" s="5">
        <f t="shared" si="7"/>
        <v>1994084090</v>
      </c>
      <c r="M67" s="5">
        <v>43903667</v>
      </c>
      <c r="N67" s="5">
        <f t="shared" si="8"/>
        <v>1950180423</v>
      </c>
      <c r="O67" s="5">
        <v>1835486504</v>
      </c>
      <c r="P67" s="6">
        <v>0.1862</v>
      </c>
      <c r="Q67" s="5">
        <f t="shared" si="9"/>
        <v>341768</v>
      </c>
      <c r="R67" s="5">
        <v>0</v>
      </c>
      <c r="S67" s="5">
        <f t="shared" si="10"/>
        <v>341768</v>
      </c>
      <c r="T67" s="5">
        <v>0</v>
      </c>
      <c r="U67" s="5">
        <f t="shared" si="11"/>
        <v>1950180423</v>
      </c>
      <c r="V67" s="6">
        <f t="shared" si="12"/>
        <v>0.17519999999999999</v>
      </c>
      <c r="W67" s="6">
        <v>0.1862</v>
      </c>
      <c r="X67" s="5">
        <f t="shared" ref="X67:X130" si="13">ROUND(L67*W67/1000,0)</f>
        <v>371298</v>
      </c>
    </row>
    <row r="68" spans="1:24" x14ac:dyDescent="0.25">
      <c r="A68">
        <v>2017</v>
      </c>
      <c r="B68">
        <v>21</v>
      </c>
      <c r="C68" t="s">
        <v>163</v>
      </c>
      <c r="D68" s="4">
        <v>8</v>
      </c>
      <c r="E68" t="s">
        <v>0</v>
      </c>
      <c r="F68" t="s">
        <v>174</v>
      </c>
      <c r="G68" t="s">
        <v>97</v>
      </c>
      <c r="H68" t="s">
        <v>175</v>
      </c>
      <c r="I68" s="5">
        <v>37463032</v>
      </c>
      <c r="J68" s="5">
        <v>401237</v>
      </c>
      <c r="K68" s="5">
        <v>0</v>
      </c>
      <c r="L68" s="5">
        <f t="shared" si="7"/>
        <v>37864269</v>
      </c>
      <c r="M68" s="5">
        <v>423971</v>
      </c>
      <c r="N68" s="5">
        <f t="shared" si="8"/>
        <v>37440298</v>
      </c>
      <c r="O68" s="5">
        <v>35495403</v>
      </c>
      <c r="P68" s="6">
        <v>3.6499999999999998E-2</v>
      </c>
      <c r="Q68" s="5">
        <f t="shared" si="9"/>
        <v>1296</v>
      </c>
      <c r="R68" s="5">
        <v>0</v>
      </c>
      <c r="S68" s="5">
        <f t="shared" si="10"/>
        <v>1296</v>
      </c>
      <c r="T68" s="5">
        <v>0</v>
      </c>
      <c r="U68" s="5">
        <f t="shared" si="11"/>
        <v>37440298</v>
      </c>
      <c r="V68" s="6">
        <f t="shared" si="12"/>
        <v>3.4599999999999999E-2</v>
      </c>
      <c r="W68" s="6">
        <v>3.4599999999999999E-2</v>
      </c>
      <c r="X68" s="5">
        <f t="shared" si="13"/>
        <v>1310</v>
      </c>
    </row>
    <row r="69" spans="1:24" x14ac:dyDescent="0.25">
      <c r="A69">
        <v>2017</v>
      </c>
      <c r="B69">
        <v>21</v>
      </c>
      <c r="C69" t="s">
        <v>163</v>
      </c>
      <c r="D69" s="4">
        <v>8</v>
      </c>
      <c r="E69" t="s">
        <v>0</v>
      </c>
      <c r="F69" t="s">
        <v>176</v>
      </c>
      <c r="G69" t="s">
        <v>97</v>
      </c>
      <c r="H69" t="s">
        <v>177</v>
      </c>
      <c r="I69" s="5">
        <v>0</v>
      </c>
      <c r="J69" s="5">
        <v>0</v>
      </c>
      <c r="K69" s="5">
        <v>0</v>
      </c>
      <c r="L69" s="5">
        <f t="shared" si="7"/>
        <v>0</v>
      </c>
      <c r="M69" s="5">
        <v>0</v>
      </c>
      <c r="N69" s="5">
        <f t="shared" si="8"/>
        <v>0</v>
      </c>
      <c r="O69" s="5">
        <v>549401447</v>
      </c>
      <c r="P69" s="6">
        <v>2</v>
      </c>
      <c r="Q69" s="5">
        <f t="shared" si="9"/>
        <v>1098803</v>
      </c>
      <c r="R69" s="5">
        <v>0</v>
      </c>
      <c r="S69" s="5">
        <f t="shared" si="10"/>
        <v>1098803</v>
      </c>
      <c r="T69" s="5">
        <v>0</v>
      </c>
      <c r="U69" s="5">
        <f t="shared" si="11"/>
        <v>0</v>
      </c>
      <c r="V69" s="6" t="str">
        <f t="shared" si="12"/>
        <v/>
      </c>
      <c r="W69" s="6">
        <v>0</v>
      </c>
      <c r="X69" s="5">
        <f t="shared" si="13"/>
        <v>0</v>
      </c>
    </row>
    <row r="70" spans="1:24" x14ac:dyDescent="0.25">
      <c r="A70">
        <v>2017</v>
      </c>
      <c r="B70">
        <v>21</v>
      </c>
      <c r="C70" t="s">
        <v>163</v>
      </c>
      <c r="D70" s="4">
        <v>8</v>
      </c>
      <c r="E70" t="s">
        <v>0</v>
      </c>
      <c r="F70" t="s">
        <v>178</v>
      </c>
      <c r="G70" t="s">
        <v>97</v>
      </c>
      <c r="H70" t="s">
        <v>179</v>
      </c>
      <c r="I70" s="5">
        <v>0</v>
      </c>
      <c r="J70" s="5">
        <v>0</v>
      </c>
      <c r="K70" s="5">
        <v>0</v>
      </c>
      <c r="L70" s="5">
        <f t="shared" si="7"/>
        <v>0</v>
      </c>
      <c r="M70" s="5">
        <v>0</v>
      </c>
      <c r="N70" s="5">
        <f t="shared" si="8"/>
        <v>0</v>
      </c>
      <c r="O70" s="5">
        <v>0</v>
      </c>
      <c r="P70" s="6">
        <v>0</v>
      </c>
      <c r="Q70" s="5">
        <f t="shared" si="9"/>
        <v>0</v>
      </c>
      <c r="R70" s="5">
        <v>0</v>
      </c>
      <c r="S70" s="5">
        <f t="shared" si="10"/>
        <v>0</v>
      </c>
      <c r="T70" s="5">
        <v>0</v>
      </c>
      <c r="U70" s="5">
        <f t="shared" si="11"/>
        <v>0</v>
      </c>
      <c r="V70" s="6" t="str">
        <f t="shared" si="12"/>
        <v/>
      </c>
      <c r="W70" s="6">
        <v>0</v>
      </c>
      <c r="X70" s="5">
        <f t="shared" si="13"/>
        <v>0</v>
      </c>
    </row>
    <row r="71" spans="1:24" x14ac:dyDescent="0.25">
      <c r="A71">
        <v>2017</v>
      </c>
      <c r="B71">
        <v>21</v>
      </c>
      <c r="C71" t="s">
        <v>163</v>
      </c>
      <c r="D71" s="4">
        <v>8</v>
      </c>
      <c r="E71" t="s">
        <v>0</v>
      </c>
      <c r="F71" t="s">
        <v>180</v>
      </c>
      <c r="G71" t="s">
        <v>97</v>
      </c>
      <c r="H71" t="s">
        <v>181</v>
      </c>
      <c r="I71" s="5">
        <v>0</v>
      </c>
      <c r="J71" s="5">
        <v>0</v>
      </c>
      <c r="K71" s="5">
        <v>0</v>
      </c>
      <c r="L71" s="5">
        <f t="shared" si="7"/>
        <v>0</v>
      </c>
      <c r="M71" s="5">
        <v>0</v>
      </c>
      <c r="N71" s="5">
        <f t="shared" si="8"/>
        <v>0</v>
      </c>
      <c r="O71" s="5">
        <v>0</v>
      </c>
      <c r="P71" s="6">
        <v>0</v>
      </c>
      <c r="Q71" s="5">
        <f t="shared" si="9"/>
        <v>0</v>
      </c>
      <c r="R71" s="5">
        <v>0</v>
      </c>
      <c r="S71" s="5">
        <f t="shared" si="10"/>
        <v>0</v>
      </c>
      <c r="T71" s="5">
        <v>0</v>
      </c>
      <c r="U71" s="5">
        <f t="shared" si="11"/>
        <v>0</v>
      </c>
      <c r="V71" s="6" t="str">
        <f t="shared" si="12"/>
        <v/>
      </c>
      <c r="W71" s="6">
        <v>0</v>
      </c>
      <c r="X71" s="5">
        <f t="shared" si="13"/>
        <v>0</v>
      </c>
    </row>
    <row r="72" spans="1:24" x14ac:dyDescent="0.25">
      <c r="A72">
        <v>2017</v>
      </c>
      <c r="B72">
        <v>21</v>
      </c>
      <c r="C72" t="s">
        <v>163</v>
      </c>
      <c r="D72" s="4">
        <v>8</v>
      </c>
      <c r="E72" t="s">
        <v>0</v>
      </c>
      <c r="F72" t="s">
        <v>182</v>
      </c>
      <c r="G72" t="s">
        <v>97</v>
      </c>
      <c r="H72" t="s">
        <v>183</v>
      </c>
      <c r="I72" s="5">
        <v>50220101562</v>
      </c>
      <c r="J72" s="5">
        <v>1513890867</v>
      </c>
      <c r="K72" s="5">
        <v>119874</v>
      </c>
      <c r="L72" s="5">
        <f t="shared" si="7"/>
        <v>51734112303</v>
      </c>
      <c r="M72" s="5">
        <v>1865968021</v>
      </c>
      <c r="N72" s="5">
        <f t="shared" si="8"/>
        <v>49868144282</v>
      </c>
      <c r="O72" s="5">
        <v>47455161371</v>
      </c>
      <c r="P72" s="6">
        <v>0.80689999999999995</v>
      </c>
      <c r="Q72" s="5">
        <f t="shared" si="9"/>
        <v>38291570</v>
      </c>
      <c r="R72" s="5">
        <v>344900</v>
      </c>
      <c r="S72" s="5">
        <f t="shared" si="10"/>
        <v>37946670</v>
      </c>
      <c r="T72" s="5">
        <v>520467500</v>
      </c>
      <c r="U72" s="5">
        <f t="shared" si="11"/>
        <v>49347676782</v>
      </c>
      <c r="V72" s="6">
        <f t="shared" si="12"/>
        <v>0.76900000000000002</v>
      </c>
      <c r="W72" s="6">
        <v>0.80689999999999995</v>
      </c>
      <c r="X72" s="5">
        <f t="shared" si="13"/>
        <v>41744255</v>
      </c>
    </row>
    <row r="73" spans="1:24" x14ac:dyDescent="0.25">
      <c r="A73">
        <v>2017</v>
      </c>
      <c r="B73">
        <v>21</v>
      </c>
      <c r="C73" t="s">
        <v>163</v>
      </c>
      <c r="D73" s="4">
        <v>8</v>
      </c>
      <c r="E73" t="s">
        <v>0</v>
      </c>
      <c r="F73" t="s">
        <v>184</v>
      </c>
      <c r="G73" t="s">
        <v>97</v>
      </c>
      <c r="H73" t="s">
        <v>185</v>
      </c>
      <c r="I73" s="5">
        <v>403945623</v>
      </c>
      <c r="J73" s="5">
        <v>64292826</v>
      </c>
      <c r="K73" s="5">
        <v>0</v>
      </c>
      <c r="L73" s="5">
        <f t="shared" si="7"/>
        <v>468238449</v>
      </c>
      <c r="M73" s="5">
        <v>9236238</v>
      </c>
      <c r="N73" s="5">
        <f t="shared" si="8"/>
        <v>459002211</v>
      </c>
      <c r="O73" s="5">
        <v>427221826</v>
      </c>
      <c r="P73" s="6">
        <v>0</v>
      </c>
      <c r="Q73" s="5">
        <f t="shared" si="9"/>
        <v>0</v>
      </c>
      <c r="R73" s="5">
        <v>0</v>
      </c>
      <c r="S73" s="5">
        <f t="shared" si="10"/>
        <v>0</v>
      </c>
      <c r="T73" s="5">
        <v>0</v>
      </c>
      <c r="U73" s="5">
        <f t="shared" si="11"/>
        <v>459002211</v>
      </c>
      <c r="V73" s="6">
        <f t="shared" si="12"/>
        <v>0</v>
      </c>
      <c r="W73" s="6">
        <v>0</v>
      </c>
      <c r="X73" s="5">
        <f t="shared" si="13"/>
        <v>0</v>
      </c>
    </row>
    <row r="74" spans="1:24" x14ac:dyDescent="0.25">
      <c r="A74">
        <v>2017</v>
      </c>
      <c r="B74">
        <v>21</v>
      </c>
      <c r="C74" t="s">
        <v>163</v>
      </c>
      <c r="D74" s="4">
        <v>8</v>
      </c>
      <c r="E74" t="s">
        <v>0</v>
      </c>
      <c r="F74" t="s">
        <v>186</v>
      </c>
      <c r="G74" t="s">
        <v>97</v>
      </c>
      <c r="H74" t="s">
        <v>187</v>
      </c>
      <c r="I74" s="5">
        <v>726638513</v>
      </c>
      <c r="J74" s="5">
        <v>27131865</v>
      </c>
      <c r="K74" s="5">
        <v>0</v>
      </c>
      <c r="L74" s="5">
        <f t="shared" si="7"/>
        <v>753770378</v>
      </c>
      <c r="M74" s="5">
        <v>13167640</v>
      </c>
      <c r="N74" s="5">
        <f t="shared" si="8"/>
        <v>740602738</v>
      </c>
      <c r="O74" s="5">
        <v>673743701</v>
      </c>
      <c r="P74" s="6">
        <v>0.36919999999999997</v>
      </c>
      <c r="Q74" s="5">
        <f t="shared" si="9"/>
        <v>248746</v>
      </c>
      <c r="R74" s="5">
        <v>0</v>
      </c>
      <c r="S74" s="5">
        <f t="shared" si="10"/>
        <v>248746</v>
      </c>
      <c r="T74" s="5">
        <v>0</v>
      </c>
      <c r="U74" s="5">
        <f t="shared" si="11"/>
        <v>740602738</v>
      </c>
      <c r="V74" s="6">
        <f t="shared" si="12"/>
        <v>0.33589999999999998</v>
      </c>
      <c r="W74" s="6">
        <v>0.5</v>
      </c>
      <c r="X74" s="5">
        <f t="shared" si="13"/>
        <v>376885</v>
      </c>
    </row>
    <row r="75" spans="1:24" x14ac:dyDescent="0.25">
      <c r="A75">
        <v>2017</v>
      </c>
      <c r="B75">
        <v>21</v>
      </c>
      <c r="C75" t="s">
        <v>163</v>
      </c>
      <c r="D75" s="4">
        <v>8</v>
      </c>
      <c r="E75" t="s">
        <v>0</v>
      </c>
      <c r="F75" t="s">
        <v>188</v>
      </c>
      <c r="G75" t="s">
        <v>97</v>
      </c>
      <c r="H75" t="s">
        <v>189</v>
      </c>
      <c r="I75" s="5">
        <v>0</v>
      </c>
      <c r="J75" s="5">
        <v>0</v>
      </c>
      <c r="K75" s="5">
        <v>0</v>
      </c>
      <c r="L75" s="5">
        <f t="shared" si="7"/>
        <v>0</v>
      </c>
      <c r="M75" s="5">
        <v>0</v>
      </c>
      <c r="N75" s="5">
        <f t="shared" si="8"/>
        <v>0</v>
      </c>
      <c r="O75" s="5">
        <v>160125999</v>
      </c>
      <c r="P75" s="6">
        <v>2</v>
      </c>
      <c r="Q75" s="5">
        <f t="shared" si="9"/>
        <v>320252</v>
      </c>
      <c r="R75" s="5">
        <v>0</v>
      </c>
      <c r="S75" s="5">
        <f t="shared" si="10"/>
        <v>320252</v>
      </c>
      <c r="T75" s="5">
        <v>0</v>
      </c>
      <c r="U75" s="5">
        <f t="shared" si="11"/>
        <v>0</v>
      </c>
      <c r="V75" s="6" t="str">
        <f t="shared" si="12"/>
        <v/>
      </c>
      <c r="W75" s="6">
        <v>0</v>
      </c>
      <c r="X75" s="5">
        <f t="shared" si="13"/>
        <v>0</v>
      </c>
    </row>
    <row r="76" spans="1:24" x14ac:dyDescent="0.25">
      <c r="A76">
        <v>2017</v>
      </c>
      <c r="B76">
        <v>21</v>
      </c>
      <c r="C76" t="s">
        <v>163</v>
      </c>
      <c r="D76" s="4">
        <v>8</v>
      </c>
      <c r="E76" t="s">
        <v>0</v>
      </c>
      <c r="F76" t="s">
        <v>190</v>
      </c>
      <c r="G76" t="s">
        <v>105</v>
      </c>
      <c r="H76" t="s">
        <v>191</v>
      </c>
      <c r="I76" s="5">
        <v>81673437456</v>
      </c>
      <c r="J76" s="5">
        <v>1924933528</v>
      </c>
      <c r="K76" s="5">
        <v>119874</v>
      </c>
      <c r="L76" s="5">
        <f t="shared" si="7"/>
        <v>83598490858</v>
      </c>
      <c r="M76" s="5">
        <v>2491679654</v>
      </c>
      <c r="N76" s="5">
        <f t="shared" si="8"/>
        <v>81106811204</v>
      </c>
      <c r="O76" s="5">
        <v>77115163725</v>
      </c>
      <c r="P76" s="6">
        <v>2.93E-2</v>
      </c>
      <c r="Q76" s="5">
        <f t="shared" si="9"/>
        <v>2259474</v>
      </c>
      <c r="R76" s="5">
        <v>0</v>
      </c>
      <c r="S76" s="5">
        <f t="shared" si="10"/>
        <v>2259474</v>
      </c>
      <c r="T76" s="5">
        <v>0</v>
      </c>
      <c r="U76" s="5">
        <f t="shared" si="11"/>
        <v>81106811204</v>
      </c>
      <c r="V76" s="6">
        <f t="shared" si="12"/>
        <v>2.7900000000000001E-2</v>
      </c>
      <c r="W76" s="6">
        <v>2.93E-2</v>
      </c>
      <c r="X76" s="5">
        <f t="shared" si="13"/>
        <v>2449436</v>
      </c>
    </row>
    <row r="77" spans="1:24" x14ac:dyDescent="0.25">
      <c r="A77">
        <v>2017</v>
      </c>
      <c r="B77">
        <v>21</v>
      </c>
      <c r="C77" t="s">
        <v>163</v>
      </c>
      <c r="D77" s="4">
        <v>8</v>
      </c>
      <c r="E77" t="s">
        <v>0</v>
      </c>
      <c r="F77" t="s">
        <v>192</v>
      </c>
      <c r="G77" t="s">
        <v>97</v>
      </c>
      <c r="H77" t="s">
        <v>193</v>
      </c>
      <c r="I77" s="5">
        <v>334518992</v>
      </c>
      <c r="J77" s="5">
        <v>51113045</v>
      </c>
      <c r="K77" s="5">
        <v>0</v>
      </c>
      <c r="L77" s="5">
        <f t="shared" si="7"/>
        <v>385632037</v>
      </c>
      <c r="M77" s="5">
        <v>8854945</v>
      </c>
      <c r="N77" s="5">
        <f t="shared" si="8"/>
        <v>376777092</v>
      </c>
      <c r="O77" s="5">
        <v>383291388</v>
      </c>
      <c r="P77" s="6">
        <v>0</v>
      </c>
      <c r="Q77" s="5">
        <f t="shared" si="9"/>
        <v>0</v>
      </c>
      <c r="R77" s="5">
        <v>0</v>
      </c>
      <c r="S77" s="5">
        <f t="shared" si="10"/>
        <v>0</v>
      </c>
      <c r="T77" s="5">
        <v>0</v>
      </c>
      <c r="U77" s="5">
        <f t="shared" si="11"/>
        <v>376777092</v>
      </c>
      <c r="V77" s="6">
        <f t="shared" si="12"/>
        <v>0</v>
      </c>
      <c r="W77" s="6">
        <v>0</v>
      </c>
      <c r="X77" s="5">
        <f t="shared" si="13"/>
        <v>0</v>
      </c>
    </row>
    <row r="78" spans="1:24" x14ac:dyDescent="0.25">
      <c r="A78">
        <v>2017</v>
      </c>
      <c r="B78">
        <v>21</v>
      </c>
      <c r="C78" t="s">
        <v>163</v>
      </c>
      <c r="D78" s="4">
        <v>8</v>
      </c>
      <c r="E78" t="s">
        <v>0</v>
      </c>
      <c r="F78" t="s">
        <v>194</v>
      </c>
      <c r="G78" t="s">
        <v>97</v>
      </c>
      <c r="H78" t="s">
        <v>195</v>
      </c>
      <c r="I78" s="5">
        <v>1315698813</v>
      </c>
      <c r="J78" s="5">
        <v>18093514</v>
      </c>
      <c r="K78" s="5">
        <v>0</v>
      </c>
      <c r="L78" s="5">
        <f t="shared" si="7"/>
        <v>1333792327</v>
      </c>
      <c r="M78" s="5">
        <v>21303161</v>
      </c>
      <c r="N78" s="5">
        <f t="shared" si="8"/>
        <v>1312489166</v>
      </c>
      <c r="O78" s="5">
        <v>1212239426</v>
      </c>
      <c r="P78" s="6">
        <v>6.6E-3</v>
      </c>
      <c r="Q78" s="5">
        <f t="shared" si="9"/>
        <v>8001</v>
      </c>
      <c r="R78" s="5">
        <v>0</v>
      </c>
      <c r="S78" s="5">
        <f t="shared" si="10"/>
        <v>8001</v>
      </c>
      <c r="T78" s="5">
        <v>0</v>
      </c>
      <c r="U78" s="5">
        <f t="shared" si="11"/>
        <v>1312489166</v>
      </c>
      <c r="V78" s="6">
        <f t="shared" si="12"/>
        <v>6.1000000000000004E-3</v>
      </c>
      <c r="W78" s="6">
        <v>6.1000000000000004E-3</v>
      </c>
      <c r="X78" s="5">
        <f t="shared" si="13"/>
        <v>8136</v>
      </c>
    </row>
    <row r="79" spans="1:24" x14ac:dyDescent="0.25">
      <c r="A79">
        <v>2017</v>
      </c>
      <c r="B79">
        <v>21</v>
      </c>
      <c r="C79" t="s">
        <v>163</v>
      </c>
      <c r="D79" s="4">
        <v>8</v>
      </c>
      <c r="E79" t="s">
        <v>0</v>
      </c>
      <c r="F79" t="s">
        <v>196</v>
      </c>
      <c r="G79" t="s">
        <v>97</v>
      </c>
      <c r="H79" t="s">
        <v>197</v>
      </c>
      <c r="I79" s="5">
        <v>125692848</v>
      </c>
      <c r="J79" s="5">
        <v>2079626</v>
      </c>
      <c r="K79" s="5">
        <v>0</v>
      </c>
      <c r="L79" s="5">
        <f t="shared" si="7"/>
        <v>127772474</v>
      </c>
      <c r="M79" s="5">
        <v>1738539</v>
      </c>
      <c r="N79" s="5">
        <f t="shared" si="8"/>
        <v>126033935</v>
      </c>
      <c r="O79" s="5">
        <v>116823687</v>
      </c>
      <c r="P79" s="6">
        <v>2</v>
      </c>
      <c r="Q79" s="5">
        <f t="shared" si="9"/>
        <v>233647</v>
      </c>
      <c r="R79" s="5">
        <v>0</v>
      </c>
      <c r="S79" s="5">
        <f t="shared" si="10"/>
        <v>233647</v>
      </c>
      <c r="T79" s="5">
        <v>0</v>
      </c>
      <c r="U79" s="5">
        <f t="shared" si="11"/>
        <v>126033935</v>
      </c>
      <c r="V79" s="6">
        <f t="shared" si="12"/>
        <v>1.8537999999999999</v>
      </c>
      <c r="W79" s="6">
        <v>2</v>
      </c>
      <c r="X79" s="5">
        <f t="shared" si="13"/>
        <v>255545</v>
      </c>
    </row>
    <row r="80" spans="1:24" x14ac:dyDescent="0.25">
      <c r="A80">
        <v>2017</v>
      </c>
      <c r="B80">
        <v>21</v>
      </c>
      <c r="C80" t="s">
        <v>163</v>
      </c>
      <c r="D80" s="4">
        <v>8</v>
      </c>
      <c r="E80" t="s">
        <v>0</v>
      </c>
      <c r="F80" t="s">
        <v>198</v>
      </c>
      <c r="G80" t="s">
        <v>97</v>
      </c>
      <c r="H80" t="s">
        <v>199</v>
      </c>
      <c r="I80" s="5">
        <v>24739091</v>
      </c>
      <c r="J80" s="5">
        <v>101740</v>
      </c>
      <c r="K80" s="5">
        <v>0</v>
      </c>
      <c r="L80" s="5">
        <f t="shared" si="7"/>
        <v>24840831</v>
      </c>
      <c r="M80" s="5">
        <v>44742</v>
      </c>
      <c r="N80" s="5">
        <f t="shared" si="8"/>
        <v>24796089</v>
      </c>
      <c r="O80" s="5">
        <v>24017869</v>
      </c>
      <c r="P80" s="6">
        <v>9.1200000000000003E-2</v>
      </c>
      <c r="Q80" s="5">
        <f t="shared" si="9"/>
        <v>2190</v>
      </c>
      <c r="R80" s="5">
        <v>0</v>
      </c>
      <c r="S80" s="5">
        <f t="shared" si="10"/>
        <v>2190</v>
      </c>
      <c r="T80" s="5">
        <v>0</v>
      </c>
      <c r="U80" s="5">
        <f t="shared" si="11"/>
        <v>24796089</v>
      </c>
      <c r="V80" s="6">
        <f t="shared" si="12"/>
        <v>8.8300000000000003E-2</v>
      </c>
      <c r="W80" s="6">
        <v>0</v>
      </c>
      <c r="X80" s="5">
        <f t="shared" si="13"/>
        <v>0</v>
      </c>
    </row>
    <row r="81" spans="1:24" x14ac:dyDescent="0.25">
      <c r="A81">
        <v>2017</v>
      </c>
      <c r="B81">
        <v>21</v>
      </c>
      <c r="C81" t="s">
        <v>163</v>
      </c>
      <c r="D81" s="4">
        <v>8</v>
      </c>
      <c r="E81" t="s">
        <v>0</v>
      </c>
      <c r="F81" t="s">
        <v>200</v>
      </c>
      <c r="G81" t="s">
        <v>97</v>
      </c>
      <c r="H81" t="s">
        <v>201</v>
      </c>
      <c r="I81" s="5">
        <v>6502746561</v>
      </c>
      <c r="J81" s="5">
        <v>83532383</v>
      </c>
      <c r="K81" s="5">
        <v>0</v>
      </c>
      <c r="L81" s="5">
        <f t="shared" si="7"/>
        <v>6586278944</v>
      </c>
      <c r="M81" s="5">
        <v>26376642</v>
      </c>
      <c r="N81" s="5">
        <f t="shared" si="8"/>
        <v>6559902302</v>
      </c>
      <c r="O81" s="5">
        <v>6249299168</v>
      </c>
      <c r="P81" s="6">
        <v>8.5699999999999998E-2</v>
      </c>
      <c r="Q81" s="5">
        <f t="shared" si="9"/>
        <v>535565</v>
      </c>
      <c r="R81" s="5">
        <v>0</v>
      </c>
      <c r="S81" s="5">
        <f t="shared" si="10"/>
        <v>535565</v>
      </c>
      <c r="T81" s="5">
        <v>0</v>
      </c>
      <c r="U81" s="5">
        <f t="shared" si="11"/>
        <v>6559902302</v>
      </c>
      <c r="V81" s="6">
        <f t="shared" si="12"/>
        <v>8.1600000000000006E-2</v>
      </c>
      <c r="W81" s="6">
        <v>8.5699999999999998E-2</v>
      </c>
      <c r="X81" s="5">
        <f t="shared" si="13"/>
        <v>564444</v>
      </c>
    </row>
    <row r="82" spans="1:24" x14ac:dyDescent="0.25">
      <c r="A82">
        <v>2017</v>
      </c>
      <c r="B82">
        <v>21</v>
      </c>
      <c r="C82" t="s">
        <v>163</v>
      </c>
      <c r="D82" s="4">
        <v>8</v>
      </c>
      <c r="E82" t="s">
        <v>0</v>
      </c>
      <c r="F82" t="s">
        <v>202</v>
      </c>
      <c r="G82" t="s">
        <v>97</v>
      </c>
      <c r="H82" t="s">
        <v>203</v>
      </c>
      <c r="I82" s="5">
        <v>68346698</v>
      </c>
      <c r="J82" s="5">
        <v>264124</v>
      </c>
      <c r="K82" s="5">
        <v>0</v>
      </c>
      <c r="L82" s="5">
        <f t="shared" si="7"/>
        <v>68610822</v>
      </c>
      <c r="M82" s="5">
        <v>1767866</v>
      </c>
      <c r="N82" s="5">
        <f t="shared" si="8"/>
        <v>66842956</v>
      </c>
      <c r="O82" s="5">
        <v>65619741</v>
      </c>
      <c r="P82" s="6">
        <v>4.1700000000000001E-2</v>
      </c>
      <c r="Q82" s="5">
        <f t="shared" si="9"/>
        <v>2736</v>
      </c>
      <c r="R82" s="5">
        <v>0</v>
      </c>
      <c r="S82" s="5">
        <f t="shared" si="10"/>
        <v>2736</v>
      </c>
      <c r="T82" s="5">
        <v>0</v>
      </c>
      <c r="U82" s="5">
        <f t="shared" si="11"/>
        <v>66842956</v>
      </c>
      <c r="V82" s="6">
        <f t="shared" si="12"/>
        <v>4.0899999999999999E-2</v>
      </c>
      <c r="W82" s="6">
        <v>4.0899999999999999E-2</v>
      </c>
      <c r="X82" s="5">
        <f t="shared" si="13"/>
        <v>2806</v>
      </c>
    </row>
    <row r="83" spans="1:24" x14ac:dyDescent="0.25">
      <c r="A83">
        <v>2017</v>
      </c>
      <c r="B83">
        <v>21</v>
      </c>
      <c r="C83" t="s">
        <v>163</v>
      </c>
      <c r="D83" s="4">
        <v>8</v>
      </c>
      <c r="E83" t="s">
        <v>0</v>
      </c>
      <c r="F83" t="s">
        <v>204</v>
      </c>
      <c r="G83" t="s">
        <v>97</v>
      </c>
      <c r="H83" t="s">
        <v>205</v>
      </c>
      <c r="I83" s="5">
        <v>187089826</v>
      </c>
      <c r="J83" s="5">
        <v>3581803</v>
      </c>
      <c r="K83" s="5">
        <v>0</v>
      </c>
      <c r="L83" s="5">
        <f t="shared" si="7"/>
        <v>190671629</v>
      </c>
      <c r="M83" s="5">
        <v>2684893</v>
      </c>
      <c r="N83" s="5">
        <f t="shared" si="8"/>
        <v>187986736</v>
      </c>
      <c r="O83" s="5">
        <v>165722702</v>
      </c>
      <c r="P83" s="6">
        <v>1.1437999999999999</v>
      </c>
      <c r="Q83" s="5">
        <f t="shared" si="9"/>
        <v>189554</v>
      </c>
      <c r="R83" s="5">
        <v>0</v>
      </c>
      <c r="S83" s="5">
        <f t="shared" si="10"/>
        <v>189554</v>
      </c>
      <c r="T83" s="5">
        <v>0</v>
      </c>
      <c r="U83" s="5">
        <f t="shared" si="11"/>
        <v>187986736</v>
      </c>
      <c r="V83" s="6">
        <f t="shared" si="12"/>
        <v>1.0083</v>
      </c>
      <c r="W83" s="6">
        <v>1.3431</v>
      </c>
      <c r="X83" s="5">
        <f t="shared" si="13"/>
        <v>256091</v>
      </c>
    </row>
    <row r="84" spans="1:24" x14ac:dyDescent="0.25">
      <c r="A84">
        <v>2017</v>
      </c>
      <c r="B84">
        <v>21</v>
      </c>
      <c r="C84" t="s">
        <v>163</v>
      </c>
      <c r="D84" s="4">
        <v>8</v>
      </c>
      <c r="E84" t="s">
        <v>0</v>
      </c>
      <c r="F84" t="s">
        <v>206</v>
      </c>
      <c r="G84" t="s">
        <v>97</v>
      </c>
      <c r="H84" t="s">
        <v>207</v>
      </c>
      <c r="I84" s="5">
        <v>293506465</v>
      </c>
      <c r="J84" s="5">
        <v>71979594</v>
      </c>
      <c r="K84" s="5">
        <v>0</v>
      </c>
      <c r="L84" s="5">
        <f t="shared" si="7"/>
        <v>365486059</v>
      </c>
      <c r="M84" s="5">
        <v>31634089</v>
      </c>
      <c r="N84" s="5">
        <f t="shared" si="8"/>
        <v>333851970</v>
      </c>
      <c r="O84" s="5">
        <v>342752013</v>
      </c>
      <c r="P84" s="6">
        <v>1</v>
      </c>
      <c r="Q84" s="5">
        <f t="shared" si="9"/>
        <v>342752</v>
      </c>
      <c r="R84" s="5">
        <v>0</v>
      </c>
      <c r="S84" s="5">
        <f t="shared" si="10"/>
        <v>342752</v>
      </c>
      <c r="T84" s="5">
        <v>0</v>
      </c>
      <c r="U84" s="5">
        <f t="shared" si="11"/>
        <v>333851970</v>
      </c>
      <c r="V84" s="6">
        <f t="shared" si="12"/>
        <v>1.0266999999999999</v>
      </c>
      <c r="W84" s="6">
        <v>1</v>
      </c>
      <c r="X84" s="5">
        <f t="shared" si="13"/>
        <v>365486</v>
      </c>
    </row>
    <row r="85" spans="1:24" x14ac:dyDescent="0.25">
      <c r="A85">
        <v>2017</v>
      </c>
      <c r="B85">
        <v>21</v>
      </c>
      <c r="C85" t="s">
        <v>163</v>
      </c>
      <c r="D85" s="4">
        <v>8</v>
      </c>
      <c r="E85" t="s">
        <v>0</v>
      </c>
      <c r="F85" t="s">
        <v>208</v>
      </c>
      <c r="G85" t="s">
        <v>97</v>
      </c>
      <c r="H85" t="s">
        <v>209</v>
      </c>
      <c r="I85" s="5">
        <v>0</v>
      </c>
      <c r="J85" s="5">
        <v>0</v>
      </c>
      <c r="K85" s="5">
        <v>0</v>
      </c>
      <c r="L85" s="5">
        <f t="shared" si="7"/>
        <v>0</v>
      </c>
      <c r="M85" s="5">
        <v>0</v>
      </c>
      <c r="N85" s="5">
        <f t="shared" si="8"/>
        <v>0</v>
      </c>
      <c r="O85" s="5">
        <v>0</v>
      </c>
      <c r="P85" s="6">
        <v>0</v>
      </c>
      <c r="Q85" s="5">
        <f t="shared" si="9"/>
        <v>0</v>
      </c>
      <c r="R85" s="5">
        <v>0</v>
      </c>
      <c r="S85" s="5">
        <f t="shared" si="10"/>
        <v>0</v>
      </c>
      <c r="T85" s="5">
        <v>0</v>
      </c>
      <c r="U85" s="5">
        <f t="shared" si="11"/>
        <v>0</v>
      </c>
      <c r="V85" s="6" t="str">
        <f t="shared" si="12"/>
        <v/>
      </c>
      <c r="W85" s="6">
        <v>0</v>
      </c>
      <c r="X85" s="5">
        <f t="shared" si="13"/>
        <v>0</v>
      </c>
    </row>
    <row r="86" spans="1:24" x14ac:dyDescent="0.25">
      <c r="A86">
        <v>2017</v>
      </c>
      <c r="B86">
        <v>21</v>
      </c>
      <c r="C86" t="s">
        <v>163</v>
      </c>
      <c r="D86" s="4">
        <v>8</v>
      </c>
      <c r="E86" t="s">
        <v>0</v>
      </c>
      <c r="F86" t="s">
        <v>210</v>
      </c>
      <c r="G86" t="s">
        <v>97</v>
      </c>
      <c r="H86" t="s">
        <v>211</v>
      </c>
      <c r="I86" s="5">
        <v>1208174774</v>
      </c>
      <c r="J86" s="5">
        <v>35494768</v>
      </c>
      <c r="K86" s="5">
        <v>0</v>
      </c>
      <c r="L86" s="5">
        <f t="shared" si="7"/>
        <v>1243669542</v>
      </c>
      <c r="M86" s="5">
        <v>19897824</v>
      </c>
      <c r="N86" s="5">
        <f t="shared" si="8"/>
        <v>1223771718</v>
      </c>
      <c r="O86" s="5">
        <v>1145697249</v>
      </c>
      <c r="P86" s="6">
        <v>0.1</v>
      </c>
      <c r="Q86" s="5">
        <f t="shared" si="9"/>
        <v>114570</v>
      </c>
      <c r="R86" s="5">
        <v>0</v>
      </c>
      <c r="S86" s="5">
        <f t="shared" si="10"/>
        <v>114570</v>
      </c>
      <c r="T86" s="5">
        <v>0</v>
      </c>
      <c r="U86" s="5">
        <f t="shared" si="11"/>
        <v>1223771718</v>
      </c>
      <c r="V86" s="6">
        <f t="shared" si="12"/>
        <v>9.3600000000000003E-2</v>
      </c>
      <c r="W86" s="6">
        <v>0.1</v>
      </c>
      <c r="X86" s="5">
        <f t="shared" si="13"/>
        <v>124367</v>
      </c>
    </row>
    <row r="87" spans="1:24" x14ac:dyDescent="0.25">
      <c r="A87">
        <v>2017</v>
      </c>
      <c r="B87">
        <v>21</v>
      </c>
      <c r="C87" t="s">
        <v>163</v>
      </c>
      <c r="D87" s="4">
        <v>8</v>
      </c>
      <c r="E87" t="s">
        <v>0</v>
      </c>
      <c r="F87" t="s">
        <v>212</v>
      </c>
      <c r="G87" t="s">
        <v>97</v>
      </c>
      <c r="H87" t="s">
        <v>213</v>
      </c>
      <c r="I87" s="5">
        <v>0</v>
      </c>
      <c r="J87" s="5">
        <v>0</v>
      </c>
      <c r="K87" s="5">
        <v>0</v>
      </c>
      <c r="L87" s="5">
        <f t="shared" si="7"/>
        <v>0</v>
      </c>
      <c r="M87" s="5">
        <v>0</v>
      </c>
      <c r="N87" s="5">
        <f t="shared" si="8"/>
        <v>0</v>
      </c>
      <c r="O87" s="5">
        <v>0</v>
      </c>
      <c r="P87" s="6">
        <v>0</v>
      </c>
      <c r="Q87" s="5">
        <f t="shared" si="9"/>
        <v>0</v>
      </c>
      <c r="R87" s="5">
        <v>0</v>
      </c>
      <c r="S87" s="5">
        <f t="shared" si="10"/>
        <v>0</v>
      </c>
      <c r="T87" s="5">
        <v>0</v>
      </c>
      <c r="U87" s="5">
        <f t="shared" si="11"/>
        <v>0</v>
      </c>
      <c r="V87" s="6" t="str">
        <f t="shared" si="12"/>
        <v/>
      </c>
      <c r="W87" s="6">
        <v>0</v>
      </c>
      <c r="X87" s="5">
        <f t="shared" si="13"/>
        <v>0</v>
      </c>
    </row>
    <row r="88" spans="1:24" x14ac:dyDescent="0.25">
      <c r="A88">
        <v>2017</v>
      </c>
      <c r="B88">
        <v>21</v>
      </c>
      <c r="C88" t="s">
        <v>163</v>
      </c>
      <c r="D88" s="4">
        <v>8</v>
      </c>
      <c r="E88" t="s">
        <v>0</v>
      </c>
      <c r="F88" t="s">
        <v>214</v>
      </c>
      <c r="G88" t="s">
        <v>97</v>
      </c>
      <c r="H88" t="s">
        <v>215</v>
      </c>
      <c r="I88" s="5">
        <v>437624780</v>
      </c>
      <c r="J88" s="5">
        <v>7682552</v>
      </c>
      <c r="K88" s="5">
        <v>0</v>
      </c>
      <c r="L88" s="5">
        <f t="shared" si="7"/>
        <v>445307332</v>
      </c>
      <c r="M88" s="5">
        <v>19526485</v>
      </c>
      <c r="N88" s="5">
        <f t="shared" si="8"/>
        <v>425780847</v>
      </c>
      <c r="O88" s="5">
        <v>402289024</v>
      </c>
      <c r="P88" s="6">
        <v>2.3603999999999998</v>
      </c>
      <c r="Q88" s="5">
        <f t="shared" si="9"/>
        <v>949563</v>
      </c>
      <c r="R88" s="5">
        <v>0</v>
      </c>
      <c r="S88" s="5">
        <f t="shared" si="10"/>
        <v>949563</v>
      </c>
      <c r="T88" s="5">
        <v>0</v>
      </c>
      <c r="U88" s="5">
        <f t="shared" si="11"/>
        <v>425780847</v>
      </c>
      <c r="V88" s="6">
        <f t="shared" si="12"/>
        <v>2.2302</v>
      </c>
      <c r="W88" s="6">
        <v>2.3603999999999998</v>
      </c>
      <c r="X88" s="5">
        <f t="shared" si="13"/>
        <v>1051103</v>
      </c>
    </row>
    <row r="89" spans="1:24" x14ac:dyDescent="0.25">
      <c r="A89">
        <v>2017</v>
      </c>
      <c r="B89">
        <v>21</v>
      </c>
      <c r="C89" t="s">
        <v>163</v>
      </c>
      <c r="D89" s="4">
        <v>8</v>
      </c>
      <c r="E89" t="s">
        <v>0</v>
      </c>
      <c r="F89" t="s">
        <v>216</v>
      </c>
      <c r="G89" t="s">
        <v>97</v>
      </c>
      <c r="H89" t="s">
        <v>217</v>
      </c>
      <c r="I89" s="5">
        <v>80843775</v>
      </c>
      <c r="J89" s="5">
        <v>646863</v>
      </c>
      <c r="K89" s="5">
        <v>0</v>
      </c>
      <c r="L89" s="5">
        <f t="shared" si="7"/>
        <v>81490638</v>
      </c>
      <c r="M89" s="5">
        <v>-53401</v>
      </c>
      <c r="N89" s="5">
        <f t="shared" si="8"/>
        <v>81544039</v>
      </c>
      <c r="O89" s="5">
        <v>78569192</v>
      </c>
      <c r="P89" s="6">
        <v>1.276</v>
      </c>
      <c r="Q89" s="5">
        <f t="shared" si="9"/>
        <v>100254</v>
      </c>
      <c r="R89" s="5">
        <v>0</v>
      </c>
      <c r="S89" s="5">
        <f t="shared" si="10"/>
        <v>100254</v>
      </c>
      <c r="T89" s="5">
        <v>0</v>
      </c>
      <c r="U89" s="5">
        <f t="shared" si="11"/>
        <v>81544039</v>
      </c>
      <c r="V89" s="6">
        <f t="shared" si="12"/>
        <v>1.2294</v>
      </c>
      <c r="W89" s="6">
        <v>1.276</v>
      </c>
      <c r="X89" s="5">
        <f t="shared" si="13"/>
        <v>103982</v>
      </c>
    </row>
    <row r="90" spans="1:24" x14ac:dyDescent="0.25">
      <c r="A90">
        <v>2017</v>
      </c>
      <c r="B90">
        <v>21</v>
      </c>
      <c r="C90" t="s">
        <v>163</v>
      </c>
      <c r="D90" s="4">
        <v>8</v>
      </c>
      <c r="E90" t="s">
        <v>0</v>
      </c>
      <c r="F90" t="s">
        <v>218</v>
      </c>
      <c r="G90" t="s">
        <v>97</v>
      </c>
      <c r="H90" t="s">
        <v>219</v>
      </c>
      <c r="I90" s="5">
        <v>2548805305</v>
      </c>
      <c r="J90" s="5">
        <v>11852906</v>
      </c>
      <c r="K90" s="5">
        <v>0</v>
      </c>
      <c r="L90" s="5">
        <f t="shared" si="7"/>
        <v>2560658211</v>
      </c>
      <c r="M90" s="5">
        <v>15421196</v>
      </c>
      <c r="N90" s="5">
        <f t="shared" si="8"/>
        <v>2545237015</v>
      </c>
      <c r="O90" s="5">
        <v>2385578106</v>
      </c>
      <c r="P90" s="6">
        <v>0.5</v>
      </c>
      <c r="Q90" s="5">
        <f t="shared" si="9"/>
        <v>1192789</v>
      </c>
      <c r="R90" s="5">
        <v>0</v>
      </c>
      <c r="S90" s="5">
        <f t="shared" si="10"/>
        <v>1192789</v>
      </c>
      <c r="T90" s="5">
        <v>0</v>
      </c>
      <c r="U90" s="5">
        <f t="shared" si="11"/>
        <v>2545237015</v>
      </c>
      <c r="V90" s="6">
        <f t="shared" si="12"/>
        <v>0.46860000000000002</v>
      </c>
      <c r="W90" s="6">
        <v>0.5</v>
      </c>
      <c r="X90" s="5">
        <f t="shared" si="13"/>
        <v>1280329</v>
      </c>
    </row>
    <row r="91" spans="1:24" x14ac:dyDescent="0.25">
      <c r="A91">
        <v>2017</v>
      </c>
      <c r="B91">
        <v>21</v>
      </c>
      <c r="C91" t="s">
        <v>163</v>
      </c>
      <c r="D91" s="4">
        <v>8</v>
      </c>
      <c r="E91" t="s">
        <v>0</v>
      </c>
      <c r="F91" t="s">
        <v>220</v>
      </c>
      <c r="G91" t="s">
        <v>97</v>
      </c>
      <c r="H91" t="s">
        <v>221</v>
      </c>
      <c r="I91" s="5">
        <v>0</v>
      </c>
      <c r="J91" s="5">
        <v>0</v>
      </c>
      <c r="K91" s="5">
        <v>0</v>
      </c>
      <c r="L91" s="5">
        <f t="shared" si="7"/>
        <v>0</v>
      </c>
      <c r="M91" s="5">
        <v>0</v>
      </c>
      <c r="N91" s="5">
        <f t="shared" si="8"/>
        <v>0</v>
      </c>
      <c r="O91" s="5">
        <v>0</v>
      </c>
      <c r="P91" s="6">
        <v>0</v>
      </c>
      <c r="Q91" s="5">
        <f t="shared" si="9"/>
        <v>0</v>
      </c>
      <c r="R91" s="5">
        <v>0</v>
      </c>
      <c r="S91" s="5">
        <f t="shared" si="10"/>
        <v>0</v>
      </c>
      <c r="T91" s="5">
        <v>0</v>
      </c>
      <c r="U91" s="5">
        <f t="shared" si="11"/>
        <v>0</v>
      </c>
      <c r="V91" s="6" t="str">
        <f t="shared" si="12"/>
        <v/>
      </c>
      <c r="W91" s="6">
        <v>0</v>
      </c>
      <c r="X91" s="5">
        <f t="shared" si="13"/>
        <v>0</v>
      </c>
    </row>
    <row r="92" spans="1:24" x14ac:dyDescent="0.25">
      <c r="A92">
        <v>2017</v>
      </c>
      <c r="B92">
        <v>21</v>
      </c>
      <c r="C92" t="s">
        <v>163</v>
      </c>
      <c r="D92" s="4">
        <v>8</v>
      </c>
      <c r="E92" t="s">
        <v>0</v>
      </c>
      <c r="F92" t="s">
        <v>222</v>
      </c>
      <c r="G92" t="s">
        <v>105</v>
      </c>
      <c r="H92" t="s">
        <v>223</v>
      </c>
      <c r="I92" s="5">
        <v>0</v>
      </c>
      <c r="J92" s="5">
        <v>0</v>
      </c>
      <c r="K92" s="5">
        <v>0</v>
      </c>
      <c r="L92" s="5">
        <f t="shared" si="7"/>
        <v>0</v>
      </c>
      <c r="M92" s="5">
        <v>0</v>
      </c>
      <c r="N92" s="5">
        <f t="shared" si="8"/>
        <v>0</v>
      </c>
      <c r="O92" s="5">
        <v>0</v>
      </c>
      <c r="P92" s="6">
        <v>0</v>
      </c>
      <c r="Q92" s="5">
        <f t="shared" si="9"/>
        <v>0</v>
      </c>
      <c r="R92" s="5">
        <v>0</v>
      </c>
      <c r="S92" s="5">
        <f t="shared" si="10"/>
        <v>0</v>
      </c>
      <c r="T92" s="5">
        <v>0</v>
      </c>
      <c r="U92" s="5">
        <f t="shared" si="11"/>
        <v>0</v>
      </c>
      <c r="V92" s="6" t="str">
        <f t="shared" si="12"/>
        <v/>
      </c>
      <c r="W92" s="6">
        <v>0</v>
      </c>
      <c r="X92" s="5">
        <f t="shared" si="13"/>
        <v>0</v>
      </c>
    </row>
    <row r="93" spans="1:24" x14ac:dyDescent="0.25">
      <c r="A93">
        <v>2017</v>
      </c>
      <c r="B93">
        <v>21</v>
      </c>
      <c r="C93" t="s">
        <v>163</v>
      </c>
      <c r="D93" s="4">
        <v>8</v>
      </c>
      <c r="E93" t="s">
        <v>0</v>
      </c>
      <c r="F93" t="s">
        <v>224</v>
      </c>
      <c r="G93" t="s">
        <v>97</v>
      </c>
      <c r="H93" t="s">
        <v>225</v>
      </c>
      <c r="I93" s="5">
        <v>11470015</v>
      </c>
      <c r="J93" s="5">
        <v>1457400</v>
      </c>
      <c r="K93" s="5">
        <v>0</v>
      </c>
      <c r="L93" s="5">
        <f t="shared" si="7"/>
        <v>12927415</v>
      </c>
      <c r="M93" s="5">
        <v>292272</v>
      </c>
      <c r="N93" s="5">
        <f t="shared" si="8"/>
        <v>12635143</v>
      </c>
      <c r="O93" s="5">
        <v>11698089</v>
      </c>
      <c r="P93" s="6">
        <v>3</v>
      </c>
      <c r="Q93" s="5">
        <f t="shared" si="9"/>
        <v>35094</v>
      </c>
      <c r="R93" s="5">
        <v>0</v>
      </c>
      <c r="S93" s="5">
        <f t="shared" si="10"/>
        <v>35094</v>
      </c>
      <c r="T93" s="5">
        <v>0</v>
      </c>
      <c r="U93" s="5">
        <f t="shared" si="11"/>
        <v>12635143</v>
      </c>
      <c r="V93" s="6">
        <f t="shared" si="12"/>
        <v>2.7774999999999999</v>
      </c>
      <c r="W93" s="6">
        <v>3</v>
      </c>
      <c r="X93" s="5">
        <f t="shared" si="13"/>
        <v>38782</v>
      </c>
    </row>
    <row r="94" spans="1:24" x14ac:dyDescent="0.25">
      <c r="A94">
        <v>2017</v>
      </c>
      <c r="B94">
        <v>21</v>
      </c>
      <c r="C94" t="s">
        <v>163</v>
      </c>
      <c r="D94" s="4">
        <v>8</v>
      </c>
      <c r="E94" t="s">
        <v>0</v>
      </c>
      <c r="F94" t="s">
        <v>226</v>
      </c>
      <c r="G94" t="s">
        <v>97</v>
      </c>
      <c r="H94" t="s">
        <v>227</v>
      </c>
      <c r="I94" s="5">
        <v>106248920</v>
      </c>
      <c r="J94" s="5">
        <v>1161131</v>
      </c>
      <c r="K94" s="5">
        <v>0</v>
      </c>
      <c r="L94" s="5">
        <f t="shared" si="7"/>
        <v>107410051</v>
      </c>
      <c r="M94" s="5">
        <v>15492423</v>
      </c>
      <c r="N94" s="5">
        <f t="shared" si="8"/>
        <v>91917628</v>
      </c>
      <c r="O94" s="5">
        <v>86126770</v>
      </c>
      <c r="P94" s="6">
        <v>0.73480000000000001</v>
      </c>
      <c r="Q94" s="5">
        <f t="shared" si="9"/>
        <v>63286</v>
      </c>
      <c r="R94" s="5">
        <v>0</v>
      </c>
      <c r="S94" s="5">
        <f t="shared" si="10"/>
        <v>63286</v>
      </c>
      <c r="T94" s="5">
        <v>0</v>
      </c>
      <c r="U94" s="5">
        <f t="shared" si="11"/>
        <v>91917628</v>
      </c>
      <c r="V94" s="6">
        <f t="shared" si="12"/>
        <v>0.6885</v>
      </c>
      <c r="W94" s="6">
        <v>0.73480000000000001</v>
      </c>
      <c r="X94" s="5">
        <f t="shared" si="13"/>
        <v>78925</v>
      </c>
    </row>
    <row r="95" spans="1:24" x14ac:dyDescent="0.25">
      <c r="A95">
        <v>2017</v>
      </c>
      <c r="B95">
        <v>21</v>
      </c>
      <c r="C95" t="s">
        <v>163</v>
      </c>
      <c r="D95" s="4">
        <v>8</v>
      </c>
      <c r="E95" t="s">
        <v>0</v>
      </c>
      <c r="F95" t="s">
        <v>228</v>
      </c>
      <c r="G95" t="s">
        <v>97</v>
      </c>
      <c r="H95" t="s">
        <v>229</v>
      </c>
      <c r="I95" s="5">
        <v>55476685</v>
      </c>
      <c r="J95" s="5">
        <v>1165629</v>
      </c>
      <c r="K95" s="5">
        <v>0</v>
      </c>
      <c r="L95" s="5">
        <f t="shared" si="7"/>
        <v>56642314</v>
      </c>
      <c r="M95" s="5">
        <v>19688382</v>
      </c>
      <c r="N95" s="5">
        <f t="shared" si="8"/>
        <v>36953932</v>
      </c>
      <c r="O95" s="5">
        <v>27453714</v>
      </c>
      <c r="P95" s="6">
        <v>0</v>
      </c>
      <c r="Q95" s="5">
        <f t="shared" si="9"/>
        <v>0</v>
      </c>
      <c r="R95" s="5">
        <v>0</v>
      </c>
      <c r="S95" s="5">
        <f t="shared" si="10"/>
        <v>0</v>
      </c>
      <c r="T95" s="5">
        <v>0</v>
      </c>
      <c r="U95" s="5">
        <f t="shared" si="11"/>
        <v>36953932</v>
      </c>
      <c r="V95" s="6">
        <f t="shared" si="12"/>
        <v>0</v>
      </c>
      <c r="W95" s="6">
        <v>0</v>
      </c>
      <c r="X95" s="5">
        <f t="shared" si="13"/>
        <v>0</v>
      </c>
    </row>
    <row r="96" spans="1:24" x14ac:dyDescent="0.25">
      <c r="A96">
        <v>2017</v>
      </c>
      <c r="B96">
        <v>21</v>
      </c>
      <c r="C96" t="s">
        <v>163</v>
      </c>
      <c r="D96" s="4">
        <v>8</v>
      </c>
      <c r="E96" t="s">
        <v>0</v>
      </c>
      <c r="F96" t="s">
        <v>230</v>
      </c>
      <c r="G96" t="s">
        <v>97</v>
      </c>
      <c r="H96" t="s">
        <v>231</v>
      </c>
      <c r="I96" s="5">
        <v>481044332</v>
      </c>
      <c r="J96" s="5">
        <v>7642303</v>
      </c>
      <c r="K96" s="5">
        <v>0</v>
      </c>
      <c r="L96" s="5">
        <f t="shared" si="7"/>
        <v>488686635</v>
      </c>
      <c r="M96" s="5">
        <v>7987258</v>
      </c>
      <c r="N96" s="5">
        <f t="shared" si="8"/>
        <v>480699377</v>
      </c>
      <c r="O96" s="5">
        <v>449555335</v>
      </c>
      <c r="P96" s="6">
        <v>0</v>
      </c>
      <c r="Q96" s="5">
        <f t="shared" si="9"/>
        <v>0</v>
      </c>
      <c r="R96" s="5">
        <v>0</v>
      </c>
      <c r="S96" s="5">
        <f t="shared" si="10"/>
        <v>0</v>
      </c>
      <c r="T96" s="5">
        <v>0</v>
      </c>
      <c r="U96" s="5">
        <f t="shared" si="11"/>
        <v>480699377</v>
      </c>
      <c r="V96" s="6">
        <f t="shared" si="12"/>
        <v>0</v>
      </c>
      <c r="W96" s="6">
        <v>0</v>
      </c>
      <c r="X96" s="5">
        <f t="shared" si="13"/>
        <v>0</v>
      </c>
    </row>
    <row r="97" spans="1:24" x14ac:dyDescent="0.25">
      <c r="A97">
        <v>2017</v>
      </c>
      <c r="B97">
        <v>21</v>
      </c>
      <c r="C97" t="s">
        <v>163</v>
      </c>
      <c r="D97" s="4">
        <v>8</v>
      </c>
      <c r="E97" t="s">
        <v>0</v>
      </c>
      <c r="F97" t="s">
        <v>232</v>
      </c>
      <c r="G97" t="s">
        <v>97</v>
      </c>
      <c r="H97" t="s">
        <v>233</v>
      </c>
      <c r="I97" s="5">
        <v>0</v>
      </c>
      <c r="J97" s="5">
        <v>0</v>
      </c>
      <c r="K97" s="5">
        <v>0</v>
      </c>
      <c r="L97" s="5">
        <f t="shared" si="7"/>
        <v>0</v>
      </c>
      <c r="M97" s="5">
        <v>0</v>
      </c>
      <c r="N97" s="5">
        <f t="shared" si="8"/>
        <v>0</v>
      </c>
      <c r="O97" s="5">
        <v>67413780</v>
      </c>
      <c r="P97" s="6">
        <v>1.5</v>
      </c>
      <c r="Q97" s="5">
        <f t="shared" si="9"/>
        <v>101121</v>
      </c>
      <c r="R97" s="5">
        <v>0</v>
      </c>
      <c r="S97" s="5">
        <f t="shared" si="10"/>
        <v>101121</v>
      </c>
      <c r="T97" s="5">
        <v>0</v>
      </c>
      <c r="U97" s="5">
        <f t="shared" si="11"/>
        <v>0</v>
      </c>
      <c r="V97" s="6" t="str">
        <f t="shared" si="12"/>
        <v/>
      </c>
      <c r="W97" s="6">
        <v>0</v>
      </c>
      <c r="X97" s="5">
        <f t="shared" si="13"/>
        <v>0</v>
      </c>
    </row>
    <row r="98" spans="1:24" x14ac:dyDescent="0.25">
      <c r="A98">
        <v>2017</v>
      </c>
      <c r="B98">
        <v>22</v>
      </c>
      <c r="C98" t="s">
        <v>234</v>
      </c>
      <c r="D98" s="4">
        <v>7</v>
      </c>
      <c r="E98" t="s">
        <v>0</v>
      </c>
      <c r="F98" t="s">
        <v>234</v>
      </c>
      <c r="G98" t="s">
        <v>94</v>
      </c>
      <c r="H98" t="s">
        <v>95</v>
      </c>
      <c r="I98" s="5">
        <v>2103875530</v>
      </c>
      <c r="J98" s="5">
        <v>284690067</v>
      </c>
      <c r="K98" s="5">
        <v>16643072</v>
      </c>
      <c r="L98" s="5">
        <f t="shared" si="7"/>
        <v>2405208669</v>
      </c>
      <c r="M98" s="5">
        <v>45500603</v>
      </c>
      <c r="N98" s="5">
        <f t="shared" si="8"/>
        <v>2359708066</v>
      </c>
      <c r="O98" s="5">
        <v>2336755919</v>
      </c>
      <c r="P98" s="6">
        <v>8.0150000000000006</v>
      </c>
      <c r="Q98" s="5">
        <f t="shared" si="9"/>
        <v>18729099</v>
      </c>
      <c r="R98" s="5">
        <v>167036</v>
      </c>
      <c r="S98" s="5">
        <f t="shared" si="10"/>
        <v>18562063</v>
      </c>
      <c r="T98" s="5">
        <v>24230834</v>
      </c>
      <c r="U98" s="5">
        <f t="shared" si="11"/>
        <v>2335477232</v>
      </c>
      <c r="V98" s="6">
        <f t="shared" si="12"/>
        <v>7.9478999999999997</v>
      </c>
      <c r="W98" s="6">
        <v>8.8699999999999992</v>
      </c>
      <c r="X98" s="5">
        <f t="shared" si="13"/>
        <v>21334201</v>
      </c>
    </row>
    <row r="99" spans="1:24" x14ac:dyDescent="0.25">
      <c r="A99">
        <v>2017</v>
      </c>
      <c r="B99">
        <v>23</v>
      </c>
      <c r="C99" t="s">
        <v>235</v>
      </c>
      <c r="D99" s="4">
        <v>7</v>
      </c>
      <c r="E99" t="s">
        <v>0</v>
      </c>
      <c r="F99" t="s">
        <v>236</v>
      </c>
      <c r="G99" t="s">
        <v>105</v>
      </c>
      <c r="H99" t="s">
        <v>236</v>
      </c>
      <c r="I99" s="5">
        <v>142562605774</v>
      </c>
      <c r="J99" s="5">
        <v>9652639641</v>
      </c>
      <c r="K99" s="5">
        <v>86616227</v>
      </c>
      <c r="L99" s="5">
        <f t="shared" si="7"/>
        <v>152301861642</v>
      </c>
      <c r="M99" s="5">
        <v>4023109237</v>
      </c>
      <c r="N99" s="5">
        <f t="shared" si="8"/>
        <v>148278752405</v>
      </c>
      <c r="O99" s="5">
        <v>139068541192</v>
      </c>
      <c r="P99" s="6">
        <v>2.4207000000000001</v>
      </c>
      <c r="Q99" s="5">
        <f t="shared" si="9"/>
        <v>336643218</v>
      </c>
      <c r="R99" s="5">
        <v>0</v>
      </c>
      <c r="S99" s="5">
        <f t="shared" si="10"/>
        <v>336643218</v>
      </c>
      <c r="T99" s="5">
        <v>0</v>
      </c>
      <c r="U99" s="5">
        <f t="shared" si="11"/>
        <v>148278752405</v>
      </c>
      <c r="V99" s="6">
        <f t="shared" si="12"/>
        <v>2.2703000000000002</v>
      </c>
      <c r="W99" s="6">
        <v>2.4207000000000001</v>
      </c>
      <c r="X99" s="5">
        <f t="shared" si="13"/>
        <v>368677116</v>
      </c>
    </row>
    <row r="100" spans="1:24" x14ac:dyDescent="0.25">
      <c r="A100">
        <v>2017</v>
      </c>
      <c r="B100">
        <v>23</v>
      </c>
      <c r="C100" t="s">
        <v>235</v>
      </c>
      <c r="D100" s="4">
        <v>7</v>
      </c>
      <c r="E100" t="s">
        <v>0</v>
      </c>
      <c r="F100" t="s">
        <v>237</v>
      </c>
      <c r="G100" t="s">
        <v>105</v>
      </c>
      <c r="H100" t="s">
        <v>237</v>
      </c>
      <c r="I100" s="5">
        <v>236672095236</v>
      </c>
      <c r="J100" s="5">
        <v>12496847033</v>
      </c>
      <c r="K100" s="5">
        <v>88479973</v>
      </c>
      <c r="L100" s="5">
        <f t="shared" si="7"/>
        <v>249257422242</v>
      </c>
      <c r="M100" s="5">
        <v>6738651689</v>
      </c>
      <c r="N100" s="5">
        <f t="shared" si="8"/>
        <v>242518770553</v>
      </c>
      <c r="O100" s="5">
        <v>226956211201</v>
      </c>
      <c r="P100" s="6">
        <v>0.28399999999999997</v>
      </c>
      <c r="Q100" s="5">
        <f t="shared" si="9"/>
        <v>64455564</v>
      </c>
      <c r="R100" s="5">
        <v>0</v>
      </c>
      <c r="S100" s="5">
        <f t="shared" si="10"/>
        <v>64455564</v>
      </c>
      <c r="T100" s="5">
        <v>0</v>
      </c>
      <c r="U100" s="5">
        <f t="shared" si="11"/>
        <v>242518770553</v>
      </c>
      <c r="V100" s="6">
        <f t="shared" si="12"/>
        <v>0.26579999999999998</v>
      </c>
      <c r="W100" s="6">
        <v>0.28399999999999997</v>
      </c>
      <c r="X100" s="5">
        <f t="shared" si="13"/>
        <v>70789108</v>
      </c>
    </row>
    <row r="101" spans="1:24" x14ac:dyDescent="0.25">
      <c r="A101">
        <v>2017</v>
      </c>
      <c r="B101">
        <v>23</v>
      </c>
      <c r="C101" t="s">
        <v>235</v>
      </c>
      <c r="D101" s="4">
        <v>7</v>
      </c>
      <c r="E101" t="s">
        <v>0</v>
      </c>
      <c r="F101" t="s">
        <v>235</v>
      </c>
      <c r="G101" t="s">
        <v>94</v>
      </c>
      <c r="H101" t="s">
        <v>95</v>
      </c>
      <c r="I101" s="5">
        <v>258925831149</v>
      </c>
      <c r="J101" s="5">
        <v>13404316649</v>
      </c>
      <c r="K101" s="5">
        <v>101551485</v>
      </c>
      <c r="L101" s="5">
        <f t="shared" si="7"/>
        <v>272431699283</v>
      </c>
      <c r="M101" s="5">
        <v>8152770946</v>
      </c>
      <c r="N101" s="5">
        <f t="shared" si="8"/>
        <v>264278928337</v>
      </c>
      <c r="O101" s="5">
        <v>247031773972</v>
      </c>
      <c r="P101" s="6">
        <v>4.6669</v>
      </c>
      <c r="Q101" s="5">
        <f t="shared" si="9"/>
        <v>1152872586</v>
      </c>
      <c r="R101" s="5">
        <v>42405718</v>
      </c>
      <c r="S101" s="5">
        <f t="shared" si="10"/>
        <v>1110466868</v>
      </c>
      <c r="T101" s="5">
        <v>10405252773</v>
      </c>
      <c r="U101" s="5">
        <f t="shared" si="11"/>
        <v>253873675564</v>
      </c>
      <c r="V101" s="6">
        <f t="shared" si="12"/>
        <v>4.3741000000000003</v>
      </c>
      <c r="W101" s="6">
        <v>4.6669</v>
      </c>
      <c r="X101" s="5">
        <f t="shared" si="13"/>
        <v>1271411497</v>
      </c>
    </row>
    <row r="102" spans="1:24" x14ac:dyDescent="0.25">
      <c r="A102">
        <v>2017</v>
      </c>
      <c r="B102">
        <v>23</v>
      </c>
      <c r="C102" t="s">
        <v>235</v>
      </c>
      <c r="D102" s="4">
        <v>7</v>
      </c>
      <c r="E102" t="s">
        <v>0</v>
      </c>
      <c r="F102" t="s">
        <v>238</v>
      </c>
      <c r="G102" t="s">
        <v>97</v>
      </c>
      <c r="H102" t="s">
        <v>238</v>
      </c>
      <c r="I102" s="5">
        <v>65049636349</v>
      </c>
      <c r="J102" s="5">
        <v>6557833803</v>
      </c>
      <c r="K102" s="5">
        <v>72494065</v>
      </c>
      <c r="L102" s="5">
        <f t="shared" si="7"/>
        <v>71679964217</v>
      </c>
      <c r="M102" s="5">
        <v>1057089709</v>
      </c>
      <c r="N102" s="5">
        <f t="shared" si="8"/>
        <v>70622874508</v>
      </c>
      <c r="O102" s="5">
        <v>65857417065</v>
      </c>
      <c r="P102" s="6">
        <v>1.9282999999999999</v>
      </c>
      <c r="Q102" s="5">
        <f t="shared" si="9"/>
        <v>126992857</v>
      </c>
      <c r="R102" s="5">
        <v>558702</v>
      </c>
      <c r="S102" s="5">
        <f t="shared" si="10"/>
        <v>126434155</v>
      </c>
      <c r="T102" s="5">
        <v>396736677</v>
      </c>
      <c r="U102" s="5">
        <f t="shared" si="11"/>
        <v>70226137831</v>
      </c>
      <c r="V102" s="6">
        <f t="shared" si="12"/>
        <v>1.8004</v>
      </c>
      <c r="W102" s="6">
        <v>1.9282999999999999</v>
      </c>
      <c r="X102" s="5">
        <f t="shared" si="13"/>
        <v>138220475</v>
      </c>
    </row>
    <row r="103" spans="1:24" x14ac:dyDescent="0.25">
      <c r="A103">
        <v>2017</v>
      </c>
      <c r="B103">
        <v>24</v>
      </c>
      <c r="C103" t="s">
        <v>239</v>
      </c>
      <c r="D103" s="4">
        <v>8</v>
      </c>
      <c r="E103" t="s">
        <v>0</v>
      </c>
      <c r="F103" t="s">
        <v>239</v>
      </c>
      <c r="G103" t="s">
        <v>94</v>
      </c>
      <c r="H103" t="s">
        <v>95</v>
      </c>
      <c r="I103" s="5">
        <v>1111493994</v>
      </c>
      <c r="J103" s="5">
        <v>451458108</v>
      </c>
      <c r="K103" s="5">
        <v>4865788</v>
      </c>
      <c r="L103" s="5">
        <f t="shared" si="7"/>
        <v>1567817890</v>
      </c>
      <c r="M103" s="5">
        <v>14952338</v>
      </c>
      <c r="N103" s="5">
        <f t="shared" si="8"/>
        <v>1552865552</v>
      </c>
      <c r="O103" s="5">
        <v>1432860071</v>
      </c>
      <c r="P103" s="6">
        <v>8.5060000000000002</v>
      </c>
      <c r="Q103" s="5">
        <f t="shared" si="9"/>
        <v>12187908</v>
      </c>
      <c r="R103" s="5">
        <v>0</v>
      </c>
      <c r="S103" s="5">
        <f t="shared" si="10"/>
        <v>12187908</v>
      </c>
      <c r="T103" s="5">
        <v>0</v>
      </c>
      <c r="U103" s="5">
        <f t="shared" si="11"/>
        <v>1552865552</v>
      </c>
      <c r="V103" s="6">
        <f t="shared" si="12"/>
        <v>7.8487</v>
      </c>
      <c r="W103" s="6">
        <v>9</v>
      </c>
      <c r="X103" s="5">
        <f t="shared" si="13"/>
        <v>14110361</v>
      </c>
    </row>
    <row r="104" spans="1:24" x14ac:dyDescent="0.25">
      <c r="A104">
        <v>2017</v>
      </c>
      <c r="B104">
        <v>24</v>
      </c>
      <c r="C104" t="s">
        <v>239</v>
      </c>
      <c r="D104" s="4">
        <v>8</v>
      </c>
      <c r="E104" t="s">
        <v>0</v>
      </c>
      <c r="F104" t="s">
        <v>240</v>
      </c>
      <c r="G104" t="s">
        <v>97</v>
      </c>
      <c r="H104" t="s">
        <v>240</v>
      </c>
      <c r="I104" s="5">
        <v>968347384</v>
      </c>
      <c r="J104" s="5">
        <v>427364577</v>
      </c>
      <c r="K104" s="5">
        <v>4453579</v>
      </c>
      <c r="L104" s="5">
        <f t="shared" si="7"/>
        <v>1400165540</v>
      </c>
      <c r="M104" s="5">
        <v>13976494</v>
      </c>
      <c r="N104" s="5">
        <f t="shared" si="8"/>
        <v>1386189046</v>
      </c>
      <c r="O104" s="5">
        <v>1267451171</v>
      </c>
      <c r="P104" s="6">
        <v>0</v>
      </c>
      <c r="Q104" s="5">
        <f t="shared" si="9"/>
        <v>0</v>
      </c>
      <c r="R104" s="5">
        <v>0</v>
      </c>
      <c r="S104" s="5">
        <f t="shared" si="10"/>
        <v>0</v>
      </c>
      <c r="T104" s="5">
        <v>0</v>
      </c>
      <c r="U104" s="5">
        <f t="shared" si="11"/>
        <v>1386189046</v>
      </c>
      <c r="V104" s="6">
        <f t="shared" si="12"/>
        <v>0</v>
      </c>
      <c r="W104" s="6">
        <v>0</v>
      </c>
      <c r="X104" s="5">
        <f t="shared" si="13"/>
        <v>0</v>
      </c>
    </row>
    <row r="105" spans="1:24" x14ac:dyDescent="0.25">
      <c r="A105">
        <v>2017</v>
      </c>
      <c r="B105">
        <v>24</v>
      </c>
      <c r="C105" t="s">
        <v>239</v>
      </c>
      <c r="D105" s="4">
        <v>8</v>
      </c>
      <c r="E105" t="s">
        <v>0</v>
      </c>
      <c r="F105" t="s">
        <v>112</v>
      </c>
      <c r="G105" t="s">
        <v>97</v>
      </c>
      <c r="H105" t="s">
        <v>112</v>
      </c>
      <c r="I105" s="5">
        <v>968347384</v>
      </c>
      <c r="J105" s="5">
        <v>427364577</v>
      </c>
      <c r="K105" s="5">
        <v>4453579</v>
      </c>
      <c r="L105" s="5">
        <f t="shared" si="7"/>
        <v>1400165540</v>
      </c>
      <c r="M105" s="5">
        <v>13976494</v>
      </c>
      <c r="N105" s="5">
        <f t="shared" si="8"/>
        <v>1386189046</v>
      </c>
      <c r="O105" s="5">
        <v>1267451171</v>
      </c>
      <c r="P105" s="6">
        <v>1.5</v>
      </c>
      <c r="Q105" s="5">
        <f t="shared" si="9"/>
        <v>1901177</v>
      </c>
      <c r="R105" s="5">
        <v>0</v>
      </c>
      <c r="S105" s="5">
        <f t="shared" si="10"/>
        <v>1901177</v>
      </c>
      <c r="T105" s="5">
        <v>0</v>
      </c>
      <c r="U105" s="5">
        <f t="shared" si="11"/>
        <v>1386189046</v>
      </c>
      <c r="V105" s="6">
        <f t="shared" si="12"/>
        <v>1.3714999999999999</v>
      </c>
      <c r="W105" s="6">
        <v>1.5</v>
      </c>
      <c r="X105" s="5">
        <f t="shared" si="13"/>
        <v>2100248</v>
      </c>
    </row>
    <row r="106" spans="1:24" s="14" customFormat="1" x14ac:dyDescent="0.25">
      <c r="A106" s="14">
        <v>2017</v>
      </c>
      <c r="B106" s="14">
        <v>25</v>
      </c>
      <c r="C106" s="14" t="s">
        <v>241</v>
      </c>
      <c r="D106" s="15">
        <v>2</v>
      </c>
      <c r="E106" s="14" t="s">
        <v>0</v>
      </c>
      <c r="F106" s="14" t="s">
        <v>241</v>
      </c>
      <c r="G106" s="14" t="s">
        <v>94</v>
      </c>
      <c r="H106" s="14" t="s">
        <v>242</v>
      </c>
      <c r="I106" s="5">
        <v>441404882</v>
      </c>
      <c r="J106" s="5">
        <v>62302803</v>
      </c>
      <c r="K106" s="5">
        <v>0</v>
      </c>
      <c r="L106" s="5">
        <f t="shared" si="7"/>
        <v>503707685</v>
      </c>
      <c r="M106" s="5">
        <v>735824</v>
      </c>
      <c r="N106" s="5">
        <f t="shared" si="8"/>
        <v>502971861</v>
      </c>
      <c r="O106" s="5">
        <v>503046546</v>
      </c>
      <c r="P106" s="6">
        <v>10</v>
      </c>
      <c r="Q106" s="5">
        <f t="shared" si="9"/>
        <v>5030465</v>
      </c>
      <c r="R106" s="5">
        <v>0</v>
      </c>
      <c r="S106" s="5">
        <f t="shared" si="10"/>
        <v>5030465</v>
      </c>
      <c r="T106" s="5">
        <v>0</v>
      </c>
      <c r="U106" s="5">
        <f t="shared" si="11"/>
        <v>502971861</v>
      </c>
      <c r="V106" s="6">
        <f t="shared" si="12"/>
        <v>10.0015</v>
      </c>
      <c r="W106" s="6">
        <v>10</v>
      </c>
      <c r="X106" s="5">
        <f t="shared" si="13"/>
        <v>5037077</v>
      </c>
    </row>
    <row r="107" spans="1:24" x14ac:dyDescent="0.25">
      <c r="A107" s="7">
        <v>2017</v>
      </c>
      <c r="B107" s="7">
        <v>25</v>
      </c>
      <c r="C107" s="7" t="s">
        <v>241</v>
      </c>
      <c r="D107" s="8">
        <v>2</v>
      </c>
      <c r="E107" s="7" t="s">
        <v>0</v>
      </c>
      <c r="F107" s="7" t="s">
        <v>243</v>
      </c>
      <c r="G107" s="7" t="s">
        <v>97</v>
      </c>
      <c r="H107" s="7" t="s">
        <v>243</v>
      </c>
      <c r="I107" s="9">
        <v>441404882</v>
      </c>
      <c r="J107" s="9">
        <v>62302803</v>
      </c>
      <c r="K107" s="9">
        <v>0</v>
      </c>
      <c r="L107" s="9">
        <f t="shared" si="7"/>
        <v>503707685</v>
      </c>
      <c r="M107" s="9">
        <v>735824</v>
      </c>
      <c r="N107" s="9">
        <f t="shared" si="8"/>
        <v>502971861</v>
      </c>
      <c r="O107" s="9">
        <v>503046546</v>
      </c>
      <c r="P107" s="10">
        <v>2.6</v>
      </c>
      <c r="Q107" s="9">
        <f t="shared" si="9"/>
        <v>1307921</v>
      </c>
      <c r="R107" s="9">
        <v>0</v>
      </c>
      <c r="S107" s="9">
        <f t="shared" si="10"/>
        <v>1307921</v>
      </c>
      <c r="T107" s="9">
        <v>0</v>
      </c>
      <c r="U107" s="9">
        <f t="shared" si="11"/>
        <v>502971861</v>
      </c>
      <c r="V107" s="10">
        <f t="shared" si="12"/>
        <v>2.6004</v>
      </c>
      <c r="W107" s="10">
        <v>2.6</v>
      </c>
      <c r="X107" s="9">
        <f t="shared" si="13"/>
        <v>1309640</v>
      </c>
    </row>
    <row r="108" spans="1:24" x14ac:dyDescent="0.25">
      <c r="A108" s="7">
        <v>2017</v>
      </c>
      <c r="B108" s="7">
        <v>25</v>
      </c>
      <c r="C108" s="7" t="s">
        <v>241</v>
      </c>
      <c r="D108" s="8">
        <v>2</v>
      </c>
      <c r="E108" s="7" t="s">
        <v>0</v>
      </c>
      <c r="F108" s="7" t="s">
        <v>244</v>
      </c>
      <c r="G108" s="7" t="s">
        <v>97</v>
      </c>
      <c r="H108" s="7" t="s">
        <v>244</v>
      </c>
      <c r="I108" s="9">
        <v>441404882</v>
      </c>
      <c r="J108" s="9">
        <v>62302803</v>
      </c>
      <c r="K108" s="9">
        <v>0</v>
      </c>
      <c r="L108" s="9">
        <f t="shared" si="7"/>
        <v>503707685</v>
      </c>
      <c r="M108" s="9">
        <v>735824</v>
      </c>
      <c r="N108" s="9">
        <f t="shared" si="8"/>
        <v>502971861</v>
      </c>
      <c r="O108" s="9">
        <v>503046546</v>
      </c>
      <c r="P108" s="10">
        <v>0.4</v>
      </c>
      <c r="Q108" s="9">
        <f t="shared" si="9"/>
        <v>201219</v>
      </c>
      <c r="R108" s="9">
        <v>0</v>
      </c>
      <c r="S108" s="9">
        <f t="shared" si="10"/>
        <v>201219</v>
      </c>
      <c r="T108" s="9">
        <v>0</v>
      </c>
      <c r="U108" s="9">
        <f t="shared" si="11"/>
        <v>502971861</v>
      </c>
      <c r="V108" s="10">
        <f t="shared" si="12"/>
        <v>0.40010000000000001</v>
      </c>
      <c r="W108" s="10">
        <v>0.4</v>
      </c>
      <c r="X108" s="9">
        <f t="shared" si="13"/>
        <v>201483</v>
      </c>
    </row>
    <row r="109" spans="1:24" s="14" customFormat="1" x14ac:dyDescent="0.25">
      <c r="A109" s="14">
        <v>2017</v>
      </c>
      <c r="B109" s="14">
        <v>26</v>
      </c>
      <c r="C109" s="14" t="s">
        <v>245</v>
      </c>
      <c r="D109" s="15">
        <v>1</v>
      </c>
      <c r="E109" s="14" t="s">
        <v>0</v>
      </c>
      <c r="F109" s="14" t="s">
        <v>245</v>
      </c>
      <c r="G109" s="14" t="s">
        <v>94</v>
      </c>
      <c r="H109" s="14" t="s">
        <v>95</v>
      </c>
      <c r="I109" s="5">
        <v>47936021377</v>
      </c>
      <c r="J109" s="5">
        <v>4933581043</v>
      </c>
      <c r="K109" s="5">
        <v>197235092</v>
      </c>
      <c r="L109" s="5">
        <f>SUM(I109:K109)</f>
        <v>53066837512</v>
      </c>
      <c r="M109" s="5">
        <v>841502303</v>
      </c>
      <c r="N109" s="5">
        <f t="shared" si="8"/>
        <v>52225335209</v>
      </c>
      <c r="O109" s="5">
        <v>49683595170</v>
      </c>
      <c r="P109" s="6">
        <v>11.4419</v>
      </c>
      <c r="Q109" s="5">
        <f t="shared" si="9"/>
        <v>568474728</v>
      </c>
      <c r="R109" s="5">
        <v>20381961</v>
      </c>
      <c r="S109" s="5">
        <f t="shared" si="10"/>
        <v>548092767</v>
      </c>
      <c r="T109" s="5">
        <v>1954315842</v>
      </c>
      <c r="U109" s="5">
        <f t="shared" si="11"/>
        <v>50271019367</v>
      </c>
      <c r="V109" s="6">
        <f t="shared" si="12"/>
        <v>10.902799999999999</v>
      </c>
      <c r="W109" s="6">
        <v>11.4419</v>
      </c>
      <c r="X109" s="5">
        <f t="shared" si="13"/>
        <v>607185448</v>
      </c>
    </row>
    <row r="110" spans="1:24" s="14" customFormat="1" x14ac:dyDescent="0.25">
      <c r="A110" s="14">
        <v>2017</v>
      </c>
      <c r="B110" s="14">
        <v>26</v>
      </c>
      <c r="C110" s="14" t="s">
        <v>245</v>
      </c>
      <c r="D110" s="15">
        <v>1</v>
      </c>
      <c r="E110" s="14" t="s">
        <v>0</v>
      </c>
      <c r="F110" s="14" t="s">
        <v>246</v>
      </c>
      <c r="G110" s="14" t="s">
        <v>105</v>
      </c>
      <c r="H110" s="14" t="s">
        <v>246</v>
      </c>
      <c r="I110" s="5">
        <v>38497874</v>
      </c>
      <c r="J110" s="5">
        <v>5364798</v>
      </c>
      <c r="K110" s="5">
        <v>1150178</v>
      </c>
      <c r="L110" s="5">
        <f t="shared" ref="L110:L173" si="14">SUM(I110:K110)</f>
        <v>45012850</v>
      </c>
      <c r="M110" s="5">
        <v>325108</v>
      </c>
      <c r="N110" s="5">
        <f t="shared" si="8"/>
        <v>44687742</v>
      </c>
      <c r="O110" s="5">
        <v>44093089</v>
      </c>
      <c r="P110" s="6">
        <v>9.6311999999999998</v>
      </c>
      <c r="Q110" s="5">
        <f t="shared" si="9"/>
        <v>424669</v>
      </c>
      <c r="R110" s="5">
        <v>0</v>
      </c>
      <c r="S110" s="5">
        <f t="shared" si="10"/>
        <v>424669</v>
      </c>
      <c r="T110" s="5">
        <v>0</v>
      </c>
      <c r="U110" s="5">
        <f t="shared" si="11"/>
        <v>44687742</v>
      </c>
      <c r="V110" s="6">
        <f t="shared" si="12"/>
        <v>9.5030000000000001</v>
      </c>
      <c r="W110" s="6">
        <v>9.6311999999999998</v>
      </c>
      <c r="X110" s="5">
        <f t="shared" si="13"/>
        <v>433528</v>
      </c>
    </row>
    <row r="111" spans="1:24" s="14" customFormat="1" x14ac:dyDescent="0.25">
      <c r="A111" s="14">
        <v>2017</v>
      </c>
      <c r="B111" s="14">
        <v>26</v>
      </c>
      <c r="C111" s="14" t="s">
        <v>245</v>
      </c>
      <c r="D111" s="15">
        <v>1</v>
      </c>
      <c r="E111" s="14" t="s">
        <v>0</v>
      </c>
      <c r="F111" s="14" t="s">
        <v>247</v>
      </c>
      <c r="G111" s="14" t="s">
        <v>105</v>
      </c>
      <c r="H111" s="14" t="s">
        <v>247</v>
      </c>
      <c r="I111" s="5">
        <v>5635498426</v>
      </c>
      <c r="J111" s="5">
        <v>134962737</v>
      </c>
      <c r="K111" s="5">
        <v>0</v>
      </c>
      <c r="L111" s="5">
        <f t="shared" si="14"/>
        <v>5770461163</v>
      </c>
      <c r="M111" s="5">
        <v>93453155</v>
      </c>
      <c r="N111" s="5">
        <f t="shared" si="8"/>
        <v>5677008008</v>
      </c>
      <c r="O111" s="5">
        <v>5372642831</v>
      </c>
      <c r="P111" s="6">
        <v>8.1511999999999993</v>
      </c>
      <c r="Q111" s="5">
        <f t="shared" si="9"/>
        <v>43793486</v>
      </c>
      <c r="R111" s="5">
        <v>6461056</v>
      </c>
      <c r="S111" s="5">
        <f t="shared" si="10"/>
        <v>37332430</v>
      </c>
      <c r="T111" s="5">
        <v>848949668</v>
      </c>
      <c r="U111" s="5">
        <f t="shared" si="11"/>
        <v>4828058340</v>
      </c>
      <c r="V111" s="6">
        <f t="shared" si="12"/>
        <v>7.7324000000000002</v>
      </c>
      <c r="W111" s="6">
        <v>8.1511999999999993</v>
      </c>
      <c r="X111" s="5">
        <f t="shared" si="13"/>
        <v>47036183</v>
      </c>
    </row>
    <row r="112" spans="1:24" x14ac:dyDescent="0.25">
      <c r="A112">
        <v>2017</v>
      </c>
      <c r="B112">
        <v>27</v>
      </c>
      <c r="C112" t="s">
        <v>248</v>
      </c>
      <c r="D112" s="4">
        <v>7</v>
      </c>
      <c r="E112" t="s">
        <v>0</v>
      </c>
      <c r="F112" t="s">
        <v>248</v>
      </c>
      <c r="G112" t="s">
        <v>94</v>
      </c>
      <c r="H112" t="s">
        <v>95</v>
      </c>
      <c r="I112" s="5">
        <v>14269571092</v>
      </c>
      <c r="J112" s="5">
        <v>1838335199</v>
      </c>
      <c r="K112" s="5">
        <v>26937018</v>
      </c>
      <c r="L112" s="5">
        <f t="shared" si="14"/>
        <v>16134843309</v>
      </c>
      <c r="M112" s="5">
        <v>160851748</v>
      </c>
      <c r="N112" s="5">
        <f t="shared" si="8"/>
        <v>15973991561</v>
      </c>
      <c r="O112" s="5">
        <v>15384795911</v>
      </c>
      <c r="P112" s="6">
        <v>6.6165000000000003</v>
      </c>
      <c r="Q112" s="5">
        <f t="shared" si="9"/>
        <v>101793502</v>
      </c>
      <c r="R112" s="5">
        <v>4768506</v>
      </c>
      <c r="S112" s="5">
        <f t="shared" si="10"/>
        <v>97024996</v>
      </c>
      <c r="T112" s="5">
        <v>795465670</v>
      </c>
      <c r="U112" s="5">
        <f t="shared" si="11"/>
        <v>15178525891</v>
      </c>
      <c r="V112" s="6">
        <f t="shared" si="12"/>
        <v>6.3922999999999996</v>
      </c>
      <c r="W112" s="6">
        <v>6.6165000000000003</v>
      </c>
      <c r="X112" s="5">
        <f t="shared" si="13"/>
        <v>106756191</v>
      </c>
    </row>
    <row r="113" spans="1:24" x14ac:dyDescent="0.25">
      <c r="A113">
        <v>2017</v>
      </c>
      <c r="B113">
        <v>27</v>
      </c>
      <c r="C113" t="s">
        <v>248</v>
      </c>
      <c r="D113" s="4">
        <v>7</v>
      </c>
      <c r="E113" t="s">
        <v>0</v>
      </c>
      <c r="F113" t="s">
        <v>249</v>
      </c>
      <c r="G113" t="s">
        <v>97</v>
      </c>
      <c r="H113" t="s">
        <v>249</v>
      </c>
      <c r="I113" s="5">
        <v>14269571092</v>
      </c>
      <c r="J113" s="5">
        <v>1838335199</v>
      </c>
      <c r="K113" s="5">
        <v>26937018</v>
      </c>
      <c r="L113" s="5">
        <f t="shared" si="14"/>
        <v>16134843309</v>
      </c>
      <c r="M113" s="5">
        <v>160851748</v>
      </c>
      <c r="N113" s="5">
        <f t="shared" si="8"/>
        <v>15973991561</v>
      </c>
      <c r="O113" s="5">
        <v>15384795911</v>
      </c>
      <c r="P113" s="6">
        <v>0.35899999999999999</v>
      </c>
      <c r="Q113" s="5">
        <f t="shared" si="9"/>
        <v>5523142</v>
      </c>
      <c r="R113" s="5">
        <v>0</v>
      </c>
      <c r="S113" s="5">
        <f t="shared" si="10"/>
        <v>5523142</v>
      </c>
      <c r="T113" s="5">
        <v>0</v>
      </c>
      <c r="U113" s="5">
        <f t="shared" si="11"/>
        <v>15973991561</v>
      </c>
      <c r="V113" s="6">
        <f t="shared" si="12"/>
        <v>0.3458</v>
      </c>
      <c r="W113" s="6">
        <v>0.35899999999999999</v>
      </c>
      <c r="X113" s="5">
        <f t="shared" si="13"/>
        <v>5792409</v>
      </c>
    </row>
    <row r="114" spans="1:24" x14ac:dyDescent="0.25">
      <c r="A114">
        <v>2017</v>
      </c>
      <c r="B114">
        <v>27</v>
      </c>
      <c r="C114" t="s">
        <v>248</v>
      </c>
      <c r="D114" s="4">
        <v>7</v>
      </c>
      <c r="E114" t="s">
        <v>0</v>
      </c>
      <c r="F114" t="s">
        <v>250</v>
      </c>
      <c r="G114" t="s">
        <v>97</v>
      </c>
      <c r="H114" t="s">
        <v>250</v>
      </c>
      <c r="I114" s="5">
        <v>9725190252</v>
      </c>
      <c r="J114" s="5">
        <v>1480281714</v>
      </c>
      <c r="K114" s="5">
        <v>20498293</v>
      </c>
      <c r="L114" s="5">
        <f t="shared" si="14"/>
        <v>11225970259</v>
      </c>
      <c r="M114" s="5">
        <v>129920084</v>
      </c>
      <c r="N114" s="5">
        <f t="shared" si="8"/>
        <v>11096050175</v>
      </c>
      <c r="O114" s="5">
        <v>10755045326</v>
      </c>
      <c r="P114" s="6">
        <v>0.68500000000000005</v>
      </c>
      <c r="Q114" s="5">
        <f t="shared" si="9"/>
        <v>7367206</v>
      </c>
      <c r="R114" s="5">
        <v>0</v>
      </c>
      <c r="S114" s="5">
        <f t="shared" si="10"/>
        <v>7367206</v>
      </c>
      <c r="T114" s="5">
        <v>0</v>
      </c>
      <c r="U114" s="5">
        <f t="shared" si="11"/>
        <v>11096050175</v>
      </c>
      <c r="V114" s="6">
        <f t="shared" si="12"/>
        <v>0.66390000000000005</v>
      </c>
      <c r="W114" s="6">
        <v>0.68500000000000005</v>
      </c>
      <c r="X114" s="5">
        <f t="shared" si="13"/>
        <v>7689790</v>
      </c>
    </row>
    <row r="115" spans="1:24" x14ac:dyDescent="0.25">
      <c r="A115">
        <v>2017</v>
      </c>
      <c r="B115">
        <v>28</v>
      </c>
      <c r="C115" t="s">
        <v>251</v>
      </c>
      <c r="D115" s="4">
        <v>7</v>
      </c>
      <c r="E115" t="s">
        <v>0</v>
      </c>
      <c r="F115" t="s">
        <v>251</v>
      </c>
      <c r="G115" t="s">
        <v>94</v>
      </c>
      <c r="H115" t="s">
        <v>95</v>
      </c>
      <c r="I115" s="5">
        <v>7546510219</v>
      </c>
      <c r="J115" s="5">
        <v>319498863</v>
      </c>
      <c r="K115" s="5">
        <v>23596432</v>
      </c>
      <c r="L115" s="5">
        <f t="shared" si="14"/>
        <v>7889605514</v>
      </c>
      <c r="M115" s="5">
        <v>148600306</v>
      </c>
      <c r="N115" s="5">
        <f t="shared" si="8"/>
        <v>7741005208</v>
      </c>
      <c r="O115" s="5">
        <v>7404137164</v>
      </c>
      <c r="P115" s="6">
        <v>8.1166999999999998</v>
      </c>
      <c r="Q115" s="5">
        <f t="shared" si="9"/>
        <v>60097160</v>
      </c>
      <c r="R115" s="5">
        <v>1229884</v>
      </c>
      <c r="S115" s="5">
        <f t="shared" si="10"/>
        <v>58867276</v>
      </c>
      <c r="T115" s="5">
        <v>153253842</v>
      </c>
      <c r="U115" s="5">
        <f t="shared" si="11"/>
        <v>7587751366</v>
      </c>
      <c r="V115" s="6">
        <f t="shared" si="12"/>
        <v>7.7582000000000004</v>
      </c>
      <c r="W115" s="6">
        <v>8.1166999999999998</v>
      </c>
      <c r="X115" s="5">
        <f t="shared" si="13"/>
        <v>64037561</v>
      </c>
    </row>
    <row r="116" spans="1:24" x14ac:dyDescent="0.25">
      <c r="A116">
        <v>2017</v>
      </c>
      <c r="B116">
        <v>29</v>
      </c>
      <c r="C116" t="s">
        <v>252</v>
      </c>
      <c r="D116" s="4">
        <v>7</v>
      </c>
      <c r="E116" t="s">
        <v>0</v>
      </c>
      <c r="F116" t="s">
        <v>252</v>
      </c>
      <c r="G116" t="s">
        <v>94</v>
      </c>
      <c r="H116" t="s">
        <v>95</v>
      </c>
      <c r="I116" s="5">
        <v>1755528842</v>
      </c>
      <c r="J116" s="5">
        <v>69618825</v>
      </c>
      <c r="K116" s="5">
        <v>505945</v>
      </c>
      <c r="L116" s="5">
        <f t="shared" si="14"/>
        <v>1825653612</v>
      </c>
      <c r="M116" s="5">
        <v>12925331</v>
      </c>
      <c r="N116" s="5">
        <f t="shared" si="8"/>
        <v>1812728281</v>
      </c>
      <c r="O116" s="5">
        <v>1767067900</v>
      </c>
      <c r="P116" s="6">
        <v>6.3064999999999998</v>
      </c>
      <c r="Q116" s="5">
        <f t="shared" si="9"/>
        <v>11144014</v>
      </c>
      <c r="R116" s="5">
        <v>98477</v>
      </c>
      <c r="S116" s="5">
        <f t="shared" si="10"/>
        <v>11045537</v>
      </c>
      <c r="T116" s="5">
        <v>18291053</v>
      </c>
      <c r="U116" s="5">
        <f t="shared" si="11"/>
        <v>1794437228</v>
      </c>
      <c r="V116" s="6">
        <f t="shared" si="12"/>
        <v>6.1554000000000002</v>
      </c>
      <c r="W116" s="6">
        <v>6.3064999999999998</v>
      </c>
      <c r="X116" s="5">
        <f t="shared" si="13"/>
        <v>11513485</v>
      </c>
    </row>
    <row r="117" spans="1:24" x14ac:dyDescent="0.25">
      <c r="A117">
        <v>2017</v>
      </c>
      <c r="B117">
        <v>30</v>
      </c>
      <c r="C117" t="s">
        <v>253</v>
      </c>
      <c r="D117" s="4">
        <v>7</v>
      </c>
      <c r="E117" t="s">
        <v>0</v>
      </c>
      <c r="F117" t="s">
        <v>253</v>
      </c>
      <c r="G117" t="s">
        <v>94</v>
      </c>
      <c r="H117" t="s">
        <v>242</v>
      </c>
      <c r="I117" s="5">
        <v>1057127253</v>
      </c>
      <c r="J117" s="5">
        <v>307535342</v>
      </c>
      <c r="K117" s="5">
        <v>16357050</v>
      </c>
      <c r="L117" s="5">
        <f t="shared" si="14"/>
        <v>1381019645</v>
      </c>
      <c r="M117" s="5">
        <v>19916617</v>
      </c>
      <c r="N117" s="5">
        <f t="shared" si="8"/>
        <v>1361103028</v>
      </c>
      <c r="O117" s="5">
        <v>1351344690</v>
      </c>
      <c r="P117" s="6">
        <v>8.9063999999999997</v>
      </c>
      <c r="Q117" s="5">
        <f t="shared" si="9"/>
        <v>12035616</v>
      </c>
      <c r="R117" s="5">
        <v>0</v>
      </c>
      <c r="S117" s="5">
        <f t="shared" si="10"/>
        <v>12035616</v>
      </c>
      <c r="T117" s="5">
        <v>0</v>
      </c>
      <c r="U117" s="5">
        <f t="shared" si="11"/>
        <v>1361103028</v>
      </c>
      <c r="V117" s="6">
        <f t="shared" si="12"/>
        <v>8.8424999999999994</v>
      </c>
      <c r="W117" s="6">
        <v>8.9063999999999997</v>
      </c>
      <c r="X117" s="5">
        <f t="shared" si="13"/>
        <v>12299913</v>
      </c>
    </row>
    <row r="118" spans="1:24" x14ac:dyDescent="0.25">
      <c r="A118">
        <v>2017</v>
      </c>
      <c r="B118">
        <v>31</v>
      </c>
      <c r="C118" t="s">
        <v>254</v>
      </c>
      <c r="D118" s="4">
        <v>8</v>
      </c>
      <c r="E118" t="s">
        <v>0</v>
      </c>
      <c r="F118" t="s">
        <v>254</v>
      </c>
      <c r="G118" t="s">
        <v>94</v>
      </c>
      <c r="H118" t="s">
        <v>242</v>
      </c>
      <c r="I118" s="5">
        <v>480105094</v>
      </c>
      <c r="J118" s="5">
        <v>162389808</v>
      </c>
      <c r="K118" s="5">
        <v>0</v>
      </c>
      <c r="L118" s="5">
        <f t="shared" si="14"/>
        <v>642494902</v>
      </c>
      <c r="M118" s="5">
        <v>9980982</v>
      </c>
      <c r="N118" s="5">
        <f t="shared" si="8"/>
        <v>632513920</v>
      </c>
      <c r="O118" s="5">
        <v>610930369</v>
      </c>
      <c r="P118" s="6">
        <v>9.5</v>
      </c>
      <c r="Q118" s="5">
        <f t="shared" si="9"/>
        <v>5803839</v>
      </c>
      <c r="R118" s="5">
        <v>93753</v>
      </c>
      <c r="S118" s="5">
        <f t="shared" si="10"/>
        <v>5710086</v>
      </c>
      <c r="T118" s="5">
        <v>10189507</v>
      </c>
      <c r="U118" s="5">
        <f t="shared" si="11"/>
        <v>622324413</v>
      </c>
      <c r="V118" s="6">
        <f t="shared" si="12"/>
        <v>9.1753999999999998</v>
      </c>
      <c r="W118" s="6">
        <v>9.5</v>
      </c>
      <c r="X118" s="5">
        <f t="shared" si="13"/>
        <v>6103702</v>
      </c>
    </row>
    <row r="119" spans="1:24" x14ac:dyDescent="0.25">
      <c r="A119">
        <v>2017</v>
      </c>
      <c r="B119">
        <v>31</v>
      </c>
      <c r="C119" t="s">
        <v>254</v>
      </c>
      <c r="D119" s="4">
        <v>8</v>
      </c>
      <c r="E119" t="s">
        <v>0</v>
      </c>
      <c r="F119" t="s">
        <v>97</v>
      </c>
      <c r="G119" t="s">
        <v>97</v>
      </c>
      <c r="H119" t="s">
        <v>97</v>
      </c>
      <c r="I119" s="5">
        <v>486626405</v>
      </c>
      <c r="J119" s="5">
        <v>162389808</v>
      </c>
      <c r="K119" s="5">
        <v>0</v>
      </c>
      <c r="L119" s="5">
        <f t="shared" si="14"/>
        <v>649016213</v>
      </c>
      <c r="M119" s="5">
        <v>10028395</v>
      </c>
      <c r="N119" s="5">
        <f t="shared" si="8"/>
        <v>638987818</v>
      </c>
      <c r="O119" s="5">
        <v>617389493</v>
      </c>
      <c r="P119" s="6">
        <v>1.0995999999999999</v>
      </c>
      <c r="Q119" s="5">
        <f t="shared" si="9"/>
        <v>678881</v>
      </c>
      <c r="R119" s="5">
        <v>0</v>
      </c>
      <c r="S119" s="5">
        <f t="shared" si="10"/>
        <v>678881</v>
      </c>
      <c r="T119" s="5">
        <v>0</v>
      </c>
      <c r="U119" s="5">
        <f t="shared" si="11"/>
        <v>638987818</v>
      </c>
      <c r="V119" s="6">
        <f t="shared" si="12"/>
        <v>1.0624</v>
      </c>
      <c r="W119" s="6">
        <v>1.0995999999999999</v>
      </c>
      <c r="X119" s="5">
        <f t="shared" si="13"/>
        <v>713658</v>
      </c>
    </row>
    <row r="120" spans="1:24" x14ac:dyDescent="0.25">
      <c r="A120">
        <v>2017</v>
      </c>
      <c r="B120">
        <v>32</v>
      </c>
      <c r="C120" t="s">
        <v>255</v>
      </c>
      <c r="D120" s="4">
        <v>8</v>
      </c>
      <c r="E120" t="s">
        <v>0</v>
      </c>
      <c r="F120" t="s">
        <v>255</v>
      </c>
      <c r="G120" t="s">
        <v>94</v>
      </c>
      <c r="H120" t="s">
        <v>242</v>
      </c>
      <c r="I120" s="5">
        <v>484939871</v>
      </c>
      <c r="J120" s="5">
        <v>94886737</v>
      </c>
      <c r="K120" s="5">
        <v>18447973</v>
      </c>
      <c r="L120" s="5">
        <f t="shared" si="14"/>
        <v>598274581</v>
      </c>
      <c r="M120" s="5">
        <v>8737196</v>
      </c>
      <c r="N120" s="5">
        <f t="shared" si="8"/>
        <v>589537385</v>
      </c>
      <c r="O120" s="5">
        <v>576700819</v>
      </c>
      <c r="P120" s="6">
        <v>9.1366999999999994</v>
      </c>
      <c r="Q120" s="5">
        <f t="shared" si="9"/>
        <v>5269142</v>
      </c>
      <c r="R120" s="5">
        <v>0</v>
      </c>
      <c r="S120" s="5">
        <f t="shared" si="10"/>
        <v>5269142</v>
      </c>
      <c r="T120" s="5">
        <v>0</v>
      </c>
      <c r="U120" s="5">
        <f t="shared" si="11"/>
        <v>589537385</v>
      </c>
      <c r="V120" s="6">
        <f t="shared" si="12"/>
        <v>8.9377999999999993</v>
      </c>
      <c r="W120" s="6">
        <v>9.1366999999999994</v>
      </c>
      <c r="X120" s="5">
        <f t="shared" si="13"/>
        <v>5466255</v>
      </c>
    </row>
    <row r="121" spans="1:24" x14ac:dyDescent="0.25">
      <c r="A121">
        <v>2017</v>
      </c>
      <c r="B121">
        <v>32</v>
      </c>
      <c r="C121" t="s">
        <v>255</v>
      </c>
      <c r="D121" s="4">
        <v>8</v>
      </c>
      <c r="E121" t="s">
        <v>0</v>
      </c>
      <c r="F121" t="s">
        <v>256</v>
      </c>
      <c r="G121" t="s">
        <v>97</v>
      </c>
      <c r="H121" t="s">
        <v>256</v>
      </c>
      <c r="I121" s="5">
        <v>484939871</v>
      </c>
      <c r="J121" s="5">
        <v>94886737</v>
      </c>
      <c r="K121" s="5">
        <v>18447973</v>
      </c>
      <c r="L121" s="5">
        <f t="shared" si="14"/>
        <v>598274581</v>
      </c>
      <c r="M121" s="5">
        <v>8737196</v>
      </c>
      <c r="N121" s="5">
        <f t="shared" si="8"/>
        <v>589537385</v>
      </c>
      <c r="O121" s="5">
        <v>576700819</v>
      </c>
      <c r="P121" s="6">
        <v>2.75</v>
      </c>
      <c r="Q121" s="5">
        <f t="shared" si="9"/>
        <v>1585927</v>
      </c>
      <c r="R121" s="5">
        <v>0</v>
      </c>
      <c r="S121" s="5">
        <f t="shared" si="10"/>
        <v>1585927</v>
      </c>
      <c r="T121" s="5">
        <v>0</v>
      </c>
      <c r="U121" s="5">
        <f t="shared" si="11"/>
        <v>589537385</v>
      </c>
      <c r="V121" s="6">
        <f t="shared" si="12"/>
        <v>2.6901000000000002</v>
      </c>
      <c r="W121" s="6">
        <v>2.75</v>
      </c>
      <c r="X121" s="5">
        <f t="shared" si="13"/>
        <v>1645255</v>
      </c>
    </row>
    <row r="122" spans="1:24" x14ac:dyDescent="0.25">
      <c r="A122">
        <v>2017</v>
      </c>
      <c r="B122">
        <v>33</v>
      </c>
      <c r="C122" t="s">
        <v>257</v>
      </c>
      <c r="D122" s="4">
        <v>8</v>
      </c>
      <c r="E122" t="s">
        <v>0</v>
      </c>
      <c r="F122" t="s">
        <v>258</v>
      </c>
      <c r="G122" t="s">
        <v>94</v>
      </c>
      <c r="H122" t="s">
        <v>95</v>
      </c>
      <c r="I122" s="5">
        <v>1522313572</v>
      </c>
      <c r="J122" s="5">
        <v>96351929</v>
      </c>
      <c r="K122" s="5">
        <v>534434</v>
      </c>
      <c r="L122" s="5">
        <f t="shared" si="14"/>
        <v>1619199935</v>
      </c>
      <c r="M122" s="5">
        <v>37592427</v>
      </c>
      <c r="N122" s="5">
        <f t="shared" si="8"/>
        <v>1581607508</v>
      </c>
      <c r="O122" s="5">
        <v>1479206937</v>
      </c>
      <c r="P122" s="6">
        <v>7.2442000000000002</v>
      </c>
      <c r="Q122" s="5">
        <f t="shared" si="9"/>
        <v>10715671</v>
      </c>
      <c r="R122" s="5">
        <v>155348</v>
      </c>
      <c r="S122" s="5">
        <f t="shared" si="10"/>
        <v>10560323</v>
      </c>
      <c r="T122" s="5">
        <v>23099759</v>
      </c>
      <c r="U122" s="5">
        <f t="shared" si="11"/>
        <v>1558507749</v>
      </c>
      <c r="V122" s="6">
        <f t="shared" si="12"/>
        <v>6.7759</v>
      </c>
      <c r="W122" s="6">
        <v>7.2442000000000002</v>
      </c>
      <c r="X122" s="5">
        <f t="shared" si="13"/>
        <v>11729808</v>
      </c>
    </row>
    <row r="123" spans="1:24" x14ac:dyDescent="0.25">
      <c r="A123">
        <v>2017</v>
      </c>
      <c r="B123">
        <v>33</v>
      </c>
      <c r="C123" t="s">
        <v>257</v>
      </c>
      <c r="D123" s="4">
        <v>8</v>
      </c>
      <c r="E123" t="s">
        <v>0</v>
      </c>
      <c r="F123" t="s">
        <v>259</v>
      </c>
      <c r="G123" t="s">
        <v>105</v>
      </c>
      <c r="H123" t="s">
        <v>259</v>
      </c>
      <c r="I123" s="5">
        <v>30746749</v>
      </c>
      <c r="J123" s="5">
        <v>7694502</v>
      </c>
      <c r="K123" s="5">
        <v>0</v>
      </c>
      <c r="L123" s="5">
        <f t="shared" si="14"/>
        <v>38441251</v>
      </c>
      <c r="M123" s="5">
        <v>445457</v>
      </c>
      <c r="N123" s="5">
        <f t="shared" si="8"/>
        <v>37995794</v>
      </c>
      <c r="O123" s="5">
        <v>35977858</v>
      </c>
      <c r="P123" s="6">
        <v>0.5</v>
      </c>
      <c r="Q123" s="5">
        <f t="shared" si="9"/>
        <v>17989</v>
      </c>
      <c r="R123" s="5">
        <v>0</v>
      </c>
      <c r="S123" s="5">
        <f t="shared" si="10"/>
        <v>17989</v>
      </c>
      <c r="T123" s="5">
        <v>0</v>
      </c>
      <c r="U123" s="5">
        <f t="shared" si="11"/>
        <v>37995794</v>
      </c>
      <c r="V123" s="6">
        <f t="shared" si="12"/>
        <v>0.47339999999999999</v>
      </c>
      <c r="W123" s="6">
        <v>0.5</v>
      </c>
      <c r="X123" s="5">
        <f t="shared" si="13"/>
        <v>19221</v>
      </c>
    </row>
    <row r="124" spans="1:24" x14ac:dyDescent="0.25">
      <c r="A124">
        <v>2017</v>
      </c>
      <c r="B124">
        <v>33</v>
      </c>
      <c r="C124" t="s">
        <v>257</v>
      </c>
      <c r="D124" s="4">
        <v>8</v>
      </c>
      <c r="E124" t="s">
        <v>0</v>
      </c>
      <c r="F124" t="s">
        <v>260</v>
      </c>
      <c r="G124" t="s">
        <v>105</v>
      </c>
      <c r="H124" t="s">
        <v>260</v>
      </c>
      <c r="I124" s="5">
        <v>45654246</v>
      </c>
      <c r="J124" s="5">
        <v>11035988</v>
      </c>
      <c r="K124" s="5">
        <v>0</v>
      </c>
      <c r="L124" s="5">
        <f t="shared" si="14"/>
        <v>56690234</v>
      </c>
      <c r="M124" s="5">
        <v>248123</v>
      </c>
      <c r="N124" s="5">
        <f t="shared" si="8"/>
        <v>56442111</v>
      </c>
      <c r="O124" s="5">
        <v>52073522</v>
      </c>
      <c r="P124" s="6">
        <v>0.5</v>
      </c>
      <c r="Q124" s="5">
        <f t="shared" si="9"/>
        <v>26037</v>
      </c>
      <c r="R124" s="5">
        <v>0</v>
      </c>
      <c r="S124" s="5">
        <f t="shared" si="10"/>
        <v>26037</v>
      </c>
      <c r="T124" s="5">
        <v>0</v>
      </c>
      <c r="U124" s="5">
        <f t="shared" si="11"/>
        <v>56442111</v>
      </c>
      <c r="V124" s="6">
        <f t="shared" si="12"/>
        <v>0.46129999999999999</v>
      </c>
      <c r="W124" s="6">
        <v>0.5</v>
      </c>
      <c r="X124" s="5">
        <f t="shared" si="13"/>
        <v>28345</v>
      </c>
    </row>
    <row r="125" spans="1:24" x14ac:dyDescent="0.25">
      <c r="A125">
        <v>2017</v>
      </c>
      <c r="B125">
        <v>33</v>
      </c>
      <c r="C125" t="s">
        <v>257</v>
      </c>
      <c r="D125" s="4">
        <v>8</v>
      </c>
      <c r="E125" t="s">
        <v>0</v>
      </c>
      <c r="F125" t="s">
        <v>261</v>
      </c>
      <c r="G125" t="s">
        <v>105</v>
      </c>
      <c r="H125" t="s">
        <v>261</v>
      </c>
      <c r="I125" s="5">
        <v>95747453</v>
      </c>
      <c r="J125" s="5">
        <v>20426846</v>
      </c>
      <c r="K125" s="5">
        <v>0</v>
      </c>
      <c r="L125" s="5">
        <f t="shared" si="14"/>
        <v>116174299</v>
      </c>
      <c r="M125" s="5">
        <v>1520570</v>
      </c>
      <c r="N125" s="5">
        <f t="shared" si="8"/>
        <v>114653729</v>
      </c>
      <c r="O125" s="5">
        <v>108699115</v>
      </c>
      <c r="P125" s="6">
        <v>0.5</v>
      </c>
      <c r="Q125" s="5">
        <f t="shared" si="9"/>
        <v>54350</v>
      </c>
      <c r="R125" s="5">
        <v>0</v>
      </c>
      <c r="S125" s="5">
        <f t="shared" si="10"/>
        <v>54350</v>
      </c>
      <c r="T125" s="5">
        <v>0</v>
      </c>
      <c r="U125" s="5">
        <f t="shared" si="11"/>
        <v>114653729</v>
      </c>
      <c r="V125" s="6">
        <f t="shared" si="12"/>
        <v>0.47399999999999998</v>
      </c>
      <c r="W125" s="6">
        <v>0.5</v>
      </c>
      <c r="X125" s="5">
        <f t="shared" si="13"/>
        <v>58087</v>
      </c>
    </row>
    <row r="126" spans="1:24" x14ac:dyDescent="0.25">
      <c r="A126">
        <v>2017</v>
      </c>
      <c r="B126">
        <v>33</v>
      </c>
      <c r="C126" t="s">
        <v>257</v>
      </c>
      <c r="D126" s="4">
        <v>8</v>
      </c>
      <c r="E126" t="s">
        <v>0</v>
      </c>
      <c r="F126" t="s">
        <v>262</v>
      </c>
      <c r="G126" t="s">
        <v>105</v>
      </c>
      <c r="H126" t="s">
        <v>262</v>
      </c>
      <c r="I126" s="5">
        <v>1029301689</v>
      </c>
      <c r="J126" s="5">
        <v>26930147</v>
      </c>
      <c r="K126" s="5">
        <v>133175</v>
      </c>
      <c r="L126" s="5">
        <f t="shared" si="14"/>
        <v>1056365011</v>
      </c>
      <c r="M126" s="5">
        <v>32666548</v>
      </c>
      <c r="N126" s="5">
        <f t="shared" si="8"/>
        <v>1023698463</v>
      </c>
      <c r="O126" s="5">
        <v>946090686</v>
      </c>
      <c r="P126" s="6">
        <v>0.5</v>
      </c>
      <c r="Q126" s="5">
        <f t="shared" si="9"/>
        <v>473045</v>
      </c>
      <c r="R126" s="5">
        <v>0</v>
      </c>
      <c r="S126" s="5">
        <f t="shared" si="10"/>
        <v>473045</v>
      </c>
      <c r="T126" s="5">
        <v>0</v>
      </c>
      <c r="U126" s="5">
        <f t="shared" si="11"/>
        <v>1023698463</v>
      </c>
      <c r="V126" s="6">
        <f t="shared" si="12"/>
        <v>0.46210000000000001</v>
      </c>
      <c r="W126" s="6">
        <v>0.5</v>
      </c>
      <c r="X126" s="5">
        <f t="shared" si="13"/>
        <v>528183</v>
      </c>
    </row>
    <row r="127" spans="1:24" x14ac:dyDescent="0.25">
      <c r="A127">
        <v>2017</v>
      </c>
      <c r="B127">
        <v>34</v>
      </c>
      <c r="C127" t="s">
        <v>263</v>
      </c>
      <c r="D127" s="4">
        <v>7</v>
      </c>
      <c r="E127" t="s">
        <v>0</v>
      </c>
      <c r="F127" t="s">
        <v>263</v>
      </c>
      <c r="G127" t="s">
        <v>94</v>
      </c>
      <c r="H127" t="s">
        <v>242</v>
      </c>
      <c r="I127" s="5">
        <v>353909052</v>
      </c>
      <c r="J127" s="5">
        <v>364990892</v>
      </c>
      <c r="K127" s="5">
        <v>23018185</v>
      </c>
      <c r="L127" s="5">
        <f t="shared" si="14"/>
        <v>741918129</v>
      </c>
      <c r="M127" s="5">
        <v>4379066</v>
      </c>
      <c r="N127" s="5">
        <f t="shared" si="8"/>
        <v>737539063</v>
      </c>
      <c r="O127" s="5">
        <v>746747933</v>
      </c>
      <c r="P127" s="6">
        <v>10</v>
      </c>
      <c r="Q127" s="5">
        <f t="shared" si="9"/>
        <v>7467479</v>
      </c>
      <c r="R127" s="5">
        <v>0</v>
      </c>
      <c r="S127" s="5">
        <f t="shared" si="10"/>
        <v>7467479</v>
      </c>
      <c r="T127" s="5">
        <v>0</v>
      </c>
      <c r="U127" s="5">
        <f t="shared" si="11"/>
        <v>737539063</v>
      </c>
      <c r="V127" s="6">
        <f t="shared" si="12"/>
        <v>10.1249</v>
      </c>
      <c r="W127" s="6">
        <v>10</v>
      </c>
      <c r="X127" s="5">
        <f t="shared" si="13"/>
        <v>7419181</v>
      </c>
    </row>
    <row r="128" spans="1:24" x14ac:dyDescent="0.25">
      <c r="A128">
        <v>2017</v>
      </c>
      <c r="B128">
        <v>35</v>
      </c>
      <c r="C128" t="s">
        <v>264</v>
      </c>
      <c r="D128" s="4">
        <v>7</v>
      </c>
      <c r="E128" t="s">
        <v>0</v>
      </c>
      <c r="F128" t="s">
        <v>264</v>
      </c>
      <c r="G128" t="s">
        <v>94</v>
      </c>
      <c r="H128" t="s">
        <v>95</v>
      </c>
      <c r="I128" s="5">
        <v>795341944</v>
      </c>
      <c r="J128" s="5">
        <v>743843842</v>
      </c>
      <c r="K128" s="5">
        <v>6675058</v>
      </c>
      <c r="L128" s="5">
        <f t="shared" si="14"/>
        <v>1545860844</v>
      </c>
      <c r="M128" s="5">
        <v>7984946</v>
      </c>
      <c r="N128" s="5">
        <f t="shared" si="8"/>
        <v>1537875898</v>
      </c>
      <c r="O128" s="5">
        <v>1544806660</v>
      </c>
      <c r="P128" s="6">
        <v>8.8991000000000007</v>
      </c>
      <c r="Q128" s="5">
        <f t="shared" si="9"/>
        <v>13747389</v>
      </c>
      <c r="R128" s="5">
        <v>337538</v>
      </c>
      <c r="S128" s="5">
        <f t="shared" si="10"/>
        <v>13409851</v>
      </c>
      <c r="T128" s="5">
        <v>429227</v>
      </c>
      <c r="U128" s="5">
        <f t="shared" si="11"/>
        <v>1537446671</v>
      </c>
      <c r="V128" s="6">
        <f t="shared" si="12"/>
        <v>8.7222000000000008</v>
      </c>
      <c r="W128" s="6">
        <v>8.8991000000000007</v>
      </c>
      <c r="X128" s="5">
        <f t="shared" si="13"/>
        <v>13756770</v>
      </c>
    </row>
    <row r="129" spans="1:24" x14ac:dyDescent="0.25">
      <c r="A129">
        <v>2017</v>
      </c>
      <c r="B129">
        <v>36</v>
      </c>
      <c r="C129" t="s">
        <v>265</v>
      </c>
      <c r="D129" s="4">
        <v>8</v>
      </c>
      <c r="E129" t="s">
        <v>0</v>
      </c>
      <c r="F129" t="s">
        <v>265</v>
      </c>
      <c r="G129" t="s">
        <v>94</v>
      </c>
      <c r="H129" t="s">
        <v>95</v>
      </c>
      <c r="I129" s="5">
        <v>1385214689</v>
      </c>
      <c r="J129" s="5">
        <v>519756223</v>
      </c>
      <c r="K129" s="5">
        <v>5746917</v>
      </c>
      <c r="L129" s="5">
        <f t="shared" si="14"/>
        <v>1910717829</v>
      </c>
      <c r="M129" s="5">
        <v>19241991</v>
      </c>
      <c r="N129" s="5">
        <f t="shared" si="8"/>
        <v>1891475838</v>
      </c>
      <c r="O129" s="5">
        <v>1840736755</v>
      </c>
      <c r="P129" s="6">
        <v>8.4908999999999999</v>
      </c>
      <c r="Q129" s="5">
        <f t="shared" si="9"/>
        <v>15629512</v>
      </c>
      <c r="R129" s="5">
        <v>0</v>
      </c>
      <c r="S129" s="5">
        <f t="shared" si="10"/>
        <v>15629512</v>
      </c>
      <c r="T129" s="5">
        <v>311095</v>
      </c>
      <c r="U129" s="5">
        <f t="shared" si="11"/>
        <v>1891164743</v>
      </c>
      <c r="V129" s="6">
        <f t="shared" si="12"/>
        <v>8.2645</v>
      </c>
      <c r="W129" s="6">
        <v>8.4908999999999999</v>
      </c>
      <c r="X129" s="5">
        <f t="shared" si="13"/>
        <v>16223714</v>
      </c>
    </row>
    <row r="130" spans="1:24" x14ac:dyDescent="0.25">
      <c r="A130">
        <v>2017</v>
      </c>
      <c r="B130">
        <v>37</v>
      </c>
      <c r="C130" t="s">
        <v>266</v>
      </c>
      <c r="D130" s="4">
        <v>8</v>
      </c>
      <c r="E130" t="s">
        <v>0</v>
      </c>
      <c r="F130" t="s">
        <v>267</v>
      </c>
      <c r="G130" t="s">
        <v>105</v>
      </c>
      <c r="H130" t="s">
        <v>267</v>
      </c>
      <c r="I130" s="5">
        <v>7022785686</v>
      </c>
      <c r="J130" s="5">
        <v>1151311904</v>
      </c>
      <c r="K130" s="5">
        <v>7482942</v>
      </c>
      <c r="L130" s="5">
        <f t="shared" si="14"/>
        <v>8181580532</v>
      </c>
      <c r="M130" s="5">
        <v>132715665</v>
      </c>
      <c r="N130" s="5">
        <f t="shared" ref="N130:N193" si="15">L130-M130</f>
        <v>8048864867</v>
      </c>
      <c r="O130" s="5">
        <v>7703965474</v>
      </c>
      <c r="P130" s="6">
        <v>0.11020000000000001</v>
      </c>
      <c r="Q130" s="5">
        <f t="shared" ref="Q130:Q193" si="16">ROUND(O130*P130/1000,0)</f>
        <v>848977</v>
      </c>
      <c r="R130" s="5">
        <v>594</v>
      </c>
      <c r="S130" s="5">
        <f t="shared" ref="S130:S193" si="17">Q130-R130</f>
        <v>848383</v>
      </c>
      <c r="T130" s="5">
        <v>4817764</v>
      </c>
      <c r="U130" s="5">
        <f t="shared" ref="U130:U193" si="18">N130-T130</f>
        <v>8044047103</v>
      </c>
      <c r="V130" s="6">
        <f t="shared" ref="V130:V193" si="19">IFERROR(ROUND(S130/U130*1000,4),"")</f>
        <v>0.1055</v>
      </c>
      <c r="W130" s="6">
        <v>0.11020000000000001</v>
      </c>
      <c r="X130" s="5">
        <f t="shared" si="13"/>
        <v>901610</v>
      </c>
    </row>
    <row r="131" spans="1:24" x14ac:dyDescent="0.25">
      <c r="A131">
        <v>2017</v>
      </c>
      <c r="B131">
        <v>37</v>
      </c>
      <c r="C131" t="s">
        <v>266</v>
      </c>
      <c r="D131" s="4">
        <v>8</v>
      </c>
      <c r="E131" t="s">
        <v>0</v>
      </c>
      <c r="F131" t="s">
        <v>268</v>
      </c>
      <c r="G131" t="s">
        <v>105</v>
      </c>
      <c r="H131" t="s">
        <v>268</v>
      </c>
      <c r="I131" s="5">
        <v>7022785686</v>
      </c>
      <c r="J131" s="5">
        <v>1151311904</v>
      </c>
      <c r="K131" s="5">
        <v>7482942</v>
      </c>
      <c r="L131" s="5">
        <f t="shared" si="14"/>
        <v>8181580532</v>
      </c>
      <c r="M131" s="5">
        <v>132715665</v>
      </c>
      <c r="N131" s="5">
        <f t="shared" si="15"/>
        <v>8048864867</v>
      </c>
      <c r="O131" s="5">
        <v>7703965474</v>
      </c>
      <c r="P131" s="6">
        <v>0.70909999999999995</v>
      </c>
      <c r="Q131" s="5">
        <f t="shared" si="16"/>
        <v>5462882</v>
      </c>
      <c r="R131" s="5">
        <v>3819</v>
      </c>
      <c r="S131" s="5">
        <f t="shared" si="17"/>
        <v>5459063</v>
      </c>
      <c r="T131" s="5">
        <v>4817764</v>
      </c>
      <c r="U131" s="5">
        <f t="shared" si="18"/>
        <v>8044047103</v>
      </c>
      <c r="V131" s="6">
        <f t="shared" si="19"/>
        <v>0.67859999999999998</v>
      </c>
      <c r="W131" s="6">
        <v>0.70909999999999995</v>
      </c>
      <c r="X131" s="5">
        <f t="shared" ref="X131:X194" si="20">ROUND(L131*W131/1000,0)</f>
        <v>5801559</v>
      </c>
    </row>
    <row r="132" spans="1:24" x14ac:dyDescent="0.25">
      <c r="A132">
        <v>2017</v>
      </c>
      <c r="B132">
        <v>37</v>
      </c>
      <c r="C132" t="s">
        <v>266</v>
      </c>
      <c r="D132" s="4">
        <v>8</v>
      </c>
      <c r="E132" t="s">
        <v>0</v>
      </c>
      <c r="F132" t="s">
        <v>269</v>
      </c>
      <c r="G132" t="s">
        <v>97</v>
      </c>
      <c r="H132" t="s">
        <v>269</v>
      </c>
      <c r="I132" s="5">
        <v>7022785686</v>
      </c>
      <c r="J132" s="5">
        <v>1151311904</v>
      </c>
      <c r="K132" s="5">
        <v>7482942</v>
      </c>
      <c r="L132" s="5">
        <f t="shared" si="14"/>
        <v>8181580532</v>
      </c>
      <c r="M132" s="5">
        <v>132715665</v>
      </c>
      <c r="N132" s="5">
        <f t="shared" si="15"/>
        <v>8048864867</v>
      </c>
      <c r="O132" s="5">
        <v>7703965474</v>
      </c>
      <c r="P132" s="6">
        <v>0.67</v>
      </c>
      <c r="Q132" s="5">
        <f t="shared" si="16"/>
        <v>5161657</v>
      </c>
      <c r="R132" s="5">
        <v>3609</v>
      </c>
      <c r="S132" s="5">
        <f t="shared" si="17"/>
        <v>5158048</v>
      </c>
      <c r="T132" s="5">
        <v>4817764</v>
      </c>
      <c r="U132" s="5">
        <f t="shared" si="18"/>
        <v>8044047103</v>
      </c>
      <c r="V132" s="6">
        <f t="shared" si="19"/>
        <v>0.64119999999999999</v>
      </c>
      <c r="W132" s="6">
        <v>0.67</v>
      </c>
      <c r="X132" s="5">
        <f t="shared" si="20"/>
        <v>5481659</v>
      </c>
    </row>
    <row r="133" spans="1:24" x14ac:dyDescent="0.25">
      <c r="A133">
        <v>2017</v>
      </c>
      <c r="B133">
        <v>37</v>
      </c>
      <c r="C133" t="s">
        <v>266</v>
      </c>
      <c r="D133" s="4">
        <v>8</v>
      </c>
      <c r="E133" t="s">
        <v>0</v>
      </c>
      <c r="F133" t="s">
        <v>266</v>
      </c>
      <c r="G133" t="s">
        <v>94</v>
      </c>
      <c r="H133" t="s">
        <v>95</v>
      </c>
      <c r="I133" s="5">
        <v>7022785686</v>
      </c>
      <c r="J133" s="5">
        <v>1151311904</v>
      </c>
      <c r="K133" s="5">
        <v>7482942</v>
      </c>
      <c r="L133" s="5">
        <f t="shared" si="14"/>
        <v>8181580532</v>
      </c>
      <c r="M133" s="5">
        <v>132715665</v>
      </c>
      <c r="N133" s="5">
        <f t="shared" si="15"/>
        <v>8048864867</v>
      </c>
      <c r="O133" s="5">
        <v>7703965474</v>
      </c>
      <c r="P133" s="6">
        <v>6.9912000000000001</v>
      </c>
      <c r="Q133" s="5">
        <f t="shared" si="16"/>
        <v>53859963</v>
      </c>
      <c r="R133" s="5">
        <v>37656</v>
      </c>
      <c r="S133" s="5">
        <f t="shared" si="17"/>
        <v>53822307</v>
      </c>
      <c r="T133" s="5">
        <v>4817764</v>
      </c>
      <c r="U133" s="5">
        <f t="shared" si="18"/>
        <v>8044047103</v>
      </c>
      <c r="V133" s="6">
        <f t="shared" si="19"/>
        <v>6.6909000000000001</v>
      </c>
      <c r="W133" s="6">
        <v>6.9912000000000001</v>
      </c>
      <c r="X133" s="5">
        <f t="shared" si="20"/>
        <v>57199066</v>
      </c>
    </row>
    <row r="134" spans="1:24" x14ac:dyDescent="0.25">
      <c r="A134">
        <v>2017</v>
      </c>
      <c r="B134">
        <v>37</v>
      </c>
      <c r="C134" t="s">
        <v>266</v>
      </c>
      <c r="D134" s="4">
        <v>8</v>
      </c>
      <c r="E134" t="s">
        <v>0</v>
      </c>
      <c r="F134" t="s">
        <v>270</v>
      </c>
      <c r="G134" t="s">
        <v>97</v>
      </c>
      <c r="H134" t="s">
        <v>270</v>
      </c>
      <c r="I134" s="5">
        <v>6660732151</v>
      </c>
      <c r="J134" s="5">
        <v>1105802728</v>
      </c>
      <c r="K134" s="5">
        <v>6946786</v>
      </c>
      <c r="L134" s="5">
        <f t="shared" si="14"/>
        <v>7773481665</v>
      </c>
      <c r="M134" s="5">
        <v>126378053</v>
      </c>
      <c r="N134" s="5">
        <f t="shared" si="15"/>
        <v>7647103612</v>
      </c>
      <c r="O134" s="5">
        <v>7021856130</v>
      </c>
      <c r="P134" s="6">
        <v>0</v>
      </c>
      <c r="Q134" s="5">
        <f t="shared" si="16"/>
        <v>0</v>
      </c>
      <c r="R134" s="5">
        <v>0</v>
      </c>
      <c r="S134" s="5">
        <f t="shared" si="17"/>
        <v>0</v>
      </c>
      <c r="T134" s="5">
        <v>0</v>
      </c>
      <c r="U134" s="5">
        <f t="shared" si="18"/>
        <v>7647103612</v>
      </c>
      <c r="V134" s="6">
        <f t="shared" si="19"/>
        <v>0</v>
      </c>
      <c r="W134" s="6">
        <v>0.5</v>
      </c>
      <c r="X134" s="5">
        <f t="shared" si="20"/>
        <v>3886741</v>
      </c>
    </row>
    <row r="135" spans="1:24" x14ac:dyDescent="0.25">
      <c r="A135">
        <v>2017</v>
      </c>
      <c r="B135">
        <v>37</v>
      </c>
      <c r="C135" t="s">
        <v>266</v>
      </c>
      <c r="D135" s="4">
        <v>8</v>
      </c>
      <c r="E135" t="s">
        <v>0</v>
      </c>
      <c r="F135" t="s">
        <v>271</v>
      </c>
      <c r="G135" t="s">
        <v>97</v>
      </c>
      <c r="H135" t="s">
        <v>271</v>
      </c>
      <c r="I135" s="5">
        <v>7008568740</v>
      </c>
      <c r="J135" s="5">
        <v>1149041686</v>
      </c>
      <c r="K135" s="5">
        <v>7482942</v>
      </c>
      <c r="L135" s="5">
        <f t="shared" si="14"/>
        <v>8165093368</v>
      </c>
      <c r="M135" s="5">
        <v>132623131</v>
      </c>
      <c r="N135" s="5">
        <f t="shared" si="15"/>
        <v>8032470237</v>
      </c>
      <c r="O135" s="5">
        <v>7687575425</v>
      </c>
      <c r="P135" s="6">
        <v>0.1139</v>
      </c>
      <c r="Q135" s="5">
        <f t="shared" si="16"/>
        <v>875615</v>
      </c>
      <c r="R135" s="5">
        <v>613</v>
      </c>
      <c r="S135" s="5">
        <f t="shared" si="17"/>
        <v>875002</v>
      </c>
      <c r="T135" s="5">
        <v>4817764</v>
      </c>
      <c r="U135" s="5">
        <f t="shared" si="18"/>
        <v>8027652473</v>
      </c>
      <c r="V135" s="6">
        <f t="shared" si="19"/>
        <v>0.109</v>
      </c>
      <c r="W135" s="6">
        <v>0.1139</v>
      </c>
      <c r="X135" s="5">
        <f t="shared" si="20"/>
        <v>930004</v>
      </c>
    </row>
    <row r="136" spans="1:24" x14ac:dyDescent="0.25">
      <c r="A136">
        <v>2017</v>
      </c>
      <c r="B136">
        <v>38</v>
      </c>
      <c r="C136" t="s">
        <v>272</v>
      </c>
      <c r="D136" s="4">
        <v>8</v>
      </c>
      <c r="E136" t="s">
        <v>0</v>
      </c>
      <c r="F136" t="s">
        <v>272</v>
      </c>
      <c r="G136" t="s">
        <v>94</v>
      </c>
      <c r="H136" t="s">
        <v>242</v>
      </c>
      <c r="I136" s="5">
        <v>4188928950</v>
      </c>
      <c r="J136" s="5">
        <v>478135837</v>
      </c>
      <c r="K136" s="5">
        <v>33565008</v>
      </c>
      <c r="L136" s="5">
        <f t="shared" si="14"/>
        <v>4700629795</v>
      </c>
      <c r="M136" s="5">
        <v>35407335</v>
      </c>
      <c r="N136" s="5">
        <f t="shared" si="15"/>
        <v>4665222460</v>
      </c>
      <c r="O136" s="5">
        <v>4631200563</v>
      </c>
      <c r="P136" s="6">
        <v>8.5500000000000007</v>
      </c>
      <c r="Q136" s="5">
        <f t="shared" si="16"/>
        <v>39596765</v>
      </c>
      <c r="R136" s="5">
        <v>1033642</v>
      </c>
      <c r="S136" s="5">
        <f t="shared" si="17"/>
        <v>38563123</v>
      </c>
      <c r="T136" s="5">
        <v>127090380</v>
      </c>
      <c r="U136" s="5">
        <f t="shared" si="18"/>
        <v>4538132080</v>
      </c>
      <c r="V136" s="6">
        <f t="shared" si="19"/>
        <v>8.4976000000000003</v>
      </c>
      <c r="W136" s="6">
        <v>9.5500000000000007</v>
      </c>
      <c r="X136" s="5">
        <f t="shared" si="20"/>
        <v>44891015</v>
      </c>
    </row>
    <row r="137" spans="1:24" x14ac:dyDescent="0.25">
      <c r="A137">
        <v>2017</v>
      </c>
      <c r="B137">
        <v>39</v>
      </c>
      <c r="C137" t="s">
        <v>273</v>
      </c>
      <c r="D137" s="4">
        <v>7</v>
      </c>
      <c r="E137" t="s">
        <v>0</v>
      </c>
      <c r="F137" t="s">
        <v>274</v>
      </c>
      <c r="G137" t="s">
        <v>97</v>
      </c>
      <c r="H137" t="s">
        <v>274</v>
      </c>
      <c r="I137" s="5">
        <v>46933097769</v>
      </c>
      <c r="J137" s="5">
        <v>5259010916</v>
      </c>
      <c r="K137" s="5">
        <v>59823179</v>
      </c>
      <c r="L137" s="5">
        <f t="shared" si="14"/>
        <v>52251931864</v>
      </c>
      <c r="M137" s="5">
        <v>1243406723</v>
      </c>
      <c r="N137" s="5">
        <f t="shared" si="15"/>
        <v>51008525141</v>
      </c>
      <c r="O137" s="5">
        <v>48103552583</v>
      </c>
      <c r="P137" s="6">
        <v>4.3745000000000003</v>
      </c>
      <c r="Q137" s="5">
        <f t="shared" si="16"/>
        <v>210428991</v>
      </c>
      <c r="R137" s="5">
        <v>0</v>
      </c>
      <c r="S137" s="5">
        <f t="shared" si="17"/>
        <v>210428991</v>
      </c>
      <c r="T137" s="5">
        <v>0</v>
      </c>
      <c r="U137" s="5">
        <f t="shared" si="18"/>
        <v>51008525141</v>
      </c>
      <c r="V137" s="6">
        <f t="shared" si="19"/>
        <v>4.1254</v>
      </c>
      <c r="W137" s="6">
        <v>4.3745000000000003</v>
      </c>
      <c r="X137" s="5">
        <f t="shared" si="20"/>
        <v>228576076</v>
      </c>
    </row>
    <row r="138" spans="1:24" x14ac:dyDescent="0.25">
      <c r="A138">
        <v>2017</v>
      </c>
      <c r="B138">
        <v>39</v>
      </c>
      <c r="C138" t="s">
        <v>273</v>
      </c>
      <c r="D138" s="4">
        <v>7</v>
      </c>
      <c r="E138" t="s">
        <v>0</v>
      </c>
      <c r="F138" t="s">
        <v>273</v>
      </c>
      <c r="G138" t="s">
        <v>94</v>
      </c>
      <c r="H138" t="s">
        <v>95</v>
      </c>
      <c r="I138" s="5">
        <v>77938825125</v>
      </c>
      <c r="J138" s="5">
        <v>8155448297</v>
      </c>
      <c r="K138" s="5">
        <v>113678745</v>
      </c>
      <c r="L138" s="5">
        <f t="shared" si="14"/>
        <v>86207952167</v>
      </c>
      <c r="M138" s="5">
        <v>1922240715</v>
      </c>
      <c r="N138" s="5">
        <f t="shared" si="15"/>
        <v>84285711452</v>
      </c>
      <c r="O138" s="5">
        <v>79211609816</v>
      </c>
      <c r="P138" s="6">
        <v>5.7321999999999997</v>
      </c>
      <c r="Q138" s="5">
        <f t="shared" si="16"/>
        <v>454056790</v>
      </c>
      <c r="R138" s="5">
        <v>4375759</v>
      </c>
      <c r="S138" s="5">
        <f t="shared" si="17"/>
        <v>449681031</v>
      </c>
      <c r="T138" s="5">
        <v>1335906776</v>
      </c>
      <c r="U138" s="5">
        <f t="shared" si="18"/>
        <v>82949804676</v>
      </c>
      <c r="V138" s="6">
        <f t="shared" si="19"/>
        <v>5.4211</v>
      </c>
      <c r="W138" s="6">
        <v>5.7309000000000001</v>
      </c>
      <c r="X138" s="5">
        <f t="shared" si="20"/>
        <v>494049153</v>
      </c>
    </row>
    <row r="139" spans="1:24" x14ac:dyDescent="0.25">
      <c r="A139">
        <v>2017</v>
      </c>
      <c r="B139">
        <v>39</v>
      </c>
      <c r="C139" t="s">
        <v>273</v>
      </c>
      <c r="D139" s="4">
        <v>7</v>
      </c>
      <c r="E139" t="s">
        <v>0</v>
      </c>
      <c r="F139" t="s">
        <v>275</v>
      </c>
      <c r="G139" t="s">
        <v>105</v>
      </c>
      <c r="H139" t="s">
        <v>275</v>
      </c>
      <c r="I139" s="5">
        <v>75355250450</v>
      </c>
      <c r="J139" s="5">
        <v>7695243224</v>
      </c>
      <c r="K139" s="5">
        <v>107933513</v>
      </c>
      <c r="L139" s="5">
        <f t="shared" si="14"/>
        <v>83158427187</v>
      </c>
      <c r="M139" s="5">
        <v>1870024777</v>
      </c>
      <c r="N139" s="5">
        <f t="shared" si="15"/>
        <v>81288402410</v>
      </c>
      <c r="O139" s="5">
        <v>76393612945</v>
      </c>
      <c r="P139" s="6">
        <v>0.55830000000000002</v>
      </c>
      <c r="Q139" s="5">
        <f t="shared" si="16"/>
        <v>42650554</v>
      </c>
      <c r="R139" s="5">
        <v>0</v>
      </c>
      <c r="S139" s="5">
        <f t="shared" si="17"/>
        <v>42650554</v>
      </c>
      <c r="T139" s="5">
        <v>0</v>
      </c>
      <c r="U139" s="5">
        <f t="shared" si="18"/>
        <v>81288402410</v>
      </c>
      <c r="V139" s="6">
        <f t="shared" si="19"/>
        <v>0.52470000000000006</v>
      </c>
      <c r="W139" s="6">
        <v>0.55830000000000002</v>
      </c>
      <c r="X139" s="5">
        <f t="shared" si="20"/>
        <v>46427350</v>
      </c>
    </row>
    <row r="140" spans="1:24" x14ac:dyDescent="0.25">
      <c r="A140">
        <v>2017</v>
      </c>
      <c r="B140">
        <v>40</v>
      </c>
      <c r="C140" t="s">
        <v>276</v>
      </c>
      <c r="D140" s="4">
        <v>7</v>
      </c>
      <c r="E140" t="s">
        <v>0</v>
      </c>
      <c r="F140" t="s">
        <v>276</v>
      </c>
      <c r="G140" t="s">
        <v>94</v>
      </c>
      <c r="H140" t="s">
        <v>242</v>
      </c>
      <c r="I140" s="5">
        <v>371649947</v>
      </c>
      <c r="J140" s="5">
        <v>72428828</v>
      </c>
      <c r="K140" s="5">
        <v>7386183</v>
      </c>
      <c r="L140" s="5">
        <f t="shared" si="14"/>
        <v>451464958</v>
      </c>
      <c r="M140" s="5">
        <v>4124667</v>
      </c>
      <c r="N140" s="5">
        <f t="shared" si="15"/>
        <v>447340291</v>
      </c>
      <c r="O140" s="5">
        <v>441095269</v>
      </c>
      <c r="P140" s="6">
        <v>9.1959999999999997</v>
      </c>
      <c r="Q140" s="5">
        <f t="shared" si="16"/>
        <v>4056312</v>
      </c>
      <c r="R140" s="5">
        <v>0</v>
      </c>
      <c r="S140" s="5">
        <f t="shared" si="17"/>
        <v>4056312</v>
      </c>
      <c r="T140" s="5">
        <v>0</v>
      </c>
      <c r="U140" s="5">
        <f t="shared" si="18"/>
        <v>447340291</v>
      </c>
      <c r="V140" s="6">
        <f t="shared" si="19"/>
        <v>9.0676000000000005</v>
      </c>
      <c r="W140" s="6">
        <v>9.5</v>
      </c>
      <c r="X140" s="5">
        <f t="shared" si="20"/>
        <v>4288917</v>
      </c>
    </row>
    <row r="141" spans="1:24" x14ac:dyDescent="0.25">
      <c r="A141">
        <v>2017</v>
      </c>
      <c r="B141">
        <v>41</v>
      </c>
      <c r="C141" t="s">
        <v>277</v>
      </c>
      <c r="D141" s="4">
        <v>7</v>
      </c>
      <c r="E141" t="s">
        <v>0</v>
      </c>
      <c r="F141" t="s">
        <v>278</v>
      </c>
      <c r="G141" t="s">
        <v>97</v>
      </c>
      <c r="H141" t="s">
        <v>278</v>
      </c>
      <c r="I141" s="5">
        <v>8590447955</v>
      </c>
      <c r="J141" s="5">
        <v>379960401</v>
      </c>
      <c r="K141" s="5">
        <v>15731058</v>
      </c>
      <c r="L141" s="5">
        <f t="shared" si="14"/>
        <v>8986139414</v>
      </c>
      <c r="M141" s="5">
        <v>160294525</v>
      </c>
      <c r="N141" s="5">
        <f t="shared" si="15"/>
        <v>8825844889</v>
      </c>
      <c r="O141" s="5">
        <v>8365988654</v>
      </c>
      <c r="P141" s="6">
        <v>1.0732999999999999</v>
      </c>
      <c r="Q141" s="5">
        <f t="shared" si="16"/>
        <v>8979216</v>
      </c>
      <c r="R141" s="5">
        <v>0</v>
      </c>
      <c r="S141" s="5">
        <f t="shared" si="17"/>
        <v>8979216</v>
      </c>
      <c r="T141" s="5">
        <v>0</v>
      </c>
      <c r="U141" s="5">
        <f t="shared" si="18"/>
        <v>8825844889</v>
      </c>
      <c r="V141" s="6">
        <f t="shared" si="19"/>
        <v>1.0174000000000001</v>
      </c>
      <c r="W141" s="6">
        <v>1.0732999999999999</v>
      </c>
      <c r="X141" s="5">
        <f t="shared" si="20"/>
        <v>9644823</v>
      </c>
    </row>
    <row r="142" spans="1:24" x14ac:dyDescent="0.25">
      <c r="A142">
        <v>2017</v>
      </c>
      <c r="B142">
        <v>41</v>
      </c>
      <c r="C142" t="s">
        <v>277</v>
      </c>
      <c r="D142" s="4">
        <v>7</v>
      </c>
      <c r="E142" t="s">
        <v>0</v>
      </c>
      <c r="F142" t="s">
        <v>279</v>
      </c>
      <c r="G142" t="s">
        <v>105</v>
      </c>
      <c r="H142" t="s">
        <v>279</v>
      </c>
      <c r="I142" s="5">
        <v>12789870353</v>
      </c>
      <c r="J142" s="5">
        <v>545570507</v>
      </c>
      <c r="K142" s="5">
        <v>20455257</v>
      </c>
      <c r="L142" s="5">
        <f t="shared" si="14"/>
        <v>13355896117</v>
      </c>
      <c r="M142" s="5">
        <v>230884324</v>
      </c>
      <c r="N142" s="5">
        <f t="shared" si="15"/>
        <v>13125011793</v>
      </c>
      <c r="O142" s="5">
        <v>12390321152</v>
      </c>
      <c r="P142" s="6">
        <v>2.3010000000000002</v>
      </c>
      <c r="Q142" s="5">
        <f t="shared" si="16"/>
        <v>28510129</v>
      </c>
      <c r="R142" s="5">
        <v>0</v>
      </c>
      <c r="S142" s="5">
        <f t="shared" si="17"/>
        <v>28510129</v>
      </c>
      <c r="T142" s="5">
        <v>0</v>
      </c>
      <c r="U142" s="5">
        <f t="shared" si="18"/>
        <v>13125011793</v>
      </c>
      <c r="V142" s="6">
        <f t="shared" si="19"/>
        <v>2.1722000000000001</v>
      </c>
      <c r="W142" s="6">
        <v>2.3654999999999999</v>
      </c>
      <c r="X142" s="5">
        <f t="shared" si="20"/>
        <v>31593372</v>
      </c>
    </row>
    <row r="143" spans="1:24" x14ac:dyDescent="0.25">
      <c r="A143">
        <v>2017</v>
      </c>
      <c r="B143">
        <v>41</v>
      </c>
      <c r="C143" t="s">
        <v>277</v>
      </c>
      <c r="D143" s="4">
        <v>7</v>
      </c>
      <c r="E143" t="s">
        <v>0</v>
      </c>
      <c r="F143" t="s">
        <v>277</v>
      </c>
      <c r="G143" t="s">
        <v>94</v>
      </c>
      <c r="H143" t="s">
        <v>95</v>
      </c>
      <c r="I143" s="5">
        <v>15720374767</v>
      </c>
      <c r="J143" s="5">
        <v>560681073</v>
      </c>
      <c r="K143" s="5">
        <v>20455257</v>
      </c>
      <c r="L143" s="5">
        <f t="shared" si="14"/>
        <v>16301511097</v>
      </c>
      <c r="M143" s="5">
        <v>262959513</v>
      </c>
      <c r="N143" s="5">
        <f t="shared" si="15"/>
        <v>16038551584</v>
      </c>
      <c r="O143" s="5">
        <v>15150279233</v>
      </c>
      <c r="P143" s="6">
        <v>3.3601999999999999</v>
      </c>
      <c r="Q143" s="5">
        <f t="shared" si="16"/>
        <v>50907968</v>
      </c>
      <c r="R143" s="5">
        <v>163671</v>
      </c>
      <c r="S143" s="5">
        <f t="shared" si="17"/>
        <v>50744297</v>
      </c>
      <c r="T143" s="5">
        <v>54124993</v>
      </c>
      <c r="U143" s="5">
        <f t="shared" si="18"/>
        <v>15984426591</v>
      </c>
      <c r="V143" s="6">
        <f t="shared" si="19"/>
        <v>3.1745999999999999</v>
      </c>
      <c r="W143" s="6">
        <v>3.4603999999999999</v>
      </c>
      <c r="X143" s="5">
        <f t="shared" si="20"/>
        <v>56409749</v>
      </c>
    </row>
    <row r="144" spans="1:24" s="14" customFormat="1" x14ac:dyDescent="0.25">
      <c r="A144" s="14">
        <v>2017</v>
      </c>
      <c r="B144" s="14">
        <v>42</v>
      </c>
      <c r="C144" s="14" t="s">
        <v>280</v>
      </c>
      <c r="D144" s="15">
        <v>5</v>
      </c>
      <c r="E144" s="14" t="s">
        <v>0</v>
      </c>
      <c r="F144" s="14" t="s">
        <v>280</v>
      </c>
      <c r="G144" s="14" t="s">
        <v>94</v>
      </c>
      <c r="H144" s="14" t="s">
        <v>95</v>
      </c>
      <c r="I144" s="5">
        <v>1241182023</v>
      </c>
      <c r="J144" s="5">
        <v>258163271</v>
      </c>
      <c r="K144" s="5">
        <v>37869511</v>
      </c>
      <c r="L144" s="5">
        <f t="shared" si="14"/>
        <v>1537214805</v>
      </c>
      <c r="M144" s="5">
        <v>7920678</v>
      </c>
      <c r="N144" s="5">
        <f t="shared" si="15"/>
        <v>1529294127</v>
      </c>
      <c r="O144" s="5">
        <v>1521598885</v>
      </c>
      <c r="P144" s="6">
        <v>7.8727</v>
      </c>
      <c r="Q144" s="5">
        <f t="shared" si="16"/>
        <v>11979092</v>
      </c>
      <c r="R144" s="5">
        <v>114484</v>
      </c>
      <c r="S144" s="5">
        <f t="shared" si="17"/>
        <v>11864608</v>
      </c>
      <c r="T144" s="5">
        <v>9604842</v>
      </c>
      <c r="U144" s="5">
        <f t="shared" si="18"/>
        <v>1519689285</v>
      </c>
      <c r="V144" s="6">
        <f t="shared" si="19"/>
        <v>7.8072999999999997</v>
      </c>
      <c r="W144" s="6">
        <v>7.8727</v>
      </c>
      <c r="X144" s="5">
        <f t="shared" si="20"/>
        <v>12102031</v>
      </c>
    </row>
    <row r="145" spans="1:24" x14ac:dyDescent="0.25">
      <c r="A145">
        <v>2017</v>
      </c>
      <c r="B145">
        <v>43</v>
      </c>
      <c r="C145" t="s">
        <v>281</v>
      </c>
      <c r="D145" s="4">
        <v>8</v>
      </c>
      <c r="E145" t="s">
        <v>0</v>
      </c>
      <c r="F145" t="s">
        <v>281</v>
      </c>
      <c r="G145" t="s">
        <v>94</v>
      </c>
      <c r="H145" t="s">
        <v>242</v>
      </c>
      <c r="I145" s="5">
        <v>431033238</v>
      </c>
      <c r="J145" s="5">
        <v>134998309</v>
      </c>
      <c r="K145" s="5">
        <v>5951768</v>
      </c>
      <c r="L145" s="5">
        <f t="shared" si="14"/>
        <v>571983315</v>
      </c>
      <c r="M145" s="5">
        <v>3732967</v>
      </c>
      <c r="N145" s="5">
        <f t="shared" si="15"/>
        <v>568250348</v>
      </c>
      <c r="O145" s="5">
        <v>572232304</v>
      </c>
      <c r="P145" s="6">
        <v>7.7198000000000002</v>
      </c>
      <c r="Q145" s="5">
        <f t="shared" si="16"/>
        <v>4417519</v>
      </c>
      <c r="R145" s="5">
        <v>0</v>
      </c>
      <c r="S145" s="5">
        <f t="shared" si="17"/>
        <v>4417519</v>
      </c>
      <c r="T145" s="5">
        <v>0</v>
      </c>
      <c r="U145" s="5">
        <f t="shared" si="18"/>
        <v>568250348</v>
      </c>
      <c r="V145" s="6">
        <f t="shared" si="19"/>
        <v>7.7739000000000003</v>
      </c>
      <c r="W145" s="6">
        <v>8.3114000000000008</v>
      </c>
      <c r="X145" s="5">
        <f t="shared" si="20"/>
        <v>4753982</v>
      </c>
    </row>
    <row r="146" spans="1:24" s="14" customFormat="1" x14ac:dyDescent="0.25">
      <c r="A146" s="14">
        <v>2017</v>
      </c>
      <c r="B146" s="14">
        <v>44</v>
      </c>
      <c r="C146" s="14" t="s">
        <v>282</v>
      </c>
      <c r="D146" s="15">
        <v>5</v>
      </c>
      <c r="E146" s="14" t="s">
        <v>0</v>
      </c>
      <c r="F146" s="14" t="s">
        <v>282</v>
      </c>
      <c r="G146" s="14" t="s">
        <v>94</v>
      </c>
      <c r="H146" s="14" t="s">
        <v>242</v>
      </c>
      <c r="I146" s="5">
        <v>201932844</v>
      </c>
      <c r="J146" s="5">
        <v>59116729</v>
      </c>
      <c r="K146" s="5">
        <v>0</v>
      </c>
      <c r="L146" s="5">
        <f t="shared" si="14"/>
        <v>261049573</v>
      </c>
      <c r="M146" s="5">
        <v>0</v>
      </c>
      <c r="N146" s="5">
        <f t="shared" si="15"/>
        <v>261049573</v>
      </c>
      <c r="O146" s="5">
        <v>255469382</v>
      </c>
      <c r="P146" s="6">
        <v>8.9723000000000006</v>
      </c>
      <c r="Q146" s="5">
        <f t="shared" si="16"/>
        <v>2292148</v>
      </c>
      <c r="R146" s="5">
        <v>0</v>
      </c>
      <c r="S146" s="5">
        <f t="shared" si="17"/>
        <v>2292148</v>
      </c>
      <c r="T146" s="5">
        <v>0</v>
      </c>
      <c r="U146" s="5">
        <f t="shared" si="18"/>
        <v>261049573</v>
      </c>
      <c r="V146" s="6">
        <f t="shared" si="19"/>
        <v>8.7805</v>
      </c>
      <c r="W146" s="6">
        <v>9.6999999999999993</v>
      </c>
      <c r="X146" s="5">
        <f t="shared" si="20"/>
        <v>2532181</v>
      </c>
    </row>
    <row r="147" spans="1:24" x14ac:dyDescent="0.25">
      <c r="A147">
        <v>2017</v>
      </c>
      <c r="B147">
        <v>45</v>
      </c>
      <c r="C147" t="s">
        <v>283</v>
      </c>
      <c r="D147" s="4">
        <v>8</v>
      </c>
      <c r="E147" t="s">
        <v>0</v>
      </c>
      <c r="F147" t="s">
        <v>284</v>
      </c>
      <c r="G147" t="s">
        <v>97</v>
      </c>
      <c r="H147" t="s">
        <v>284</v>
      </c>
      <c r="I147" s="5">
        <v>8464400599</v>
      </c>
      <c r="J147" s="5">
        <v>667952676</v>
      </c>
      <c r="K147" s="5">
        <v>2160379</v>
      </c>
      <c r="L147" s="5">
        <f t="shared" si="14"/>
        <v>9134513654</v>
      </c>
      <c r="M147" s="5">
        <v>175517976</v>
      </c>
      <c r="N147" s="5">
        <f t="shared" si="15"/>
        <v>8958995678</v>
      </c>
      <c r="O147" s="5">
        <v>8576695821</v>
      </c>
      <c r="P147" s="6">
        <v>0.49569999999999997</v>
      </c>
      <c r="Q147" s="5">
        <f t="shared" si="16"/>
        <v>4251468</v>
      </c>
      <c r="R147" s="5">
        <v>0</v>
      </c>
      <c r="S147" s="5">
        <f t="shared" si="17"/>
        <v>4251468</v>
      </c>
      <c r="T147" s="5">
        <v>0</v>
      </c>
      <c r="U147" s="5">
        <f t="shared" si="18"/>
        <v>8958995678</v>
      </c>
      <c r="V147" s="6">
        <f t="shared" si="19"/>
        <v>0.47449999999999998</v>
      </c>
      <c r="W147" s="6">
        <v>0.49569999999999997</v>
      </c>
      <c r="X147" s="5">
        <f t="shared" si="20"/>
        <v>4527978</v>
      </c>
    </row>
    <row r="148" spans="1:24" x14ac:dyDescent="0.25">
      <c r="A148">
        <v>2017</v>
      </c>
      <c r="B148">
        <v>45</v>
      </c>
      <c r="C148" t="s">
        <v>283</v>
      </c>
      <c r="D148" s="4">
        <v>8</v>
      </c>
      <c r="E148" t="s">
        <v>0</v>
      </c>
      <c r="F148" t="s">
        <v>285</v>
      </c>
      <c r="G148" t="s">
        <v>97</v>
      </c>
      <c r="H148" t="s">
        <v>285</v>
      </c>
      <c r="I148" s="5">
        <v>17466368916</v>
      </c>
      <c r="J148" s="5">
        <v>1315022336</v>
      </c>
      <c r="K148" s="5">
        <v>3543611</v>
      </c>
      <c r="L148" s="5">
        <f t="shared" si="14"/>
        <v>18784934863</v>
      </c>
      <c r="M148" s="5">
        <v>636967932</v>
      </c>
      <c r="N148" s="5">
        <f t="shared" si="15"/>
        <v>18147966931</v>
      </c>
      <c r="O148" s="5">
        <v>17221433669</v>
      </c>
      <c r="P148" s="6">
        <v>0.46289999999999998</v>
      </c>
      <c r="Q148" s="5">
        <f t="shared" si="16"/>
        <v>7971802</v>
      </c>
      <c r="R148" s="5">
        <v>166333</v>
      </c>
      <c r="S148" s="5">
        <f t="shared" si="17"/>
        <v>7805469</v>
      </c>
      <c r="T148" s="5">
        <v>459535064</v>
      </c>
      <c r="U148" s="5">
        <f t="shared" si="18"/>
        <v>17688431867</v>
      </c>
      <c r="V148" s="6">
        <f t="shared" si="19"/>
        <v>0.44130000000000003</v>
      </c>
      <c r="W148" s="6">
        <v>0.46289999999999998</v>
      </c>
      <c r="X148" s="5">
        <f t="shared" si="20"/>
        <v>8695546</v>
      </c>
    </row>
    <row r="149" spans="1:24" x14ac:dyDescent="0.25">
      <c r="A149">
        <v>2017</v>
      </c>
      <c r="B149">
        <v>45</v>
      </c>
      <c r="C149" t="s">
        <v>283</v>
      </c>
      <c r="D149" s="4">
        <v>8</v>
      </c>
      <c r="E149" t="s">
        <v>0</v>
      </c>
      <c r="F149" t="s">
        <v>283</v>
      </c>
      <c r="G149" t="s">
        <v>94</v>
      </c>
      <c r="H149" t="s">
        <v>95</v>
      </c>
      <c r="I149" s="5">
        <v>17466368916</v>
      </c>
      <c r="J149" s="5">
        <v>1315022336</v>
      </c>
      <c r="K149" s="5">
        <v>3543611</v>
      </c>
      <c r="L149" s="5">
        <f t="shared" si="14"/>
        <v>18784934863</v>
      </c>
      <c r="M149" s="5">
        <v>636967932</v>
      </c>
      <c r="N149" s="5">
        <f t="shared" si="15"/>
        <v>18147966931</v>
      </c>
      <c r="O149" s="5">
        <v>17221433669</v>
      </c>
      <c r="P149" s="6">
        <v>5.1180000000000003</v>
      </c>
      <c r="Q149" s="5">
        <f t="shared" si="16"/>
        <v>88139298</v>
      </c>
      <c r="R149" s="5">
        <v>1839038</v>
      </c>
      <c r="S149" s="5">
        <f t="shared" si="17"/>
        <v>86300260</v>
      </c>
      <c r="T149" s="5">
        <v>459535064</v>
      </c>
      <c r="U149" s="5">
        <f t="shared" si="18"/>
        <v>17688431867</v>
      </c>
      <c r="V149" s="6">
        <f t="shared" si="19"/>
        <v>4.8788999999999998</v>
      </c>
      <c r="W149" s="6">
        <v>5.1180000000000003</v>
      </c>
      <c r="X149" s="5">
        <f t="shared" si="20"/>
        <v>96141297</v>
      </c>
    </row>
    <row r="150" spans="1:24" x14ac:dyDescent="0.25">
      <c r="A150">
        <v>2017</v>
      </c>
      <c r="B150">
        <v>45</v>
      </c>
      <c r="C150" t="s">
        <v>283</v>
      </c>
      <c r="D150" s="4">
        <v>8</v>
      </c>
      <c r="E150" t="s">
        <v>0</v>
      </c>
      <c r="F150" t="s">
        <v>286</v>
      </c>
      <c r="G150" t="s">
        <v>97</v>
      </c>
      <c r="H150" t="s">
        <v>286</v>
      </c>
      <c r="I150" s="5">
        <v>8883206337</v>
      </c>
      <c r="J150" s="5">
        <v>755778398</v>
      </c>
      <c r="K150" s="5">
        <v>2160379</v>
      </c>
      <c r="L150" s="5">
        <f t="shared" si="14"/>
        <v>9641145114</v>
      </c>
      <c r="M150" s="5">
        <v>183768455</v>
      </c>
      <c r="N150" s="5">
        <f t="shared" si="15"/>
        <v>9457376659</v>
      </c>
      <c r="O150" s="5">
        <v>9052688344</v>
      </c>
      <c r="P150" s="6">
        <v>0.47039999999999998</v>
      </c>
      <c r="Q150" s="5">
        <f t="shared" si="16"/>
        <v>4258385</v>
      </c>
      <c r="R150" s="5">
        <v>0</v>
      </c>
      <c r="S150" s="5">
        <f t="shared" si="17"/>
        <v>4258385</v>
      </c>
      <c r="T150" s="5">
        <v>0</v>
      </c>
      <c r="U150" s="5">
        <f t="shared" si="18"/>
        <v>9457376659</v>
      </c>
      <c r="V150" s="6">
        <f t="shared" si="19"/>
        <v>0.45029999999999998</v>
      </c>
      <c r="W150" s="6">
        <v>0.47039999999999998</v>
      </c>
      <c r="X150" s="5">
        <f t="shared" si="20"/>
        <v>4535195</v>
      </c>
    </row>
    <row r="151" spans="1:24" x14ac:dyDescent="0.25">
      <c r="A151">
        <v>2017</v>
      </c>
      <c r="B151">
        <v>46</v>
      </c>
      <c r="C151" t="s">
        <v>287</v>
      </c>
      <c r="D151" s="4">
        <v>8</v>
      </c>
      <c r="E151" t="s">
        <v>0</v>
      </c>
      <c r="F151" t="s">
        <v>288</v>
      </c>
      <c r="G151" t="s">
        <v>97</v>
      </c>
      <c r="H151" t="s">
        <v>288</v>
      </c>
      <c r="I151" s="5">
        <v>40252612411</v>
      </c>
      <c r="J151" s="5">
        <v>2711313751</v>
      </c>
      <c r="K151" s="5">
        <v>3513495</v>
      </c>
      <c r="L151" s="5">
        <f t="shared" si="14"/>
        <v>42967439657</v>
      </c>
      <c r="M151" s="5">
        <v>962363180</v>
      </c>
      <c r="N151" s="5">
        <f t="shared" si="15"/>
        <v>42005076477</v>
      </c>
      <c r="O151" s="5">
        <v>39270734982</v>
      </c>
      <c r="P151" s="6">
        <v>6.93E-2</v>
      </c>
      <c r="Q151" s="5">
        <f t="shared" si="16"/>
        <v>2721462</v>
      </c>
      <c r="R151" s="5">
        <v>0</v>
      </c>
      <c r="S151" s="5">
        <f t="shared" si="17"/>
        <v>2721462</v>
      </c>
      <c r="T151" s="5">
        <v>0</v>
      </c>
      <c r="U151" s="5">
        <f t="shared" si="18"/>
        <v>42005076477</v>
      </c>
      <c r="V151" s="6">
        <f t="shared" si="19"/>
        <v>6.4799999999999996E-2</v>
      </c>
      <c r="W151" s="6">
        <v>6.93E-2</v>
      </c>
      <c r="X151" s="5">
        <f t="shared" si="20"/>
        <v>2977644</v>
      </c>
    </row>
    <row r="152" spans="1:24" x14ac:dyDescent="0.25">
      <c r="A152">
        <v>2017</v>
      </c>
      <c r="B152">
        <v>46</v>
      </c>
      <c r="C152" t="s">
        <v>287</v>
      </c>
      <c r="D152" s="4">
        <v>8</v>
      </c>
      <c r="E152" t="s">
        <v>0</v>
      </c>
      <c r="F152" t="s">
        <v>289</v>
      </c>
      <c r="G152" t="s">
        <v>105</v>
      </c>
      <c r="H152" t="s">
        <v>290</v>
      </c>
      <c r="I152" s="5">
        <v>61472956275</v>
      </c>
      <c r="J152" s="5">
        <v>3606474966</v>
      </c>
      <c r="K152" s="5">
        <v>6148939</v>
      </c>
      <c r="L152" s="5">
        <f t="shared" si="14"/>
        <v>65085580180</v>
      </c>
      <c r="M152" s="5">
        <v>1701445007</v>
      </c>
      <c r="N152" s="5">
        <f t="shared" si="15"/>
        <v>63384135173</v>
      </c>
      <c r="O152" s="5">
        <v>59541397398</v>
      </c>
      <c r="P152" s="6">
        <v>0.59560000000000002</v>
      </c>
      <c r="Q152" s="5">
        <f t="shared" si="16"/>
        <v>35462856</v>
      </c>
      <c r="R152" s="5">
        <v>0</v>
      </c>
      <c r="S152" s="5">
        <f t="shared" si="17"/>
        <v>35462856</v>
      </c>
      <c r="T152" s="5">
        <v>0</v>
      </c>
      <c r="U152" s="5">
        <f t="shared" si="18"/>
        <v>63384135173</v>
      </c>
      <c r="V152" s="6">
        <f t="shared" si="19"/>
        <v>0.5595</v>
      </c>
      <c r="W152" s="6">
        <v>0.59560000000000002</v>
      </c>
      <c r="X152" s="5">
        <f t="shared" si="20"/>
        <v>38764972</v>
      </c>
    </row>
    <row r="153" spans="1:24" x14ac:dyDescent="0.25">
      <c r="A153">
        <v>2017</v>
      </c>
      <c r="B153">
        <v>46</v>
      </c>
      <c r="C153" t="s">
        <v>287</v>
      </c>
      <c r="D153" s="4">
        <v>8</v>
      </c>
      <c r="E153" t="s">
        <v>0</v>
      </c>
      <c r="F153" t="s">
        <v>291</v>
      </c>
      <c r="G153" t="s">
        <v>97</v>
      </c>
      <c r="H153" t="s">
        <v>291</v>
      </c>
      <c r="I153" s="5">
        <v>16852628</v>
      </c>
      <c r="J153" s="5">
        <v>5901</v>
      </c>
      <c r="K153" s="5">
        <v>0</v>
      </c>
      <c r="L153" s="5">
        <f t="shared" si="14"/>
        <v>16858529</v>
      </c>
      <c r="M153" s="5">
        <v>230460</v>
      </c>
      <c r="N153" s="5">
        <f t="shared" si="15"/>
        <v>16628069</v>
      </c>
      <c r="O153" s="5">
        <v>15350315</v>
      </c>
      <c r="P153" s="6">
        <v>0.90329999999999999</v>
      </c>
      <c r="Q153" s="5">
        <f t="shared" si="16"/>
        <v>13866</v>
      </c>
      <c r="R153" s="5">
        <v>0</v>
      </c>
      <c r="S153" s="5">
        <f t="shared" si="17"/>
        <v>13866</v>
      </c>
      <c r="T153" s="5">
        <v>0</v>
      </c>
      <c r="U153" s="5">
        <f t="shared" si="18"/>
        <v>16628069</v>
      </c>
      <c r="V153" s="6">
        <f t="shared" si="19"/>
        <v>0.83389999999999997</v>
      </c>
      <c r="W153" s="6">
        <v>0.7107</v>
      </c>
      <c r="X153" s="5">
        <f t="shared" si="20"/>
        <v>11981</v>
      </c>
    </row>
    <row r="154" spans="1:24" x14ac:dyDescent="0.25">
      <c r="A154">
        <v>2017</v>
      </c>
      <c r="B154">
        <v>46</v>
      </c>
      <c r="C154" t="s">
        <v>287</v>
      </c>
      <c r="D154" s="4">
        <v>8</v>
      </c>
      <c r="E154" t="s">
        <v>0</v>
      </c>
      <c r="F154" t="s">
        <v>292</v>
      </c>
      <c r="G154" t="s">
        <v>97</v>
      </c>
      <c r="H154" t="s">
        <v>292</v>
      </c>
      <c r="I154" s="5">
        <v>3514358</v>
      </c>
      <c r="J154" s="5">
        <v>0</v>
      </c>
      <c r="K154" s="5">
        <v>0</v>
      </c>
      <c r="L154" s="5">
        <f t="shared" si="14"/>
        <v>3514358</v>
      </c>
      <c r="M154" s="5">
        <v>8848</v>
      </c>
      <c r="N154" s="5">
        <f t="shared" si="15"/>
        <v>3505510</v>
      </c>
      <c r="O154" s="5">
        <v>3242453</v>
      </c>
      <c r="P154" s="6">
        <v>2.1909999999999998</v>
      </c>
      <c r="Q154" s="5">
        <f t="shared" si="16"/>
        <v>7104</v>
      </c>
      <c r="R154" s="5">
        <v>0</v>
      </c>
      <c r="S154" s="5">
        <f t="shared" si="17"/>
        <v>7104</v>
      </c>
      <c r="T154" s="5">
        <v>0</v>
      </c>
      <c r="U154" s="5">
        <f t="shared" si="18"/>
        <v>3505510</v>
      </c>
      <c r="V154" s="6">
        <f t="shared" si="19"/>
        <v>2.0265</v>
      </c>
      <c r="W154" s="6">
        <v>1.7662</v>
      </c>
      <c r="X154" s="5">
        <f t="shared" si="20"/>
        <v>6207</v>
      </c>
    </row>
    <row r="155" spans="1:24" x14ac:dyDescent="0.25">
      <c r="A155">
        <v>2017</v>
      </c>
      <c r="B155">
        <v>46</v>
      </c>
      <c r="C155" t="s">
        <v>287</v>
      </c>
      <c r="D155" s="4">
        <v>8</v>
      </c>
      <c r="E155" t="s">
        <v>0</v>
      </c>
      <c r="F155" t="s">
        <v>293</v>
      </c>
      <c r="G155" t="s">
        <v>97</v>
      </c>
      <c r="H155" t="s">
        <v>293</v>
      </c>
      <c r="I155" s="5">
        <v>45565518</v>
      </c>
      <c r="J155" s="5">
        <v>38927326</v>
      </c>
      <c r="K155" s="5">
        <v>0</v>
      </c>
      <c r="L155" s="5">
        <f t="shared" si="14"/>
        <v>84492844</v>
      </c>
      <c r="M155" s="5">
        <v>375554</v>
      </c>
      <c r="N155" s="5">
        <f t="shared" si="15"/>
        <v>84117290</v>
      </c>
      <c r="O155" s="5">
        <v>75852218</v>
      </c>
      <c r="P155" s="6">
        <v>0.39300000000000002</v>
      </c>
      <c r="Q155" s="5">
        <f t="shared" si="16"/>
        <v>29810</v>
      </c>
      <c r="R155" s="5">
        <v>0</v>
      </c>
      <c r="S155" s="5">
        <f t="shared" si="17"/>
        <v>29810</v>
      </c>
      <c r="T155" s="5">
        <v>0</v>
      </c>
      <c r="U155" s="5">
        <f t="shared" si="18"/>
        <v>84117290</v>
      </c>
      <c r="V155" s="6">
        <f t="shared" si="19"/>
        <v>0.35439999999999999</v>
      </c>
      <c r="W155" s="6">
        <v>0.34610000000000002</v>
      </c>
      <c r="X155" s="5">
        <f t="shared" si="20"/>
        <v>29243</v>
      </c>
    </row>
    <row r="156" spans="1:24" x14ac:dyDescent="0.25">
      <c r="A156">
        <v>2017</v>
      </c>
      <c r="B156">
        <v>46</v>
      </c>
      <c r="C156" t="s">
        <v>287</v>
      </c>
      <c r="D156" s="4">
        <v>8</v>
      </c>
      <c r="E156" t="s">
        <v>0</v>
      </c>
      <c r="F156" t="s">
        <v>294</v>
      </c>
      <c r="G156" t="s">
        <v>97</v>
      </c>
      <c r="H156" t="s">
        <v>294</v>
      </c>
      <c r="I156" s="5">
        <v>22535558</v>
      </c>
      <c r="J156" s="5">
        <v>4002</v>
      </c>
      <c r="K156" s="5">
        <v>0</v>
      </c>
      <c r="L156" s="5">
        <f t="shared" si="14"/>
        <v>22539560</v>
      </c>
      <c r="M156" s="5">
        <v>541971</v>
      </c>
      <c r="N156" s="5">
        <f t="shared" si="15"/>
        <v>21997589</v>
      </c>
      <c r="O156" s="5">
        <v>20660287</v>
      </c>
      <c r="P156" s="6">
        <v>0.37230000000000002</v>
      </c>
      <c r="Q156" s="5">
        <f t="shared" si="16"/>
        <v>7692</v>
      </c>
      <c r="R156" s="5">
        <v>0</v>
      </c>
      <c r="S156" s="5">
        <f t="shared" si="17"/>
        <v>7692</v>
      </c>
      <c r="T156" s="5">
        <v>0</v>
      </c>
      <c r="U156" s="5">
        <f t="shared" si="18"/>
        <v>21997589</v>
      </c>
      <c r="V156" s="6">
        <f t="shared" si="19"/>
        <v>0.34970000000000001</v>
      </c>
      <c r="W156" s="6">
        <v>0.30590000000000001</v>
      </c>
      <c r="X156" s="5">
        <f t="shared" si="20"/>
        <v>6895</v>
      </c>
    </row>
    <row r="157" spans="1:24" x14ac:dyDescent="0.25">
      <c r="A157">
        <v>2017</v>
      </c>
      <c r="B157">
        <v>46</v>
      </c>
      <c r="C157" t="s">
        <v>287</v>
      </c>
      <c r="D157" s="4">
        <v>8</v>
      </c>
      <c r="E157" t="s">
        <v>0</v>
      </c>
      <c r="F157" t="s">
        <v>295</v>
      </c>
      <c r="G157" t="s">
        <v>97</v>
      </c>
      <c r="H157" t="s">
        <v>295</v>
      </c>
      <c r="I157" s="5">
        <v>401729393</v>
      </c>
      <c r="J157" s="5">
        <v>1431196</v>
      </c>
      <c r="K157" s="5">
        <v>0</v>
      </c>
      <c r="L157" s="5">
        <f t="shared" si="14"/>
        <v>403160589</v>
      </c>
      <c r="M157" s="5">
        <v>2876221</v>
      </c>
      <c r="N157" s="5">
        <f t="shared" si="15"/>
        <v>400284368</v>
      </c>
      <c r="O157" s="5">
        <v>383265782</v>
      </c>
      <c r="P157" s="6">
        <v>2.8588</v>
      </c>
      <c r="Q157" s="5">
        <f t="shared" si="16"/>
        <v>1095680</v>
      </c>
      <c r="R157" s="5">
        <v>0</v>
      </c>
      <c r="S157" s="5">
        <f t="shared" si="17"/>
        <v>1095680</v>
      </c>
      <c r="T157" s="5">
        <v>0</v>
      </c>
      <c r="U157" s="5">
        <f t="shared" si="18"/>
        <v>400284368</v>
      </c>
      <c r="V157" s="6">
        <f t="shared" si="19"/>
        <v>2.7372999999999998</v>
      </c>
      <c r="W157" s="6">
        <v>3</v>
      </c>
      <c r="X157" s="5">
        <f t="shared" si="20"/>
        <v>1209482</v>
      </c>
    </row>
    <row r="158" spans="1:24" x14ac:dyDescent="0.25">
      <c r="A158">
        <v>2017</v>
      </c>
      <c r="B158">
        <v>46</v>
      </c>
      <c r="C158" t="s">
        <v>287</v>
      </c>
      <c r="D158" s="4">
        <v>8</v>
      </c>
      <c r="E158" t="s">
        <v>0</v>
      </c>
      <c r="F158" t="s">
        <v>296</v>
      </c>
      <c r="G158" t="s">
        <v>97</v>
      </c>
      <c r="H158" t="s">
        <v>296</v>
      </c>
      <c r="I158" s="5">
        <v>12809779850</v>
      </c>
      <c r="J158" s="5">
        <v>385239541</v>
      </c>
      <c r="K158" s="5">
        <v>0</v>
      </c>
      <c r="L158" s="5">
        <f t="shared" si="14"/>
        <v>13195019391</v>
      </c>
      <c r="M158" s="5">
        <v>336504739</v>
      </c>
      <c r="N158" s="5">
        <f t="shared" si="15"/>
        <v>12858514652</v>
      </c>
      <c r="O158" s="5">
        <v>12041516168</v>
      </c>
      <c r="P158" s="6">
        <v>0.16020000000000001</v>
      </c>
      <c r="Q158" s="5">
        <f t="shared" si="16"/>
        <v>1929051</v>
      </c>
      <c r="R158" s="5">
        <v>0</v>
      </c>
      <c r="S158" s="5">
        <f t="shared" si="17"/>
        <v>1929051</v>
      </c>
      <c r="T158" s="5">
        <v>0</v>
      </c>
      <c r="U158" s="5">
        <f t="shared" si="18"/>
        <v>12858514652</v>
      </c>
      <c r="V158" s="6">
        <f t="shared" si="19"/>
        <v>0.15</v>
      </c>
      <c r="W158" s="6">
        <v>0.1681</v>
      </c>
      <c r="X158" s="5">
        <f t="shared" si="20"/>
        <v>2218083</v>
      </c>
    </row>
    <row r="159" spans="1:24" x14ac:dyDescent="0.25">
      <c r="A159">
        <v>2017</v>
      </c>
      <c r="B159">
        <v>46</v>
      </c>
      <c r="C159" t="s">
        <v>287</v>
      </c>
      <c r="D159" s="4">
        <v>8</v>
      </c>
      <c r="E159" t="s">
        <v>0</v>
      </c>
      <c r="F159" t="s">
        <v>297</v>
      </c>
      <c r="G159" t="s">
        <v>97</v>
      </c>
      <c r="H159" t="s">
        <v>297</v>
      </c>
      <c r="I159" s="5">
        <v>2824175</v>
      </c>
      <c r="J159" s="5">
        <v>1681</v>
      </c>
      <c r="K159" s="5">
        <v>0</v>
      </c>
      <c r="L159" s="5">
        <f t="shared" si="14"/>
        <v>2825856</v>
      </c>
      <c r="M159" s="5">
        <v>-145</v>
      </c>
      <c r="N159" s="5">
        <f t="shared" si="15"/>
        <v>2826001</v>
      </c>
      <c r="O159" s="5">
        <v>2670539</v>
      </c>
      <c r="P159" s="6">
        <v>2.0674999999999999</v>
      </c>
      <c r="Q159" s="5">
        <f t="shared" si="16"/>
        <v>5521</v>
      </c>
      <c r="R159" s="5">
        <v>0</v>
      </c>
      <c r="S159" s="5">
        <f t="shared" si="17"/>
        <v>5521</v>
      </c>
      <c r="T159" s="5">
        <v>0</v>
      </c>
      <c r="U159" s="5">
        <f t="shared" si="18"/>
        <v>2826001</v>
      </c>
      <c r="V159" s="6">
        <f t="shared" si="19"/>
        <v>1.9536</v>
      </c>
      <c r="W159" s="6">
        <v>1.9505999999999999</v>
      </c>
      <c r="X159" s="5">
        <f t="shared" si="20"/>
        <v>5512</v>
      </c>
    </row>
    <row r="160" spans="1:24" x14ac:dyDescent="0.25">
      <c r="A160">
        <v>2017</v>
      </c>
      <c r="B160">
        <v>46</v>
      </c>
      <c r="C160" t="s">
        <v>287</v>
      </c>
      <c r="D160" s="4">
        <v>8</v>
      </c>
      <c r="E160" t="s">
        <v>0</v>
      </c>
      <c r="F160" t="s">
        <v>298</v>
      </c>
      <c r="G160" t="s">
        <v>97</v>
      </c>
      <c r="H160" t="s">
        <v>298</v>
      </c>
      <c r="I160" s="5">
        <v>42555578</v>
      </c>
      <c r="J160" s="5">
        <v>22377</v>
      </c>
      <c r="K160" s="5">
        <v>0</v>
      </c>
      <c r="L160" s="5">
        <f t="shared" si="14"/>
        <v>42577955</v>
      </c>
      <c r="M160" s="5">
        <v>177027</v>
      </c>
      <c r="N160" s="5">
        <f t="shared" si="15"/>
        <v>42400928</v>
      </c>
      <c r="O160" s="5">
        <v>39353755</v>
      </c>
      <c r="P160" s="6">
        <v>0.5</v>
      </c>
      <c r="Q160" s="5">
        <f t="shared" si="16"/>
        <v>19677</v>
      </c>
      <c r="R160" s="5">
        <v>0</v>
      </c>
      <c r="S160" s="5">
        <f t="shared" si="17"/>
        <v>19677</v>
      </c>
      <c r="T160" s="5">
        <v>0</v>
      </c>
      <c r="U160" s="5">
        <f t="shared" si="18"/>
        <v>42400928</v>
      </c>
      <c r="V160" s="6">
        <f t="shared" si="19"/>
        <v>0.46410000000000001</v>
      </c>
      <c r="W160" s="6">
        <v>0.4526</v>
      </c>
      <c r="X160" s="5">
        <f t="shared" si="20"/>
        <v>19271</v>
      </c>
    </row>
    <row r="161" spans="1:24" x14ac:dyDescent="0.25">
      <c r="A161">
        <v>2017</v>
      </c>
      <c r="B161">
        <v>46</v>
      </c>
      <c r="C161" t="s">
        <v>287</v>
      </c>
      <c r="D161" s="4">
        <v>8</v>
      </c>
      <c r="E161" t="s">
        <v>0</v>
      </c>
      <c r="F161" t="s">
        <v>299</v>
      </c>
      <c r="G161" t="s">
        <v>97</v>
      </c>
      <c r="H161" t="s">
        <v>299</v>
      </c>
      <c r="I161" s="5">
        <v>18607266</v>
      </c>
      <c r="J161" s="5">
        <v>0</v>
      </c>
      <c r="K161" s="5">
        <v>0</v>
      </c>
      <c r="L161" s="5">
        <f t="shared" si="14"/>
        <v>18607266</v>
      </c>
      <c r="M161" s="5">
        <v>362842</v>
      </c>
      <c r="N161" s="5">
        <f t="shared" si="15"/>
        <v>18244424</v>
      </c>
      <c r="O161" s="5">
        <v>17238883</v>
      </c>
      <c r="P161" s="6">
        <v>0.86409999999999998</v>
      </c>
      <c r="Q161" s="5">
        <f t="shared" si="16"/>
        <v>14896</v>
      </c>
      <c r="R161" s="5">
        <v>0</v>
      </c>
      <c r="S161" s="5">
        <f t="shared" si="17"/>
        <v>14896</v>
      </c>
      <c r="T161" s="5">
        <v>0</v>
      </c>
      <c r="U161" s="5">
        <f t="shared" si="18"/>
        <v>18244424</v>
      </c>
      <c r="V161" s="6">
        <f t="shared" si="19"/>
        <v>0.8165</v>
      </c>
      <c r="W161" s="6">
        <v>0.83809999999999996</v>
      </c>
      <c r="X161" s="5">
        <f t="shared" si="20"/>
        <v>15595</v>
      </c>
    </row>
    <row r="162" spans="1:24" x14ac:dyDescent="0.25">
      <c r="A162">
        <v>2017</v>
      </c>
      <c r="B162">
        <v>46</v>
      </c>
      <c r="C162" t="s">
        <v>287</v>
      </c>
      <c r="D162" s="4">
        <v>8</v>
      </c>
      <c r="E162" t="s">
        <v>0</v>
      </c>
      <c r="F162" t="s">
        <v>300</v>
      </c>
      <c r="G162" t="s">
        <v>97</v>
      </c>
      <c r="H162" t="s">
        <v>300</v>
      </c>
      <c r="I162" s="5">
        <v>16751982</v>
      </c>
      <c r="J162" s="5">
        <v>19131</v>
      </c>
      <c r="K162" s="5">
        <v>0</v>
      </c>
      <c r="L162" s="5">
        <f t="shared" si="14"/>
        <v>16771113</v>
      </c>
      <c r="M162" s="5">
        <v>90284</v>
      </c>
      <c r="N162" s="5">
        <f t="shared" si="15"/>
        <v>16680829</v>
      </c>
      <c r="O162" s="5">
        <v>17967328</v>
      </c>
      <c r="P162" s="6">
        <v>0.39860000000000001</v>
      </c>
      <c r="Q162" s="5">
        <f t="shared" si="16"/>
        <v>7162</v>
      </c>
      <c r="R162" s="5">
        <v>0</v>
      </c>
      <c r="S162" s="5">
        <f t="shared" si="17"/>
        <v>7162</v>
      </c>
      <c r="T162" s="5">
        <v>0</v>
      </c>
      <c r="U162" s="5">
        <f t="shared" si="18"/>
        <v>16680829</v>
      </c>
      <c r="V162" s="6">
        <f t="shared" si="19"/>
        <v>0.4294</v>
      </c>
      <c r="W162" s="6">
        <v>0.36859999999999998</v>
      </c>
      <c r="X162" s="5">
        <f t="shared" si="20"/>
        <v>6182</v>
      </c>
    </row>
    <row r="163" spans="1:24" x14ac:dyDescent="0.25">
      <c r="A163">
        <v>2017</v>
      </c>
      <c r="B163">
        <v>46</v>
      </c>
      <c r="C163" t="s">
        <v>287</v>
      </c>
      <c r="D163" s="4">
        <v>8</v>
      </c>
      <c r="E163" t="s">
        <v>0</v>
      </c>
      <c r="F163" t="s">
        <v>301</v>
      </c>
      <c r="G163" t="s">
        <v>97</v>
      </c>
      <c r="H163" t="s">
        <v>301</v>
      </c>
      <c r="I163" s="5">
        <v>136447232</v>
      </c>
      <c r="J163" s="5">
        <v>3853230</v>
      </c>
      <c r="K163" s="5">
        <v>0</v>
      </c>
      <c r="L163" s="5">
        <f t="shared" si="14"/>
        <v>140300462</v>
      </c>
      <c r="M163" s="5">
        <v>937175</v>
      </c>
      <c r="N163" s="5">
        <f t="shared" si="15"/>
        <v>139363287</v>
      </c>
      <c r="O163" s="5">
        <v>128293063</v>
      </c>
      <c r="P163" s="6">
        <v>0.3216</v>
      </c>
      <c r="Q163" s="5">
        <f t="shared" si="16"/>
        <v>41259</v>
      </c>
      <c r="R163" s="5">
        <v>0</v>
      </c>
      <c r="S163" s="5">
        <f t="shared" si="17"/>
        <v>41259</v>
      </c>
      <c r="T163" s="5">
        <v>0</v>
      </c>
      <c r="U163" s="5">
        <f t="shared" si="18"/>
        <v>139363287</v>
      </c>
      <c r="V163" s="6">
        <f t="shared" si="19"/>
        <v>0.29609999999999997</v>
      </c>
      <c r="W163" s="6">
        <v>0.21870000000000001</v>
      </c>
      <c r="X163" s="5">
        <f t="shared" si="20"/>
        <v>30684</v>
      </c>
    </row>
    <row r="164" spans="1:24" x14ac:dyDescent="0.25">
      <c r="A164">
        <v>2017</v>
      </c>
      <c r="B164">
        <v>46</v>
      </c>
      <c r="C164" t="s">
        <v>287</v>
      </c>
      <c r="D164" s="4">
        <v>8</v>
      </c>
      <c r="E164" t="s">
        <v>0</v>
      </c>
      <c r="F164" t="s">
        <v>302</v>
      </c>
      <c r="G164" t="s">
        <v>97</v>
      </c>
      <c r="H164" t="s">
        <v>302</v>
      </c>
      <c r="I164" s="5">
        <v>89919166</v>
      </c>
      <c r="J164" s="5">
        <v>327769</v>
      </c>
      <c r="K164" s="5">
        <v>0</v>
      </c>
      <c r="L164" s="5">
        <f t="shared" si="14"/>
        <v>90246935</v>
      </c>
      <c r="M164" s="5">
        <v>264022</v>
      </c>
      <c r="N164" s="5">
        <f t="shared" si="15"/>
        <v>89982913</v>
      </c>
      <c r="O164" s="5">
        <v>80157008</v>
      </c>
      <c r="P164" s="6">
        <v>0.38890000000000002</v>
      </c>
      <c r="Q164" s="5">
        <f t="shared" si="16"/>
        <v>31173</v>
      </c>
      <c r="R164" s="5">
        <v>0</v>
      </c>
      <c r="S164" s="5">
        <f t="shared" si="17"/>
        <v>31173</v>
      </c>
      <c r="T164" s="5">
        <v>0</v>
      </c>
      <c r="U164" s="5">
        <f t="shared" si="18"/>
        <v>89982913</v>
      </c>
      <c r="V164" s="6">
        <f t="shared" si="19"/>
        <v>0.34639999999999999</v>
      </c>
      <c r="W164" s="6">
        <v>0.20280000000000001</v>
      </c>
      <c r="X164" s="5">
        <f t="shared" si="20"/>
        <v>18302</v>
      </c>
    </row>
    <row r="165" spans="1:24" x14ac:dyDescent="0.25">
      <c r="A165">
        <v>2017</v>
      </c>
      <c r="B165">
        <v>46</v>
      </c>
      <c r="C165" t="s">
        <v>287</v>
      </c>
      <c r="D165" s="4">
        <v>8</v>
      </c>
      <c r="E165" t="s">
        <v>0</v>
      </c>
      <c r="F165" t="s">
        <v>303</v>
      </c>
      <c r="G165" t="s">
        <v>97</v>
      </c>
      <c r="H165" t="s">
        <v>303</v>
      </c>
      <c r="I165" s="5">
        <v>6898685</v>
      </c>
      <c r="J165" s="5">
        <v>18959</v>
      </c>
      <c r="K165" s="5">
        <v>0</v>
      </c>
      <c r="L165" s="5">
        <f t="shared" si="14"/>
        <v>6917644</v>
      </c>
      <c r="M165" s="5">
        <v>196892</v>
      </c>
      <c r="N165" s="5">
        <f t="shared" si="15"/>
        <v>6720752</v>
      </c>
      <c r="O165" s="5">
        <v>6385393</v>
      </c>
      <c r="P165" s="6">
        <v>1.2291000000000001</v>
      </c>
      <c r="Q165" s="5">
        <f t="shared" si="16"/>
        <v>7848</v>
      </c>
      <c r="R165" s="5">
        <v>0</v>
      </c>
      <c r="S165" s="5">
        <f t="shared" si="17"/>
        <v>7848</v>
      </c>
      <c r="T165" s="5">
        <v>0</v>
      </c>
      <c r="U165" s="5">
        <f t="shared" si="18"/>
        <v>6720752</v>
      </c>
      <c r="V165" s="6">
        <f t="shared" si="19"/>
        <v>1.1677</v>
      </c>
      <c r="W165" s="6">
        <v>1.1778999999999999</v>
      </c>
      <c r="X165" s="5">
        <f t="shared" si="20"/>
        <v>8148</v>
      </c>
    </row>
    <row r="166" spans="1:24" x14ac:dyDescent="0.25">
      <c r="A166">
        <v>2017</v>
      </c>
      <c r="B166">
        <v>46</v>
      </c>
      <c r="C166" t="s">
        <v>287</v>
      </c>
      <c r="D166" s="4">
        <v>8</v>
      </c>
      <c r="E166" t="s">
        <v>0</v>
      </c>
      <c r="F166" t="s">
        <v>304</v>
      </c>
      <c r="G166" t="s">
        <v>97</v>
      </c>
      <c r="H166" t="s">
        <v>304</v>
      </c>
      <c r="I166" s="5">
        <v>2105494</v>
      </c>
      <c r="J166" s="5">
        <v>2899</v>
      </c>
      <c r="K166" s="5">
        <v>0</v>
      </c>
      <c r="L166" s="5">
        <f t="shared" si="14"/>
        <v>2108393</v>
      </c>
      <c r="M166" s="5">
        <v>6099</v>
      </c>
      <c r="N166" s="5">
        <f t="shared" si="15"/>
        <v>2102294</v>
      </c>
      <c r="O166" s="5">
        <v>1788191</v>
      </c>
      <c r="P166" s="6">
        <v>2.6324999999999998</v>
      </c>
      <c r="Q166" s="5">
        <f t="shared" si="16"/>
        <v>4707</v>
      </c>
      <c r="R166" s="5">
        <v>0</v>
      </c>
      <c r="S166" s="5">
        <f t="shared" si="17"/>
        <v>4707</v>
      </c>
      <c r="T166" s="5">
        <v>0</v>
      </c>
      <c r="U166" s="5">
        <f t="shared" si="18"/>
        <v>2102294</v>
      </c>
      <c r="V166" s="6">
        <f t="shared" si="19"/>
        <v>2.2389999999999999</v>
      </c>
      <c r="W166" s="6">
        <v>2.1890999999999998</v>
      </c>
      <c r="X166" s="5">
        <f t="shared" si="20"/>
        <v>4615</v>
      </c>
    </row>
    <row r="167" spans="1:24" x14ac:dyDescent="0.25">
      <c r="A167">
        <v>2017</v>
      </c>
      <c r="B167">
        <v>46</v>
      </c>
      <c r="C167" t="s">
        <v>287</v>
      </c>
      <c r="D167" s="4">
        <v>8</v>
      </c>
      <c r="E167" t="s">
        <v>0</v>
      </c>
      <c r="F167" t="s">
        <v>305</v>
      </c>
      <c r="G167" t="s">
        <v>97</v>
      </c>
      <c r="H167" t="s">
        <v>305</v>
      </c>
      <c r="I167" s="5">
        <v>19177512</v>
      </c>
      <c r="J167" s="5">
        <v>0</v>
      </c>
      <c r="K167" s="5">
        <v>0</v>
      </c>
      <c r="L167" s="5">
        <f t="shared" si="14"/>
        <v>19177512</v>
      </c>
      <c r="M167" s="5">
        <v>99210</v>
      </c>
      <c r="N167" s="5">
        <f t="shared" si="15"/>
        <v>19078302</v>
      </c>
      <c r="O167" s="5">
        <v>18231060</v>
      </c>
      <c r="P167" s="6">
        <v>0.41620000000000001</v>
      </c>
      <c r="Q167" s="5">
        <f t="shared" si="16"/>
        <v>7588</v>
      </c>
      <c r="R167" s="5">
        <v>0</v>
      </c>
      <c r="S167" s="5">
        <f t="shared" si="17"/>
        <v>7588</v>
      </c>
      <c r="T167" s="5">
        <v>0</v>
      </c>
      <c r="U167" s="5">
        <f t="shared" si="18"/>
        <v>19078302</v>
      </c>
      <c r="V167" s="6">
        <f t="shared" si="19"/>
        <v>0.3977</v>
      </c>
      <c r="W167" s="6">
        <v>0.36249999999999999</v>
      </c>
      <c r="X167" s="5">
        <f t="shared" si="20"/>
        <v>6952</v>
      </c>
    </row>
    <row r="168" spans="1:24" x14ac:dyDescent="0.25">
      <c r="A168">
        <v>2017</v>
      </c>
      <c r="B168">
        <v>46</v>
      </c>
      <c r="C168" t="s">
        <v>287</v>
      </c>
      <c r="D168" s="4">
        <v>8</v>
      </c>
      <c r="E168" t="s">
        <v>0</v>
      </c>
      <c r="F168" t="s">
        <v>306</v>
      </c>
      <c r="G168" t="s">
        <v>97</v>
      </c>
      <c r="H168" t="s">
        <v>306</v>
      </c>
      <c r="I168" s="5">
        <v>6515034</v>
      </c>
      <c r="J168" s="5">
        <v>0</v>
      </c>
      <c r="K168" s="5">
        <v>0</v>
      </c>
      <c r="L168" s="5">
        <f t="shared" si="14"/>
        <v>6515034</v>
      </c>
      <c r="M168" s="5">
        <v>172622</v>
      </c>
      <c r="N168" s="5">
        <f t="shared" si="15"/>
        <v>6342412</v>
      </c>
      <c r="O168" s="5">
        <v>6309125</v>
      </c>
      <c r="P168" s="6">
        <v>0.85950000000000004</v>
      </c>
      <c r="Q168" s="5">
        <f t="shared" si="16"/>
        <v>5423</v>
      </c>
      <c r="R168" s="5">
        <v>0</v>
      </c>
      <c r="S168" s="5">
        <f t="shared" si="17"/>
        <v>5423</v>
      </c>
      <c r="T168" s="5">
        <v>0</v>
      </c>
      <c r="U168" s="5">
        <f t="shared" si="18"/>
        <v>6342412</v>
      </c>
      <c r="V168" s="6">
        <f t="shared" si="19"/>
        <v>0.85499999999999998</v>
      </c>
      <c r="W168" s="6">
        <v>0.71640000000000004</v>
      </c>
      <c r="X168" s="5">
        <f t="shared" si="20"/>
        <v>4667</v>
      </c>
    </row>
    <row r="169" spans="1:24" x14ac:dyDescent="0.25">
      <c r="A169">
        <v>2017</v>
      </c>
      <c r="B169">
        <v>46</v>
      </c>
      <c r="C169" t="s">
        <v>287</v>
      </c>
      <c r="D169" s="4">
        <v>8</v>
      </c>
      <c r="E169" t="s">
        <v>0</v>
      </c>
      <c r="F169" t="s">
        <v>307</v>
      </c>
      <c r="G169" t="s">
        <v>97</v>
      </c>
      <c r="H169" t="s">
        <v>308</v>
      </c>
      <c r="I169" s="5">
        <v>27442832561</v>
      </c>
      <c r="J169" s="5">
        <v>2326074210</v>
      </c>
      <c r="K169" s="5">
        <v>3516370</v>
      </c>
      <c r="L169" s="5">
        <f t="shared" si="14"/>
        <v>29772423141</v>
      </c>
      <c r="M169" s="5">
        <v>625858441</v>
      </c>
      <c r="N169" s="5">
        <f t="shared" si="15"/>
        <v>29146564700</v>
      </c>
      <c r="O169" s="5">
        <v>27229221285</v>
      </c>
      <c r="P169" s="6">
        <v>0.83979999999999999</v>
      </c>
      <c r="Q169" s="5">
        <f t="shared" si="16"/>
        <v>22867100</v>
      </c>
      <c r="R169" s="5">
        <v>0</v>
      </c>
      <c r="S169" s="5">
        <f t="shared" si="17"/>
        <v>22867100</v>
      </c>
      <c r="T169" s="5">
        <v>0</v>
      </c>
      <c r="U169" s="5">
        <f t="shared" si="18"/>
        <v>29146564700</v>
      </c>
      <c r="V169" s="6">
        <f t="shared" si="19"/>
        <v>0.78459999999999996</v>
      </c>
      <c r="W169" s="6">
        <v>0.83979999999999999</v>
      </c>
      <c r="X169" s="5">
        <f t="shared" si="20"/>
        <v>25002881</v>
      </c>
    </row>
    <row r="170" spans="1:24" x14ac:dyDescent="0.25">
      <c r="A170">
        <v>2017</v>
      </c>
      <c r="B170">
        <v>46</v>
      </c>
      <c r="C170" t="s">
        <v>287</v>
      </c>
      <c r="D170" s="4">
        <v>8</v>
      </c>
      <c r="E170" t="s">
        <v>0</v>
      </c>
      <c r="F170" t="s">
        <v>287</v>
      </c>
      <c r="G170" t="s">
        <v>94</v>
      </c>
      <c r="H170" t="s">
        <v>95</v>
      </c>
      <c r="I170" s="5">
        <v>70217316026</v>
      </c>
      <c r="J170" s="5">
        <v>3734833573</v>
      </c>
      <c r="K170" s="5">
        <v>6148939</v>
      </c>
      <c r="L170" s="5">
        <f t="shared" si="14"/>
        <v>73958298538</v>
      </c>
      <c r="M170" s="5">
        <v>1754321138</v>
      </c>
      <c r="N170" s="5">
        <f t="shared" si="15"/>
        <v>72203977400</v>
      </c>
      <c r="O170" s="5">
        <v>67887408636</v>
      </c>
      <c r="P170" s="6">
        <v>4.0506000000000002</v>
      </c>
      <c r="Q170" s="5">
        <f t="shared" si="16"/>
        <v>274984737</v>
      </c>
      <c r="R170" s="5">
        <v>1861927</v>
      </c>
      <c r="S170" s="5">
        <f t="shared" si="17"/>
        <v>273122810</v>
      </c>
      <c r="T170" s="5">
        <v>592945057</v>
      </c>
      <c r="U170" s="5">
        <f t="shared" si="18"/>
        <v>71611032343</v>
      </c>
      <c r="V170" s="6">
        <f t="shared" si="19"/>
        <v>3.8140000000000001</v>
      </c>
      <c r="W170" s="6">
        <v>4.0506000000000002</v>
      </c>
      <c r="X170" s="5">
        <f t="shared" si="20"/>
        <v>299575484</v>
      </c>
    </row>
    <row r="171" spans="1:24" x14ac:dyDescent="0.25">
      <c r="A171">
        <v>2017</v>
      </c>
      <c r="B171">
        <v>46</v>
      </c>
      <c r="C171" t="s">
        <v>287</v>
      </c>
      <c r="D171" s="4">
        <v>8</v>
      </c>
      <c r="E171" t="s">
        <v>0</v>
      </c>
      <c r="F171" t="s">
        <v>309</v>
      </c>
      <c r="G171" t="s">
        <v>97</v>
      </c>
      <c r="H171" t="s">
        <v>309</v>
      </c>
      <c r="I171" s="5">
        <v>2796197640</v>
      </c>
      <c r="J171" s="5">
        <v>145705666</v>
      </c>
      <c r="K171" s="5">
        <v>0</v>
      </c>
      <c r="L171" s="5">
        <f t="shared" si="14"/>
        <v>2941903306</v>
      </c>
      <c r="M171" s="5">
        <v>48604562</v>
      </c>
      <c r="N171" s="5">
        <f t="shared" si="15"/>
        <v>2893298744</v>
      </c>
      <c r="O171" s="5">
        <v>2625855048</v>
      </c>
      <c r="P171" s="6">
        <v>0.74550000000000005</v>
      </c>
      <c r="Q171" s="5">
        <f t="shared" si="16"/>
        <v>1957575</v>
      </c>
      <c r="R171" s="5">
        <v>0</v>
      </c>
      <c r="S171" s="5">
        <f t="shared" si="17"/>
        <v>1957575</v>
      </c>
      <c r="T171" s="5">
        <v>0</v>
      </c>
      <c r="U171" s="5">
        <f t="shared" si="18"/>
        <v>2893298744</v>
      </c>
      <c r="V171" s="6">
        <f t="shared" si="19"/>
        <v>0.67659999999999998</v>
      </c>
      <c r="W171" s="6">
        <v>0.74550000000000005</v>
      </c>
      <c r="X171" s="5">
        <f t="shared" si="20"/>
        <v>2193189</v>
      </c>
    </row>
    <row r="172" spans="1:24" x14ac:dyDescent="0.25">
      <c r="A172">
        <v>2017</v>
      </c>
      <c r="B172">
        <v>46</v>
      </c>
      <c r="C172" t="s">
        <v>287</v>
      </c>
      <c r="D172" s="4">
        <v>8</v>
      </c>
      <c r="E172" t="s">
        <v>0</v>
      </c>
      <c r="F172" t="s">
        <v>310</v>
      </c>
      <c r="G172" t="s">
        <v>97</v>
      </c>
      <c r="H172" t="s">
        <v>310</v>
      </c>
      <c r="I172" s="5">
        <v>10088154</v>
      </c>
      <c r="J172" s="5">
        <v>1613</v>
      </c>
      <c r="K172" s="5">
        <v>0</v>
      </c>
      <c r="L172" s="5">
        <f t="shared" si="14"/>
        <v>10089767</v>
      </c>
      <c r="M172" s="5">
        <v>30998</v>
      </c>
      <c r="N172" s="5">
        <f t="shared" si="15"/>
        <v>10058769</v>
      </c>
      <c r="O172" s="5">
        <v>9115354</v>
      </c>
      <c r="P172" s="6">
        <v>0.76280000000000003</v>
      </c>
      <c r="Q172" s="5">
        <f t="shared" si="16"/>
        <v>6953</v>
      </c>
      <c r="R172" s="5">
        <v>0</v>
      </c>
      <c r="S172" s="5">
        <f t="shared" si="17"/>
        <v>6953</v>
      </c>
      <c r="T172" s="5">
        <v>0</v>
      </c>
      <c r="U172" s="5">
        <f t="shared" si="18"/>
        <v>10058769</v>
      </c>
      <c r="V172" s="6">
        <f t="shared" si="19"/>
        <v>0.69120000000000004</v>
      </c>
      <c r="W172" s="6">
        <v>0.61880000000000002</v>
      </c>
      <c r="X172" s="5">
        <f t="shared" si="20"/>
        <v>6244</v>
      </c>
    </row>
    <row r="173" spans="1:24" x14ac:dyDescent="0.25">
      <c r="A173">
        <v>2017</v>
      </c>
      <c r="B173">
        <v>46</v>
      </c>
      <c r="C173" t="s">
        <v>287</v>
      </c>
      <c r="D173" s="4">
        <v>8</v>
      </c>
      <c r="E173" t="s">
        <v>0</v>
      </c>
      <c r="F173" t="s">
        <v>311</v>
      </c>
      <c r="G173" t="s">
        <v>97</v>
      </c>
      <c r="H173" t="s">
        <v>311</v>
      </c>
      <c r="I173" s="5">
        <v>9732995</v>
      </c>
      <c r="J173" s="5">
        <v>81594</v>
      </c>
      <c r="K173" s="5">
        <v>0</v>
      </c>
      <c r="L173" s="5">
        <f t="shared" si="14"/>
        <v>9814589</v>
      </c>
      <c r="M173" s="5">
        <v>22882</v>
      </c>
      <c r="N173" s="5">
        <f t="shared" si="15"/>
        <v>9791707</v>
      </c>
      <c r="O173" s="5">
        <v>8578255</v>
      </c>
      <c r="P173" s="6">
        <v>4</v>
      </c>
      <c r="Q173" s="5">
        <f t="shared" si="16"/>
        <v>34313</v>
      </c>
      <c r="R173" s="5">
        <v>0</v>
      </c>
      <c r="S173" s="5">
        <f t="shared" si="17"/>
        <v>34313</v>
      </c>
      <c r="T173" s="5">
        <v>0</v>
      </c>
      <c r="U173" s="5">
        <f t="shared" si="18"/>
        <v>9791707</v>
      </c>
      <c r="V173" s="6">
        <f t="shared" si="19"/>
        <v>3.5043000000000002</v>
      </c>
      <c r="W173" s="6">
        <v>3.9</v>
      </c>
      <c r="X173" s="5">
        <f t="shared" si="20"/>
        <v>38277</v>
      </c>
    </row>
    <row r="174" spans="1:24" x14ac:dyDescent="0.25">
      <c r="A174">
        <v>2017</v>
      </c>
      <c r="B174">
        <v>46</v>
      </c>
      <c r="C174" t="s">
        <v>287</v>
      </c>
      <c r="D174" s="4">
        <v>8</v>
      </c>
      <c r="E174" t="s">
        <v>0</v>
      </c>
      <c r="F174" t="s">
        <v>312</v>
      </c>
      <c r="G174" t="s">
        <v>97</v>
      </c>
      <c r="H174" t="s">
        <v>312</v>
      </c>
      <c r="I174" s="5">
        <v>46479460</v>
      </c>
      <c r="J174" s="5">
        <v>1354</v>
      </c>
      <c r="K174" s="5">
        <v>0</v>
      </c>
      <c r="L174" s="5">
        <f t="shared" ref="L174:L237" si="21">SUM(I174:K174)</f>
        <v>46480814</v>
      </c>
      <c r="M174" s="5">
        <v>452132</v>
      </c>
      <c r="N174" s="5">
        <f t="shared" si="15"/>
        <v>46028682</v>
      </c>
      <c r="O174" s="5">
        <v>43206925</v>
      </c>
      <c r="P174" s="6">
        <v>0.39950000000000002</v>
      </c>
      <c r="Q174" s="5">
        <f t="shared" si="16"/>
        <v>17261</v>
      </c>
      <c r="R174" s="5">
        <v>0</v>
      </c>
      <c r="S174" s="5">
        <f t="shared" si="17"/>
        <v>17261</v>
      </c>
      <c r="T174" s="5">
        <v>0</v>
      </c>
      <c r="U174" s="5">
        <f t="shared" si="18"/>
        <v>46028682</v>
      </c>
      <c r="V174" s="6">
        <f t="shared" si="19"/>
        <v>0.375</v>
      </c>
      <c r="W174" s="6">
        <v>0.38600000000000001</v>
      </c>
      <c r="X174" s="5">
        <f t="shared" si="20"/>
        <v>17942</v>
      </c>
    </row>
    <row r="175" spans="1:24" x14ac:dyDescent="0.25">
      <c r="A175">
        <v>2017</v>
      </c>
      <c r="B175">
        <v>46</v>
      </c>
      <c r="C175" t="s">
        <v>287</v>
      </c>
      <c r="D175" s="4">
        <v>8</v>
      </c>
      <c r="E175" t="s">
        <v>0</v>
      </c>
      <c r="F175" t="s">
        <v>313</v>
      </c>
      <c r="G175" t="s">
        <v>97</v>
      </c>
      <c r="H175" t="s">
        <v>313</v>
      </c>
      <c r="I175" s="5">
        <v>12246121</v>
      </c>
      <c r="J175" s="5">
        <v>1036454</v>
      </c>
      <c r="K175" s="5">
        <v>0</v>
      </c>
      <c r="L175" s="5">
        <f t="shared" si="21"/>
        <v>13282575</v>
      </c>
      <c r="M175" s="5">
        <v>4482</v>
      </c>
      <c r="N175" s="5">
        <f t="shared" si="15"/>
        <v>13278093</v>
      </c>
      <c r="O175" s="5">
        <v>13072489</v>
      </c>
      <c r="P175" s="6">
        <v>0.23880000000000001</v>
      </c>
      <c r="Q175" s="5">
        <f t="shared" si="16"/>
        <v>3122</v>
      </c>
      <c r="R175" s="5">
        <v>0</v>
      </c>
      <c r="S175" s="5">
        <f t="shared" si="17"/>
        <v>3122</v>
      </c>
      <c r="T175" s="5">
        <v>0</v>
      </c>
      <c r="U175" s="5">
        <f t="shared" si="18"/>
        <v>13278093</v>
      </c>
      <c r="V175" s="6">
        <f t="shared" si="19"/>
        <v>0.2351</v>
      </c>
      <c r="W175" s="6">
        <v>0.38700000000000001</v>
      </c>
      <c r="X175" s="5">
        <f t="shared" si="20"/>
        <v>5140</v>
      </c>
    </row>
    <row r="176" spans="1:24" x14ac:dyDescent="0.25">
      <c r="A176">
        <v>2017</v>
      </c>
      <c r="B176">
        <v>46</v>
      </c>
      <c r="C176" t="s">
        <v>287</v>
      </c>
      <c r="D176" s="4">
        <v>8</v>
      </c>
      <c r="E176" t="s">
        <v>0</v>
      </c>
      <c r="F176" t="s">
        <v>314</v>
      </c>
      <c r="G176" t="s">
        <v>97</v>
      </c>
      <c r="H176" t="s">
        <v>314</v>
      </c>
      <c r="I176" s="5">
        <v>5692045</v>
      </c>
      <c r="J176" s="5">
        <v>0</v>
      </c>
      <c r="K176" s="5">
        <v>0</v>
      </c>
      <c r="L176" s="5">
        <f t="shared" si="21"/>
        <v>5692045</v>
      </c>
      <c r="M176" s="5">
        <v>211225</v>
      </c>
      <c r="N176" s="5">
        <f t="shared" si="15"/>
        <v>5480820</v>
      </c>
      <c r="O176" s="5">
        <v>4729230</v>
      </c>
      <c r="P176" s="6">
        <v>0.85980000000000001</v>
      </c>
      <c r="Q176" s="5">
        <f t="shared" si="16"/>
        <v>4066</v>
      </c>
      <c r="R176" s="5">
        <v>0</v>
      </c>
      <c r="S176" s="5">
        <f t="shared" si="17"/>
        <v>4066</v>
      </c>
      <c r="T176" s="5">
        <v>0</v>
      </c>
      <c r="U176" s="5">
        <f t="shared" si="18"/>
        <v>5480820</v>
      </c>
      <c r="V176" s="6">
        <f t="shared" si="19"/>
        <v>0.7419</v>
      </c>
      <c r="W176" s="6">
        <v>0.68089999999999995</v>
      </c>
      <c r="X176" s="5">
        <f t="shared" si="20"/>
        <v>3876</v>
      </c>
    </row>
    <row r="177" spans="1:24" x14ac:dyDescent="0.25">
      <c r="A177">
        <v>2017</v>
      </c>
      <c r="B177">
        <v>46</v>
      </c>
      <c r="C177" t="s">
        <v>287</v>
      </c>
      <c r="D177" s="4">
        <v>8</v>
      </c>
      <c r="E177" t="s">
        <v>0</v>
      </c>
      <c r="F177" t="s">
        <v>315</v>
      </c>
      <c r="G177" t="s">
        <v>97</v>
      </c>
      <c r="H177" t="s">
        <v>315</v>
      </c>
      <c r="I177" s="5">
        <v>23333446</v>
      </c>
      <c r="J177" s="5">
        <v>1663</v>
      </c>
      <c r="K177" s="5">
        <v>0</v>
      </c>
      <c r="L177" s="5">
        <f t="shared" si="21"/>
        <v>23335109</v>
      </c>
      <c r="M177" s="5">
        <v>371746</v>
      </c>
      <c r="N177" s="5">
        <f t="shared" si="15"/>
        <v>22963363</v>
      </c>
      <c r="O177" s="5">
        <v>19587067</v>
      </c>
      <c r="P177" s="6">
        <v>0.49230000000000002</v>
      </c>
      <c r="Q177" s="5">
        <f t="shared" si="16"/>
        <v>9643</v>
      </c>
      <c r="R177" s="5">
        <v>0</v>
      </c>
      <c r="S177" s="5">
        <f t="shared" si="17"/>
        <v>9643</v>
      </c>
      <c r="T177" s="5">
        <v>0</v>
      </c>
      <c r="U177" s="5">
        <f t="shared" si="18"/>
        <v>22963363</v>
      </c>
      <c r="V177" s="6">
        <f t="shared" si="19"/>
        <v>0.4199</v>
      </c>
      <c r="W177" s="6">
        <v>0.50360000000000005</v>
      </c>
      <c r="X177" s="5">
        <f t="shared" si="20"/>
        <v>11752</v>
      </c>
    </row>
    <row r="178" spans="1:24" x14ac:dyDescent="0.25">
      <c r="A178">
        <v>2017</v>
      </c>
      <c r="B178">
        <v>46</v>
      </c>
      <c r="C178" t="s">
        <v>287</v>
      </c>
      <c r="D178" s="4">
        <v>8</v>
      </c>
      <c r="E178" t="s">
        <v>0</v>
      </c>
      <c r="F178" t="s">
        <v>316</v>
      </c>
      <c r="G178" t="s">
        <v>97</v>
      </c>
      <c r="H178" t="s">
        <v>316</v>
      </c>
      <c r="I178" s="5">
        <v>164740609</v>
      </c>
      <c r="J178" s="5">
        <v>13620100</v>
      </c>
      <c r="K178" s="5">
        <v>0</v>
      </c>
      <c r="L178" s="5">
        <f t="shared" si="21"/>
        <v>178360709</v>
      </c>
      <c r="M178" s="5">
        <v>597762</v>
      </c>
      <c r="N178" s="5">
        <f t="shared" si="15"/>
        <v>177762947</v>
      </c>
      <c r="O178" s="5">
        <v>169705430</v>
      </c>
      <c r="P178" s="6">
        <v>0.1958</v>
      </c>
      <c r="Q178" s="5">
        <f t="shared" si="16"/>
        <v>33228</v>
      </c>
      <c r="R178" s="5">
        <v>0</v>
      </c>
      <c r="S178" s="5">
        <f t="shared" si="17"/>
        <v>33228</v>
      </c>
      <c r="T178" s="5">
        <v>0</v>
      </c>
      <c r="U178" s="5">
        <f t="shared" si="18"/>
        <v>177762947</v>
      </c>
      <c r="V178" s="6">
        <f t="shared" si="19"/>
        <v>0.18690000000000001</v>
      </c>
      <c r="W178" s="6">
        <v>0.182</v>
      </c>
      <c r="X178" s="5">
        <f t="shared" si="20"/>
        <v>32462</v>
      </c>
    </row>
    <row r="179" spans="1:24" x14ac:dyDescent="0.25">
      <c r="A179">
        <v>2017</v>
      </c>
      <c r="B179">
        <v>46</v>
      </c>
      <c r="C179" t="s">
        <v>287</v>
      </c>
      <c r="D179" s="4">
        <v>8</v>
      </c>
      <c r="E179" t="s">
        <v>0</v>
      </c>
      <c r="F179" t="s">
        <v>317</v>
      </c>
      <c r="G179" t="s">
        <v>97</v>
      </c>
      <c r="H179" t="s">
        <v>317</v>
      </c>
      <c r="I179" s="5">
        <v>122381648</v>
      </c>
      <c r="J179" s="5">
        <v>327065</v>
      </c>
      <c r="K179" s="5">
        <v>0</v>
      </c>
      <c r="L179" s="5">
        <f t="shared" si="21"/>
        <v>122708713</v>
      </c>
      <c r="M179" s="5">
        <v>1449010</v>
      </c>
      <c r="N179" s="5">
        <f t="shared" si="15"/>
        <v>121259703</v>
      </c>
      <c r="O179" s="5">
        <v>112032062</v>
      </c>
      <c r="P179" s="6">
        <v>0.41510000000000002</v>
      </c>
      <c r="Q179" s="5">
        <f t="shared" si="16"/>
        <v>46505</v>
      </c>
      <c r="R179" s="5">
        <v>0</v>
      </c>
      <c r="S179" s="5">
        <f t="shared" si="17"/>
        <v>46505</v>
      </c>
      <c r="T179" s="5">
        <v>0</v>
      </c>
      <c r="U179" s="5">
        <f t="shared" si="18"/>
        <v>121259703</v>
      </c>
      <c r="V179" s="6">
        <f t="shared" si="19"/>
        <v>0.38350000000000001</v>
      </c>
      <c r="W179" s="6">
        <v>0.27929999999999999</v>
      </c>
      <c r="X179" s="5">
        <f t="shared" si="20"/>
        <v>34273</v>
      </c>
    </row>
    <row r="180" spans="1:24" x14ac:dyDescent="0.25">
      <c r="A180">
        <v>2017</v>
      </c>
      <c r="B180">
        <v>46</v>
      </c>
      <c r="C180" t="s">
        <v>287</v>
      </c>
      <c r="D180" s="4">
        <v>8</v>
      </c>
      <c r="E180" t="s">
        <v>0</v>
      </c>
      <c r="F180" t="s">
        <v>318</v>
      </c>
      <c r="G180" t="s">
        <v>97</v>
      </c>
      <c r="H180" t="s">
        <v>318</v>
      </c>
      <c r="I180" s="5">
        <v>20508107</v>
      </c>
      <c r="J180" s="5">
        <v>2734397</v>
      </c>
      <c r="K180" s="5">
        <v>0</v>
      </c>
      <c r="L180" s="5">
        <f t="shared" si="21"/>
        <v>23242504</v>
      </c>
      <c r="M180" s="5">
        <v>298</v>
      </c>
      <c r="N180" s="5">
        <f t="shared" si="15"/>
        <v>23242206</v>
      </c>
      <c r="O180" s="5">
        <v>22217908</v>
      </c>
      <c r="P180" s="6">
        <v>0.46060000000000001</v>
      </c>
      <c r="Q180" s="5">
        <f t="shared" si="16"/>
        <v>10234</v>
      </c>
      <c r="R180" s="5">
        <v>0</v>
      </c>
      <c r="S180" s="5">
        <f t="shared" si="17"/>
        <v>10234</v>
      </c>
      <c r="T180" s="5">
        <v>0</v>
      </c>
      <c r="U180" s="5">
        <f t="shared" si="18"/>
        <v>23242206</v>
      </c>
      <c r="V180" s="6">
        <f t="shared" si="19"/>
        <v>0.44030000000000002</v>
      </c>
      <c r="W180" s="6">
        <v>0.79669999999999996</v>
      </c>
      <c r="X180" s="5">
        <f t="shared" si="20"/>
        <v>18517</v>
      </c>
    </row>
    <row r="181" spans="1:24" x14ac:dyDescent="0.25">
      <c r="A181">
        <v>2017</v>
      </c>
      <c r="B181">
        <v>46</v>
      </c>
      <c r="C181" t="s">
        <v>287</v>
      </c>
      <c r="D181" s="4">
        <v>8</v>
      </c>
      <c r="E181" t="s">
        <v>0</v>
      </c>
      <c r="F181" t="s">
        <v>319</v>
      </c>
      <c r="G181" t="s">
        <v>97</v>
      </c>
      <c r="H181" t="s">
        <v>320</v>
      </c>
      <c r="I181" s="5">
        <v>86013075</v>
      </c>
      <c r="J181" s="5">
        <v>839753593</v>
      </c>
      <c r="K181" s="5">
        <v>0</v>
      </c>
      <c r="L181" s="5">
        <f t="shared" si="21"/>
        <v>925766668</v>
      </c>
      <c r="M181" s="5">
        <v>109117676</v>
      </c>
      <c r="N181" s="5">
        <f t="shared" si="15"/>
        <v>816648992</v>
      </c>
      <c r="O181" s="5">
        <v>715031396</v>
      </c>
      <c r="P181" s="6">
        <v>0</v>
      </c>
      <c r="Q181" s="5">
        <f t="shared" si="16"/>
        <v>0</v>
      </c>
      <c r="R181" s="5">
        <v>0</v>
      </c>
      <c r="S181" s="5">
        <f t="shared" si="17"/>
        <v>0</v>
      </c>
      <c r="T181" s="5">
        <v>0</v>
      </c>
      <c r="U181" s="5">
        <f t="shared" si="18"/>
        <v>816648992</v>
      </c>
      <c r="V181" s="6">
        <f t="shared" si="19"/>
        <v>0</v>
      </c>
      <c r="W181" s="6">
        <v>0</v>
      </c>
      <c r="X181" s="5">
        <f t="shared" si="20"/>
        <v>0</v>
      </c>
    </row>
    <row r="182" spans="1:24" x14ac:dyDescent="0.25">
      <c r="A182">
        <v>2017</v>
      </c>
      <c r="B182">
        <v>46</v>
      </c>
      <c r="C182" t="s">
        <v>287</v>
      </c>
      <c r="D182" s="4">
        <v>8</v>
      </c>
      <c r="E182" t="s">
        <v>0</v>
      </c>
      <c r="F182" t="s">
        <v>321</v>
      </c>
      <c r="G182" t="s">
        <v>97</v>
      </c>
      <c r="H182" t="s">
        <v>321</v>
      </c>
      <c r="I182" s="5">
        <v>108184185</v>
      </c>
      <c r="J182" s="5">
        <v>93497</v>
      </c>
      <c r="K182" s="5">
        <v>0</v>
      </c>
      <c r="L182" s="5">
        <f t="shared" si="21"/>
        <v>108277682</v>
      </c>
      <c r="M182" s="5">
        <v>1680613</v>
      </c>
      <c r="N182" s="5">
        <f t="shared" si="15"/>
        <v>106597069</v>
      </c>
      <c r="O182" s="5">
        <v>101038165</v>
      </c>
      <c r="P182" s="6">
        <v>0.14560000000000001</v>
      </c>
      <c r="Q182" s="5">
        <f t="shared" si="16"/>
        <v>14711</v>
      </c>
      <c r="R182" s="5">
        <v>0</v>
      </c>
      <c r="S182" s="5">
        <f t="shared" si="17"/>
        <v>14711</v>
      </c>
      <c r="T182" s="5">
        <v>0</v>
      </c>
      <c r="U182" s="5">
        <f t="shared" si="18"/>
        <v>106597069</v>
      </c>
      <c r="V182" s="6">
        <f t="shared" si="19"/>
        <v>0.13800000000000001</v>
      </c>
      <c r="W182" s="6">
        <v>0.36220000000000002</v>
      </c>
      <c r="X182" s="5">
        <f t="shared" si="20"/>
        <v>39218</v>
      </c>
    </row>
    <row r="183" spans="1:24" x14ac:dyDescent="0.25">
      <c r="A183">
        <v>2017</v>
      </c>
      <c r="B183">
        <v>46</v>
      </c>
      <c r="C183" t="s">
        <v>287</v>
      </c>
      <c r="D183" s="4">
        <v>8</v>
      </c>
      <c r="E183" t="s">
        <v>0</v>
      </c>
      <c r="F183" t="s">
        <v>322</v>
      </c>
      <c r="G183" t="s">
        <v>97</v>
      </c>
      <c r="H183" t="s">
        <v>322</v>
      </c>
      <c r="I183" s="5">
        <v>14889017</v>
      </c>
      <c r="J183" s="5">
        <v>6105822</v>
      </c>
      <c r="K183" s="5">
        <v>0</v>
      </c>
      <c r="L183" s="5">
        <f t="shared" si="21"/>
        <v>20994839</v>
      </c>
      <c r="M183" s="5">
        <v>61884</v>
      </c>
      <c r="N183" s="5">
        <f t="shared" si="15"/>
        <v>20932955</v>
      </c>
      <c r="O183" s="5">
        <v>20025040</v>
      </c>
      <c r="P183" s="6">
        <v>1.7499</v>
      </c>
      <c r="Q183" s="5">
        <f t="shared" si="16"/>
        <v>35042</v>
      </c>
      <c r="R183" s="5">
        <v>0</v>
      </c>
      <c r="S183" s="5">
        <f t="shared" si="17"/>
        <v>35042</v>
      </c>
      <c r="T183" s="5">
        <v>0</v>
      </c>
      <c r="U183" s="5">
        <f t="shared" si="18"/>
        <v>20932955</v>
      </c>
      <c r="V183" s="6">
        <f t="shared" si="19"/>
        <v>1.6739999999999999</v>
      </c>
      <c r="W183" s="6">
        <v>1.6263000000000001</v>
      </c>
      <c r="X183" s="5">
        <f t="shared" si="20"/>
        <v>34144</v>
      </c>
    </row>
    <row r="184" spans="1:24" x14ac:dyDescent="0.25">
      <c r="A184">
        <v>2017</v>
      </c>
      <c r="B184">
        <v>46</v>
      </c>
      <c r="C184" t="s">
        <v>287</v>
      </c>
      <c r="D184" s="4">
        <v>8</v>
      </c>
      <c r="E184" t="s">
        <v>0</v>
      </c>
      <c r="F184" t="s">
        <v>323</v>
      </c>
      <c r="G184" t="s">
        <v>97</v>
      </c>
      <c r="H184" t="s">
        <v>323</v>
      </c>
      <c r="I184" s="5">
        <v>33157759</v>
      </c>
      <c r="J184" s="5">
        <v>59164</v>
      </c>
      <c r="K184" s="5">
        <v>0</v>
      </c>
      <c r="L184" s="5">
        <f t="shared" si="21"/>
        <v>33216923</v>
      </c>
      <c r="M184" s="5">
        <v>-4516</v>
      </c>
      <c r="N184" s="5">
        <f t="shared" si="15"/>
        <v>33221439</v>
      </c>
      <c r="O184" s="5">
        <v>28624446</v>
      </c>
      <c r="P184" s="6">
        <v>0.90459999999999996</v>
      </c>
      <c r="Q184" s="5">
        <f t="shared" si="16"/>
        <v>25894</v>
      </c>
      <c r="R184" s="5">
        <v>0</v>
      </c>
      <c r="S184" s="5">
        <f t="shared" si="17"/>
        <v>25894</v>
      </c>
      <c r="T184" s="5">
        <v>0</v>
      </c>
      <c r="U184" s="5">
        <f t="shared" si="18"/>
        <v>33221439</v>
      </c>
      <c r="V184" s="6">
        <f t="shared" si="19"/>
        <v>0.77939999999999998</v>
      </c>
      <c r="W184" s="6">
        <v>0.8075</v>
      </c>
      <c r="X184" s="5">
        <f t="shared" si="20"/>
        <v>26823</v>
      </c>
    </row>
    <row r="185" spans="1:24" x14ac:dyDescent="0.25">
      <c r="A185">
        <v>2017</v>
      </c>
      <c r="B185">
        <v>46</v>
      </c>
      <c r="C185" t="s">
        <v>287</v>
      </c>
      <c r="D185" s="4">
        <v>8</v>
      </c>
      <c r="E185" t="s">
        <v>0</v>
      </c>
      <c r="F185" t="s">
        <v>324</v>
      </c>
      <c r="G185" t="s">
        <v>97</v>
      </c>
      <c r="H185" t="s">
        <v>324</v>
      </c>
      <c r="I185" s="5">
        <v>11419266</v>
      </c>
      <c r="J185" s="5">
        <v>63084</v>
      </c>
      <c r="K185" s="5">
        <v>0</v>
      </c>
      <c r="L185" s="5">
        <f t="shared" si="21"/>
        <v>11482350</v>
      </c>
      <c r="M185" s="5">
        <v>106650</v>
      </c>
      <c r="N185" s="5">
        <f t="shared" si="15"/>
        <v>11375700</v>
      </c>
      <c r="O185" s="5">
        <v>10414118</v>
      </c>
      <c r="P185" s="6">
        <v>0.5595</v>
      </c>
      <c r="Q185" s="5">
        <f t="shared" si="16"/>
        <v>5827</v>
      </c>
      <c r="R185" s="5">
        <v>0</v>
      </c>
      <c r="S185" s="5">
        <f t="shared" si="17"/>
        <v>5827</v>
      </c>
      <c r="T185" s="5">
        <v>0</v>
      </c>
      <c r="U185" s="5">
        <f t="shared" si="18"/>
        <v>11375700</v>
      </c>
      <c r="V185" s="6">
        <f t="shared" si="19"/>
        <v>0.51219999999999999</v>
      </c>
      <c r="W185" s="6">
        <v>0.46929999999999999</v>
      </c>
      <c r="X185" s="5">
        <f t="shared" si="20"/>
        <v>5389</v>
      </c>
    </row>
    <row r="186" spans="1:24" x14ac:dyDescent="0.25">
      <c r="A186">
        <v>2017</v>
      </c>
      <c r="B186">
        <v>46</v>
      </c>
      <c r="C186" t="s">
        <v>287</v>
      </c>
      <c r="D186" s="4">
        <v>8</v>
      </c>
      <c r="E186" t="s">
        <v>0</v>
      </c>
      <c r="F186" t="s">
        <v>325</v>
      </c>
      <c r="G186" t="s">
        <v>97</v>
      </c>
      <c r="H186" t="s">
        <v>325</v>
      </c>
      <c r="I186" s="5">
        <v>38351493</v>
      </c>
      <c r="J186" s="5">
        <v>797978</v>
      </c>
      <c r="K186" s="5">
        <v>0</v>
      </c>
      <c r="L186" s="5">
        <f t="shared" si="21"/>
        <v>39149471</v>
      </c>
      <c r="M186" s="5">
        <v>267038</v>
      </c>
      <c r="N186" s="5">
        <f t="shared" si="15"/>
        <v>38882433</v>
      </c>
      <c r="O186" s="5">
        <v>34987211</v>
      </c>
      <c r="P186" s="6">
        <v>0.72699999999999998</v>
      </c>
      <c r="Q186" s="5">
        <f t="shared" si="16"/>
        <v>25436</v>
      </c>
      <c r="R186" s="5">
        <v>0</v>
      </c>
      <c r="S186" s="5">
        <f t="shared" si="17"/>
        <v>25436</v>
      </c>
      <c r="T186" s="5">
        <v>0</v>
      </c>
      <c r="U186" s="5">
        <f t="shared" si="18"/>
        <v>38882433</v>
      </c>
      <c r="V186" s="6">
        <f t="shared" si="19"/>
        <v>0.6542</v>
      </c>
      <c r="W186" s="6">
        <v>1.0043</v>
      </c>
      <c r="X186" s="5">
        <f t="shared" si="20"/>
        <v>39318</v>
      </c>
    </row>
    <row r="187" spans="1:24" x14ac:dyDescent="0.25">
      <c r="A187">
        <v>2017</v>
      </c>
      <c r="B187">
        <v>46</v>
      </c>
      <c r="C187" t="s">
        <v>287</v>
      </c>
      <c r="D187" s="4">
        <v>8</v>
      </c>
      <c r="E187" t="s">
        <v>0</v>
      </c>
      <c r="F187" t="s">
        <v>326</v>
      </c>
      <c r="G187" t="s">
        <v>97</v>
      </c>
      <c r="H187" t="s">
        <v>326</v>
      </c>
      <c r="I187" s="5">
        <v>17498195</v>
      </c>
      <c r="J187" s="5">
        <v>242696</v>
      </c>
      <c r="K187" s="5">
        <v>0</v>
      </c>
      <c r="L187" s="5">
        <f t="shared" si="21"/>
        <v>17740891</v>
      </c>
      <c r="M187" s="5">
        <v>291105</v>
      </c>
      <c r="N187" s="5">
        <f t="shared" si="15"/>
        <v>17449786</v>
      </c>
      <c r="O187" s="5">
        <v>15928113</v>
      </c>
      <c r="P187" s="6">
        <v>0.92679999999999996</v>
      </c>
      <c r="Q187" s="5">
        <f t="shared" si="16"/>
        <v>14762</v>
      </c>
      <c r="R187" s="5">
        <v>0</v>
      </c>
      <c r="S187" s="5">
        <f t="shared" si="17"/>
        <v>14762</v>
      </c>
      <c r="T187" s="5">
        <v>0</v>
      </c>
      <c r="U187" s="5">
        <f t="shared" si="18"/>
        <v>17449786</v>
      </c>
      <c r="V187" s="6">
        <f t="shared" si="19"/>
        <v>0.84599999999999997</v>
      </c>
      <c r="W187" s="6">
        <v>0.84299999999999997</v>
      </c>
      <c r="X187" s="5">
        <f t="shared" si="20"/>
        <v>14956</v>
      </c>
    </row>
    <row r="188" spans="1:24" x14ac:dyDescent="0.25">
      <c r="A188">
        <v>2017</v>
      </c>
      <c r="B188">
        <v>46</v>
      </c>
      <c r="C188" t="s">
        <v>287</v>
      </c>
      <c r="D188" s="4">
        <v>8</v>
      </c>
      <c r="E188" t="s">
        <v>0</v>
      </c>
      <c r="F188" t="s">
        <v>327</v>
      </c>
      <c r="G188" t="s">
        <v>97</v>
      </c>
      <c r="H188" t="s">
        <v>327</v>
      </c>
      <c r="I188" s="5">
        <v>298968244</v>
      </c>
      <c r="J188" s="5">
        <v>6463076</v>
      </c>
      <c r="K188" s="5">
        <v>0</v>
      </c>
      <c r="L188" s="5">
        <f t="shared" si="21"/>
        <v>305431320</v>
      </c>
      <c r="M188" s="5">
        <v>2715263</v>
      </c>
      <c r="N188" s="5">
        <f t="shared" si="15"/>
        <v>302716057</v>
      </c>
      <c r="O188" s="5">
        <v>290399705</v>
      </c>
      <c r="P188" s="6">
        <v>6.5000000000000002E-2</v>
      </c>
      <c r="Q188" s="5">
        <f t="shared" si="16"/>
        <v>18876</v>
      </c>
      <c r="R188" s="5">
        <v>0</v>
      </c>
      <c r="S188" s="5">
        <f t="shared" si="17"/>
        <v>18876</v>
      </c>
      <c r="T188" s="5">
        <v>0</v>
      </c>
      <c r="U188" s="5">
        <f t="shared" si="18"/>
        <v>302716057</v>
      </c>
      <c r="V188" s="6">
        <f t="shared" si="19"/>
        <v>6.2399999999999997E-2</v>
      </c>
      <c r="W188" s="6">
        <v>5.7200000000000001E-2</v>
      </c>
      <c r="X188" s="5">
        <f t="shared" si="20"/>
        <v>17471</v>
      </c>
    </row>
    <row r="189" spans="1:24" x14ac:dyDescent="0.25">
      <c r="A189">
        <v>2017</v>
      </c>
      <c r="B189">
        <v>46</v>
      </c>
      <c r="C189" t="s">
        <v>287</v>
      </c>
      <c r="D189" s="4">
        <v>8</v>
      </c>
      <c r="E189" t="s">
        <v>0</v>
      </c>
      <c r="F189" t="s">
        <v>328</v>
      </c>
      <c r="G189" t="s">
        <v>97</v>
      </c>
      <c r="H189" t="s">
        <v>328</v>
      </c>
      <c r="I189" s="5">
        <v>584369074</v>
      </c>
      <c r="J189" s="5">
        <v>5366550</v>
      </c>
      <c r="K189" s="5">
        <v>287500</v>
      </c>
      <c r="L189" s="5">
        <f t="shared" si="21"/>
        <v>590023124</v>
      </c>
      <c r="M189" s="5">
        <v>6739883</v>
      </c>
      <c r="N189" s="5">
        <f t="shared" si="15"/>
        <v>583283241</v>
      </c>
      <c r="O189" s="5">
        <v>518904871</v>
      </c>
      <c r="P189" s="6">
        <v>0.26779999999999998</v>
      </c>
      <c r="Q189" s="5">
        <f t="shared" si="16"/>
        <v>138963</v>
      </c>
      <c r="R189" s="5">
        <v>0</v>
      </c>
      <c r="S189" s="5">
        <f t="shared" si="17"/>
        <v>138963</v>
      </c>
      <c r="T189" s="5">
        <v>0</v>
      </c>
      <c r="U189" s="5">
        <f t="shared" si="18"/>
        <v>583283241</v>
      </c>
      <c r="V189" s="6">
        <f t="shared" si="19"/>
        <v>0.2382</v>
      </c>
      <c r="W189" s="6">
        <v>0.26779999999999998</v>
      </c>
      <c r="X189" s="5">
        <f t="shared" si="20"/>
        <v>158008</v>
      </c>
    </row>
    <row r="190" spans="1:24" x14ac:dyDescent="0.25">
      <c r="A190">
        <v>2017</v>
      </c>
      <c r="B190">
        <v>46</v>
      </c>
      <c r="C190" t="s">
        <v>287</v>
      </c>
      <c r="D190" s="4">
        <v>8</v>
      </c>
      <c r="E190" t="s">
        <v>0</v>
      </c>
      <c r="F190" t="s">
        <v>329</v>
      </c>
      <c r="G190" t="s">
        <v>97</v>
      </c>
      <c r="H190" t="s">
        <v>329</v>
      </c>
      <c r="I190" s="5">
        <v>336292339</v>
      </c>
      <c r="J190" s="5">
        <v>16907602</v>
      </c>
      <c r="K190" s="5">
        <v>0</v>
      </c>
      <c r="L190" s="5">
        <f t="shared" si="21"/>
        <v>353199941</v>
      </c>
      <c r="M190" s="5">
        <v>7466963</v>
      </c>
      <c r="N190" s="5">
        <f t="shared" si="15"/>
        <v>345732978</v>
      </c>
      <c r="O190" s="5">
        <v>327005902</v>
      </c>
      <c r="P190" s="6">
        <v>0.14979999999999999</v>
      </c>
      <c r="Q190" s="5">
        <f t="shared" si="16"/>
        <v>48985</v>
      </c>
      <c r="R190" s="5">
        <v>0</v>
      </c>
      <c r="S190" s="5">
        <f t="shared" si="17"/>
        <v>48985</v>
      </c>
      <c r="T190" s="5">
        <v>0</v>
      </c>
      <c r="U190" s="5">
        <f t="shared" si="18"/>
        <v>345732978</v>
      </c>
      <c r="V190" s="6">
        <f t="shared" si="19"/>
        <v>0.14169999999999999</v>
      </c>
      <c r="W190" s="6">
        <v>0.13350000000000001</v>
      </c>
      <c r="X190" s="5">
        <f t="shared" si="20"/>
        <v>47152</v>
      </c>
    </row>
    <row r="191" spans="1:24" x14ac:dyDescent="0.25">
      <c r="A191">
        <v>2017</v>
      </c>
      <c r="B191">
        <v>46</v>
      </c>
      <c r="C191" t="s">
        <v>287</v>
      </c>
      <c r="D191" s="4">
        <v>8</v>
      </c>
      <c r="E191" t="s">
        <v>0</v>
      </c>
      <c r="F191" t="s">
        <v>330</v>
      </c>
      <c r="G191" t="s">
        <v>97</v>
      </c>
      <c r="H191" t="s">
        <v>330</v>
      </c>
      <c r="I191" s="5">
        <v>28378108</v>
      </c>
      <c r="J191" s="5">
        <v>6648</v>
      </c>
      <c r="K191" s="5">
        <v>0</v>
      </c>
      <c r="L191" s="5">
        <f t="shared" si="21"/>
        <v>28384756</v>
      </c>
      <c r="M191" s="5">
        <v>262525</v>
      </c>
      <c r="N191" s="5">
        <f t="shared" si="15"/>
        <v>28122231</v>
      </c>
      <c r="O191" s="5">
        <v>26131940</v>
      </c>
      <c r="P191" s="6">
        <v>0.28349999999999997</v>
      </c>
      <c r="Q191" s="5">
        <f t="shared" si="16"/>
        <v>7408</v>
      </c>
      <c r="R191" s="5">
        <v>0</v>
      </c>
      <c r="S191" s="5">
        <f t="shared" si="17"/>
        <v>7408</v>
      </c>
      <c r="T191" s="5">
        <v>0</v>
      </c>
      <c r="U191" s="5">
        <f t="shared" si="18"/>
        <v>28122231</v>
      </c>
      <c r="V191" s="6">
        <f t="shared" si="19"/>
        <v>0.26340000000000002</v>
      </c>
      <c r="W191" s="6">
        <v>0.25240000000000001</v>
      </c>
      <c r="X191" s="5">
        <f t="shared" si="20"/>
        <v>7164</v>
      </c>
    </row>
    <row r="192" spans="1:24" x14ac:dyDescent="0.25">
      <c r="A192">
        <v>2017</v>
      </c>
      <c r="B192">
        <v>46</v>
      </c>
      <c r="C192" t="s">
        <v>287</v>
      </c>
      <c r="D192" s="4">
        <v>8</v>
      </c>
      <c r="E192" t="s">
        <v>0</v>
      </c>
      <c r="F192" t="s">
        <v>331</v>
      </c>
      <c r="G192" t="s">
        <v>97</v>
      </c>
      <c r="H192" t="s">
        <v>331</v>
      </c>
      <c r="I192" s="5">
        <v>40331047</v>
      </c>
      <c r="J192" s="5">
        <v>85464</v>
      </c>
      <c r="K192" s="5">
        <v>0</v>
      </c>
      <c r="L192" s="5">
        <f t="shared" si="21"/>
        <v>40416511</v>
      </c>
      <c r="M192" s="5">
        <v>181784</v>
      </c>
      <c r="N192" s="5">
        <f t="shared" si="15"/>
        <v>40234727</v>
      </c>
      <c r="O192" s="5">
        <v>37563230</v>
      </c>
      <c r="P192" s="6">
        <v>1</v>
      </c>
      <c r="Q192" s="5">
        <f t="shared" si="16"/>
        <v>37563</v>
      </c>
      <c r="R192" s="5">
        <v>0</v>
      </c>
      <c r="S192" s="5">
        <f t="shared" si="17"/>
        <v>37563</v>
      </c>
      <c r="T192" s="5">
        <v>0</v>
      </c>
      <c r="U192" s="5">
        <f t="shared" si="18"/>
        <v>40234727</v>
      </c>
      <c r="V192" s="6">
        <f t="shared" si="19"/>
        <v>0.93359999999999999</v>
      </c>
      <c r="W192" s="6">
        <v>1</v>
      </c>
      <c r="X192" s="5">
        <f t="shared" si="20"/>
        <v>40417</v>
      </c>
    </row>
    <row r="193" spans="1:24" x14ac:dyDescent="0.25">
      <c r="A193">
        <v>2017</v>
      </c>
      <c r="B193">
        <v>46</v>
      </c>
      <c r="C193" t="s">
        <v>287</v>
      </c>
      <c r="D193" s="4">
        <v>8</v>
      </c>
      <c r="E193" t="s">
        <v>0</v>
      </c>
      <c r="F193" t="s">
        <v>332</v>
      </c>
      <c r="G193" t="s">
        <v>97</v>
      </c>
      <c r="H193" t="s">
        <v>332</v>
      </c>
      <c r="I193" s="5">
        <v>199628776</v>
      </c>
      <c r="J193" s="5">
        <v>19015</v>
      </c>
      <c r="K193" s="5">
        <v>0</v>
      </c>
      <c r="L193" s="5">
        <f t="shared" si="21"/>
        <v>199647791</v>
      </c>
      <c r="M193" s="5">
        <v>7557813</v>
      </c>
      <c r="N193" s="5">
        <f t="shared" si="15"/>
        <v>192089978</v>
      </c>
      <c r="O193" s="5">
        <v>182992079</v>
      </c>
      <c r="P193" s="6">
        <v>0.38990000000000002</v>
      </c>
      <c r="Q193" s="5">
        <f t="shared" si="16"/>
        <v>71349</v>
      </c>
      <c r="R193" s="5">
        <v>0</v>
      </c>
      <c r="S193" s="5">
        <f t="shared" si="17"/>
        <v>71349</v>
      </c>
      <c r="T193" s="5">
        <v>0</v>
      </c>
      <c r="U193" s="5">
        <f t="shared" si="18"/>
        <v>192089978</v>
      </c>
      <c r="V193" s="6">
        <f t="shared" si="19"/>
        <v>0.37140000000000001</v>
      </c>
      <c r="W193" s="6">
        <v>0.27810000000000001</v>
      </c>
      <c r="X193" s="5">
        <f t="shared" si="20"/>
        <v>55522</v>
      </c>
    </row>
    <row r="194" spans="1:24" x14ac:dyDescent="0.25">
      <c r="A194">
        <v>2017</v>
      </c>
      <c r="B194">
        <v>46</v>
      </c>
      <c r="C194" t="s">
        <v>287</v>
      </c>
      <c r="D194" s="4">
        <v>8</v>
      </c>
      <c r="E194" t="s">
        <v>0</v>
      </c>
      <c r="F194" t="s">
        <v>333</v>
      </c>
      <c r="G194" t="s">
        <v>97</v>
      </c>
      <c r="H194" t="s">
        <v>333</v>
      </c>
      <c r="I194" s="5">
        <v>9193859</v>
      </c>
      <c r="J194" s="5">
        <v>13400</v>
      </c>
      <c r="K194" s="5">
        <v>0</v>
      </c>
      <c r="L194" s="5">
        <f t="shared" si="21"/>
        <v>9207259</v>
      </c>
      <c r="M194" s="5">
        <v>5667</v>
      </c>
      <c r="N194" s="5">
        <f t="shared" ref="N194:N257" si="22">L194-M194</f>
        <v>9201592</v>
      </c>
      <c r="O194" s="5">
        <v>8569777</v>
      </c>
      <c r="P194" s="6">
        <v>0.7399</v>
      </c>
      <c r="Q194" s="5">
        <f t="shared" ref="Q194:Q257" si="23">ROUND(O194*P194/1000,0)</f>
        <v>6341</v>
      </c>
      <c r="R194" s="5">
        <v>0</v>
      </c>
      <c r="S194" s="5">
        <f t="shared" ref="S194:S257" si="24">Q194-R194</f>
        <v>6341</v>
      </c>
      <c r="T194" s="5">
        <v>0</v>
      </c>
      <c r="U194" s="5">
        <f t="shared" ref="U194:U257" si="25">N194-T194</f>
        <v>9201592</v>
      </c>
      <c r="V194" s="6">
        <f t="shared" ref="V194:V257" si="26">IFERROR(ROUND(S194/U194*1000,4),"")</f>
        <v>0.68910000000000005</v>
      </c>
      <c r="W194" s="6">
        <v>0.69120000000000004</v>
      </c>
      <c r="X194" s="5">
        <f t="shared" si="20"/>
        <v>6364</v>
      </c>
    </row>
    <row r="195" spans="1:24" x14ac:dyDescent="0.25">
      <c r="A195">
        <v>2017</v>
      </c>
      <c r="B195">
        <v>46</v>
      </c>
      <c r="C195" t="s">
        <v>287</v>
      </c>
      <c r="D195" s="4">
        <v>8</v>
      </c>
      <c r="E195" t="s">
        <v>0</v>
      </c>
      <c r="F195" t="s">
        <v>334</v>
      </c>
      <c r="G195" t="s">
        <v>97</v>
      </c>
      <c r="H195" t="s">
        <v>334</v>
      </c>
      <c r="I195" s="5">
        <v>21494102</v>
      </c>
      <c r="J195" s="5">
        <v>20149</v>
      </c>
      <c r="K195" s="5">
        <v>0</v>
      </c>
      <c r="L195" s="5">
        <f t="shared" si="21"/>
        <v>21514251</v>
      </c>
      <c r="M195" s="5">
        <v>159267</v>
      </c>
      <c r="N195" s="5">
        <f t="shared" si="22"/>
        <v>21354984</v>
      </c>
      <c r="O195" s="5">
        <v>18500279</v>
      </c>
      <c r="P195" s="6">
        <v>0.81110000000000004</v>
      </c>
      <c r="Q195" s="5">
        <f t="shared" si="23"/>
        <v>15006</v>
      </c>
      <c r="R195" s="5">
        <v>0</v>
      </c>
      <c r="S195" s="5">
        <f t="shared" si="24"/>
        <v>15006</v>
      </c>
      <c r="T195" s="5">
        <v>0</v>
      </c>
      <c r="U195" s="5">
        <f t="shared" si="25"/>
        <v>21354984</v>
      </c>
      <c r="V195" s="6">
        <f t="shared" si="26"/>
        <v>0.70269999999999999</v>
      </c>
      <c r="W195" s="6">
        <v>0.63149999999999995</v>
      </c>
      <c r="X195" s="5">
        <f t="shared" ref="X195:X258" si="27">ROUND(L195*W195/1000,0)</f>
        <v>13586</v>
      </c>
    </row>
    <row r="196" spans="1:24" x14ac:dyDescent="0.25">
      <c r="A196">
        <v>2017</v>
      </c>
      <c r="B196">
        <v>46</v>
      </c>
      <c r="C196" t="s">
        <v>287</v>
      </c>
      <c r="D196" s="4">
        <v>8</v>
      </c>
      <c r="E196" t="s">
        <v>0</v>
      </c>
      <c r="F196" t="s">
        <v>335</v>
      </c>
      <c r="G196" t="s">
        <v>97</v>
      </c>
      <c r="H196" t="s">
        <v>335</v>
      </c>
      <c r="I196" s="5">
        <v>96649294</v>
      </c>
      <c r="J196" s="5">
        <v>838307</v>
      </c>
      <c r="K196" s="5">
        <v>0</v>
      </c>
      <c r="L196" s="5">
        <f t="shared" si="21"/>
        <v>97487601</v>
      </c>
      <c r="M196" s="5">
        <v>151970</v>
      </c>
      <c r="N196" s="5">
        <f t="shared" si="22"/>
        <v>97335631</v>
      </c>
      <c r="O196" s="5">
        <v>97844307</v>
      </c>
      <c r="P196" s="6">
        <v>2.6423999999999999</v>
      </c>
      <c r="Q196" s="5">
        <f t="shared" si="23"/>
        <v>258544</v>
      </c>
      <c r="R196" s="5">
        <v>0</v>
      </c>
      <c r="S196" s="5">
        <f t="shared" si="24"/>
        <v>258544</v>
      </c>
      <c r="T196" s="5">
        <v>0</v>
      </c>
      <c r="U196" s="5">
        <f t="shared" si="25"/>
        <v>97335631</v>
      </c>
      <c r="V196" s="6">
        <f t="shared" si="26"/>
        <v>2.6562000000000001</v>
      </c>
      <c r="W196" s="6">
        <v>2.7029000000000001</v>
      </c>
      <c r="X196" s="5">
        <f t="shared" si="27"/>
        <v>263499</v>
      </c>
    </row>
    <row r="197" spans="1:24" x14ac:dyDescent="0.25">
      <c r="A197">
        <v>2017</v>
      </c>
      <c r="B197">
        <v>46</v>
      </c>
      <c r="C197" t="s">
        <v>287</v>
      </c>
      <c r="D197" s="4">
        <v>8</v>
      </c>
      <c r="E197" t="s">
        <v>0</v>
      </c>
      <c r="F197" t="s">
        <v>336</v>
      </c>
      <c r="G197" t="s">
        <v>97</v>
      </c>
      <c r="H197" t="s">
        <v>336</v>
      </c>
      <c r="I197" s="5">
        <v>7395311</v>
      </c>
      <c r="J197" s="5">
        <v>7825</v>
      </c>
      <c r="K197" s="5">
        <v>0</v>
      </c>
      <c r="L197" s="5">
        <f t="shared" si="21"/>
        <v>7403136</v>
      </c>
      <c r="M197" s="5">
        <v>52696</v>
      </c>
      <c r="N197" s="5">
        <f t="shared" si="22"/>
        <v>7350440</v>
      </c>
      <c r="O197" s="5">
        <v>6752797</v>
      </c>
      <c r="P197" s="6">
        <v>0.88660000000000005</v>
      </c>
      <c r="Q197" s="5">
        <f t="shared" si="23"/>
        <v>5987</v>
      </c>
      <c r="R197" s="5">
        <v>0</v>
      </c>
      <c r="S197" s="5">
        <f t="shared" si="24"/>
        <v>5987</v>
      </c>
      <c r="T197" s="5">
        <v>0</v>
      </c>
      <c r="U197" s="5">
        <f t="shared" si="25"/>
        <v>7350440</v>
      </c>
      <c r="V197" s="6">
        <f t="shared" si="26"/>
        <v>0.8145</v>
      </c>
      <c r="W197" s="6">
        <v>0.75260000000000005</v>
      </c>
      <c r="X197" s="5">
        <f t="shared" si="27"/>
        <v>5572</v>
      </c>
    </row>
    <row r="198" spans="1:24" x14ac:dyDescent="0.25">
      <c r="A198">
        <v>2017</v>
      </c>
      <c r="B198">
        <v>46</v>
      </c>
      <c r="C198" t="s">
        <v>287</v>
      </c>
      <c r="D198" s="4">
        <v>8</v>
      </c>
      <c r="E198" t="s">
        <v>0</v>
      </c>
      <c r="F198" t="s">
        <v>337</v>
      </c>
      <c r="G198" t="s">
        <v>97</v>
      </c>
      <c r="H198" t="s">
        <v>337</v>
      </c>
      <c r="I198" s="5">
        <v>17967174</v>
      </c>
      <c r="J198" s="5">
        <v>0</v>
      </c>
      <c r="K198" s="5">
        <v>0</v>
      </c>
      <c r="L198" s="5">
        <f t="shared" si="21"/>
        <v>17967174</v>
      </c>
      <c r="M198" s="5">
        <v>39219</v>
      </c>
      <c r="N198" s="5">
        <f t="shared" si="22"/>
        <v>17927955</v>
      </c>
      <c r="O198" s="5">
        <v>17944432</v>
      </c>
      <c r="P198" s="6">
        <v>0.29070000000000001</v>
      </c>
      <c r="Q198" s="5">
        <f t="shared" si="23"/>
        <v>5216</v>
      </c>
      <c r="R198" s="5">
        <v>0</v>
      </c>
      <c r="S198" s="5">
        <f t="shared" si="24"/>
        <v>5216</v>
      </c>
      <c r="T198" s="5">
        <v>0</v>
      </c>
      <c r="U198" s="5">
        <f t="shared" si="25"/>
        <v>17927955</v>
      </c>
      <c r="V198" s="6">
        <f t="shared" si="26"/>
        <v>0.29089999999999999</v>
      </c>
      <c r="W198" s="6">
        <v>0.27079999999999999</v>
      </c>
      <c r="X198" s="5">
        <f t="shared" si="27"/>
        <v>4866</v>
      </c>
    </row>
    <row r="199" spans="1:24" x14ac:dyDescent="0.25">
      <c r="A199">
        <v>2017</v>
      </c>
      <c r="B199">
        <v>46</v>
      </c>
      <c r="C199" t="s">
        <v>287</v>
      </c>
      <c r="D199" s="4">
        <v>8</v>
      </c>
      <c r="E199" t="s">
        <v>0</v>
      </c>
      <c r="F199" t="s">
        <v>338</v>
      </c>
      <c r="G199" t="s">
        <v>97</v>
      </c>
      <c r="H199" t="s">
        <v>338</v>
      </c>
      <c r="I199" s="5">
        <v>72584946</v>
      </c>
      <c r="J199" s="5">
        <v>193758</v>
      </c>
      <c r="K199" s="5">
        <v>0</v>
      </c>
      <c r="L199" s="5">
        <f t="shared" si="21"/>
        <v>72778704</v>
      </c>
      <c r="M199" s="5">
        <v>210650</v>
      </c>
      <c r="N199" s="5">
        <f t="shared" si="22"/>
        <v>72568054</v>
      </c>
      <c r="O199" s="5">
        <v>66936670</v>
      </c>
      <c r="P199" s="6">
        <v>0.30659999999999998</v>
      </c>
      <c r="Q199" s="5">
        <f t="shared" si="23"/>
        <v>20523</v>
      </c>
      <c r="R199" s="5">
        <v>0</v>
      </c>
      <c r="S199" s="5">
        <f t="shared" si="24"/>
        <v>20523</v>
      </c>
      <c r="T199" s="5">
        <v>0</v>
      </c>
      <c r="U199" s="5">
        <f t="shared" si="25"/>
        <v>72568054</v>
      </c>
      <c r="V199" s="6">
        <f t="shared" si="26"/>
        <v>0.2828</v>
      </c>
      <c r="W199" s="6">
        <v>0.30680000000000002</v>
      </c>
      <c r="X199" s="5">
        <f t="shared" si="27"/>
        <v>22329</v>
      </c>
    </row>
    <row r="200" spans="1:24" x14ac:dyDescent="0.25">
      <c r="A200">
        <v>2017</v>
      </c>
      <c r="B200">
        <v>46</v>
      </c>
      <c r="C200" t="s">
        <v>287</v>
      </c>
      <c r="D200" s="4">
        <v>8</v>
      </c>
      <c r="E200" t="s">
        <v>0</v>
      </c>
      <c r="F200" t="s">
        <v>339</v>
      </c>
      <c r="G200" t="s">
        <v>97</v>
      </c>
      <c r="H200" t="s">
        <v>339</v>
      </c>
      <c r="I200" s="5">
        <v>3336917</v>
      </c>
      <c r="J200" s="5">
        <v>0</v>
      </c>
      <c r="K200" s="5">
        <v>0</v>
      </c>
      <c r="L200" s="5">
        <f t="shared" si="21"/>
        <v>3336917</v>
      </c>
      <c r="M200" s="5">
        <v>2867</v>
      </c>
      <c r="N200" s="5">
        <f t="shared" si="22"/>
        <v>3334050</v>
      </c>
      <c r="O200" s="5">
        <v>3023527</v>
      </c>
      <c r="P200" s="6">
        <v>0.92269999999999996</v>
      </c>
      <c r="Q200" s="5">
        <f t="shared" si="23"/>
        <v>2790</v>
      </c>
      <c r="R200" s="5">
        <v>0</v>
      </c>
      <c r="S200" s="5">
        <f t="shared" si="24"/>
        <v>2790</v>
      </c>
      <c r="T200" s="5">
        <v>0</v>
      </c>
      <c r="U200" s="5">
        <f t="shared" si="25"/>
        <v>3334050</v>
      </c>
      <c r="V200" s="6">
        <f t="shared" si="26"/>
        <v>0.83679999999999999</v>
      </c>
      <c r="W200" s="6">
        <v>0.7651</v>
      </c>
      <c r="X200" s="5">
        <f t="shared" si="27"/>
        <v>2553</v>
      </c>
    </row>
    <row r="201" spans="1:24" x14ac:dyDescent="0.25">
      <c r="A201">
        <v>2017</v>
      </c>
      <c r="B201">
        <v>46</v>
      </c>
      <c r="C201" t="s">
        <v>287</v>
      </c>
      <c r="D201" s="4">
        <v>8</v>
      </c>
      <c r="E201" t="s">
        <v>0</v>
      </c>
      <c r="F201" t="s">
        <v>340</v>
      </c>
      <c r="G201" t="s">
        <v>97</v>
      </c>
      <c r="H201" t="s">
        <v>340</v>
      </c>
      <c r="I201" s="5">
        <v>195731313</v>
      </c>
      <c r="J201" s="5">
        <v>2253868</v>
      </c>
      <c r="K201" s="5">
        <v>0</v>
      </c>
      <c r="L201" s="5">
        <f t="shared" si="21"/>
        <v>197985181</v>
      </c>
      <c r="M201" s="5">
        <v>464838</v>
      </c>
      <c r="N201" s="5">
        <f t="shared" si="22"/>
        <v>197520343</v>
      </c>
      <c r="O201" s="5">
        <v>185395997</v>
      </c>
      <c r="P201" s="6">
        <v>0.99990000000000001</v>
      </c>
      <c r="Q201" s="5">
        <f t="shared" si="23"/>
        <v>185377</v>
      </c>
      <c r="R201" s="5">
        <v>0</v>
      </c>
      <c r="S201" s="5">
        <f t="shared" si="24"/>
        <v>185377</v>
      </c>
      <c r="T201" s="5">
        <v>0</v>
      </c>
      <c r="U201" s="5">
        <f t="shared" si="25"/>
        <v>197520343</v>
      </c>
      <c r="V201" s="6">
        <f t="shared" si="26"/>
        <v>0.9385</v>
      </c>
      <c r="W201" s="6">
        <v>0.99990000000000001</v>
      </c>
      <c r="X201" s="5">
        <f t="shared" si="27"/>
        <v>197965</v>
      </c>
    </row>
    <row r="202" spans="1:24" x14ac:dyDescent="0.25">
      <c r="A202">
        <v>2017</v>
      </c>
      <c r="B202">
        <v>47</v>
      </c>
      <c r="C202" t="s">
        <v>341</v>
      </c>
      <c r="D202" s="4">
        <v>8</v>
      </c>
      <c r="E202" t="s">
        <v>0</v>
      </c>
      <c r="F202" t="s">
        <v>342</v>
      </c>
      <c r="G202" t="s">
        <v>97</v>
      </c>
      <c r="H202" t="s">
        <v>342</v>
      </c>
      <c r="I202" s="5">
        <v>14578856514</v>
      </c>
      <c r="J202" s="5">
        <v>1005246464</v>
      </c>
      <c r="K202" s="5">
        <v>11729061</v>
      </c>
      <c r="L202" s="5">
        <f t="shared" si="21"/>
        <v>15595832039</v>
      </c>
      <c r="M202" s="5">
        <v>195692228</v>
      </c>
      <c r="N202" s="5">
        <f t="shared" si="22"/>
        <v>15400139811</v>
      </c>
      <c r="O202" s="5">
        <v>14842742779</v>
      </c>
      <c r="P202" s="6">
        <v>0.5</v>
      </c>
      <c r="Q202" s="5">
        <f t="shared" si="23"/>
        <v>7421371</v>
      </c>
      <c r="R202" s="5">
        <v>0</v>
      </c>
      <c r="S202" s="5">
        <f t="shared" si="24"/>
        <v>7421371</v>
      </c>
      <c r="T202" s="5">
        <v>0</v>
      </c>
      <c r="U202" s="5">
        <f t="shared" si="25"/>
        <v>15400139811</v>
      </c>
      <c r="V202" s="6">
        <f t="shared" si="26"/>
        <v>0.4819</v>
      </c>
      <c r="W202" s="6">
        <v>0.5</v>
      </c>
      <c r="X202" s="5">
        <f t="shared" si="27"/>
        <v>7797916</v>
      </c>
    </row>
    <row r="203" spans="1:24" x14ac:dyDescent="0.25">
      <c r="A203">
        <v>2017</v>
      </c>
      <c r="B203">
        <v>47</v>
      </c>
      <c r="C203" t="s">
        <v>341</v>
      </c>
      <c r="D203" s="4">
        <v>8</v>
      </c>
      <c r="E203" t="s">
        <v>0</v>
      </c>
      <c r="F203" t="s">
        <v>341</v>
      </c>
      <c r="G203" t="s">
        <v>94</v>
      </c>
      <c r="H203" t="s">
        <v>95</v>
      </c>
      <c r="I203" s="5">
        <v>14578856514</v>
      </c>
      <c r="J203" s="5">
        <v>1005246464</v>
      </c>
      <c r="K203" s="5">
        <v>11729061</v>
      </c>
      <c r="L203" s="5">
        <f t="shared" si="21"/>
        <v>15595832039</v>
      </c>
      <c r="M203" s="5">
        <v>195692228</v>
      </c>
      <c r="N203" s="5">
        <f t="shared" si="22"/>
        <v>15400139811</v>
      </c>
      <c r="O203" s="5">
        <v>14842742779</v>
      </c>
      <c r="P203" s="6">
        <v>8.3143999999999991</v>
      </c>
      <c r="Q203" s="5">
        <f t="shared" si="23"/>
        <v>123408501</v>
      </c>
      <c r="R203" s="5">
        <v>2402311</v>
      </c>
      <c r="S203" s="5">
        <f t="shared" si="24"/>
        <v>121006190</v>
      </c>
      <c r="T203" s="5">
        <v>442189325</v>
      </c>
      <c r="U203" s="5">
        <f t="shared" si="25"/>
        <v>14957950486</v>
      </c>
      <c r="V203" s="6">
        <f t="shared" si="26"/>
        <v>8.0898000000000003</v>
      </c>
      <c r="W203" s="6">
        <v>8.3143999999999991</v>
      </c>
      <c r="X203" s="5">
        <f t="shared" si="27"/>
        <v>129669986</v>
      </c>
    </row>
    <row r="204" spans="1:24" x14ac:dyDescent="0.25">
      <c r="A204">
        <v>2017</v>
      </c>
      <c r="B204">
        <v>48</v>
      </c>
      <c r="C204" t="s">
        <v>343</v>
      </c>
      <c r="D204" s="4">
        <v>7</v>
      </c>
      <c r="E204" t="s">
        <v>0</v>
      </c>
      <c r="F204" t="s">
        <v>343</v>
      </c>
      <c r="G204" t="s">
        <v>94</v>
      </c>
      <c r="H204" t="s">
        <v>95</v>
      </c>
      <c r="I204" s="5">
        <v>1428501200</v>
      </c>
      <c r="J204" s="5">
        <v>269107118</v>
      </c>
      <c r="K204" s="5">
        <v>2567747</v>
      </c>
      <c r="L204" s="5">
        <f t="shared" si="21"/>
        <v>1700176065</v>
      </c>
      <c r="M204" s="5">
        <v>12739582</v>
      </c>
      <c r="N204" s="5">
        <f t="shared" si="22"/>
        <v>1687436483</v>
      </c>
      <c r="O204" s="5">
        <v>1638377447</v>
      </c>
      <c r="P204" s="6">
        <v>9</v>
      </c>
      <c r="Q204" s="5">
        <f t="shared" si="23"/>
        <v>14745397</v>
      </c>
      <c r="R204" s="5">
        <v>660044</v>
      </c>
      <c r="S204" s="5">
        <f t="shared" si="24"/>
        <v>14085353</v>
      </c>
      <c r="T204" s="5">
        <v>73946394</v>
      </c>
      <c r="U204" s="5">
        <f t="shared" si="25"/>
        <v>1613490089</v>
      </c>
      <c r="V204" s="6">
        <f t="shared" si="26"/>
        <v>8.7296999999999993</v>
      </c>
      <c r="W204" s="6">
        <v>9</v>
      </c>
      <c r="X204" s="5">
        <f t="shared" si="27"/>
        <v>15301585</v>
      </c>
    </row>
    <row r="205" spans="1:24" s="14" customFormat="1" x14ac:dyDescent="0.25">
      <c r="A205" s="14">
        <v>2017</v>
      </c>
      <c r="B205" s="14">
        <v>49</v>
      </c>
      <c r="C205" s="14" t="s">
        <v>344</v>
      </c>
      <c r="D205" s="15">
        <v>5</v>
      </c>
      <c r="E205" s="14" t="s">
        <v>0</v>
      </c>
      <c r="F205" s="14" t="s">
        <v>344</v>
      </c>
      <c r="G205" s="14" t="s">
        <v>94</v>
      </c>
      <c r="H205" s="14" t="s">
        <v>95</v>
      </c>
      <c r="I205" s="5">
        <v>151208910</v>
      </c>
      <c r="J205" s="5">
        <v>77805209</v>
      </c>
      <c r="K205" s="5">
        <v>671047</v>
      </c>
      <c r="L205" s="5">
        <f t="shared" si="21"/>
        <v>229685166</v>
      </c>
      <c r="M205" s="5">
        <v>2127754</v>
      </c>
      <c r="N205" s="5">
        <f t="shared" si="22"/>
        <v>227557412</v>
      </c>
      <c r="O205" s="5">
        <v>224018914</v>
      </c>
      <c r="P205" s="6">
        <v>10</v>
      </c>
      <c r="Q205" s="5">
        <f t="shared" si="23"/>
        <v>2240189</v>
      </c>
      <c r="R205" s="5">
        <v>0</v>
      </c>
      <c r="S205" s="5">
        <f t="shared" si="24"/>
        <v>2240189</v>
      </c>
      <c r="T205" s="5">
        <v>0</v>
      </c>
      <c r="U205" s="5">
        <f t="shared" si="25"/>
        <v>227557412</v>
      </c>
      <c r="V205" s="6">
        <f t="shared" si="26"/>
        <v>9.8445</v>
      </c>
      <c r="W205" s="6">
        <v>10</v>
      </c>
      <c r="X205" s="5">
        <f t="shared" si="27"/>
        <v>2296852</v>
      </c>
    </row>
    <row r="206" spans="1:24" x14ac:dyDescent="0.25">
      <c r="A206">
        <v>2017</v>
      </c>
      <c r="B206">
        <v>50</v>
      </c>
      <c r="C206" t="s">
        <v>345</v>
      </c>
      <c r="D206" s="4">
        <v>7</v>
      </c>
      <c r="E206" t="s">
        <v>0</v>
      </c>
      <c r="F206" t="s">
        <v>345</v>
      </c>
      <c r="G206" t="s">
        <v>94</v>
      </c>
      <c r="H206" t="s">
        <v>242</v>
      </c>
      <c r="I206" s="5">
        <v>512055380</v>
      </c>
      <c r="J206" s="5">
        <v>155275290</v>
      </c>
      <c r="K206" s="5">
        <v>14130669</v>
      </c>
      <c r="L206" s="5">
        <f t="shared" si="21"/>
        <v>681461339</v>
      </c>
      <c r="M206" s="5">
        <v>8762016</v>
      </c>
      <c r="N206" s="5">
        <f t="shared" si="22"/>
        <v>672699323</v>
      </c>
      <c r="O206" s="5">
        <v>658621419</v>
      </c>
      <c r="P206" s="6">
        <v>10</v>
      </c>
      <c r="Q206" s="5">
        <f t="shared" si="23"/>
        <v>6586214</v>
      </c>
      <c r="R206" s="5">
        <v>0</v>
      </c>
      <c r="S206" s="5">
        <f t="shared" si="24"/>
        <v>6586214</v>
      </c>
      <c r="T206" s="5">
        <v>0</v>
      </c>
      <c r="U206" s="5">
        <f t="shared" si="25"/>
        <v>672699323</v>
      </c>
      <c r="V206" s="6">
        <f t="shared" si="26"/>
        <v>9.7906999999999993</v>
      </c>
      <c r="W206" s="6">
        <v>10</v>
      </c>
      <c r="X206" s="5">
        <f t="shared" si="27"/>
        <v>6814613</v>
      </c>
    </row>
    <row r="207" spans="1:24" x14ac:dyDescent="0.25">
      <c r="A207">
        <v>2017</v>
      </c>
      <c r="B207">
        <v>51</v>
      </c>
      <c r="C207" t="s">
        <v>346</v>
      </c>
      <c r="D207" s="4">
        <v>8</v>
      </c>
      <c r="E207" t="s">
        <v>0</v>
      </c>
      <c r="F207" t="s">
        <v>346</v>
      </c>
      <c r="G207" t="s">
        <v>94</v>
      </c>
      <c r="H207" t="s">
        <v>95</v>
      </c>
      <c r="I207" s="5">
        <v>30637434575</v>
      </c>
      <c r="J207" s="5">
        <v>2532522255</v>
      </c>
      <c r="K207" s="5">
        <v>7953410</v>
      </c>
      <c r="L207" s="5">
        <f t="shared" si="21"/>
        <v>33177910240</v>
      </c>
      <c r="M207" s="5">
        <v>953238895</v>
      </c>
      <c r="N207" s="5">
        <f t="shared" si="22"/>
        <v>32224671345</v>
      </c>
      <c r="O207" s="5">
        <v>30541288401</v>
      </c>
      <c r="P207" s="6">
        <v>6.4206000000000003</v>
      </c>
      <c r="Q207" s="5">
        <f t="shared" si="23"/>
        <v>196093396</v>
      </c>
      <c r="R207" s="5">
        <v>6566226</v>
      </c>
      <c r="S207" s="5">
        <f t="shared" si="24"/>
        <v>189527170</v>
      </c>
      <c r="T207" s="5">
        <v>1355573648</v>
      </c>
      <c r="U207" s="5">
        <f t="shared" si="25"/>
        <v>30869097697</v>
      </c>
      <c r="V207" s="6">
        <f t="shared" si="26"/>
        <v>6.1397000000000004</v>
      </c>
      <c r="W207" s="6">
        <v>6.4302999999999999</v>
      </c>
      <c r="X207" s="5">
        <f t="shared" si="27"/>
        <v>213343916</v>
      </c>
    </row>
    <row r="208" spans="1:24" x14ac:dyDescent="0.25">
      <c r="A208">
        <v>2017</v>
      </c>
      <c r="B208">
        <v>51</v>
      </c>
      <c r="C208" t="s">
        <v>346</v>
      </c>
      <c r="D208" s="4">
        <v>8</v>
      </c>
      <c r="E208" t="s">
        <v>0</v>
      </c>
      <c r="F208" t="s">
        <v>347</v>
      </c>
      <c r="G208" t="s">
        <v>97</v>
      </c>
      <c r="H208" t="s">
        <v>347</v>
      </c>
      <c r="I208" s="5">
        <v>422781475</v>
      </c>
      <c r="J208" s="5">
        <v>0</v>
      </c>
      <c r="K208" s="5">
        <v>0</v>
      </c>
      <c r="L208" s="5">
        <f t="shared" si="21"/>
        <v>422781475</v>
      </c>
      <c r="M208" s="5">
        <v>487410</v>
      </c>
      <c r="N208" s="5">
        <f t="shared" si="22"/>
        <v>422294065</v>
      </c>
      <c r="O208" s="5">
        <v>393999788</v>
      </c>
      <c r="P208" s="6">
        <v>0.25459999999999999</v>
      </c>
      <c r="Q208" s="5">
        <f t="shared" si="23"/>
        <v>100312</v>
      </c>
      <c r="R208" s="5">
        <v>0</v>
      </c>
      <c r="S208" s="5">
        <f t="shared" si="24"/>
        <v>100312</v>
      </c>
      <c r="T208" s="5">
        <v>0</v>
      </c>
      <c r="U208" s="5">
        <f t="shared" si="25"/>
        <v>422294065</v>
      </c>
      <c r="V208" s="6">
        <f t="shared" si="26"/>
        <v>0.23749999999999999</v>
      </c>
      <c r="W208" s="6">
        <v>0.25459999999999999</v>
      </c>
      <c r="X208" s="5">
        <f t="shared" si="27"/>
        <v>107640</v>
      </c>
    </row>
    <row r="209" spans="1:24" x14ac:dyDescent="0.25">
      <c r="A209">
        <v>2017</v>
      </c>
      <c r="B209">
        <v>51</v>
      </c>
      <c r="C209" t="s">
        <v>346</v>
      </c>
      <c r="D209" s="4">
        <v>8</v>
      </c>
      <c r="E209" t="s">
        <v>0</v>
      </c>
      <c r="F209" t="s">
        <v>348</v>
      </c>
      <c r="G209" t="s">
        <v>97</v>
      </c>
      <c r="H209" t="s">
        <v>348</v>
      </c>
      <c r="I209" s="5">
        <v>21740652086</v>
      </c>
      <c r="J209" s="5">
        <v>2200187673</v>
      </c>
      <c r="K209" s="5">
        <v>6913763</v>
      </c>
      <c r="L209" s="5">
        <f t="shared" si="21"/>
        <v>23947753522</v>
      </c>
      <c r="M209" s="5">
        <v>784038919</v>
      </c>
      <c r="N209" s="5">
        <f t="shared" si="22"/>
        <v>23163714603</v>
      </c>
      <c r="O209" s="5">
        <v>22091679170</v>
      </c>
      <c r="P209" s="6">
        <v>0.6109</v>
      </c>
      <c r="Q209" s="5">
        <f t="shared" si="23"/>
        <v>13495807</v>
      </c>
      <c r="R209" s="5">
        <v>247358</v>
      </c>
      <c r="S209" s="5">
        <f t="shared" si="24"/>
        <v>13248449</v>
      </c>
      <c r="T209" s="5">
        <v>695265627</v>
      </c>
      <c r="U209" s="5">
        <f t="shared" si="25"/>
        <v>22468448976</v>
      </c>
      <c r="V209" s="6">
        <f t="shared" si="26"/>
        <v>0.58960000000000001</v>
      </c>
      <c r="W209" s="6">
        <v>0.6109</v>
      </c>
      <c r="X209" s="5">
        <f t="shared" si="27"/>
        <v>14629683</v>
      </c>
    </row>
    <row r="210" spans="1:24" x14ac:dyDescent="0.25">
      <c r="A210">
        <v>2017</v>
      </c>
      <c r="B210">
        <v>52</v>
      </c>
      <c r="C210" t="s">
        <v>349</v>
      </c>
      <c r="D210" s="4">
        <v>7</v>
      </c>
      <c r="E210" t="s">
        <v>0</v>
      </c>
      <c r="F210" t="s">
        <v>350</v>
      </c>
      <c r="G210" t="s">
        <v>97</v>
      </c>
      <c r="H210" t="s">
        <v>350</v>
      </c>
      <c r="I210" s="5">
        <v>11128779190</v>
      </c>
      <c r="J210" s="5">
        <v>861771944</v>
      </c>
      <c r="K210" s="5">
        <v>16004144</v>
      </c>
      <c r="L210" s="5">
        <f t="shared" si="21"/>
        <v>12006555278</v>
      </c>
      <c r="M210" s="5">
        <v>238790950</v>
      </c>
      <c r="N210" s="5">
        <f t="shared" si="22"/>
        <v>11767764328</v>
      </c>
      <c r="O210" s="5">
        <v>11346216986</v>
      </c>
      <c r="P210" s="6">
        <v>0.77</v>
      </c>
      <c r="Q210" s="5">
        <f t="shared" si="23"/>
        <v>8736587</v>
      </c>
      <c r="R210" s="5">
        <v>0</v>
      </c>
      <c r="S210" s="5">
        <f t="shared" si="24"/>
        <v>8736587</v>
      </c>
      <c r="T210" s="5">
        <v>0</v>
      </c>
      <c r="U210" s="5">
        <f t="shared" si="25"/>
        <v>11767764328</v>
      </c>
      <c r="V210" s="6">
        <f t="shared" si="26"/>
        <v>0.74239999999999995</v>
      </c>
      <c r="W210" s="6">
        <v>0.77</v>
      </c>
      <c r="X210" s="5">
        <f t="shared" si="27"/>
        <v>9245048</v>
      </c>
    </row>
    <row r="211" spans="1:24" x14ac:dyDescent="0.25">
      <c r="A211">
        <v>2017</v>
      </c>
      <c r="B211">
        <v>52</v>
      </c>
      <c r="C211" t="s">
        <v>349</v>
      </c>
      <c r="D211" s="4">
        <v>7</v>
      </c>
      <c r="E211" t="s">
        <v>0</v>
      </c>
      <c r="F211" t="s">
        <v>351</v>
      </c>
      <c r="G211" t="s">
        <v>105</v>
      </c>
      <c r="H211" t="s">
        <v>351</v>
      </c>
      <c r="I211" s="5">
        <v>15073390292</v>
      </c>
      <c r="J211" s="5">
        <v>1444449279</v>
      </c>
      <c r="K211" s="5">
        <v>20460668</v>
      </c>
      <c r="L211" s="5">
        <f t="shared" si="21"/>
        <v>16538300239</v>
      </c>
      <c r="M211" s="5">
        <v>313206959</v>
      </c>
      <c r="N211" s="5">
        <f t="shared" si="22"/>
        <v>16225093280</v>
      </c>
      <c r="O211" s="5">
        <v>15596418066</v>
      </c>
      <c r="P211" s="6">
        <v>0.53</v>
      </c>
      <c r="Q211" s="5">
        <f t="shared" si="23"/>
        <v>8266102</v>
      </c>
      <c r="R211" s="5">
        <v>56291</v>
      </c>
      <c r="S211" s="5">
        <f t="shared" si="24"/>
        <v>8209811</v>
      </c>
      <c r="T211" s="5">
        <v>145617591</v>
      </c>
      <c r="U211" s="5">
        <f t="shared" si="25"/>
        <v>16079475689</v>
      </c>
      <c r="V211" s="6">
        <f t="shared" si="26"/>
        <v>0.51060000000000005</v>
      </c>
      <c r="W211" s="6">
        <v>0.53</v>
      </c>
      <c r="X211" s="5">
        <f t="shared" si="27"/>
        <v>8765299</v>
      </c>
    </row>
    <row r="212" spans="1:24" x14ac:dyDescent="0.25">
      <c r="A212">
        <v>2017</v>
      </c>
      <c r="B212">
        <v>52</v>
      </c>
      <c r="C212" t="s">
        <v>349</v>
      </c>
      <c r="D212" s="4">
        <v>7</v>
      </c>
      <c r="E212" t="s">
        <v>0</v>
      </c>
      <c r="F212" t="s">
        <v>352</v>
      </c>
      <c r="G212" t="s">
        <v>105</v>
      </c>
      <c r="H212" t="s">
        <v>352</v>
      </c>
      <c r="I212" s="5">
        <v>15073390292</v>
      </c>
      <c r="J212" s="5">
        <v>1444449279</v>
      </c>
      <c r="K212" s="5">
        <v>20460668</v>
      </c>
      <c r="L212" s="5">
        <f t="shared" si="21"/>
        <v>16538300239</v>
      </c>
      <c r="M212" s="5">
        <v>313206959</v>
      </c>
      <c r="N212" s="5">
        <f t="shared" si="22"/>
        <v>16225093280</v>
      </c>
      <c r="O212" s="5">
        <v>15596418066</v>
      </c>
      <c r="P212" s="6">
        <v>0.12</v>
      </c>
      <c r="Q212" s="5">
        <f t="shared" si="23"/>
        <v>1871570</v>
      </c>
      <c r="R212" s="5">
        <v>12745</v>
      </c>
      <c r="S212" s="5">
        <f t="shared" si="24"/>
        <v>1858825</v>
      </c>
      <c r="T212" s="5">
        <v>145617591</v>
      </c>
      <c r="U212" s="5">
        <f t="shared" si="25"/>
        <v>16079475689</v>
      </c>
      <c r="V212" s="6">
        <f t="shared" si="26"/>
        <v>0.11559999999999999</v>
      </c>
      <c r="W212" s="6">
        <v>0.12</v>
      </c>
      <c r="X212" s="5">
        <f t="shared" si="27"/>
        <v>1984596</v>
      </c>
    </row>
    <row r="213" spans="1:24" x14ac:dyDescent="0.25">
      <c r="A213">
        <v>2017</v>
      </c>
      <c r="B213">
        <v>52</v>
      </c>
      <c r="C213" t="s">
        <v>349</v>
      </c>
      <c r="D213" s="4">
        <v>7</v>
      </c>
      <c r="E213" t="s">
        <v>0</v>
      </c>
      <c r="F213" t="s">
        <v>353</v>
      </c>
      <c r="G213" t="s">
        <v>97</v>
      </c>
      <c r="H213" t="s">
        <v>353</v>
      </c>
      <c r="I213" s="5">
        <v>114100299</v>
      </c>
      <c r="J213" s="5">
        <v>53879</v>
      </c>
      <c r="K213" s="5">
        <v>0</v>
      </c>
      <c r="L213" s="5">
        <f t="shared" si="21"/>
        <v>114154178</v>
      </c>
      <c r="M213" s="5">
        <v>1699218</v>
      </c>
      <c r="N213" s="5">
        <f t="shared" si="22"/>
        <v>112454960</v>
      </c>
      <c r="O213" s="5">
        <v>106560675</v>
      </c>
      <c r="P213" s="6">
        <v>0.18</v>
      </c>
      <c r="Q213" s="5">
        <f t="shared" si="23"/>
        <v>19181</v>
      </c>
      <c r="R213" s="5">
        <v>0</v>
      </c>
      <c r="S213" s="5">
        <f t="shared" si="24"/>
        <v>19181</v>
      </c>
      <c r="T213" s="5">
        <v>0</v>
      </c>
      <c r="U213" s="5">
        <f t="shared" si="25"/>
        <v>112454960</v>
      </c>
      <c r="V213" s="6">
        <f t="shared" si="26"/>
        <v>0.1706</v>
      </c>
      <c r="W213" s="6">
        <v>0.18</v>
      </c>
      <c r="X213" s="5">
        <f t="shared" si="27"/>
        <v>20548</v>
      </c>
    </row>
    <row r="214" spans="1:24" x14ac:dyDescent="0.25">
      <c r="A214">
        <v>2017</v>
      </c>
      <c r="B214">
        <v>52</v>
      </c>
      <c r="C214" t="s">
        <v>349</v>
      </c>
      <c r="D214" s="4">
        <v>7</v>
      </c>
      <c r="E214" t="s">
        <v>0</v>
      </c>
      <c r="F214" t="s">
        <v>112</v>
      </c>
      <c r="G214" t="s">
        <v>97</v>
      </c>
      <c r="H214" t="s">
        <v>112</v>
      </c>
      <c r="I214" s="5">
        <v>10939855524</v>
      </c>
      <c r="J214" s="5">
        <v>838243708</v>
      </c>
      <c r="K214" s="5">
        <v>15713068</v>
      </c>
      <c r="L214" s="5">
        <f t="shared" si="21"/>
        <v>11793812300</v>
      </c>
      <c r="M214" s="5">
        <v>235086454</v>
      </c>
      <c r="N214" s="5">
        <f t="shared" si="22"/>
        <v>11558725846</v>
      </c>
      <c r="O214" s="5">
        <v>11140289604</v>
      </c>
      <c r="P214" s="6">
        <v>3.47</v>
      </c>
      <c r="Q214" s="5">
        <f t="shared" si="23"/>
        <v>38656805</v>
      </c>
      <c r="R214" s="5">
        <v>0</v>
      </c>
      <c r="S214" s="5">
        <f t="shared" si="24"/>
        <v>38656805</v>
      </c>
      <c r="T214" s="5">
        <v>0</v>
      </c>
      <c r="U214" s="5">
        <f t="shared" si="25"/>
        <v>11558725846</v>
      </c>
      <c r="V214" s="6">
        <f t="shared" si="26"/>
        <v>3.3443999999999998</v>
      </c>
      <c r="W214" s="6">
        <v>3.47</v>
      </c>
      <c r="X214" s="5">
        <f t="shared" si="27"/>
        <v>40924529</v>
      </c>
    </row>
    <row r="215" spans="1:24" x14ac:dyDescent="0.25">
      <c r="A215">
        <v>2017</v>
      </c>
      <c r="B215">
        <v>52</v>
      </c>
      <c r="C215" t="s">
        <v>349</v>
      </c>
      <c r="D215" s="4">
        <v>7</v>
      </c>
      <c r="E215" t="s">
        <v>0</v>
      </c>
      <c r="F215" t="s">
        <v>354</v>
      </c>
      <c r="G215" t="s">
        <v>105</v>
      </c>
      <c r="H215" t="s">
        <v>354</v>
      </c>
      <c r="I215" s="5">
        <v>15073390292</v>
      </c>
      <c r="J215" s="5">
        <v>1444449279</v>
      </c>
      <c r="K215" s="5">
        <v>20460668</v>
      </c>
      <c r="L215" s="5">
        <f t="shared" si="21"/>
        <v>16538300239</v>
      </c>
      <c r="M215" s="5">
        <v>313206959</v>
      </c>
      <c r="N215" s="5">
        <f t="shared" si="22"/>
        <v>16225093280</v>
      </c>
      <c r="O215" s="5">
        <v>15596418066</v>
      </c>
      <c r="P215" s="6">
        <v>0</v>
      </c>
      <c r="Q215" s="5">
        <f t="shared" si="23"/>
        <v>0</v>
      </c>
      <c r="R215" s="5">
        <v>0</v>
      </c>
      <c r="S215" s="5">
        <f t="shared" si="24"/>
        <v>0</v>
      </c>
      <c r="T215" s="5">
        <v>145617591</v>
      </c>
      <c r="U215" s="5">
        <f t="shared" si="25"/>
        <v>16079475689</v>
      </c>
      <c r="V215" s="6">
        <f t="shared" si="26"/>
        <v>0</v>
      </c>
      <c r="W215" s="6">
        <v>0</v>
      </c>
      <c r="X215" s="5">
        <f t="shared" si="27"/>
        <v>0</v>
      </c>
    </row>
    <row r="216" spans="1:24" x14ac:dyDescent="0.25">
      <c r="A216">
        <v>2017</v>
      </c>
      <c r="B216">
        <v>52</v>
      </c>
      <c r="C216" t="s">
        <v>349</v>
      </c>
      <c r="D216" s="4">
        <v>7</v>
      </c>
      <c r="E216" t="s">
        <v>0</v>
      </c>
      <c r="F216" t="s">
        <v>355</v>
      </c>
      <c r="G216" t="s">
        <v>94</v>
      </c>
      <c r="H216" t="s">
        <v>95</v>
      </c>
      <c r="I216" s="5">
        <v>15073390292</v>
      </c>
      <c r="J216" s="5">
        <v>1444449279</v>
      </c>
      <c r="K216" s="5">
        <v>20460668</v>
      </c>
      <c r="L216" s="5">
        <f t="shared" si="21"/>
        <v>16538300239</v>
      </c>
      <c r="M216" s="5">
        <v>313206959</v>
      </c>
      <c r="N216" s="5">
        <f t="shared" si="22"/>
        <v>16225093280</v>
      </c>
      <c r="O216" s="5">
        <v>15596418066</v>
      </c>
      <c r="P216" s="6">
        <v>3.19</v>
      </c>
      <c r="Q216" s="5">
        <f t="shared" si="23"/>
        <v>49752574</v>
      </c>
      <c r="R216" s="5">
        <v>338805</v>
      </c>
      <c r="S216" s="5">
        <f t="shared" si="24"/>
        <v>49413769</v>
      </c>
      <c r="T216" s="5">
        <v>145617591</v>
      </c>
      <c r="U216" s="5">
        <f t="shared" si="25"/>
        <v>16079475689</v>
      </c>
      <c r="V216" s="6">
        <f t="shared" si="26"/>
        <v>3.0731000000000002</v>
      </c>
      <c r="W216" s="6">
        <v>3.4</v>
      </c>
      <c r="X216" s="5">
        <f t="shared" si="27"/>
        <v>56230221</v>
      </c>
    </row>
    <row r="217" spans="1:24" x14ac:dyDescent="0.25">
      <c r="A217">
        <v>2017</v>
      </c>
      <c r="B217">
        <v>52</v>
      </c>
      <c r="C217" t="s">
        <v>349</v>
      </c>
      <c r="D217" s="4">
        <v>7</v>
      </c>
      <c r="E217" t="s">
        <v>0</v>
      </c>
      <c r="F217" t="s">
        <v>356</v>
      </c>
      <c r="G217" t="s">
        <v>97</v>
      </c>
      <c r="H217" t="s">
        <v>356</v>
      </c>
      <c r="I217" s="5">
        <v>419689083</v>
      </c>
      <c r="J217" s="5">
        <v>18068788</v>
      </c>
      <c r="K217" s="5">
        <v>0</v>
      </c>
      <c r="L217" s="5">
        <f t="shared" si="21"/>
        <v>437757871</v>
      </c>
      <c r="M217" s="5">
        <v>2603040</v>
      </c>
      <c r="N217" s="5">
        <f t="shared" si="22"/>
        <v>435154831</v>
      </c>
      <c r="O217" s="5">
        <v>412526238</v>
      </c>
      <c r="P217" s="6">
        <v>1.02</v>
      </c>
      <c r="Q217" s="5">
        <f t="shared" si="23"/>
        <v>420777</v>
      </c>
      <c r="R217" s="5">
        <v>0</v>
      </c>
      <c r="S217" s="5">
        <f t="shared" si="24"/>
        <v>420777</v>
      </c>
      <c r="T217" s="5">
        <v>0</v>
      </c>
      <c r="U217" s="5">
        <f t="shared" si="25"/>
        <v>435154831</v>
      </c>
      <c r="V217" s="6">
        <f t="shared" si="26"/>
        <v>0.96699999999999997</v>
      </c>
      <c r="W217" s="6">
        <v>1.02</v>
      </c>
      <c r="X217" s="5">
        <f t="shared" si="27"/>
        <v>446513</v>
      </c>
    </row>
    <row r="218" spans="1:24" x14ac:dyDescent="0.25">
      <c r="A218">
        <v>2017</v>
      </c>
      <c r="B218">
        <v>52</v>
      </c>
      <c r="C218" t="s">
        <v>349</v>
      </c>
      <c r="D218" s="4">
        <v>7</v>
      </c>
      <c r="E218" t="s">
        <v>0</v>
      </c>
      <c r="F218" t="s">
        <v>357</v>
      </c>
      <c r="G218" t="s">
        <v>97</v>
      </c>
      <c r="H218" t="s">
        <v>357</v>
      </c>
      <c r="I218" s="5">
        <v>93056531</v>
      </c>
      <c r="J218" s="5">
        <v>7122394</v>
      </c>
      <c r="K218" s="5">
        <v>0</v>
      </c>
      <c r="L218" s="5">
        <f t="shared" si="21"/>
        <v>100178925</v>
      </c>
      <c r="M218" s="5">
        <v>609206</v>
      </c>
      <c r="N218" s="5">
        <f t="shared" si="22"/>
        <v>99569719</v>
      </c>
      <c r="O218" s="5">
        <v>94269885</v>
      </c>
      <c r="P218" s="6">
        <v>0.47</v>
      </c>
      <c r="Q218" s="5">
        <f t="shared" si="23"/>
        <v>44307</v>
      </c>
      <c r="R218" s="5">
        <v>0</v>
      </c>
      <c r="S218" s="5">
        <f t="shared" si="24"/>
        <v>44307</v>
      </c>
      <c r="T218" s="5">
        <v>0</v>
      </c>
      <c r="U218" s="5">
        <f t="shared" si="25"/>
        <v>99569719</v>
      </c>
      <c r="V218" s="6">
        <f t="shared" si="26"/>
        <v>0.44500000000000001</v>
      </c>
      <c r="W218" s="6">
        <v>0.47</v>
      </c>
      <c r="X218" s="5">
        <f t="shared" si="27"/>
        <v>47084</v>
      </c>
    </row>
    <row r="219" spans="1:24" x14ac:dyDescent="0.25">
      <c r="A219">
        <v>2017</v>
      </c>
      <c r="B219">
        <v>52</v>
      </c>
      <c r="C219" t="s">
        <v>349</v>
      </c>
      <c r="D219" s="4">
        <v>7</v>
      </c>
      <c r="E219" t="s">
        <v>0</v>
      </c>
      <c r="F219" t="s">
        <v>358</v>
      </c>
      <c r="G219" t="s">
        <v>97</v>
      </c>
      <c r="H219" t="s">
        <v>358</v>
      </c>
      <c r="I219" s="5">
        <v>164998744</v>
      </c>
      <c r="J219" s="5">
        <v>40674566</v>
      </c>
      <c r="K219" s="5">
        <v>0</v>
      </c>
      <c r="L219" s="5">
        <f t="shared" si="21"/>
        <v>205673310</v>
      </c>
      <c r="M219" s="5">
        <v>558272</v>
      </c>
      <c r="N219" s="5">
        <f t="shared" si="22"/>
        <v>205115038</v>
      </c>
      <c r="O219" s="5">
        <v>195733474</v>
      </c>
      <c r="P219" s="6">
        <v>3</v>
      </c>
      <c r="Q219" s="5">
        <f t="shared" si="23"/>
        <v>587200</v>
      </c>
      <c r="R219" s="5">
        <v>0</v>
      </c>
      <c r="S219" s="5">
        <f t="shared" si="24"/>
        <v>587200</v>
      </c>
      <c r="T219" s="5">
        <v>0</v>
      </c>
      <c r="U219" s="5">
        <f t="shared" si="25"/>
        <v>205115038</v>
      </c>
      <c r="V219" s="6">
        <f t="shared" si="26"/>
        <v>2.8628</v>
      </c>
      <c r="W219" s="6">
        <v>3</v>
      </c>
      <c r="X219" s="5">
        <f t="shared" si="27"/>
        <v>617020</v>
      </c>
    </row>
    <row r="220" spans="1:24" x14ac:dyDescent="0.25">
      <c r="A220">
        <v>2017</v>
      </c>
      <c r="B220">
        <v>53</v>
      </c>
      <c r="C220" t="s">
        <v>359</v>
      </c>
      <c r="D220" s="4">
        <v>7</v>
      </c>
      <c r="E220" t="s">
        <v>0</v>
      </c>
      <c r="F220" t="s">
        <v>360</v>
      </c>
      <c r="G220" t="s">
        <v>97</v>
      </c>
      <c r="H220" t="s">
        <v>360</v>
      </c>
      <c r="I220" s="5">
        <v>13235695926</v>
      </c>
      <c r="J220" s="5">
        <v>2639473806</v>
      </c>
      <c r="K220" s="5">
        <v>60557453</v>
      </c>
      <c r="L220" s="5">
        <f t="shared" si="21"/>
        <v>15935727185</v>
      </c>
      <c r="M220" s="5">
        <v>133416271</v>
      </c>
      <c r="N220" s="5">
        <f t="shared" si="22"/>
        <v>15802310914</v>
      </c>
      <c r="O220" s="5">
        <v>14941412163</v>
      </c>
      <c r="P220" s="6">
        <v>0.54530000000000001</v>
      </c>
      <c r="Q220" s="5">
        <f t="shared" si="23"/>
        <v>8147552</v>
      </c>
      <c r="R220" s="5">
        <v>95554</v>
      </c>
      <c r="S220" s="5">
        <f t="shared" si="24"/>
        <v>8051998</v>
      </c>
      <c r="T220" s="5">
        <v>310328936</v>
      </c>
      <c r="U220" s="5">
        <f t="shared" si="25"/>
        <v>15491981978</v>
      </c>
      <c r="V220" s="6">
        <f t="shared" si="26"/>
        <v>0.51980000000000004</v>
      </c>
      <c r="W220" s="6">
        <v>0.53959999999999997</v>
      </c>
      <c r="X220" s="5">
        <f t="shared" si="27"/>
        <v>8598918</v>
      </c>
    </row>
    <row r="221" spans="1:24" x14ac:dyDescent="0.25">
      <c r="A221">
        <v>2017</v>
      </c>
      <c r="B221">
        <v>53</v>
      </c>
      <c r="C221" t="s">
        <v>359</v>
      </c>
      <c r="D221" s="4">
        <v>7</v>
      </c>
      <c r="E221" t="s">
        <v>0</v>
      </c>
      <c r="F221" t="s">
        <v>361</v>
      </c>
      <c r="G221" t="s">
        <v>97</v>
      </c>
      <c r="H221" t="s">
        <v>361</v>
      </c>
      <c r="I221" s="5">
        <v>2943691328</v>
      </c>
      <c r="J221" s="5">
        <v>136943622</v>
      </c>
      <c r="K221" s="5">
        <v>9100943</v>
      </c>
      <c r="L221" s="5">
        <f t="shared" si="21"/>
        <v>3089735893</v>
      </c>
      <c r="M221" s="5">
        <v>47720571</v>
      </c>
      <c r="N221" s="5">
        <f t="shared" si="22"/>
        <v>3042015322</v>
      </c>
      <c r="O221" s="5">
        <v>2867443984</v>
      </c>
      <c r="P221" s="6">
        <v>0</v>
      </c>
      <c r="Q221" s="5">
        <f t="shared" si="23"/>
        <v>0</v>
      </c>
      <c r="R221" s="5">
        <v>0</v>
      </c>
      <c r="S221" s="5">
        <f t="shared" si="24"/>
        <v>0</v>
      </c>
      <c r="T221" s="5">
        <v>48197034</v>
      </c>
      <c r="U221" s="5">
        <f t="shared" si="25"/>
        <v>2993818288</v>
      </c>
      <c r="V221" s="6">
        <f t="shared" si="26"/>
        <v>0</v>
      </c>
      <c r="W221" s="6">
        <v>6.8099999999999994E-2</v>
      </c>
      <c r="X221" s="5">
        <f t="shared" si="27"/>
        <v>210411</v>
      </c>
    </row>
    <row r="222" spans="1:24" x14ac:dyDescent="0.25">
      <c r="A222">
        <v>2017</v>
      </c>
      <c r="B222">
        <v>53</v>
      </c>
      <c r="C222" t="s">
        <v>359</v>
      </c>
      <c r="D222" s="4">
        <v>7</v>
      </c>
      <c r="E222" t="s">
        <v>0</v>
      </c>
      <c r="F222" t="s">
        <v>362</v>
      </c>
      <c r="G222" t="s">
        <v>97</v>
      </c>
      <c r="H222" t="s">
        <v>362</v>
      </c>
      <c r="I222" s="5">
        <v>2595232184</v>
      </c>
      <c r="J222" s="5">
        <v>66484375</v>
      </c>
      <c r="K222" s="5">
        <v>5040499</v>
      </c>
      <c r="L222" s="5">
        <f t="shared" si="21"/>
        <v>2666757058</v>
      </c>
      <c r="M222" s="5">
        <v>25257555</v>
      </c>
      <c r="N222" s="5">
        <f t="shared" si="22"/>
        <v>2641499503</v>
      </c>
      <c r="O222" s="5">
        <v>2494940960</v>
      </c>
      <c r="P222" s="6">
        <v>0</v>
      </c>
      <c r="Q222" s="5">
        <f t="shared" si="23"/>
        <v>0</v>
      </c>
      <c r="R222" s="5">
        <v>0</v>
      </c>
      <c r="S222" s="5">
        <f t="shared" si="24"/>
        <v>0</v>
      </c>
      <c r="T222" s="5">
        <v>60015095</v>
      </c>
      <c r="U222" s="5">
        <f t="shared" si="25"/>
        <v>2581484408</v>
      </c>
      <c r="V222" s="6">
        <f t="shared" si="26"/>
        <v>0</v>
      </c>
      <c r="W222" s="6">
        <v>0</v>
      </c>
      <c r="X222" s="5">
        <f t="shared" si="27"/>
        <v>0</v>
      </c>
    </row>
    <row r="223" spans="1:24" x14ac:dyDescent="0.25">
      <c r="A223">
        <v>2017</v>
      </c>
      <c r="B223">
        <v>53</v>
      </c>
      <c r="C223" t="s">
        <v>359</v>
      </c>
      <c r="D223" s="4">
        <v>7</v>
      </c>
      <c r="E223" t="s">
        <v>0</v>
      </c>
      <c r="F223" t="s">
        <v>363</v>
      </c>
      <c r="G223" t="s">
        <v>97</v>
      </c>
      <c r="H223" t="s">
        <v>363</v>
      </c>
      <c r="I223" s="5">
        <v>3194486146</v>
      </c>
      <c r="J223" s="5">
        <v>78359142</v>
      </c>
      <c r="K223" s="5">
        <v>4817124</v>
      </c>
      <c r="L223" s="5">
        <f t="shared" si="21"/>
        <v>3277662412</v>
      </c>
      <c r="M223" s="5">
        <v>29430161</v>
      </c>
      <c r="N223" s="5">
        <f t="shared" si="22"/>
        <v>3248232251</v>
      </c>
      <c r="O223" s="5">
        <v>3088774175</v>
      </c>
      <c r="P223" s="6">
        <v>0</v>
      </c>
      <c r="Q223" s="5">
        <f t="shared" si="23"/>
        <v>0</v>
      </c>
      <c r="R223" s="5">
        <v>0</v>
      </c>
      <c r="S223" s="5">
        <f t="shared" si="24"/>
        <v>0</v>
      </c>
      <c r="T223" s="5">
        <v>84868370</v>
      </c>
      <c r="U223" s="5">
        <f t="shared" si="25"/>
        <v>3163363881</v>
      </c>
      <c r="V223" s="6">
        <f t="shared" si="26"/>
        <v>0</v>
      </c>
      <c r="W223" s="6">
        <v>8.0299999999999996E-2</v>
      </c>
      <c r="X223" s="5">
        <f t="shared" si="27"/>
        <v>263196</v>
      </c>
    </row>
    <row r="224" spans="1:24" x14ac:dyDescent="0.25">
      <c r="A224">
        <v>2017</v>
      </c>
      <c r="B224">
        <v>53</v>
      </c>
      <c r="C224" t="s">
        <v>359</v>
      </c>
      <c r="D224" s="4">
        <v>7</v>
      </c>
      <c r="E224" t="s">
        <v>0</v>
      </c>
      <c r="F224" t="s">
        <v>364</v>
      </c>
      <c r="G224" t="s">
        <v>97</v>
      </c>
      <c r="H224" t="s">
        <v>364</v>
      </c>
      <c r="I224" s="5">
        <v>2930327167</v>
      </c>
      <c r="J224" s="5">
        <v>2283169701</v>
      </c>
      <c r="K224" s="5">
        <v>37948827</v>
      </c>
      <c r="L224" s="5">
        <f t="shared" si="21"/>
        <v>5251445695</v>
      </c>
      <c r="M224" s="5">
        <v>22046856</v>
      </c>
      <c r="N224" s="5">
        <f t="shared" si="22"/>
        <v>5229398839</v>
      </c>
      <c r="O224" s="5">
        <v>4962004195</v>
      </c>
      <c r="P224" s="6">
        <v>0</v>
      </c>
      <c r="Q224" s="5">
        <f t="shared" si="23"/>
        <v>0</v>
      </c>
      <c r="R224" s="5">
        <v>0</v>
      </c>
      <c r="S224" s="5">
        <f t="shared" si="24"/>
        <v>0</v>
      </c>
      <c r="T224" s="5">
        <v>93318172</v>
      </c>
      <c r="U224" s="5">
        <f t="shared" si="25"/>
        <v>5136080667</v>
      </c>
      <c r="V224" s="6">
        <f t="shared" si="26"/>
        <v>0</v>
      </c>
      <c r="W224" s="6">
        <v>4.0099999999999997E-2</v>
      </c>
      <c r="X224" s="5">
        <f t="shared" si="27"/>
        <v>210583</v>
      </c>
    </row>
    <row r="225" spans="1:24" x14ac:dyDescent="0.25">
      <c r="A225">
        <v>2017</v>
      </c>
      <c r="B225">
        <v>53</v>
      </c>
      <c r="C225" t="s">
        <v>359</v>
      </c>
      <c r="D225" s="4">
        <v>7</v>
      </c>
      <c r="E225" t="s">
        <v>0</v>
      </c>
      <c r="F225" t="s">
        <v>365</v>
      </c>
      <c r="G225" t="s">
        <v>97</v>
      </c>
      <c r="H225" t="s">
        <v>365</v>
      </c>
      <c r="I225" s="5">
        <v>1571959097</v>
      </c>
      <c r="J225" s="5">
        <v>74516966</v>
      </c>
      <c r="K225" s="5">
        <v>3650060</v>
      </c>
      <c r="L225" s="5">
        <f t="shared" si="21"/>
        <v>1650126123</v>
      </c>
      <c r="M225" s="5">
        <v>15952751</v>
      </c>
      <c r="N225" s="5">
        <f t="shared" si="22"/>
        <v>1634173372</v>
      </c>
      <c r="O225" s="5">
        <v>1528248849</v>
      </c>
      <c r="P225" s="6">
        <v>0</v>
      </c>
      <c r="Q225" s="5">
        <f t="shared" si="23"/>
        <v>0</v>
      </c>
      <c r="R225" s="5">
        <v>0</v>
      </c>
      <c r="S225" s="5">
        <f t="shared" si="24"/>
        <v>0</v>
      </c>
      <c r="T225" s="5">
        <v>23930265</v>
      </c>
      <c r="U225" s="5">
        <f t="shared" si="25"/>
        <v>1610243107</v>
      </c>
      <c r="V225" s="6">
        <f t="shared" si="26"/>
        <v>0</v>
      </c>
      <c r="W225" s="6">
        <v>0</v>
      </c>
      <c r="X225" s="5">
        <f t="shared" si="27"/>
        <v>0</v>
      </c>
    </row>
    <row r="226" spans="1:24" x14ac:dyDescent="0.25">
      <c r="A226">
        <v>2017</v>
      </c>
      <c r="B226">
        <v>53</v>
      </c>
      <c r="C226" t="s">
        <v>359</v>
      </c>
      <c r="D226" s="4">
        <v>7</v>
      </c>
      <c r="E226" t="s">
        <v>0</v>
      </c>
      <c r="F226" t="s">
        <v>366</v>
      </c>
      <c r="G226" t="s">
        <v>97</v>
      </c>
      <c r="H226" t="s">
        <v>366</v>
      </c>
      <c r="I226" s="5">
        <v>13235695926</v>
      </c>
      <c r="J226" s="5">
        <v>2639473806</v>
      </c>
      <c r="K226" s="5">
        <v>60557453</v>
      </c>
      <c r="L226" s="5">
        <f t="shared" si="21"/>
        <v>15935727185</v>
      </c>
      <c r="M226" s="5">
        <v>133416271</v>
      </c>
      <c r="N226" s="5">
        <f t="shared" si="22"/>
        <v>15802310914</v>
      </c>
      <c r="O226" s="5">
        <v>14941412163</v>
      </c>
      <c r="P226" s="6">
        <v>2.4588999999999999</v>
      </c>
      <c r="Q226" s="5">
        <f t="shared" si="23"/>
        <v>36739438</v>
      </c>
      <c r="R226" s="5">
        <v>430878</v>
      </c>
      <c r="S226" s="5">
        <f t="shared" si="24"/>
        <v>36308560</v>
      </c>
      <c r="T226" s="5">
        <v>310328936</v>
      </c>
      <c r="U226" s="5">
        <f t="shared" si="25"/>
        <v>15491981978</v>
      </c>
      <c r="V226" s="6">
        <f t="shared" si="26"/>
        <v>2.3437000000000001</v>
      </c>
      <c r="W226" s="6">
        <v>2.4733000000000001</v>
      </c>
      <c r="X226" s="5">
        <f t="shared" si="27"/>
        <v>39413834</v>
      </c>
    </row>
    <row r="227" spans="1:24" x14ac:dyDescent="0.25">
      <c r="A227">
        <v>2017</v>
      </c>
      <c r="B227">
        <v>53</v>
      </c>
      <c r="C227" t="s">
        <v>359</v>
      </c>
      <c r="D227" s="4">
        <v>7</v>
      </c>
      <c r="E227" t="s">
        <v>0</v>
      </c>
      <c r="F227" t="s">
        <v>359</v>
      </c>
      <c r="G227" t="s">
        <v>94</v>
      </c>
      <c r="H227" t="s">
        <v>95</v>
      </c>
      <c r="I227" s="5">
        <v>17934349230</v>
      </c>
      <c r="J227" s="5">
        <v>2791516479</v>
      </c>
      <c r="K227" s="5">
        <v>63859010</v>
      </c>
      <c r="L227" s="5">
        <f t="shared" si="21"/>
        <v>20789724719</v>
      </c>
      <c r="M227" s="5">
        <v>186497200</v>
      </c>
      <c r="N227" s="5">
        <f t="shared" si="22"/>
        <v>20603227519</v>
      </c>
      <c r="O227" s="5">
        <v>19549913869</v>
      </c>
      <c r="P227" s="6">
        <v>6.2407000000000004</v>
      </c>
      <c r="Q227" s="5">
        <f t="shared" si="23"/>
        <v>122005147</v>
      </c>
      <c r="R227" s="5">
        <v>1972475</v>
      </c>
      <c r="S227" s="5">
        <f t="shared" si="24"/>
        <v>120032672</v>
      </c>
      <c r="T227" s="5">
        <v>467499849</v>
      </c>
      <c r="U227" s="5">
        <f t="shared" si="25"/>
        <v>20135727670</v>
      </c>
      <c r="V227" s="6">
        <f t="shared" si="26"/>
        <v>5.9611999999999998</v>
      </c>
      <c r="W227" s="6">
        <v>6.3887</v>
      </c>
      <c r="X227" s="5">
        <f t="shared" si="27"/>
        <v>132819314</v>
      </c>
    </row>
    <row r="228" spans="1:24" x14ac:dyDescent="0.25">
      <c r="A228">
        <v>2017</v>
      </c>
      <c r="B228">
        <v>53</v>
      </c>
      <c r="C228" t="s">
        <v>359</v>
      </c>
      <c r="D228" s="4">
        <v>7</v>
      </c>
      <c r="E228" t="s">
        <v>0</v>
      </c>
      <c r="F228" t="s">
        <v>367</v>
      </c>
      <c r="G228" t="s">
        <v>97</v>
      </c>
      <c r="H228" t="s">
        <v>367</v>
      </c>
      <c r="I228" s="5">
        <v>13235695926</v>
      </c>
      <c r="J228" s="5">
        <v>2639473806</v>
      </c>
      <c r="K228" s="5">
        <v>60557453</v>
      </c>
      <c r="L228" s="5">
        <f t="shared" si="21"/>
        <v>15935727185</v>
      </c>
      <c r="M228" s="5">
        <v>133416271</v>
      </c>
      <c r="N228" s="5">
        <f t="shared" si="22"/>
        <v>15802310914</v>
      </c>
      <c r="O228" s="5">
        <v>14941412163</v>
      </c>
      <c r="P228" s="6">
        <v>0.1487</v>
      </c>
      <c r="Q228" s="5">
        <f t="shared" si="23"/>
        <v>2221788</v>
      </c>
      <c r="R228" s="5">
        <v>26057</v>
      </c>
      <c r="S228" s="5">
        <f t="shared" si="24"/>
        <v>2195731</v>
      </c>
      <c r="T228" s="5">
        <v>310328936</v>
      </c>
      <c r="U228" s="5">
        <f t="shared" si="25"/>
        <v>15491981978</v>
      </c>
      <c r="V228" s="6">
        <f t="shared" si="26"/>
        <v>0.14169999999999999</v>
      </c>
      <c r="W228" s="6">
        <v>0.16059999999999999</v>
      </c>
      <c r="X228" s="5">
        <f t="shared" si="27"/>
        <v>2559278</v>
      </c>
    </row>
    <row r="229" spans="1:24" x14ac:dyDescent="0.25">
      <c r="A229">
        <v>2017</v>
      </c>
      <c r="B229">
        <v>53</v>
      </c>
      <c r="C229" t="s">
        <v>359</v>
      </c>
      <c r="D229" s="4">
        <v>7</v>
      </c>
      <c r="E229" t="s">
        <v>0</v>
      </c>
      <c r="F229" t="s">
        <v>368</v>
      </c>
      <c r="G229" t="s">
        <v>97</v>
      </c>
      <c r="H229" t="s">
        <v>368</v>
      </c>
      <c r="I229" s="5">
        <v>1364440408</v>
      </c>
      <c r="J229" s="5">
        <v>6373643</v>
      </c>
      <c r="K229" s="5">
        <v>0</v>
      </c>
      <c r="L229" s="5">
        <f t="shared" si="21"/>
        <v>1370814051</v>
      </c>
      <c r="M229" s="5">
        <v>9346706</v>
      </c>
      <c r="N229" s="5">
        <f t="shared" si="22"/>
        <v>1361467345</v>
      </c>
      <c r="O229" s="5">
        <v>1291513568</v>
      </c>
      <c r="P229" s="6">
        <v>0.26169999999999999</v>
      </c>
      <c r="Q229" s="5">
        <f t="shared" si="23"/>
        <v>337989</v>
      </c>
      <c r="R229" s="5">
        <v>0</v>
      </c>
      <c r="S229" s="5">
        <f t="shared" si="24"/>
        <v>337989</v>
      </c>
      <c r="T229" s="5">
        <v>0</v>
      </c>
      <c r="U229" s="5">
        <f t="shared" si="25"/>
        <v>1361467345</v>
      </c>
      <c r="V229" s="6">
        <f t="shared" si="26"/>
        <v>0.24829999999999999</v>
      </c>
      <c r="W229" s="6">
        <v>0.26350000000000001</v>
      </c>
      <c r="X229" s="5">
        <f t="shared" si="27"/>
        <v>361210</v>
      </c>
    </row>
    <row r="230" spans="1:24" x14ac:dyDescent="0.25">
      <c r="A230">
        <v>2017</v>
      </c>
      <c r="B230">
        <v>54</v>
      </c>
      <c r="C230" t="s">
        <v>369</v>
      </c>
      <c r="D230" s="4">
        <v>7</v>
      </c>
      <c r="E230" t="s">
        <v>0</v>
      </c>
      <c r="F230" t="s">
        <v>370</v>
      </c>
      <c r="G230" t="s">
        <v>97</v>
      </c>
      <c r="H230" t="s">
        <v>370</v>
      </c>
      <c r="I230" s="5">
        <v>11396668902</v>
      </c>
      <c r="J230" s="5">
        <v>213462252</v>
      </c>
      <c r="K230" s="5">
        <v>0</v>
      </c>
      <c r="L230" s="5">
        <f t="shared" si="21"/>
        <v>11610131154</v>
      </c>
      <c r="M230" s="5">
        <v>50211063</v>
      </c>
      <c r="N230" s="5">
        <f t="shared" si="22"/>
        <v>11559920091</v>
      </c>
      <c r="O230" s="5">
        <v>10715314006</v>
      </c>
      <c r="P230" s="6">
        <v>0.15640000000000001</v>
      </c>
      <c r="Q230" s="5">
        <f t="shared" si="23"/>
        <v>1675875</v>
      </c>
      <c r="R230" s="5">
        <v>0</v>
      </c>
      <c r="S230" s="5">
        <f t="shared" si="24"/>
        <v>1675875</v>
      </c>
      <c r="T230" s="5">
        <v>0</v>
      </c>
      <c r="U230" s="5">
        <f t="shared" si="25"/>
        <v>11559920091</v>
      </c>
      <c r="V230" s="6">
        <f t="shared" si="26"/>
        <v>0.14499999999999999</v>
      </c>
      <c r="W230" s="6">
        <v>0.16209999999999999</v>
      </c>
      <c r="X230" s="5">
        <f t="shared" si="27"/>
        <v>1882002</v>
      </c>
    </row>
    <row r="231" spans="1:24" x14ac:dyDescent="0.25">
      <c r="A231">
        <v>2017</v>
      </c>
      <c r="B231">
        <v>54</v>
      </c>
      <c r="C231" t="s">
        <v>369</v>
      </c>
      <c r="D231" s="4">
        <v>7</v>
      </c>
      <c r="E231" t="s">
        <v>0</v>
      </c>
      <c r="F231" t="s">
        <v>371</v>
      </c>
      <c r="G231" t="s">
        <v>97</v>
      </c>
      <c r="H231" t="s">
        <v>371</v>
      </c>
      <c r="I231" s="5">
        <v>11396668902</v>
      </c>
      <c r="J231" s="5">
        <v>213462252</v>
      </c>
      <c r="K231" s="5">
        <v>0</v>
      </c>
      <c r="L231" s="5">
        <f t="shared" si="21"/>
        <v>11610131154</v>
      </c>
      <c r="M231" s="5">
        <v>50211063</v>
      </c>
      <c r="N231" s="5">
        <f t="shared" si="22"/>
        <v>11559920091</v>
      </c>
      <c r="O231" s="5">
        <v>10715314006</v>
      </c>
      <c r="P231" s="6">
        <v>0.3695</v>
      </c>
      <c r="Q231" s="5">
        <f t="shared" si="23"/>
        <v>3959309</v>
      </c>
      <c r="R231" s="5">
        <v>0</v>
      </c>
      <c r="S231" s="5">
        <f t="shared" si="24"/>
        <v>3959309</v>
      </c>
      <c r="T231" s="5">
        <v>0</v>
      </c>
      <c r="U231" s="5">
        <f t="shared" si="25"/>
        <v>11559920091</v>
      </c>
      <c r="V231" s="6">
        <f t="shared" si="26"/>
        <v>0.34250000000000003</v>
      </c>
      <c r="W231" s="6">
        <v>0.35370000000000001</v>
      </c>
      <c r="X231" s="5">
        <f t="shared" si="27"/>
        <v>4106503</v>
      </c>
    </row>
    <row r="232" spans="1:24" x14ac:dyDescent="0.25">
      <c r="A232">
        <v>2017</v>
      </c>
      <c r="B232">
        <v>54</v>
      </c>
      <c r="C232" t="s">
        <v>369</v>
      </c>
      <c r="D232" s="4">
        <v>7</v>
      </c>
      <c r="E232" t="s">
        <v>0</v>
      </c>
      <c r="F232" t="s">
        <v>372</v>
      </c>
      <c r="G232" t="s">
        <v>97</v>
      </c>
      <c r="H232" t="s">
        <v>372</v>
      </c>
      <c r="I232" s="5">
        <v>5468882959</v>
      </c>
      <c r="J232" s="5">
        <v>140116497</v>
      </c>
      <c r="K232" s="5">
        <v>0</v>
      </c>
      <c r="L232" s="5">
        <f t="shared" si="21"/>
        <v>5608999456</v>
      </c>
      <c r="M232" s="5">
        <v>24904196</v>
      </c>
      <c r="N232" s="5">
        <f t="shared" si="22"/>
        <v>5584095260</v>
      </c>
      <c r="O232" s="5">
        <v>5153952415</v>
      </c>
      <c r="P232" s="6">
        <v>1.9999</v>
      </c>
      <c r="Q232" s="5">
        <f t="shared" si="23"/>
        <v>10307389</v>
      </c>
      <c r="R232" s="5">
        <v>0</v>
      </c>
      <c r="S232" s="5">
        <f t="shared" si="24"/>
        <v>10307389</v>
      </c>
      <c r="T232" s="5">
        <v>0</v>
      </c>
      <c r="U232" s="5">
        <f t="shared" si="25"/>
        <v>5584095260</v>
      </c>
      <c r="V232" s="6">
        <f t="shared" si="26"/>
        <v>1.8458000000000001</v>
      </c>
      <c r="W232" s="6">
        <v>2.1214</v>
      </c>
      <c r="X232" s="5">
        <f t="shared" si="27"/>
        <v>11898931</v>
      </c>
    </row>
    <row r="233" spans="1:24" x14ac:dyDescent="0.25">
      <c r="A233">
        <v>2017</v>
      </c>
      <c r="B233">
        <v>54</v>
      </c>
      <c r="C233" t="s">
        <v>369</v>
      </c>
      <c r="D233" s="4">
        <v>7</v>
      </c>
      <c r="E233" t="s">
        <v>0</v>
      </c>
      <c r="F233" t="s">
        <v>369</v>
      </c>
      <c r="G233" t="s">
        <v>94</v>
      </c>
      <c r="H233" t="s">
        <v>95</v>
      </c>
      <c r="I233" s="5">
        <v>24398382365</v>
      </c>
      <c r="J233" s="5">
        <v>471853782</v>
      </c>
      <c r="K233" s="5">
        <v>0</v>
      </c>
      <c r="L233" s="5">
        <f t="shared" si="21"/>
        <v>24870236147</v>
      </c>
      <c r="M233" s="5">
        <v>145512197</v>
      </c>
      <c r="N233" s="5">
        <f t="shared" si="22"/>
        <v>24724723950</v>
      </c>
      <c r="O233" s="5">
        <v>23013321300</v>
      </c>
      <c r="P233" s="6">
        <v>2.8296999999999999</v>
      </c>
      <c r="Q233" s="5">
        <f t="shared" si="23"/>
        <v>65120795</v>
      </c>
      <c r="R233" s="5">
        <v>870713</v>
      </c>
      <c r="S233" s="5">
        <f t="shared" si="24"/>
        <v>64250082</v>
      </c>
      <c r="T233" s="5">
        <v>340597724</v>
      </c>
      <c r="U233" s="5">
        <f t="shared" si="25"/>
        <v>24384126226</v>
      </c>
      <c r="V233" s="6">
        <f t="shared" si="26"/>
        <v>2.6349</v>
      </c>
      <c r="W233" s="6">
        <v>2.6957</v>
      </c>
      <c r="X233" s="5">
        <f t="shared" si="27"/>
        <v>67042696</v>
      </c>
    </row>
    <row r="234" spans="1:24" x14ac:dyDescent="0.25">
      <c r="A234">
        <v>2017</v>
      </c>
      <c r="B234">
        <v>54</v>
      </c>
      <c r="C234" t="s">
        <v>369</v>
      </c>
      <c r="D234" s="4">
        <v>7</v>
      </c>
      <c r="E234" t="s">
        <v>0</v>
      </c>
      <c r="F234" t="s">
        <v>373</v>
      </c>
      <c r="G234" t="s">
        <v>97</v>
      </c>
      <c r="H234" t="s">
        <v>373</v>
      </c>
      <c r="I234" s="5">
        <v>3027778824</v>
      </c>
      <c r="J234" s="5">
        <v>39897431</v>
      </c>
      <c r="K234" s="5">
        <v>0</v>
      </c>
      <c r="L234" s="5">
        <f t="shared" si="21"/>
        <v>3067676255</v>
      </c>
      <c r="M234" s="5">
        <v>12870022</v>
      </c>
      <c r="N234" s="5">
        <f t="shared" si="22"/>
        <v>3054806233</v>
      </c>
      <c r="O234" s="5">
        <v>2805588341</v>
      </c>
      <c r="P234" s="6">
        <v>0</v>
      </c>
      <c r="Q234" s="5">
        <f t="shared" si="23"/>
        <v>0</v>
      </c>
      <c r="R234" s="5">
        <v>0</v>
      </c>
      <c r="S234" s="5">
        <f t="shared" si="24"/>
        <v>0</v>
      </c>
      <c r="T234" s="5">
        <v>0</v>
      </c>
      <c r="U234" s="5">
        <f t="shared" si="25"/>
        <v>3054806233</v>
      </c>
      <c r="V234" s="6">
        <f t="shared" si="26"/>
        <v>0</v>
      </c>
      <c r="W234" s="6">
        <v>0</v>
      </c>
      <c r="X234" s="5">
        <f t="shared" si="27"/>
        <v>0</v>
      </c>
    </row>
    <row r="235" spans="1:24" x14ac:dyDescent="0.25">
      <c r="A235">
        <v>2017</v>
      </c>
      <c r="B235">
        <v>54</v>
      </c>
      <c r="C235" t="s">
        <v>369</v>
      </c>
      <c r="D235" s="4">
        <v>7</v>
      </c>
      <c r="E235" t="s">
        <v>0</v>
      </c>
      <c r="F235" t="s">
        <v>374</v>
      </c>
      <c r="G235" t="s">
        <v>97</v>
      </c>
      <c r="H235" t="s">
        <v>374</v>
      </c>
      <c r="I235" s="5">
        <v>2918157561</v>
      </c>
      <c r="J235" s="5">
        <v>33858122</v>
      </c>
      <c r="K235" s="5">
        <v>0</v>
      </c>
      <c r="L235" s="5">
        <f t="shared" si="21"/>
        <v>2952015683</v>
      </c>
      <c r="M235" s="5">
        <v>11371288</v>
      </c>
      <c r="N235" s="5">
        <f t="shared" si="22"/>
        <v>2940644395</v>
      </c>
      <c r="O235" s="5">
        <v>2770793127</v>
      </c>
      <c r="P235" s="6">
        <v>0</v>
      </c>
      <c r="Q235" s="5">
        <f t="shared" si="23"/>
        <v>0</v>
      </c>
      <c r="R235" s="5">
        <v>0</v>
      </c>
      <c r="S235" s="5">
        <f t="shared" si="24"/>
        <v>0</v>
      </c>
      <c r="T235" s="5">
        <v>0</v>
      </c>
      <c r="U235" s="5">
        <f t="shared" si="25"/>
        <v>2940644395</v>
      </c>
      <c r="V235" s="6">
        <f t="shared" si="26"/>
        <v>0</v>
      </c>
      <c r="W235" s="6">
        <v>0</v>
      </c>
      <c r="X235" s="5">
        <f t="shared" si="27"/>
        <v>0</v>
      </c>
    </row>
    <row r="236" spans="1:24" x14ac:dyDescent="0.25">
      <c r="A236">
        <v>2017</v>
      </c>
      <c r="B236">
        <v>54</v>
      </c>
      <c r="C236" t="s">
        <v>369</v>
      </c>
      <c r="D236" s="4">
        <v>7</v>
      </c>
      <c r="E236" t="s">
        <v>0</v>
      </c>
      <c r="F236" t="s">
        <v>375</v>
      </c>
      <c r="G236" t="s">
        <v>97</v>
      </c>
      <c r="H236" t="s">
        <v>375</v>
      </c>
      <c r="I236" s="5">
        <v>12149784755</v>
      </c>
      <c r="J236" s="5">
        <v>216805868</v>
      </c>
      <c r="K236" s="5">
        <v>0</v>
      </c>
      <c r="L236" s="5">
        <f t="shared" si="21"/>
        <v>12366590623</v>
      </c>
      <c r="M236" s="5">
        <v>49930622</v>
      </c>
      <c r="N236" s="5">
        <f t="shared" si="22"/>
        <v>12316660001</v>
      </c>
      <c r="O236" s="5">
        <v>11415773044</v>
      </c>
      <c r="P236" s="6">
        <v>0</v>
      </c>
      <c r="Q236" s="5">
        <f t="shared" si="23"/>
        <v>0</v>
      </c>
      <c r="R236" s="5">
        <v>0</v>
      </c>
      <c r="S236" s="5">
        <f t="shared" si="24"/>
        <v>0</v>
      </c>
      <c r="T236" s="5">
        <v>0</v>
      </c>
      <c r="U236" s="5">
        <f t="shared" si="25"/>
        <v>12316660001</v>
      </c>
      <c r="V236" s="6">
        <f t="shared" si="26"/>
        <v>0</v>
      </c>
      <c r="W236" s="6">
        <v>0</v>
      </c>
      <c r="X236" s="5">
        <f t="shared" si="27"/>
        <v>0</v>
      </c>
    </row>
    <row r="237" spans="1:24" x14ac:dyDescent="0.25">
      <c r="A237">
        <v>2017</v>
      </c>
      <c r="B237">
        <v>55</v>
      </c>
      <c r="C237" t="s">
        <v>376</v>
      </c>
      <c r="D237" s="4">
        <v>8</v>
      </c>
      <c r="E237" t="s">
        <v>0</v>
      </c>
      <c r="F237" t="s">
        <v>377</v>
      </c>
      <c r="G237" t="s">
        <v>97</v>
      </c>
      <c r="H237" t="s">
        <v>377</v>
      </c>
      <c r="I237" s="5">
        <v>3103015517</v>
      </c>
      <c r="J237" s="5">
        <v>332967501</v>
      </c>
      <c r="K237" s="5">
        <v>3747674</v>
      </c>
      <c r="L237" s="5">
        <f t="shared" si="21"/>
        <v>3439730692</v>
      </c>
      <c r="M237" s="5">
        <v>44364626</v>
      </c>
      <c r="N237" s="5">
        <f t="shared" si="22"/>
        <v>3395366066</v>
      </c>
      <c r="O237" s="5">
        <v>3152078317</v>
      </c>
      <c r="P237" s="6">
        <v>0.1021</v>
      </c>
      <c r="Q237" s="5">
        <f t="shared" si="23"/>
        <v>321827</v>
      </c>
      <c r="R237" s="5">
        <v>0</v>
      </c>
      <c r="S237" s="5">
        <f t="shared" si="24"/>
        <v>321827</v>
      </c>
      <c r="T237" s="5">
        <v>0</v>
      </c>
      <c r="U237" s="5">
        <f t="shared" si="25"/>
        <v>3395366066</v>
      </c>
      <c r="V237" s="6">
        <f t="shared" si="26"/>
        <v>9.4799999999999995E-2</v>
      </c>
      <c r="W237" s="6">
        <v>0.1021</v>
      </c>
      <c r="X237" s="5">
        <f t="shared" si="27"/>
        <v>351197</v>
      </c>
    </row>
    <row r="238" spans="1:24" x14ac:dyDescent="0.25">
      <c r="A238">
        <v>2017</v>
      </c>
      <c r="B238">
        <v>55</v>
      </c>
      <c r="C238" t="s">
        <v>376</v>
      </c>
      <c r="D238" s="4">
        <v>8</v>
      </c>
      <c r="E238" t="s">
        <v>0</v>
      </c>
      <c r="F238" t="s">
        <v>378</v>
      </c>
      <c r="G238" t="s">
        <v>105</v>
      </c>
      <c r="H238" t="s">
        <v>378</v>
      </c>
      <c r="I238" s="5">
        <v>594773483</v>
      </c>
      <c r="J238" s="5">
        <v>23137592</v>
      </c>
      <c r="K238" s="5">
        <v>15144194</v>
      </c>
      <c r="L238" s="5">
        <f t="shared" ref="L238:L301" si="28">SUM(I238:K238)</f>
        <v>633055269</v>
      </c>
      <c r="M238" s="5">
        <v>16127742</v>
      </c>
      <c r="N238" s="5">
        <f t="shared" si="22"/>
        <v>616927527</v>
      </c>
      <c r="O238" s="5">
        <v>591230407</v>
      </c>
      <c r="P238" s="6">
        <v>0</v>
      </c>
      <c r="Q238" s="5">
        <f t="shared" si="23"/>
        <v>0</v>
      </c>
      <c r="R238" s="5">
        <v>0</v>
      </c>
      <c r="S238" s="5">
        <f t="shared" si="24"/>
        <v>0</v>
      </c>
      <c r="T238" s="5">
        <v>0</v>
      </c>
      <c r="U238" s="5">
        <f t="shared" si="25"/>
        <v>616927527</v>
      </c>
      <c r="V238" s="6">
        <f t="shared" si="26"/>
        <v>0</v>
      </c>
      <c r="W238" s="6">
        <v>0</v>
      </c>
      <c r="X238" s="5">
        <f t="shared" si="27"/>
        <v>0</v>
      </c>
    </row>
    <row r="239" spans="1:24" x14ac:dyDescent="0.25">
      <c r="A239">
        <v>2017</v>
      </c>
      <c r="B239">
        <v>55</v>
      </c>
      <c r="C239" t="s">
        <v>376</v>
      </c>
      <c r="D239" s="4">
        <v>8</v>
      </c>
      <c r="E239" t="s">
        <v>0</v>
      </c>
      <c r="F239" t="s">
        <v>379</v>
      </c>
      <c r="G239" t="s">
        <v>97</v>
      </c>
      <c r="H239" t="s">
        <v>379</v>
      </c>
      <c r="I239" s="5">
        <v>5356196297</v>
      </c>
      <c r="J239" s="5">
        <v>232717312</v>
      </c>
      <c r="K239" s="5">
        <v>32787770</v>
      </c>
      <c r="L239" s="5">
        <f t="shared" si="28"/>
        <v>5621701379</v>
      </c>
      <c r="M239" s="5">
        <v>161470150</v>
      </c>
      <c r="N239" s="5">
        <f t="shared" si="22"/>
        <v>5460231229</v>
      </c>
      <c r="O239" s="5">
        <v>5218417582</v>
      </c>
      <c r="P239" s="6">
        <v>1.6694</v>
      </c>
      <c r="Q239" s="5">
        <f t="shared" si="23"/>
        <v>8711626</v>
      </c>
      <c r="R239" s="5">
        <v>0</v>
      </c>
      <c r="S239" s="5">
        <f t="shared" si="24"/>
        <v>8711626</v>
      </c>
      <c r="T239" s="5">
        <v>0</v>
      </c>
      <c r="U239" s="5">
        <f t="shared" si="25"/>
        <v>5460231229</v>
      </c>
      <c r="V239" s="6">
        <f t="shared" si="26"/>
        <v>1.5954999999999999</v>
      </c>
      <c r="W239" s="6">
        <v>1.6694</v>
      </c>
      <c r="X239" s="5">
        <f t="shared" si="27"/>
        <v>9384868</v>
      </c>
    </row>
    <row r="240" spans="1:24" x14ac:dyDescent="0.25">
      <c r="A240">
        <v>2017</v>
      </c>
      <c r="B240">
        <v>55</v>
      </c>
      <c r="C240" t="s">
        <v>376</v>
      </c>
      <c r="D240" s="4">
        <v>8</v>
      </c>
      <c r="E240" t="s">
        <v>0</v>
      </c>
      <c r="F240" t="s">
        <v>376</v>
      </c>
      <c r="G240" t="s">
        <v>94</v>
      </c>
      <c r="H240" t="s">
        <v>95</v>
      </c>
      <c r="I240" s="5">
        <v>7227576053</v>
      </c>
      <c r="J240" s="5">
        <v>555688538</v>
      </c>
      <c r="K240" s="5">
        <v>36899231</v>
      </c>
      <c r="L240" s="5">
        <f t="shared" si="28"/>
        <v>7820163822</v>
      </c>
      <c r="M240" s="5">
        <v>189889111</v>
      </c>
      <c r="N240" s="5">
        <f t="shared" si="22"/>
        <v>7630274711</v>
      </c>
      <c r="O240" s="5">
        <v>7190470640</v>
      </c>
      <c r="P240" s="6">
        <v>6.5670000000000002</v>
      </c>
      <c r="Q240" s="5">
        <f t="shared" si="23"/>
        <v>47219821</v>
      </c>
      <c r="R240" s="5">
        <v>0</v>
      </c>
      <c r="S240" s="5">
        <f t="shared" si="24"/>
        <v>47219821</v>
      </c>
      <c r="T240" s="5">
        <v>820638</v>
      </c>
      <c r="U240" s="5">
        <f t="shared" si="25"/>
        <v>7629454073</v>
      </c>
      <c r="V240" s="6">
        <f t="shared" si="26"/>
        <v>6.1890999999999998</v>
      </c>
      <c r="W240" s="6">
        <v>6.5670000000000002</v>
      </c>
      <c r="X240" s="5">
        <f t="shared" si="27"/>
        <v>51355016</v>
      </c>
    </row>
    <row r="241" spans="1:24" x14ac:dyDescent="0.25">
      <c r="A241">
        <v>2017</v>
      </c>
      <c r="B241">
        <v>56</v>
      </c>
      <c r="C241" t="s">
        <v>380</v>
      </c>
      <c r="D241" s="4">
        <v>7</v>
      </c>
      <c r="E241" t="s">
        <v>0</v>
      </c>
      <c r="F241" t="s">
        <v>381</v>
      </c>
      <c r="G241" t="s">
        <v>94</v>
      </c>
      <c r="H241" t="s">
        <v>95</v>
      </c>
      <c r="I241" s="5">
        <v>15599616976</v>
      </c>
      <c r="J241" s="5">
        <v>798014187</v>
      </c>
      <c r="K241" s="5">
        <v>8353692</v>
      </c>
      <c r="L241" s="5">
        <f t="shared" si="28"/>
        <v>16405984855</v>
      </c>
      <c r="M241" s="5">
        <v>217485136</v>
      </c>
      <c r="N241" s="5">
        <f t="shared" si="22"/>
        <v>16188499719</v>
      </c>
      <c r="O241" s="5">
        <v>15681580854</v>
      </c>
      <c r="P241" s="6">
        <v>3.4308000000000001</v>
      </c>
      <c r="Q241" s="5">
        <f t="shared" si="23"/>
        <v>53800368</v>
      </c>
      <c r="R241" s="5">
        <v>1757666</v>
      </c>
      <c r="S241" s="5">
        <f t="shared" si="24"/>
        <v>52042702</v>
      </c>
      <c r="T241" s="5">
        <v>632492005</v>
      </c>
      <c r="U241" s="5">
        <f t="shared" si="25"/>
        <v>15556007714</v>
      </c>
      <c r="V241" s="6">
        <f t="shared" si="26"/>
        <v>3.3454999999999999</v>
      </c>
      <c r="W241" s="6">
        <v>3.8308</v>
      </c>
      <c r="X241" s="5">
        <f t="shared" si="27"/>
        <v>62848047</v>
      </c>
    </row>
    <row r="242" spans="1:24" x14ac:dyDescent="0.25">
      <c r="A242">
        <v>2017</v>
      </c>
      <c r="B242">
        <v>56</v>
      </c>
      <c r="C242" t="s">
        <v>380</v>
      </c>
      <c r="D242" s="4">
        <v>7</v>
      </c>
      <c r="E242" t="s">
        <v>0</v>
      </c>
      <c r="F242" t="s">
        <v>382</v>
      </c>
      <c r="G242" t="s">
        <v>97</v>
      </c>
      <c r="H242" t="s">
        <v>382</v>
      </c>
      <c r="I242" s="5">
        <v>7255109441</v>
      </c>
      <c r="J242" s="5">
        <v>452458176</v>
      </c>
      <c r="K242" s="5">
        <v>7536303</v>
      </c>
      <c r="L242" s="5">
        <f t="shared" si="28"/>
        <v>7715103920</v>
      </c>
      <c r="M242" s="5">
        <v>103739080</v>
      </c>
      <c r="N242" s="5">
        <f t="shared" si="22"/>
        <v>7611364840</v>
      </c>
      <c r="O242" s="5">
        <v>7384311589</v>
      </c>
      <c r="P242" s="6">
        <v>0.29899999999999999</v>
      </c>
      <c r="Q242" s="5">
        <f t="shared" si="23"/>
        <v>2207909</v>
      </c>
      <c r="R242" s="5">
        <v>0</v>
      </c>
      <c r="S242" s="5">
        <f t="shared" si="24"/>
        <v>2207909</v>
      </c>
      <c r="T242" s="5">
        <v>0</v>
      </c>
      <c r="U242" s="5">
        <f t="shared" si="25"/>
        <v>7611364840</v>
      </c>
      <c r="V242" s="6">
        <f t="shared" si="26"/>
        <v>0.29010000000000002</v>
      </c>
      <c r="W242" s="6">
        <v>0.29899999999999999</v>
      </c>
      <c r="X242" s="5">
        <f t="shared" si="27"/>
        <v>2306816</v>
      </c>
    </row>
    <row r="243" spans="1:24" x14ac:dyDescent="0.25">
      <c r="A243">
        <v>2017</v>
      </c>
      <c r="B243">
        <v>57</v>
      </c>
      <c r="C243" t="s">
        <v>383</v>
      </c>
      <c r="D243" s="4">
        <v>8</v>
      </c>
      <c r="E243" t="s">
        <v>0</v>
      </c>
      <c r="F243" t="s">
        <v>383</v>
      </c>
      <c r="G243" t="s">
        <v>94</v>
      </c>
      <c r="H243" t="s">
        <v>95</v>
      </c>
      <c r="I243" s="5">
        <v>1376460044</v>
      </c>
      <c r="J243" s="5">
        <v>349913862</v>
      </c>
      <c r="K243" s="5">
        <v>9239856</v>
      </c>
      <c r="L243" s="5">
        <f t="shared" si="28"/>
        <v>1735613762</v>
      </c>
      <c r="M243" s="5">
        <v>23272934</v>
      </c>
      <c r="N243" s="5">
        <f t="shared" si="22"/>
        <v>1712340828</v>
      </c>
      <c r="O243" s="5">
        <v>1656133172</v>
      </c>
      <c r="P243" s="6">
        <v>8.1354000000000006</v>
      </c>
      <c r="Q243" s="5">
        <f t="shared" si="23"/>
        <v>13473306</v>
      </c>
      <c r="R243" s="5">
        <v>0</v>
      </c>
      <c r="S243" s="5">
        <f t="shared" si="24"/>
        <v>13473306</v>
      </c>
      <c r="T243" s="5">
        <v>0</v>
      </c>
      <c r="U243" s="5">
        <f t="shared" si="25"/>
        <v>1712340828</v>
      </c>
      <c r="V243" s="6">
        <f t="shared" si="26"/>
        <v>7.8684000000000003</v>
      </c>
      <c r="W243" s="6">
        <v>7.8684000000000003</v>
      </c>
      <c r="X243" s="5">
        <f t="shared" si="27"/>
        <v>13656503</v>
      </c>
    </row>
    <row r="244" spans="1:24" x14ac:dyDescent="0.25">
      <c r="A244">
        <v>2017</v>
      </c>
      <c r="B244">
        <v>57</v>
      </c>
      <c r="C244" t="s">
        <v>383</v>
      </c>
      <c r="D244" s="4">
        <v>8</v>
      </c>
      <c r="E244" t="s">
        <v>0</v>
      </c>
      <c r="F244" t="s">
        <v>384</v>
      </c>
      <c r="G244" t="s">
        <v>97</v>
      </c>
      <c r="H244" t="s">
        <v>385</v>
      </c>
      <c r="I244" s="5">
        <v>1152242030</v>
      </c>
      <c r="J244" s="5">
        <v>304760218</v>
      </c>
      <c r="K244" s="5">
        <v>8094701</v>
      </c>
      <c r="L244" s="5">
        <f t="shared" si="28"/>
        <v>1465096949</v>
      </c>
      <c r="M244" s="5">
        <v>18963669</v>
      </c>
      <c r="N244" s="5">
        <f t="shared" si="22"/>
        <v>1446133280</v>
      </c>
      <c r="O244" s="5">
        <v>1403523302</v>
      </c>
      <c r="P244" s="6">
        <v>0</v>
      </c>
      <c r="Q244" s="5">
        <f t="shared" si="23"/>
        <v>0</v>
      </c>
      <c r="R244" s="5">
        <v>0</v>
      </c>
      <c r="S244" s="5">
        <f t="shared" si="24"/>
        <v>0</v>
      </c>
      <c r="T244" s="5">
        <v>0</v>
      </c>
      <c r="U244" s="5">
        <f t="shared" si="25"/>
        <v>1446133280</v>
      </c>
      <c r="V244" s="6">
        <f t="shared" si="26"/>
        <v>0</v>
      </c>
      <c r="W244" s="6">
        <v>0</v>
      </c>
      <c r="X244" s="5">
        <f t="shared" si="27"/>
        <v>0</v>
      </c>
    </row>
    <row r="245" spans="1:24" s="14" customFormat="1" x14ac:dyDescent="0.25">
      <c r="A245" s="14">
        <v>2017</v>
      </c>
      <c r="B245" s="14">
        <v>58</v>
      </c>
      <c r="C245" s="14" t="s">
        <v>386</v>
      </c>
      <c r="D245" s="15">
        <v>2</v>
      </c>
      <c r="E245" s="14" t="s">
        <v>0</v>
      </c>
      <c r="F245" s="14" t="s">
        <v>387</v>
      </c>
      <c r="G245" s="14" t="s">
        <v>97</v>
      </c>
      <c r="H245" s="14" t="s">
        <v>387</v>
      </c>
      <c r="I245" s="5">
        <v>331986554</v>
      </c>
      <c r="J245" s="5">
        <v>0</v>
      </c>
      <c r="K245" s="5">
        <v>0</v>
      </c>
      <c r="L245" s="5">
        <f t="shared" si="28"/>
        <v>331986554</v>
      </c>
      <c r="M245" s="5">
        <v>10972703</v>
      </c>
      <c r="N245" s="5">
        <f t="shared" si="22"/>
        <v>321013851</v>
      </c>
      <c r="O245" s="5">
        <v>303240958</v>
      </c>
      <c r="P245" s="6">
        <v>0.6</v>
      </c>
      <c r="Q245" s="5">
        <f t="shared" si="23"/>
        <v>181945</v>
      </c>
      <c r="R245" s="5">
        <v>0</v>
      </c>
      <c r="S245" s="5">
        <f t="shared" si="24"/>
        <v>181945</v>
      </c>
      <c r="T245" s="5">
        <v>0</v>
      </c>
      <c r="U245" s="5">
        <f t="shared" si="25"/>
        <v>321013851</v>
      </c>
      <c r="V245" s="6">
        <f t="shared" si="26"/>
        <v>0.56679999999999997</v>
      </c>
      <c r="W245" s="6">
        <v>0.6</v>
      </c>
      <c r="X245" s="5">
        <f t="shared" si="27"/>
        <v>199192</v>
      </c>
    </row>
    <row r="246" spans="1:24" s="14" customFormat="1" x14ac:dyDescent="0.25">
      <c r="A246" s="14">
        <v>2017</v>
      </c>
      <c r="B246" s="14">
        <v>58</v>
      </c>
      <c r="C246" s="14" t="s">
        <v>386</v>
      </c>
      <c r="D246" s="15">
        <v>2</v>
      </c>
      <c r="E246" s="14" t="s">
        <v>0</v>
      </c>
      <c r="F246" s="14" t="s">
        <v>388</v>
      </c>
      <c r="G246" s="14" t="s">
        <v>97</v>
      </c>
      <c r="H246" s="14" t="s">
        <v>388</v>
      </c>
      <c r="I246" s="5">
        <v>3124390</v>
      </c>
      <c r="J246" s="5">
        <v>0</v>
      </c>
      <c r="K246" s="5">
        <v>0</v>
      </c>
      <c r="L246" s="5">
        <f t="shared" si="28"/>
        <v>3124390</v>
      </c>
      <c r="M246" s="5">
        <v>0</v>
      </c>
      <c r="N246" s="5">
        <f t="shared" si="22"/>
        <v>3124390</v>
      </c>
      <c r="O246" s="5">
        <v>2798003</v>
      </c>
      <c r="P246" s="6">
        <v>0</v>
      </c>
      <c r="Q246" s="5">
        <f t="shared" si="23"/>
        <v>0</v>
      </c>
      <c r="R246" s="5">
        <v>0</v>
      </c>
      <c r="S246" s="5">
        <f t="shared" si="24"/>
        <v>0</v>
      </c>
      <c r="T246" s="5">
        <v>0</v>
      </c>
      <c r="U246" s="5">
        <f t="shared" si="25"/>
        <v>3124390</v>
      </c>
      <c r="V246" s="6">
        <f t="shared" si="26"/>
        <v>0</v>
      </c>
      <c r="W246" s="6">
        <v>0</v>
      </c>
      <c r="X246" s="5">
        <f t="shared" si="27"/>
        <v>0</v>
      </c>
    </row>
    <row r="247" spans="1:24" s="14" customFormat="1" x14ac:dyDescent="0.25">
      <c r="A247" s="14">
        <v>2017</v>
      </c>
      <c r="B247" s="14">
        <v>58</v>
      </c>
      <c r="C247" s="14" t="s">
        <v>386</v>
      </c>
      <c r="D247" s="15">
        <v>2</v>
      </c>
      <c r="E247" s="14" t="s">
        <v>0</v>
      </c>
      <c r="F247" s="14" t="s">
        <v>389</v>
      </c>
      <c r="G247" s="14" t="s">
        <v>97</v>
      </c>
      <c r="H247" s="14" t="s">
        <v>389</v>
      </c>
      <c r="I247" s="5">
        <v>9612760</v>
      </c>
      <c r="J247" s="5">
        <v>0</v>
      </c>
      <c r="K247" s="5">
        <v>0</v>
      </c>
      <c r="L247" s="5">
        <f t="shared" si="28"/>
        <v>9612760</v>
      </c>
      <c r="M247" s="5">
        <v>284822</v>
      </c>
      <c r="N247" s="5">
        <f t="shared" si="22"/>
        <v>9327938</v>
      </c>
      <c r="O247" s="5">
        <v>8816134</v>
      </c>
      <c r="P247" s="6">
        <v>1.5</v>
      </c>
      <c r="Q247" s="5">
        <f t="shared" si="23"/>
        <v>13224</v>
      </c>
      <c r="R247" s="5">
        <v>0</v>
      </c>
      <c r="S247" s="5">
        <f t="shared" si="24"/>
        <v>13224</v>
      </c>
      <c r="T247" s="5">
        <v>0</v>
      </c>
      <c r="U247" s="5">
        <f t="shared" si="25"/>
        <v>9327938</v>
      </c>
      <c r="V247" s="6">
        <f t="shared" si="26"/>
        <v>1.4177</v>
      </c>
      <c r="W247" s="6">
        <v>1.484</v>
      </c>
      <c r="X247" s="5">
        <f t="shared" si="27"/>
        <v>14265</v>
      </c>
    </row>
    <row r="248" spans="1:24" s="14" customFormat="1" x14ac:dyDescent="0.25">
      <c r="A248" s="14">
        <v>2017</v>
      </c>
      <c r="B248" s="14">
        <v>58</v>
      </c>
      <c r="C248" s="14" t="s">
        <v>386</v>
      </c>
      <c r="D248" s="15">
        <v>2</v>
      </c>
      <c r="E248" s="14" t="s">
        <v>0</v>
      </c>
      <c r="F248" s="14" t="s">
        <v>390</v>
      </c>
      <c r="G248" s="14" t="s">
        <v>97</v>
      </c>
      <c r="H248" s="14" t="s">
        <v>390</v>
      </c>
      <c r="I248" s="5">
        <v>1508090593</v>
      </c>
      <c r="J248" s="5">
        <v>0</v>
      </c>
      <c r="K248" s="5">
        <v>0</v>
      </c>
      <c r="L248" s="5">
        <f t="shared" si="28"/>
        <v>1508090593</v>
      </c>
      <c r="M248" s="5">
        <v>24348175</v>
      </c>
      <c r="N248" s="5">
        <f t="shared" si="22"/>
        <v>1483742418</v>
      </c>
      <c r="O248" s="5">
        <v>1391598762</v>
      </c>
      <c r="P248" s="6">
        <v>0.13780000000000001</v>
      </c>
      <c r="Q248" s="5">
        <f t="shared" si="23"/>
        <v>191762</v>
      </c>
      <c r="R248" s="5">
        <v>0</v>
      </c>
      <c r="S248" s="5">
        <f t="shared" si="24"/>
        <v>191762</v>
      </c>
      <c r="T248" s="5">
        <v>0</v>
      </c>
      <c r="U248" s="5">
        <f t="shared" si="25"/>
        <v>1483742418</v>
      </c>
      <c r="V248" s="6">
        <f t="shared" si="26"/>
        <v>0.12920000000000001</v>
      </c>
      <c r="W248" s="6">
        <v>0.13780000000000001</v>
      </c>
      <c r="X248" s="5">
        <f t="shared" si="27"/>
        <v>207815</v>
      </c>
    </row>
    <row r="249" spans="1:24" s="14" customFormat="1" x14ac:dyDescent="0.25">
      <c r="A249" s="14">
        <v>2017</v>
      </c>
      <c r="B249" s="14">
        <v>58</v>
      </c>
      <c r="C249" s="14" t="s">
        <v>386</v>
      </c>
      <c r="D249" s="15">
        <v>2</v>
      </c>
      <c r="E249" s="14" t="s">
        <v>0</v>
      </c>
      <c r="F249" s="14" t="s">
        <v>391</v>
      </c>
      <c r="G249" s="14" t="s">
        <v>97</v>
      </c>
      <c r="H249" s="14" t="s">
        <v>391</v>
      </c>
      <c r="I249" s="5">
        <v>59583970630</v>
      </c>
      <c r="J249" s="5">
        <v>4457273328</v>
      </c>
      <c r="K249" s="5">
        <v>18687102</v>
      </c>
      <c r="L249" s="5">
        <f t="shared" si="28"/>
        <v>64059931060</v>
      </c>
      <c r="M249" s="5">
        <v>1366372945</v>
      </c>
      <c r="N249" s="5">
        <f t="shared" si="22"/>
        <v>62693558115</v>
      </c>
      <c r="O249" s="5">
        <v>58465909135</v>
      </c>
      <c r="P249" s="6">
        <v>2.2437</v>
      </c>
      <c r="Q249" s="5">
        <f t="shared" si="23"/>
        <v>131179960</v>
      </c>
      <c r="R249" s="5">
        <v>0</v>
      </c>
      <c r="S249" s="5">
        <f t="shared" si="24"/>
        <v>131179960</v>
      </c>
      <c r="T249" s="5">
        <v>0</v>
      </c>
      <c r="U249" s="5">
        <f t="shared" si="25"/>
        <v>62693558115</v>
      </c>
      <c r="V249" s="6">
        <f t="shared" si="26"/>
        <v>2.0924</v>
      </c>
      <c r="W249" s="6">
        <v>2.2437</v>
      </c>
      <c r="X249" s="5">
        <f t="shared" si="27"/>
        <v>143731267</v>
      </c>
    </row>
    <row r="250" spans="1:24" s="14" customFormat="1" x14ac:dyDescent="0.25">
      <c r="A250" s="14">
        <v>2017</v>
      </c>
      <c r="B250" s="14">
        <v>58</v>
      </c>
      <c r="C250" s="14" t="s">
        <v>386</v>
      </c>
      <c r="D250" s="15">
        <v>2</v>
      </c>
      <c r="E250" s="14" t="s">
        <v>0</v>
      </c>
      <c r="F250" s="14" t="s">
        <v>392</v>
      </c>
      <c r="G250" s="14" t="s">
        <v>97</v>
      </c>
      <c r="H250" s="14" t="s">
        <v>392</v>
      </c>
      <c r="I250" s="5">
        <v>4488256035</v>
      </c>
      <c r="J250" s="5">
        <v>503155734</v>
      </c>
      <c r="K250" s="5">
        <v>0</v>
      </c>
      <c r="L250" s="5">
        <f t="shared" si="28"/>
        <v>4991411769</v>
      </c>
      <c r="M250" s="5">
        <v>6660431</v>
      </c>
      <c r="N250" s="5">
        <f t="shared" si="22"/>
        <v>4984751338</v>
      </c>
      <c r="O250" s="5">
        <v>4663249139</v>
      </c>
      <c r="P250" s="6">
        <v>0.82569999999999999</v>
      </c>
      <c r="Q250" s="5">
        <f t="shared" si="23"/>
        <v>3850445</v>
      </c>
      <c r="R250" s="5">
        <v>0</v>
      </c>
      <c r="S250" s="5">
        <f t="shared" si="24"/>
        <v>3850445</v>
      </c>
      <c r="T250" s="5">
        <v>0</v>
      </c>
      <c r="U250" s="5">
        <f t="shared" si="25"/>
        <v>4984751338</v>
      </c>
      <c r="V250" s="6">
        <f t="shared" si="26"/>
        <v>0.77239999999999998</v>
      </c>
      <c r="W250" s="6">
        <v>0.7964</v>
      </c>
      <c r="X250" s="5">
        <f t="shared" si="27"/>
        <v>3975160</v>
      </c>
    </row>
    <row r="251" spans="1:24" s="14" customFormat="1" x14ac:dyDescent="0.25">
      <c r="A251" s="14">
        <v>2017</v>
      </c>
      <c r="B251" s="14">
        <v>58</v>
      </c>
      <c r="C251" s="14" t="s">
        <v>386</v>
      </c>
      <c r="D251" s="15">
        <v>2</v>
      </c>
      <c r="E251" s="14" t="s">
        <v>0</v>
      </c>
      <c r="F251" s="14" t="s">
        <v>393</v>
      </c>
      <c r="G251" s="14" t="s">
        <v>97</v>
      </c>
      <c r="H251" s="14" t="s">
        <v>393</v>
      </c>
      <c r="I251" s="5">
        <v>8422828987</v>
      </c>
      <c r="J251" s="5">
        <v>713847289</v>
      </c>
      <c r="K251" s="5">
        <v>0</v>
      </c>
      <c r="L251" s="5">
        <f t="shared" si="28"/>
        <v>9136676276</v>
      </c>
      <c r="M251" s="5">
        <v>56789995</v>
      </c>
      <c r="N251" s="5">
        <f t="shared" si="22"/>
        <v>9079886281</v>
      </c>
      <c r="O251" s="5">
        <v>8428655016</v>
      </c>
      <c r="P251" s="6">
        <v>0.25900000000000001</v>
      </c>
      <c r="Q251" s="5">
        <f t="shared" si="23"/>
        <v>2183022</v>
      </c>
      <c r="R251" s="5">
        <v>0</v>
      </c>
      <c r="S251" s="5">
        <f t="shared" si="24"/>
        <v>2183022</v>
      </c>
      <c r="T251" s="5">
        <v>0</v>
      </c>
      <c r="U251" s="5">
        <f t="shared" si="25"/>
        <v>9079886281</v>
      </c>
      <c r="V251" s="6">
        <f t="shared" si="26"/>
        <v>0.2404</v>
      </c>
      <c r="W251" s="6">
        <v>0.24859999999999999</v>
      </c>
      <c r="X251" s="5">
        <f t="shared" si="27"/>
        <v>2271378</v>
      </c>
    </row>
    <row r="252" spans="1:24" s="14" customFormat="1" x14ac:dyDescent="0.25">
      <c r="A252" s="14">
        <v>2017</v>
      </c>
      <c r="B252" s="14">
        <v>58</v>
      </c>
      <c r="C252" s="14" t="s">
        <v>386</v>
      </c>
      <c r="D252" s="15">
        <v>2</v>
      </c>
      <c r="E252" s="14" t="s">
        <v>0</v>
      </c>
      <c r="F252" s="14" t="s">
        <v>394</v>
      </c>
      <c r="G252" s="14" t="s">
        <v>105</v>
      </c>
      <c r="H252" s="14" t="s">
        <v>394</v>
      </c>
      <c r="I252" s="5">
        <v>946859885</v>
      </c>
      <c r="J252" s="5">
        <v>0</v>
      </c>
      <c r="K252" s="5">
        <v>0</v>
      </c>
      <c r="L252" s="5">
        <f t="shared" si="28"/>
        <v>946859885</v>
      </c>
      <c r="M252" s="5">
        <v>8525146</v>
      </c>
      <c r="N252" s="5">
        <f t="shared" si="22"/>
        <v>938334739</v>
      </c>
      <c r="O252" s="5">
        <v>897803787</v>
      </c>
      <c r="P252" s="6">
        <v>0.41070000000000001</v>
      </c>
      <c r="Q252" s="5">
        <f t="shared" si="23"/>
        <v>368728</v>
      </c>
      <c r="R252" s="5">
        <v>0</v>
      </c>
      <c r="S252" s="5">
        <f t="shared" si="24"/>
        <v>368728</v>
      </c>
      <c r="T252" s="5">
        <v>0</v>
      </c>
      <c r="U252" s="5">
        <f t="shared" si="25"/>
        <v>938334739</v>
      </c>
      <c r="V252" s="6">
        <f t="shared" si="26"/>
        <v>0.39300000000000002</v>
      </c>
      <c r="W252" s="6">
        <v>0.41070000000000001</v>
      </c>
      <c r="X252" s="5">
        <f t="shared" si="27"/>
        <v>388875</v>
      </c>
    </row>
    <row r="253" spans="1:24" s="14" customFormat="1" x14ac:dyDescent="0.25">
      <c r="A253" s="14">
        <v>2017</v>
      </c>
      <c r="B253" s="14">
        <v>58</v>
      </c>
      <c r="C253" s="14" t="s">
        <v>386</v>
      </c>
      <c r="D253" s="15">
        <v>2</v>
      </c>
      <c r="E253" s="14" t="s">
        <v>0</v>
      </c>
      <c r="F253" s="14" t="s">
        <v>395</v>
      </c>
      <c r="G253" s="14" t="s">
        <v>97</v>
      </c>
      <c r="H253" s="14" t="s">
        <v>395</v>
      </c>
      <c r="I253" s="5">
        <v>21666854</v>
      </c>
      <c r="J253" s="5">
        <v>0</v>
      </c>
      <c r="K253" s="5">
        <v>0</v>
      </c>
      <c r="L253" s="5">
        <f t="shared" si="28"/>
        <v>21666854</v>
      </c>
      <c r="M253" s="5">
        <v>765784</v>
      </c>
      <c r="N253" s="5">
        <f t="shared" si="22"/>
        <v>20901070</v>
      </c>
      <c r="O253" s="5">
        <v>19259439</v>
      </c>
      <c r="P253" s="6">
        <v>0.5</v>
      </c>
      <c r="Q253" s="5">
        <f t="shared" si="23"/>
        <v>9630</v>
      </c>
      <c r="R253" s="5">
        <v>0</v>
      </c>
      <c r="S253" s="5">
        <f t="shared" si="24"/>
        <v>9630</v>
      </c>
      <c r="T253" s="5">
        <v>0</v>
      </c>
      <c r="U253" s="5">
        <f t="shared" si="25"/>
        <v>20901070</v>
      </c>
      <c r="V253" s="6">
        <f t="shared" si="26"/>
        <v>0.4607</v>
      </c>
      <c r="W253" s="6">
        <v>0.5</v>
      </c>
      <c r="X253" s="5">
        <f t="shared" si="27"/>
        <v>10833</v>
      </c>
    </row>
    <row r="254" spans="1:24" s="14" customFormat="1" x14ac:dyDescent="0.25">
      <c r="A254" s="14">
        <v>2017</v>
      </c>
      <c r="B254" s="14">
        <v>58</v>
      </c>
      <c r="C254" s="14" t="s">
        <v>386</v>
      </c>
      <c r="D254" s="15">
        <v>2</v>
      </c>
      <c r="E254" s="14" t="s">
        <v>0</v>
      </c>
      <c r="F254" s="14" t="s">
        <v>396</v>
      </c>
      <c r="G254" s="14" t="s">
        <v>97</v>
      </c>
      <c r="H254" s="14" t="s">
        <v>396</v>
      </c>
      <c r="I254" s="5">
        <v>61073665</v>
      </c>
      <c r="J254" s="5">
        <v>0</v>
      </c>
      <c r="K254" s="5">
        <v>0</v>
      </c>
      <c r="L254" s="5">
        <f t="shared" si="28"/>
        <v>61073665</v>
      </c>
      <c r="M254" s="5">
        <v>3732444</v>
      </c>
      <c r="N254" s="5">
        <f t="shared" si="22"/>
        <v>57341221</v>
      </c>
      <c r="O254" s="5">
        <v>53484735</v>
      </c>
      <c r="P254" s="6">
        <v>2.5337000000000001</v>
      </c>
      <c r="Q254" s="5">
        <f t="shared" si="23"/>
        <v>135514</v>
      </c>
      <c r="R254" s="5">
        <v>0</v>
      </c>
      <c r="S254" s="5">
        <f t="shared" si="24"/>
        <v>135514</v>
      </c>
      <c r="T254" s="5">
        <v>0</v>
      </c>
      <c r="U254" s="5">
        <f t="shared" si="25"/>
        <v>57341221</v>
      </c>
      <c r="V254" s="6">
        <f t="shared" si="26"/>
        <v>2.3633000000000002</v>
      </c>
      <c r="W254" s="6">
        <v>2.5337000000000001</v>
      </c>
      <c r="X254" s="5">
        <f t="shared" si="27"/>
        <v>154742</v>
      </c>
    </row>
    <row r="255" spans="1:24" s="14" customFormat="1" x14ac:dyDescent="0.25">
      <c r="A255" s="14">
        <v>2017</v>
      </c>
      <c r="B255" s="14">
        <v>58</v>
      </c>
      <c r="C255" s="14" t="s">
        <v>386</v>
      </c>
      <c r="D255" s="15">
        <v>2</v>
      </c>
      <c r="E255" s="14" t="s">
        <v>0</v>
      </c>
      <c r="F255" s="14" t="s">
        <v>397</v>
      </c>
      <c r="G255" s="14" t="s">
        <v>97</v>
      </c>
      <c r="H255" s="14" t="s">
        <v>397</v>
      </c>
      <c r="I255" s="5">
        <v>7581875</v>
      </c>
      <c r="J255" s="5">
        <v>0</v>
      </c>
      <c r="K255" s="5">
        <v>0</v>
      </c>
      <c r="L255" s="5">
        <f t="shared" si="28"/>
        <v>7581875</v>
      </c>
      <c r="M255" s="5">
        <v>-4600</v>
      </c>
      <c r="N255" s="5">
        <f t="shared" si="22"/>
        <v>7586475</v>
      </c>
      <c r="O255" s="5">
        <v>6907566</v>
      </c>
      <c r="P255" s="6">
        <v>0</v>
      </c>
      <c r="Q255" s="5">
        <f t="shared" si="23"/>
        <v>0</v>
      </c>
      <c r="R255" s="5">
        <v>0</v>
      </c>
      <c r="S255" s="5">
        <f t="shared" si="24"/>
        <v>0</v>
      </c>
      <c r="T255" s="5">
        <v>0</v>
      </c>
      <c r="U255" s="5">
        <f t="shared" si="25"/>
        <v>7586475</v>
      </c>
      <c r="V255" s="6">
        <f t="shared" si="26"/>
        <v>0</v>
      </c>
      <c r="W255" s="6">
        <v>0</v>
      </c>
      <c r="X255" s="5">
        <f t="shared" si="27"/>
        <v>0</v>
      </c>
    </row>
    <row r="256" spans="1:24" s="14" customFormat="1" x14ac:dyDescent="0.25">
      <c r="A256" s="14">
        <v>2017</v>
      </c>
      <c r="B256" s="14">
        <v>58</v>
      </c>
      <c r="C256" s="14" t="s">
        <v>386</v>
      </c>
      <c r="D256" s="15">
        <v>2</v>
      </c>
      <c r="E256" s="14" t="s">
        <v>0</v>
      </c>
      <c r="F256" s="14" t="s">
        <v>398</v>
      </c>
      <c r="G256" s="14" t="s">
        <v>97</v>
      </c>
      <c r="H256" s="14" t="s">
        <v>398</v>
      </c>
      <c r="I256" s="5">
        <v>32770169</v>
      </c>
      <c r="J256" s="5">
        <v>0</v>
      </c>
      <c r="K256" s="5">
        <v>0</v>
      </c>
      <c r="L256" s="5">
        <f t="shared" si="28"/>
        <v>32770169</v>
      </c>
      <c r="M256" s="5">
        <v>30000</v>
      </c>
      <c r="N256" s="5">
        <f t="shared" si="22"/>
        <v>32740169</v>
      </c>
      <c r="O256" s="5">
        <v>30911076</v>
      </c>
      <c r="P256" s="6">
        <v>0.62</v>
      </c>
      <c r="Q256" s="5">
        <f t="shared" si="23"/>
        <v>19165</v>
      </c>
      <c r="R256" s="5">
        <v>0</v>
      </c>
      <c r="S256" s="5">
        <f t="shared" si="24"/>
        <v>19165</v>
      </c>
      <c r="T256" s="5">
        <v>0</v>
      </c>
      <c r="U256" s="5">
        <f t="shared" si="25"/>
        <v>32740169</v>
      </c>
      <c r="V256" s="6">
        <f t="shared" si="26"/>
        <v>0.58540000000000003</v>
      </c>
      <c r="W256" s="6">
        <v>0.62</v>
      </c>
      <c r="X256" s="5">
        <f t="shared" si="27"/>
        <v>20318</v>
      </c>
    </row>
    <row r="257" spans="1:24" s="14" customFormat="1" x14ac:dyDescent="0.25">
      <c r="A257" s="14">
        <v>2017</v>
      </c>
      <c r="B257" s="14">
        <v>58</v>
      </c>
      <c r="C257" s="14" t="s">
        <v>386</v>
      </c>
      <c r="D257" s="15">
        <v>2</v>
      </c>
      <c r="E257" s="14" t="s">
        <v>0</v>
      </c>
      <c r="F257" s="14" t="s">
        <v>399</v>
      </c>
      <c r="G257" s="14" t="s">
        <v>97</v>
      </c>
      <c r="H257" s="14" t="s">
        <v>399</v>
      </c>
      <c r="I257" s="5">
        <v>28893017</v>
      </c>
      <c r="J257" s="5">
        <v>0</v>
      </c>
      <c r="K257" s="5">
        <v>0</v>
      </c>
      <c r="L257" s="5">
        <f t="shared" si="28"/>
        <v>28893017</v>
      </c>
      <c r="M257" s="5">
        <v>37500</v>
      </c>
      <c r="N257" s="5">
        <f t="shared" si="22"/>
        <v>28855517</v>
      </c>
      <c r="O257" s="5">
        <v>27651044</v>
      </c>
      <c r="P257" s="6">
        <v>0.5</v>
      </c>
      <c r="Q257" s="5">
        <f t="shared" si="23"/>
        <v>13826</v>
      </c>
      <c r="R257" s="5">
        <v>0</v>
      </c>
      <c r="S257" s="5">
        <f t="shared" si="24"/>
        <v>13826</v>
      </c>
      <c r="T257" s="5">
        <v>0</v>
      </c>
      <c r="U257" s="5">
        <f t="shared" si="25"/>
        <v>28855517</v>
      </c>
      <c r="V257" s="6">
        <f t="shared" si="26"/>
        <v>0.47910000000000003</v>
      </c>
      <c r="W257" s="6">
        <v>0.4</v>
      </c>
      <c r="X257" s="5">
        <f t="shared" si="27"/>
        <v>11557</v>
      </c>
    </row>
    <row r="258" spans="1:24" s="14" customFormat="1" x14ac:dyDescent="0.25">
      <c r="A258" s="14">
        <v>2017</v>
      </c>
      <c r="B258" s="14">
        <v>58</v>
      </c>
      <c r="C258" s="14" t="s">
        <v>386</v>
      </c>
      <c r="D258" s="15">
        <v>2</v>
      </c>
      <c r="E258" s="14" t="s">
        <v>0</v>
      </c>
      <c r="F258" s="14" t="s">
        <v>400</v>
      </c>
      <c r="G258" s="14" t="s">
        <v>97</v>
      </c>
      <c r="H258" s="14" t="s">
        <v>400</v>
      </c>
      <c r="I258" s="5">
        <v>153103639</v>
      </c>
      <c r="J258" s="5">
        <v>0</v>
      </c>
      <c r="K258" s="5">
        <v>0</v>
      </c>
      <c r="L258" s="5">
        <f t="shared" si="28"/>
        <v>153103639</v>
      </c>
      <c r="M258" s="5">
        <v>2523463</v>
      </c>
      <c r="N258" s="5">
        <f t="shared" ref="N258:N321" si="29">L258-M258</f>
        <v>150580176</v>
      </c>
      <c r="O258" s="5">
        <v>142165282</v>
      </c>
      <c r="P258" s="6">
        <v>0.65449999999999997</v>
      </c>
      <c r="Q258" s="5">
        <f t="shared" ref="Q258:Q321" si="30">ROUND(O258*P258/1000,0)</f>
        <v>93047</v>
      </c>
      <c r="R258" s="5">
        <v>0</v>
      </c>
      <c r="S258" s="5">
        <f t="shared" ref="S258:S321" si="31">Q258-R258</f>
        <v>93047</v>
      </c>
      <c r="T258" s="5">
        <v>0</v>
      </c>
      <c r="U258" s="5">
        <f t="shared" ref="U258:U321" si="32">N258-T258</f>
        <v>150580176</v>
      </c>
      <c r="V258" s="6">
        <f t="shared" ref="V258:V321" si="33">IFERROR(ROUND(S258/U258*1000,4),"")</f>
        <v>0.6179</v>
      </c>
      <c r="W258" s="6">
        <v>0.65449999999999997</v>
      </c>
      <c r="X258" s="5">
        <f t="shared" si="27"/>
        <v>100206</v>
      </c>
    </row>
    <row r="259" spans="1:24" s="14" customFormat="1" x14ac:dyDescent="0.25">
      <c r="A259" s="14">
        <v>2017</v>
      </c>
      <c r="B259" s="14">
        <v>58</v>
      </c>
      <c r="C259" s="14" t="s">
        <v>386</v>
      </c>
      <c r="D259" s="15">
        <v>2</v>
      </c>
      <c r="E259" s="14" t="s">
        <v>0</v>
      </c>
      <c r="F259" s="14" t="s">
        <v>401</v>
      </c>
      <c r="G259" s="14" t="s">
        <v>97</v>
      </c>
      <c r="H259" s="14" t="s">
        <v>401</v>
      </c>
      <c r="I259" s="5">
        <v>20706502</v>
      </c>
      <c r="J259" s="5">
        <v>0</v>
      </c>
      <c r="K259" s="5">
        <v>0</v>
      </c>
      <c r="L259" s="5">
        <f t="shared" si="28"/>
        <v>20706502</v>
      </c>
      <c r="M259" s="5">
        <v>72780</v>
      </c>
      <c r="N259" s="5">
        <f t="shared" si="29"/>
        <v>20633722</v>
      </c>
      <c r="O259" s="5">
        <v>19501260</v>
      </c>
      <c r="P259" s="6">
        <v>0.9123</v>
      </c>
      <c r="Q259" s="5">
        <f t="shared" si="30"/>
        <v>17791</v>
      </c>
      <c r="R259" s="5">
        <v>0</v>
      </c>
      <c r="S259" s="5">
        <f t="shared" si="31"/>
        <v>17791</v>
      </c>
      <c r="T259" s="5">
        <v>0</v>
      </c>
      <c r="U259" s="5">
        <f t="shared" si="32"/>
        <v>20633722</v>
      </c>
      <c r="V259" s="6">
        <f t="shared" si="33"/>
        <v>0.86219999999999997</v>
      </c>
      <c r="W259" s="6">
        <v>0.88900000000000001</v>
      </c>
      <c r="X259" s="5">
        <f t="shared" ref="X259:X322" si="34">ROUND(L259*W259/1000,0)</f>
        <v>18408</v>
      </c>
    </row>
    <row r="260" spans="1:24" s="14" customFormat="1" x14ac:dyDescent="0.25">
      <c r="A260" s="14">
        <v>2017</v>
      </c>
      <c r="B260" s="14">
        <v>58</v>
      </c>
      <c r="C260" s="14" t="s">
        <v>386</v>
      </c>
      <c r="D260" s="15">
        <v>2</v>
      </c>
      <c r="E260" s="14" t="s">
        <v>0</v>
      </c>
      <c r="F260" s="14" t="s">
        <v>402</v>
      </c>
      <c r="G260" s="14" t="s">
        <v>97</v>
      </c>
      <c r="H260" s="14" t="s">
        <v>402</v>
      </c>
      <c r="I260" s="5">
        <v>3242127</v>
      </c>
      <c r="J260" s="5">
        <v>0</v>
      </c>
      <c r="K260" s="5">
        <v>0</v>
      </c>
      <c r="L260" s="5">
        <f t="shared" si="28"/>
        <v>3242127</v>
      </c>
      <c r="M260" s="5">
        <v>0</v>
      </c>
      <c r="N260" s="5">
        <f t="shared" si="29"/>
        <v>3242127</v>
      </c>
      <c r="O260" s="5">
        <v>2837496</v>
      </c>
      <c r="P260" s="6">
        <v>0</v>
      </c>
      <c r="Q260" s="5">
        <f t="shared" si="30"/>
        <v>0</v>
      </c>
      <c r="R260" s="5">
        <v>0</v>
      </c>
      <c r="S260" s="5">
        <f t="shared" si="31"/>
        <v>0</v>
      </c>
      <c r="T260" s="5">
        <v>0</v>
      </c>
      <c r="U260" s="5">
        <f t="shared" si="32"/>
        <v>3242127</v>
      </c>
      <c r="V260" s="6">
        <f t="shared" si="33"/>
        <v>0</v>
      </c>
      <c r="W260" s="6">
        <v>0</v>
      </c>
      <c r="X260" s="5">
        <f t="shared" si="34"/>
        <v>0</v>
      </c>
    </row>
    <row r="261" spans="1:24" x14ac:dyDescent="0.25">
      <c r="A261" s="7">
        <v>2017</v>
      </c>
      <c r="B261" s="7">
        <v>58</v>
      </c>
      <c r="C261" s="7" t="s">
        <v>386</v>
      </c>
      <c r="D261" s="8">
        <v>1</v>
      </c>
      <c r="E261" s="7" t="s">
        <v>0</v>
      </c>
      <c r="F261" s="7" t="s">
        <v>403</v>
      </c>
      <c r="G261" s="7" t="s">
        <v>97</v>
      </c>
      <c r="H261" s="7" t="s">
        <v>403</v>
      </c>
      <c r="I261" s="9">
        <v>0</v>
      </c>
      <c r="J261" s="9">
        <v>0</v>
      </c>
      <c r="K261" s="9">
        <v>0</v>
      </c>
      <c r="L261" s="9">
        <f t="shared" si="28"/>
        <v>0</v>
      </c>
      <c r="M261" s="9">
        <v>0</v>
      </c>
      <c r="N261" s="9">
        <f t="shared" si="29"/>
        <v>0</v>
      </c>
      <c r="O261" s="9"/>
      <c r="P261" s="10">
        <v>0</v>
      </c>
      <c r="Q261" s="9">
        <f t="shared" si="30"/>
        <v>0</v>
      </c>
      <c r="R261" s="9"/>
      <c r="S261" s="9">
        <f t="shared" si="31"/>
        <v>0</v>
      </c>
      <c r="T261" s="9"/>
      <c r="U261" s="9">
        <f t="shared" si="32"/>
        <v>0</v>
      </c>
      <c r="V261" s="10" t="str">
        <f t="shared" si="33"/>
        <v/>
      </c>
      <c r="W261" s="10">
        <v>0</v>
      </c>
      <c r="X261" s="9">
        <f t="shared" si="34"/>
        <v>0</v>
      </c>
    </row>
    <row r="262" spans="1:24" s="14" customFormat="1" x14ac:dyDescent="0.25">
      <c r="A262" s="14">
        <v>2017</v>
      </c>
      <c r="B262" s="14">
        <v>58</v>
      </c>
      <c r="C262" s="14" t="s">
        <v>386</v>
      </c>
      <c r="D262" s="15">
        <v>2</v>
      </c>
      <c r="E262" s="14" t="s">
        <v>0</v>
      </c>
      <c r="F262" s="14" t="s">
        <v>404</v>
      </c>
      <c r="G262" s="14" t="s">
        <v>97</v>
      </c>
      <c r="H262" s="14" t="s">
        <v>404</v>
      </c>
      <c r="I262" s="5">
        <v>11424961</v>
      </c>
      <c r="J262" s="5">
        <v>0</v>
      </c>
      <c r="K262" s="5">
        <v>0</v>
      </c>
      <c r="L262" s="5">
        <f t="shared" si="28"/>
        <v>11424961</v>
      </c>
      <c r="M262" s="5">
        <v>21589</v>
      </c>
      <c r="N262" s="5">
        <f t="shared" si="29"/>
        <v>11403372</v>
      </c>
      <c r="O262" s="5">
        <v>10462797</v>
      </c>
      <c r="P262" s="6">
        <v>1.9446000000000001</v>
      </c>
      <c r="Q262" s="5">
        <f t="shared" si="30"/>
        <v>20346</v>
      </c>
      <c r="R262" s="5">
        <v>0</v>
      </c>
      <c r="S262" s="5">
        <f t="shared" si="31"/>
        <v>20346</v>
      </c>
      <c r="T262" s="5">
        <v>0</v>
      </c>
      <c r="U262" s="5">
        <f t="shared" si="32"/>
        <v>11403372</v>
      </c>
      <c r="V262" s="6">
        <f t="shared" si="33"/>
        <v>1.7842</v>
      </c>
      <c r="W262" s="6">
        <v>1.8396999999999999</v>
      </c>
      <c r="X262" s="5">
        <f t="shared" si="34"/>
        <v>21019</v>
      </c>
    </row>
    <row r="263" spans="1:24" x14ac:dyDescent="0.25">
      <c r="A263" s="7">
        <v>2017</v>
      </c>
      <c r="B263" s="7">
        <v>58</v>
      </c>
      <c r="C263" s="7" t="s">
        <v>386</v>
      </c>
      <c r="D263" s="8">
        <v>2</v>
      </c>
      <c r="E263" s="7" t="s">
        <v>0</v>
      </c>
      <c r="F263" s="7" t="s">
        <v>405</v>
      </c>
      <c r="G263" s="7" t="s">
        <v>97</v>
      </c>
      <c r="H263" s="7" t="s">
        <v>405</v>
      </c>
      <c r="I263" s="9">
        <v>861458544</v>
      </c>
      <c r="J263" s="9">
        <v>0</v>
      </c>
      <c r="K263" s="9">
        <v>0</v>
      </c>
      <c r="L263" s="9">
        <f t="shared" si="28"/>
        <v>861458544</v>
      </c>
      <c r="M263" s="9">
        <v>41672711</v>
      </c>
      <c r="N263" s="9">
        <f t="shared" si="29"/>
        <v>819785833</v>
      </c>
      <c r="O263" s="9">
        <v>780278763</v>
      </c>
      <c r="P263" s="10">
        <v>0</v>
      </c>
      <c r="Q263" s="9">
        <f t="shared" si="30"/>
        <v>0</v>
      </c>
      <c r="R263" s="9">
        <v>0</v>
      </c>
      <c r="S263" s="9">
        <f t="shared" si="31"/>
        <v>0</v>
      </c>
      <c r="T263" s="9">
        <v>0</v>
      </c>
      <c r="U263" s="9">
        <f t="shared" si="32"/>
        <v>819785833</v>
      </c>
      <c r="V263" s="10">
        <f t="shared" si="33"/>
        <v>0</v>
      </c>
      <c r="W263" s="10">
        <v>0</v>
      </c>
      <c r="X263" s="9">
        <f t="shared" si="34"/>
        <v>0</v>
      </c>
    </row>
    <row r="264" spans="1:24" s="14" customFormat="1" x14ac:dyDescent="0.25">
      <c r="A264" s="14">
        <v>2017</v>
      </c>
      <c r="B264" s="14">
        <v>58</v>
      </c>
      <c r="C264" s="14" t="s">
        <v>386</v>
      </c>
      <c r="D264" s="15">
        <v>2</v>
      </c>
      <c r="E264" s="14" t="s">
        <v>0</v>
      </c>
      <c r="F264" s="14" t="s">
        <v>406</v>
      </c>
      <c r="G264" s="14" t="s">
        <v>97</v>
      </c>
      <c r="H264" s="14" t="s">
        <v>406</v>
      </c>
      <c r="I264" s="5">
        <v>33556710</v>
      </c>
      <c r="J264" s="5">
        <v>0</v>
      </c>
      <c r="K264" s="5">
        <v>0</v>
      </c>
      <c r="L264" s="5">
        <f t="shared" si="28"/>
        <v>33556710</v>
      </c>
      <c r="M264" s="5">
        <v>244983</v>
      </c>
      <c r="N264" s="5">
        <f t="shared" si="29"/>
        <v>33311727</v>
      </c>
      <c r="O264" s="5">
        <v>33070546</v>
      </c>
      <c r="P264" s="6">
        <v>2</v>
      </c>
      <c r="Q264" s="5">
        <f t="shared" si="30"/>
        <v>66141</v>
      </c>
      <c r="R264" s="5">
        <v>0</v>
      </c>
      <c r="S264" s="5">
        <f t="shared" si="31"/>
        <v>66141</v>
      </c>
      <c r="T264" s="5">
        <v>0</v>
      </c>
      <c r="U264" s="5">
        <f t="shared" si="32"/>
        <v>33311727</v>
      </c>
      <c r="V264" s="6">
        <f t="shared" si="33"/>
        <v>1.9855</v>
      </c>
      <c r="W264" s="6">
        <v>2</v>
      </c>
      <c r="X264" s="5">
        <f t="shared" si="34"/>
        <v>67113</v>
      </c>
    </row>
    <row r="265" spans="1:24" s="14" customFormat="1" x14ac:dyDescent="0.25">
      <c r="A265" s="14">
        <v>2017</v>
      </c>
      <c r="B265" s="14">
        <v>58</v>
      </c>
      <c r="C265" s="14" t="s">
        <v>386</v>
      </c>
      <c r="D265" s="15">
        <v>2</v>
      </c>
      <c r="E265" s="14" t="s">
        <v>0</v>
      </c>
      <c r="F265" s="14" t="s">
        <v>407</v>
      </c>
      <c r="G265" s="14" t="s">
        <v>97</v>
      </c>
      <c r="H265" s="14" t="s">
        <v>407</v>
      </c>
      <c r="I265" s="5">
        <v>44633579</v>
      </c>
      <c r="J265" s="5">
        <v>0</v>
      </c>
      <c r="K265" s="5">
        <v>0</v>
      </c>
      <c r="L265" s="5">
        <f t="shared" si="28"/>
        <v>44633579</v>
      </c>
      <c r="M265" s="5">
        <v>14372406</v>
      </c>
      <c r="N265" s="5">
        <f t="shared" si="29"/>
        <v>30261173</v>
      </c>
      <c r="O265" s="5">
        <v>24147684</v>
      </c>
      <c r="P265" s="6">
        <v>1.7597</v>
      </c>
      <c r="Q265" s="5">
        <f t="shared" si="30"/>
        <v>42493</v>
      </c>
      <c r="R265" s="5">
        <v>0</v>
      </c>
      <c r="S265" s="5">
        <f t="shared" si="31"/>
        <v>42493</v>
      </c>
      <c r="T265" s="5">
        <v>0</v>
      </c>
      <c r="U265" s="5">
        <f t="shared" si="32"/>
        <v>30261173</v>
      </c>
      <c r="V265" s="6">
        <f t="shared" si="33"/>
        <v>1.4041999999999999</v>
      </c>
      <c r="W265" s="6">
        <v>1.7597</v>
      </c>
      <c r="X265" s="5">
        <f t="shared" si="34"/>
        <v>78542</v>
      </c>
    </row>
    <row r="266" spans="1:24" s="14" customFormat="1" x14ac:dyDescent="0.25">
      <c r="A266" s="14">
        <v>2017</v>
      </c>
      <c r="B266" s="14">
        <v>58</v>
      </c>
      <c r="C266" s="14" t="s">
        <v>386</v>
      </c>
      <c r="D266" s="15">
        <v>2</v>
      </c>
      <c r="E266" s="14" t="s">
        <v>0</v>
      </c>
      <c r="F266" s="14" t="s">
        <v>408</v>
      </c>
      <c r="G266" s="14" t="s">
        <v>97</v>
      </c>
      <c r="H266" s="14" t="s">
        <v>408</v>
      </c>
      <c r="I266" s="5">
        <v>16766851</v>
      </c>
      <c r="J266" s="5">
        <v>0</v>
      </c>
      <c r="K266" s="5">
        <v>0</v>
      </c>
      <c r="L266" s="5">
        <f t="shared" si="28"/>
        <v>16766851</v>
      </c>
      <c r="M266" s="5">
        <v>104146</v>
      </c>
      <c r="N266" s="5">
        <f t="shared" si="29"/>
        <v>16662705</v>
      </c>
      <c r="O266" s="5">
        <v>15794947</v>
      </c>
      <c r="P266" s="6">
        <v>1.1910000000000001</v>
      </c>
      <c r="Q266" s="5">
        <f t="shared" si="30"/>
        <v>18812</v>
      </c>
      <c r="R266" s="5">
        <v>0</v>
      </c>
      <c r="S266" s="5">
        <f t="shared" si="31"/>
        <v>18812</v>
      </c>
      <c r="T266" s="5">
        <v>0</v>
      </c>
      <c r="U266" s="5">
        <f t="shared" si="32"/>
        <v>16662705</v>
      </c>
      <c r="V266" s="6">
        <f t="shared" si="33"/>
        <v>1.129</v>
      </c>
      <c r="W266" s="6">
        <v>1.1910000000000001</v>
      </c>
      <c r="X266" s="5">
        <f t="shared" si="34"/>
        <v>19969</v>
      </c>
    </row>
    <row r="267" spans="1:24" s="14" customFormat="1" x14ac:dyDescent="0.25">
      <c r="A267" s="14">
        <v>2017</v>
      </c>
      <c r="B267" s="14">
        <v>58</v>
      </c>
      <c r="C267" s="14" t="s">
        <v>386</v>
      </c>
      <c r="D267" s="15">
        <v>2</v>
      </c>
      <c r="E267" s="14" t="s">
        <v>0</v>
      </c>
      <c r="F267" s="14" t="s">
        <v>409</v>
      </c>
      <c r="G267" s="14" t="s">
        <v>97</v>
      </c>
      <c r="H267" s="14" t="s">
        <v>409</v>
      </c>
      <c r="I267" s="5">
        <v>18897901</v>
      </c>
      <c r="J267" s="5">
        <v>0</v>
      </c>
      <c r="K267" s="5">
        <v>0</v>
      </c>
      <c r="L267" s="5">
        <f t="shared" si="28"/>
        <v>18897901</v>
      </c>
      <c r="M267" s="5">
        <v>607944</v>
      </c>
      <c r="N267" s="5">
        <f t="shared" si="29"/>
        <v>18289957</v>
      </c>
      <c r="O267" s="5">
        <v>17458867</v>
      </c>
      <c r="P267" s="6">
        <v>2.14</v>
      </c>
      <c r="Q267" s="5">
        <f t="shared" si="30"/>
        <v>37362</v>
      </c>
      <c r="R267" s="5">
        <v>0</v>
      </c>
      <c r="S267" s="5">
        <f t="shared" si="31"/>
        <v>37362</v>
      </c>
      <c r="T267" s="5">
        <v>0</v>
      </c>
      <c r="U267" s="5">
        <f t="shared" si="32"/>
        <v>18289957</v>
      </c>
      <c r="V267" s="6">
        <f t="shared" si="33"/>
        <v>2.0428000000000002</v>
      </c>
      <c r="W267" s="6">
        <v>2.1063000000000001</v>
      </c>
      <c r="X267" s="5">
        <f t="shared" si="34"/>
        <v>39805</v>
      </c>
    </row>
    <row r="268" spans="1:24" s="14" customFormat="1" x14ac:dyDescent="0.25">
      <c r="A268" s="14">
        <v>2017</v>
      </c>
      <c r="B268" s="14">
        <v>58</v>
      </c>
      <c r="C268" s="14" t="s">
        <v>386</v>
      </c>
      <c r="D268" s="15">
        <v>2</v>
      </c>
      <c r="E268" s="14" t="s">
        <v>0</v>
      </c>
      <c r="F268" s="14" t="s">
        <v>410</v>
      </c>
      <c r="G268" s="14" t="s">
        <v>97</v>
      </c>
      <c r="H268" s="14" t="s">
        <v>410</v>
      </c>
      <c r="I268" s="5">
        <v>17848453</v>
      </c>
      <c r="J268" s="5">
        <v>0</v>
      </c>
      <c r="K268" s="5">
        <v>0</v>
      </c>
      <c r="L268" s="5">
        <f t="shared" si="28"/>
        <v>17848453</v>
      </c>
      <c r="M268" s="5">
        <v>0</v>
      </c>
      <c r="N268" s="5">
        <f t="shared" si="29"/>
        <v>17848453</v>
      </c>
      <c r="O268" s="5">
        <v>16901558</v>
      </c>
      <c r="P268" s="6">
        <v>0</v>
      </c>
      <c r="Q268" s="5">
        <f t="shared" si="30"/>
        <v>0</v>
      </c>
      <c r="R268" s="5">
        <v>0</v>
      </c>
      <c r="S268" s="5">
        <f t="shared" si="31"/>
        <v>0</v>
      </c>
      <c r="T268" s="5">
        <v>0</v>
      </c>
      <c r="U268" s="5">
        <f t="shared" si="32"/>
        <v>17848453</v>
      </c>
      <c r="V268" s="6">
        <f t="shared" si="33"/>
        <v>0</v>
      </c>
      <c r="W268" s="6">
        <v>0</v>
      </c>
      <c r="X268" s="5">
        <f t="shared" si="34"/>
        <v>0</v>
      </c>
    </row>
    <row r="269" spans="1:24" s="14" customFormat="1" x14ac:dyDescent="0.25">
      <c r="A269" s="14">
        <v>2017</v>
      </c>
      <c r="B269" s="14">
        <v>58</v>
      </c>
      <c r="C269" s="14" t="s">
        <v>386</v>
      </c>
      <c r="D269" s="15">
        <v>2</v>
      </c>
      <c r="E269" s="14" t="s">
        <v>0</v>
      </c>
      <c r="F269" s="14" t="s">
        <v>411</v>
      </c>
      <c r="G269" s="14" t="s">
        <v>97</v>
      </c>
      <c r="H269" s="14" t="s">
        <v>411</v>
      </c>
      <c r="I269" s="5">
        <v>400</v>
      </c>
      <c r="J269" s="5">
        <v>0</v>
      </c>
      <c r="K269" s="5">
        <v>0</v>
      </c>
      <c r="L269" s="5">
        <f t="shared" si="28"/>
        <v>400</v>
      </c>
      <c r="M269" s="5">
        <v>0</v>
      </c>
      <c r="N269" s="5">
        <f t="shared" si="29"/>
        <v>400</v>
      </c>
      <c r="O269" s="5">
        <v>400</v>
      </c>
      <c r="P269" s="6">
        <v>0</v>
      </c>
      <c r="Q269" s="5">
        <f t="shared" si="30"/>
        <v>0</v>
      </c>
      <c r="R269" s="5">
        <v>0</v>
      </c>
      <c r="S269" s="5">
        <f t="shared" si="31"/>
        <v>0</v>
      </c>
      <c r="T269" s="5">
        <v>0</v>
      </c>
      <c r="U269" s="5">
        <f t="shared" si="32"/>
        <v>400</v>
      </c>
      <c r="V269" s="6">
        <f t="shared" si="33"/>
        <v>0</v>
      </c>
      <c r="W269" s="6">
        <v>0</v>
      </c>
      <c r="X269" s="5">
        <f t="shared" si="34"/>
        <v>0</v>
      </c>
    </row>
    <row r="270" spans="1:24" s="14" customFormat="1" x14ac:dyDescent="0.25">
      <c r="A270" s="14">
        <v>2017</v>
      </c>
      <c r="B270" s="14">
        <v>58</v>
      </c>
      <c r="C270" s="14" t="s">
        <v>386</v>
      </c>
      <c r="D270" s="15">
        <v>2</v>
      </c>
      <c r="E270" s="14" t="s">
        <v>0</v>
      </c>
      <c r="F270" s="14" t="s">
        <v>412</v>
      </c>
      <c r="G270" s="14" t="s">
        <v>97</v>
      </c>
      <c r="H270" s="14" t="s">
        <v>412</v>
      </c>
      <c r="I270" s="5">
        <v>117085733</v>
      </c>
      <c r="J270" s="5">
        <v>0</v>
      </c>
      <c r="K270" s="5">
        <v>0</v>
      </c>
      <c r="L270" s="5">
        <f t="shared" si="28"/>
        <v>117085733</v>
      </c>
      <c r="M270" s="5">
        <v>16398849</v>
      </c>
      <c r="N270" s="5">
        <f t="shared" si="29"/>
        <v>100686884</v>
      </c>
      <c r="O270" s="5">
        <v>102312384</v>
      </c>
      <c r="P270" s="6">
        <v>0</v>
      </c>
      <c r="Q270" s="5">
        <f t="shared" si="30"/>
        <v>0</v>
      </c>
      <c r="R270" s="5">
        <v>0</v>
      </c>
      <c r="S270" s="5">
        <f t="shared" si="31"/>
        <v>0</v>
      </c>
      <c r="T270" s="5">
        <v>0</v>
      </c>
      <c r="U270" s="5">
        <f t="shared" si="32"/>
        <v>100686884</v>
      </c>
      <c r="V270" s="6">
        <f t="shared" si="33"/>
        <v>0</v>
      </c>
      <c r="W270" s="6">
        <v>0</v>
      </c>
      <c r="X270" s="5">
        <f t="shared" si="34"/>
        <v>0</v>
      </c>
    </row>
    <row r="271" spans="1:24" s="14" customFormat="1" x14ac:dyDescent="0.25">
      <c r="A271" s="14">
        <v>2017</v>
      </c>
      <c r="B271" s="14">
        <v>58</v>
      </c>
      <c r="C271" s="14" t="s">
        <v>386</v>
      </c>
      <c r="D271" s="15">
        <v>2</v>
      </c>
      <c r="E271" s="14" t="s">
        <v>0</v>
      </c>
      <c r="F271" s="14" t="s">
        <v>413</v>
      </c>
      <c r="G271" s="14" t="s">
        <v>97</v>
      </c>
      <c r="H271" s="14" t="s">
        <v>413</v>
      </c>
      <c r="I271" s="5">
        <v>855044485</v>
      </c>
      <c r="J271" s="5">
        <v>67888748</v>
      </c>
      <c r="K271" s="5">
        <v>0</v>
      </c>
      <c r="L271" s="5">
        <f t="shared" si="28"/>
        <v>922933233</v>
      </c>
      <c r="M271" s="5">
        <v>3414605</v>
      </c>
      <c r="N271" s="5">
        <f t="shared" si="29"/>
        <v>919518628</v>
      </c>
      <c r="O271" s="5">
        <v>856539215</v>
      </c>
      <c r="P271" s="6">
        <v>0.16009999999999999</v>
      </c>
      <c r="Q271" s="5">
        <f t="shared" si="30"/>
        <v>137132</v>
      </c>
      <c r="R271" s="5">
        <v>0</v>
      </c>
      <c r="S271" s="5">
        <f t="shared" si="31"/>
        <v>137132</v>
      </c>
      <c r="T271" s="5">
        <v>0</v>
      </c>
      <c r="U271" s="5">
        <f t="shared" si="32"/>
        <v>919518628</v>
      </c>
      <c r="V271" s="6">
        <f t="shared" si="33"/>
        <v>0.14910000000000001</v>
      </c>
      <c r="W271" s="6">
        <v>0.16009999999999999</v>
      </c>
      <c r="X271" s="5">
        <f t="shared" si="34"/>
        <v>147762</v>
      </c>
    </row>
    <row r="272" spans="1:24" s="14" customFormat="1" x14ac:dyDescent="0.25">
      <c r="A272" s="14">
        <v>2017</v>
      </c>
      <c r="B272" s="14">
        <v>58</v>
      </c>
      <c r="C272" s="14" t="s">
        <v>386</v>
      </c>
      <c r="D272" s="15">
        <v>2</v>
      </c>
      <c r="E272" s="14" t="s">
        <v>0</v>
      </c>
      <c r="F272" s="14" t="s">
        <v>414</v>
      </c>
      <c r="G272" s="14" t="s">
        <v>97</v>
      </c>
      <c r="H272" s="14" t="s">
        <v>414</v>
      </c>
      <c r="I272" s="5">
        <v>686130468</v>
      </c>
      <c r="J272" s="5">
        <v>0</v>
      </c>
      <c r="K272" s="5">
        <v>0</v>
      </c>
      <c r="L272" s="5">
        <f t="shared" si="28"/>
        <v>686130468</v>
      </c>
      <c r="M272" s="5">
        <v>428193</v>
      </c>
      <c r="N272" s="5">
        <f t="shared" si="29"/>
        <v>685702275</v>
      </c>
      <c r="O272" s="5">
        <v>654342767</v>
      </c>
      <c r="P272" s="6">
        <v>0.59319999999999995</v>
      </c>
      <c r="Q272" s="5">
        <f t="shared" si="30"/>
        <v>388156</v>
      </c>
      <c r="R272" s="5">
        <v>0</v>
      </c>
      <c r="S272" s="5">
        <f t="shared" si="31"/>
        <v>388156</v>
      </c>
      <c r="T272" s="5">
        <v>0</v>
      </c>
      <c r="U272" s="5">
        <f t="shared" si="32"/>
        <v>685702275</v>
      </c>
      <c r="V272" s="6">
        <f t="shared" si="33"/>
        <v>0.56610000000000005</v>
      </c>
      <c r="W272" s="6">
        <v>0.59319999999999995</v>
      </c>
      <c r="X272" s="5">
        <f t="shared" si="34"/>
        <v>407013</v>
      </c>
    </row>
    <row r="273" spans="1:24" s="14" customFormat="1" x14ac:dyDescent="0.25">
      <c r="A273" s="14">
        <v>2017</v>
      </c>
      <c r="B273" s="14">
        <v>58</v>
      </c>
      <c r="C273" s="14" t="s">
        <v>386</v>
      </c>
      <c r="D273" s="15">
        <v>2</v>
      </c>
      <c r="E273" s="14" t="s">
        <v>0</v>
      </c>
      <c r="F273" s="14" t="s">
        <v>415</v>
      </c>
      <c r="G273" s="14" t="s">
        <v>97</v>
      </c>
      <c r="H273" s="14" t="s">
        <v>415</v>
      </c>
      <c r="I273" s="5">
        <v>1460251444</v>
      </c>
      <c r="J273" s="5">
        <v>0</v>
      </c>
      <c r="K273" s="5">
        <v>0</v>
      </c>
      <c r="L273" s="5">
        <f t="shared" si="28"/>
        <v>1460251444</v>
      </c>
      <c r="M273" s="5">
        <v>5060158</v>
      </c>
      <c r="N273" s="5">
        <f t="shared" si="29"/>
        <v>1455191286</v>
      </c>
      <c r="O273" s="5">
        <v>1380261673</v>
      </c>
      <c r="P273" s="6">
        <v>0.25540000000000002</v>
      </c>
      <c r="Q273" s="5">
        <f t="shared" si="30"/>
        <v>352519</v>
      </c>
      <c r="R273" s="5">
        <v>0</v>
      </c>
      <c r="S273" s="5">
        <f t="shared" si="31"/>
        <v>352519</v>
      </c>
      <c r="T273" s="5">
        <v>0</v>
      </c>
      <c r="U273" s="5">
        <f t="shared" si="32"/>
        <v>1455191286</v>
      </c>
      <c r="V273" s="6">
        <f t="shared" si="33"/>
        <v>0.2422</v>
      </c>
      <c r="W273" s="6">
        <v>0.25540000000000002</v>
      </c>
      <c r="X273" s="5">
        <f t="shared" si="34"/>
        <v>372948</v>
      </c>
    </row>
    <row r="274" spans="1:24" s="14" customFormat="1" x14ac:dyDescent="0.25">
      <c r="A274" s="14">
        <v>2017</v>
      </c>
      <c r="B274" s="14">
        <v>58</v>
      </c>
      <c r="C274" s="14" t="s">
        <v>386</v>
      </c>
      <c r="D274" s="15">
        <v>2</v>
      </c>
      <c r="E274" s="14" t="s">
        <v>0</v>
      </c>
      <c r="F274" s="14" t="s">
        <v>386</v>
      </c>
      <c r="G274" s="14" t="s">
        <v>94</v>
      </c>
      <c r="H274" s="14" t="s">
        <v>95</v>
      </c>
      <c r="I274" s="5">
        <v>110409564161</v>
      </c>
      <c r="J274" s="5">
        <v>9828357111</v>
      </c>
      <c r="K274" s="5">
        <v>26097552</v>
      </c>
      <c r="L274" s="5">
        <f t="shared" si="28"/>
        <v>120264018824</v>
      </c>
      <c r="M274" s="5">
        <v>2905578195</v>
      </c>
      <c r="N274" s="5">
        <f t="shared" si="29"/>
        <v>117358440629</v>
      </c>
      <c r="O274" s="5">
        <v>109249340243</v>
      </c>
      <c r="P274" s="6">
        <v>4.4347000000000003</v>
      </c>
      <c r="Q274" s="5">
        <f t="shared" si="30"/>
        <v>484488049</v>
      </c>
      <c r="R274" s="5">
        <v>33232141</v>
      </c>
      <c r="S274" s="5">
        <f t="shared" si="31"/>
        <v>451255908</v>
      </c>
      <c r="T274" s="5">
        <v>8850296588</v>
      </c>
      <c r="U274" s="5">
        <f t="shared" si="32"/>
        <v>108508144041</v>
      </c>
      <c r="V274" s="6">
        <f t="shared" si="33"/>
        <v>4.1586999999999996</v>
      </c>
      <c r="W274" s="6">
        <v>4.4347000000000003</v>
      </c>
      <c r="X274" s="5">
        <f t="shared" si="34"/>
        <v>533334844</v>
      </c>
    </row>
    <row r="275" spans="1:24" s="14" customFormat="1" x14ac:dyDescent="0.25">
      <c r="A275" s="14">
        <v>2017</v>
      </c>
      <c r="B275" s="14">
        <v>58</v>
      </c>
      <c r="C275" s="14" t="s">
        <v>386</v>
      </c>
      <c r="D275" s="15">
        <v>2</v>
      </c>
      <c r="E275" s="14" t="s">
        <v>0</v>
      </c>
      <c r="F275" s="14" t="s">
        <v>416</v>
      </c>
      <c r="G275" s="14" t="s">
        <v>97</v>
      </c>
      <c r="H275" s="14" t="s">
        <v>416</v>
      </c>
      <c r="I275" s="5">
        <v>743364598</v>
      </c>
      <c r="J275" s="5">
        <v>0</v>
      </c>
      <c r="K275" s="5">
        <v>0</v>
      </c>
      <c r="L275" s="5">
        <f t="shared" si="28"/>
        <v>743364598</v>
      </c>
      <c r="M275" s="5">
        <v>3514860</v>
      </c>
      <c r="N275" s="5">
        <f t="shared" si="29"/>
        <v>739849738</v>
      </c>
      <c r="O275" s="5">
        <v>694881317</v>
      </c>
      <c r="P275" s="6">
        <v>1.1549</v>
      </c>
      <c r="Q275" s="5">
        <f t="shared" si="30"/>
        <v>802518</v>
      </c>
      <c r="R275" s="5">
        <v>0</v>
      </c>
      <c r="S275" s="5">
        <f t="shared" si="31"/>
        <v>802518</v>
      </c>
      <c r="T275" s="5">
        <v>0</v>
      </c>
      <c r="U275" s="5">
        <f t="shared" si="32"/>
        <v>739849738</v>
      </c>
      <c r="V275" s="6">
        <f t="shared" si="33"/>
        <v>1.0847</v>
      </c>
      <c r="W275" s="6">
        <v>1.1549</v>
      </c>
      <c r="X275" s="5">
        <f t="shared" si="34"/>
        <v>858512</v>
      </c>
    </row>
    <row r="276" spans="1:24" s="14" customFormat="1" x14ac:dyDescent="0.25">
      <c r="A276" s="14">
        <v>2017</v>
      </c>
      <c r="B276" s="14">
        <v>58</v>
      </c>
      <c r="C276" s="14" t="s">
        <v>386</v>
      </c>
      <c r="D276" s="15">
        <v>2</v>
      </c>
      <c r="E276" s="14" t="s">
        <v>0</v>
      </c>
      <c r="F276" s="14" t="s">
        <v>417</v>
      </c>
      <c r="G276" s="14" t="s">
        <v>97</v>
      </c>
      <c r="H276" s="14" t="s">
        <v>417</v>
      </c>
      <c r="I276" s="5">
        <v>16851535</v>
      </c>
      <c r="J276" s="5">
        <v>0</v>
      </c>
      <c r="K276" s="5">
        <v>0</v>
      </c>
      <c r="L276" s="5">
        <f t="shared" si="28"/>
        <v>16851535</v>
      </c>
      <c r="M276" s="5">
        <v>0</v>
      </c>
      <c r="N276" s="5">
        <f t="shared" si="29"/>
        <v>16851535</v>
      </c>
      <c r="O276" s="5">
        <v>15867150</v>
      </c>
      <c r="P276" s="6">
        <v>0.21340000000000001</v>
      </c>
      <c r="Q276" s="5">
        <f t="shared" si="30"/>
        <v>3386</v>
      </c>
      <c r="R276" s="5">
        <v>0</v>
      </c>
      <c r="S276" s="5">
        <f t="shared" si="31"/>
        <v>3386</v>
      </c>
      <c r="T276" s="5">
        <v>0</v>
      </c>
      <c r="U276" s="5">
        <f t="shared" si="32"/>
        <v>16851535</v>
      </c>
      <c r="V276" s="6">
        <f t="shared" si="33"/>
        <v>0.2009</v>
      </c>
      <c r="W276" s="6">
        <v>0.21340000000000001</v>
      </c>
      <c r="X276" s="5">
        <f t="shared" si="34"/>
        <v>3596</v>
      </c>
    </row>
    <row r="277" spans="1:24" x14ac:dyDescent="0.25">
      <c r="A277" s="7">
        <v>2017</v>
      </c>
      <c r="B277" s="7">
        <v>58</v>
      </c>
      <c r="C277" s="7" t="s">
        <v>386</v>
      </c>
      <c r="D277" s="8">
        <v>1</v>
      </c>
      <c r="E277" s="7" t="s">
        <v>0</v>
      </c>
      <c r="F277" s="7" t="s">
        <v>418</v>
      </c>
      <c r="G277" s="7" t="s">
        <v>97</v>
      </c>
      <c r="H277" s="7" t="s">
        <v>418</v>
      </c>
      <c r="I277" s="9">
        <v>0</v>
      </c>
      <c r="J277" s="9">
        <v>0</v>
      </c>
      <c r="K277" s="9">
        <v>0</v>
      </c>
      <c r="L277" s="9">
        <f t="shared" si="28"/>
        <v>0</v>
      </c>
      <c r="M277" s="9">
        <v>0</v>
      </c>
      <c r="N277" s="9">
        <f t="shared" si="29"/>
        <v>0</v>
      </c>
      <c r="O277" s="9"/>
      <c r="P277" s="10">
        <v>0</v>
      </c>
      <c r="Q277" s="9">
        <f t="shared" si="30"/>
        <v>0</v>
      </c>
      <c r="R277" s="9"/>
      <c r="S277" s="9">
        <f t="shared" si="31"/>
        <v>0</v>
      </c>
      <c r="T277" s="9"/>
      <c r="U277" s="9">
        <f t="shared" si="32"/>
        <v>0</v>
      </c>
      <c r="V277" s="10" t="str">
        <f t="shared" si="33"/>
        <v/>
      </c>
      <c r="W277" s="10">
        <v>0</v>
      </c>
      <c r="X277" s="9">
        <f t="shared" si="34"/>
        <v>0</v>
      </c>
    </row>
    <row r="278" spans="1:24" s="14" customFormat="1" x14ac:dyDescent="0.25">
      <c r="A278" s="14">
        <v>2017</v>
      </c>
      <c r="B278" s="14">
        <v>58</v>
      </c>
      <c r="C278" s="14" t="s">
        <v>386</v>
      </c>
      <c r="D278" s="15">
        <v>2</v>
      </c>
      <c r="E278" s="14" t="s">
        <v>0</v>
      </c>
      <c r="F278" s="14" t="s">
        <v>419</v>
      </c>
      <c r="G278" s="14" t="s">
        <v>97</v>
      </c>
      <c r="H278" s="14" t="s">
        <v>419</v>
      </c>
      <c r="I278" s="5">
        <v>59592367880</v>
      </c>
      <c r="J278" s="5">
        <v>4457892177</v>
      </c>
      <c r="K278" s="5">
        <v>18687102</v>
      </c>
      <c r="L278" s="5">
        <f t="shared" si="28"/>
        <v>64068947159</v>
      </c>
      <c r="M278" s="5">
        <v>1366372945</v>
      </c>
      <c r="N278" s="5">
        <f t="shared" si="29"/>
        <v>62702574214</v>
      </c>
      <c r="O278" s="5">
        <v>58469272671</v>
      </c>
      <c r="P278" s="6">
        <v>1.8043</v>
      </c>
      <c r="Q278" s="5">
        <f t="shared" si="30"/>
        <v>105496109</v>
      </c>
      <c r="R278" s="5">
        <v>0</v>
      </c>
      <c r="S278" s="5">
        <f t="shared" si="31"/>
        <v>105496109</v>
      </c>
      <c r="T278" s="5">
        <v>0</v>
      </c>
      <c r="U278" s="5">
        <f t="shared" si="32"/>
        <v>62702574214</v>
      </c>
      <c r="V278" s="6">
        <f t="shared" si="33"/>
        <v>1.6825000000000001</v>
      </c>
      <c r="W278" s="6">
        <v>1.8043</v>
      </c>
      <c r="X278" s="5">
        <f t="shared" si="34"/>
        <v>115599601</v>
      </c>
    </row>
    <row r="279" spans="1:24" s="14" customFormat="1" x14ac:dyDescent="0.25">
      <c r="A279" s="14">
        <v>2017</v>
      </c>
      <c r="B279" s="14">
        <v>58</v>
      </c>
      <c r="C279" s="14" t="s">
        <v>386</v>
      </c>
      <c r="D279" s="15">
        <v>2</v>
      </c>
      <c r="E279" s="14" t="s">
        <v>0</v>
      </c>
      <c r="F279" s="14" t="s">
        <v>420</v>
      </c>
      <c r="G279" s="14" t="s">
        <v>105</v>
      </c>
      <c r="H279" s="14" t="s">
        <v>420</v>
      </c>
      <c r="I279" s="5">
        <v>5306893565</v>
      </c>
      <c r="J279" s="5">
        <v>0</v>
      </c>
      <c r="K279" s="5">
        <v>0</v>
      </c>
      <c r="L279" s="5">
        <f t="shared" si="28"/>
        <v>5306893565</v>
      </c>
      <c r="M279" s="5">
        <v>150136251</v>
      </c>
      <c r="N279" s="5">
        <f t="shared" si="29"/>
        <v>5156757314</v>
      </c>
      <c r="O279" s="5">
        <v>4966656100</v>
      </c>
      <c r="P279" s="6">
        <v>0.25280000000000002</v>
      </c>
      <c r="Q279" s="5">
        <f t="shared" si="30"/>
        <v>1255571</v>
      </c>
      <c r="R279" s="5">
        <v>0</v>
      </c>
      <c r="S279" s="5">
        <f t="shared" si="31"/>
        <v>1255571</v>
      </c>
      <c r="T279" s="5">
        <v>0</v>
      </c>
      <c r="U279" s="5">
        <f t="shared" si="32"/>
        <v>5156757314</v>
      </c>
      <c r="V279" s="6">
        <f t="shared" si="33"/>
        <v>0.24349999999999999</v>
      </c>
      <c r="W279" s="6">
        <v>0.25280000000000002</v>
      </c>
      <c r="X279" s="5">
        <f t="shared" si="34"/>
        <v>1341583</v>
      </c>
    </row>
    <row r="280" spans="1:24" x14ac:dyDescent="0.25">
      <c r="A280" s="7">
        <v>2017</v>
      </c>
      <c r="B280" s="7">
        <v>58</v>
      </c>
      <c r="C280" s="7" t="s">
        <v>386</v>
      </c>
      <c r="D280" s="8">
        <v>1</v>
      </c>
      <c r="E280" s="7" t="s">
        <v>0</v>
      </c>
      <c r="F280" s="7" t="s">
        <v>421</v>
      </c>
      <c r="G280" s="7" t="s">
        <v>105</v>
      </c>
      <c r="H280" s="7" t="s">
        <v>421</v>
      </c>
      <c r="I280" s="9">
        <v>0</v>
      </c>
      <c r="J280" s="9">
        <v>0</v>
      </c>
      <c r="K280" s="9">
        <v>0</v>
      </c>
      <c r="L280" s="9">
        <f t="shared" si="28"/>
        <v>0</v>
      </c>
      <c r="M280" s="9">
        <v>0</v>
      </c>
      <c r="N280" s="9">
        <f t="shared" si="29"/>
        <v>0</v>
      </c>
      <c r="O280" s="9"/>
      <c r="P280" s="10">
        <v>0</v>
      </c>
      <c r="Q280" s="9">
        <f t="shared" si="30"/>
        <v>0</v>
      </c>
      <c r="R280" s="9"/>
      <c r="S280" s="9">
        <f t="shared" si="31"/>
        <v>0</v>
      </c>
      <c r="T280" s="9"/>
      <c r="U280" s="9">
        <f t="shared" si="32"/>
        <v>0</v>
      </c>
      <c r="V280" s="10" t="str">
        <f t="shared" si="33"/>
        <v/>
      </c>
      <c r="W280" s="10">
        <v>0</v>
      </c>
      <c r="X280" s="9">
        <f t="shared" si="34"/>
        <v>0</v>
      </c>
    </row>
    <row r="281" spans="1:24" x14ac:dyDescent="0.25">
      <c r="A281">
        <v>2017</v>
      </c>
      <c r="B281">
        <v>59</v>
      </c>
      <c r="C281" t="s">
        <v>422</v>
      </c>
      <c r="D281" s="4">
        <v>7</v>
      </c>
      <c r="E281" t="s">
        <v>0</v>
      </c>
      <c r="F281" t="s">
        <v>423</v>
      </c>
      <c r="G281" t="s">
        <v>97</v>
      </c>
      <c r="H281" t="s">
        <v>423</v>
      </c>
      <c r="I281" s="5">
        <v>3938377</v>
      </c>
      <c r="J281" s="5">
        <v>0</v>
      </c>
      <c r="K281" s="5">
        <v>0</v>
      </c>
      <c r="L281" s="5">
        <f t="shared" si="28"/>
        <v>3938377</v>
      </c>
      <c r="M281" s="5">
        <v>14249</v>
      </c>
      <c r="N281" s="5">
        <f t="shared" si="29"/>
        <v>3924128</v>
      </c>
      <c r="O281" s="5">
        <v>3662108</v>
      </c>
      <c r="P281" s="6">
        <v>2.0630000000000002</v>
      </c>
      <c r="Q281" s="5">
        <f t="shared" si="30"/>
        <v>7555</v>
      </c>
      <c r="R281" s="5">
        <v>0</v>
      </c>
      <c r="S281" s="5">
        <f t="shared" si="31"/>
        <v>7555</v>
      </c>
      <c r="T281" s="5">
        <v>0</v>
      </c>
      <c r="U281" s="5">
        <f t="shared" si="32"/>
        <v>3924128</v>
      </c>
      <c r="V281" s="6">
        <f t="shared" si="33"/>
        <v>1.9253</v>
      </c>
      <c r="W281" s="6">
        <v>1.9182999999999999</v>
      </c>
      <c r="X281" s="5">
        <f t="shared" si="34"/>
        <v>7555</v>
      </c>
    </row>
    <row r="282" spans="1:24" x14ac:dyDescent="0.25">
      <c r="A282">
        <v>2017</v>
      </c>
      <c r="B282">
        <v>59</v>
      </c>
      <c r="C282" t="s">
        <v>422</v>
      </c>
      <c r="D282" s="4">
        <v>7</v>
      </c>
      <c r="E282" t="s">
        <v>0</v>
      </c>
      <c r="F282" t="s">
        <v>424</v>
      </c>
      <c r="G282" t="s">
        <v>97</v>
      </c>
      <c r="H282" t="s">
        <v>424</v>
      </c>
      <c r="I282" s="5">
        <v>288494530</v>
      </c>
      <c r="J282" s="5">
        <v>0</v>
      </c>
      <c r="K282" s="5">
        <v>0</v>
      </c>
      <c r="L282" s="5">
        <f t="shared" si="28"/>
        <v>288494530</v>
      </c>
      <c r="M282" s="5">
        <v>28689324</v>
      </c>
      <c r="N282" s="5">
        <f t="shared" si="29"/>
        <v>259805206</v>
      </c>
      <c r="O282" s="5">
        <v>253460564</v>
      </c>
      <c r="P282" s="6">
        <v>0.3916</v>
      </c>
      <c r="Q282" s="5">
        <f t="shared" si="30"/>
        <v>99255</v>
      </c>
      <c r="R282" s="5">
        <v>0</v>
      </c>
      <c r="S282" s="5">
        <f t="shared" si="31"/>
        <v>99255</v>
      </c>
      <c r="T282" s="5">
        <v>0</v>
      </c>
      <c r="U282" s="5">
        <f t="shared" si="32"/>
        <v>259805206</v>
      </c>
      <c r="V282" s="6">
        <f t="shared" si="33"/>
        <v>0.38200000000000001</v>
      </c>
      <c r="W282" s="6">
        <v>0.34960000000000002</v>
      </c>
      <c r="X282" s="5">
        <f t="shared" si="34"/>
        <v>100858</v>
      </c>
    </row>
    <row r="283" spans="1:24" x14ac:dyDescent="0.25">
      <c r="A283">
        <v>2017</v>
      </c>
      <c r="B283">
        <v>59</v>
      </c>
      <c r="C283" t="s">
        <v>422</v>
      </c>
      <c r="D283" s="4">
        <v>7</v>
      </c>
      <c r="E283" t="s">
        <v>0</v>
      </c>
      <c r="F283" t="s">
        <v>425</v>
      </c>
      <c r="G283" t="s">
        <v>97</v>
      </c>
      <c r="H283" t="s">
        <v>426</v>
      </c>
      <c r="I283" s="5">
        <v>54832682</v>
      </c>
      <c r="J283" s="5">
        <v>0</v>
      </c>
      <c r="K283" s="5">
        <v>0</v>
      </c>
      <c r="L283" s="5">
        <f t="shared" si="28"/>
        <v>54832682</v>
      </c>
      <c r="M283" s="5">
        <v>34220</v>
      </c>
      <c r="N283" s="5">
        <f t="shared" si="29"/>
        <v>54798462</v>
      </c>
      <c r="O283" s="5">
        <v>51164737</v>
      </c>
      <c r="P283" s="6">
        <v>1.1318999999999999</v>
      </c>
      <c r="Q283" s="5">
        <f t="shared" si="30"/>
        <v>57913</v>
      </c>
      <c r="R283" s="5">
        <v>0</v>
      </c>
      <c r="S283" s="5">
        <f t="shared" si="31"/>
        <v>57913</v>
      </c>
      <c r="T283" s="5">
        <v>0</v>
      </c>
      <c r="U283" s="5">
        <f t="shared" si="32"/>
        <v>54798462</v>
      </c>
      <c r="V283" s="6">
        <f t="shared" si="33"/>
        <v>1.0568</v>
      </c>
      <c r="W283" s="6">
        <v>1.0806</v>
      </c>
      <c r="X283" s="5">
        <f t="shared" si="34"/>
        <v>59252</v>
      </c>
    </row>
    <row r="284" spans="1:24" x14ac:dyDescent="0.25">
      <c r="A284">
        <v>2017</v>
      </c>
      <c r="B284">
        <v>59</v>
      </c>
      <c r="C284" t="s">
        <v>422</v>
      </c>
      <c r="D284" s="4">
        <v>7</v>
      </c>
      <c r="E284" t="s">
        <v>0</v>
      </c>
      <c r="F284" t="s">
        <v>427</v>
      </c>
      <c r="G284" t="s">
        <v>97</v>
      </c>
      <c r="H284" t="s">
        <v>427</v>
      </c>
      <c r="I284" s="5">
        <v>3977181</v>
      </c>
      <c r="J284" s="5">
        <v>0</v>
      </c>
      <c r="K284" s="5">
        <v>0</v>
      </c>
      <c r="L284" s="5">
        <f t="shared" si="28"/>
        <v>3977181</v>
      </c>
      <c r="M284" s="5">
        <v>2132</v>
      </c>
      <c r="N284" s="5">
        <f t="shared" si="29"/>
        <v>3975049</v>
      </c>
      <c r="O284" s="5">
        <v>3674355</v>
      </c>
      <c r="P284" s="6">
        <v>0.1143</v>
      </c>
      <c r="Q284" s="5">
        <f t="shared" si="30"/>
        <v>420</v>
      </c>
      <c r="R284" s="5">
        <v>0</v>
      </c>
      <c r="S284" s="5">
        <f t="shared" si="31"/>
        <v>420</v>
      </c>
      <c r="T284" s="5">
        <v>0</v>
      </c>
      <c r="U284" s="5">
        <f t="shared" si="32"/>
        <v>3975049</v>
      </c>
      <c r="V284" s="6">
        <f t="shared" si="33"/>
        <v>0.1057</v>
      </c>
      <c r="W284" s="6">
        <v>0.39850000000000002</v>
      </c>
      <c r="X284" s="5">
        <f t="shared" si="34"/>
        <v>1585</v>
      </c>
    </row>
    <row r="285" spans="1:24" x14ac:dyDescent="0.25">
      <c r="A285">
        <v>2017</v>
      </c>
      <c r="B285">
        <v>59</v>
      </c>
      <c r="C285" t="s">
        <v>422</v>
      </c>
      <c r="D285" s="4">
        <v>7</v>
      </c>
      <c r="E285" t="s">
        <v>0</v>
      </c>
      <c r="F285" t="s">
        <v>428</v>
      </c>
      <c r="G285" t="s">
        <v>97</v>
      </c>
      <c r="H285" t="s">
        <v>428</v>
      </c>
      <c r="I285" s="5">
        <v>16581603249</v>
      </c>
      <c r="J285" s="5">
        <v>1032527302</v>
      </c>
      <c r="K285" s="5">
        <v>3489940</v>
      </c>
      <c r="L285" s="5">
        <f t="shared" si="28"/>
        <v>17617620491</v>
      </c>
      <c r="M285" s="5">
        <v>740255002</v>
      </c>
      <c r="N285" s="5">
        <f t="shared" si="29"/>
        <v>16877365489</v>
      </c>
      <c r="O285" s="5">
        <v>16101032715</v>
      </c>
      <c r="P285" s="6">
        <v>1.0682</v>
      </c>
      <c r="Q285" s="5">
        <f t="shared" si="30"/>
        <v>17199123</v>
      </c>
      <c r="R285" s="5">
        <v>0</v>
      </c>
      <c r="S285" s="5">
        <f t="shared" si="31"/>
        <v>17199123</v>
      </c>
      <c r="T285" s="5">
        <v>0</v>
      </c>
      <c r="U285" s="5">
        <f t="shared" si="32"/>
        <v>16877365489</v>
      </c>
      <c r="V285" s="6">
        <f t="shared" si="33"/>
        <v>1.0190999999999999</v>
      </c>
      <c r="W285" s="6">
        <v>1.0682</v>
      </c>
      <c r="X285" s="5">
        <f t="shared" si="34"/>
        <v>18819142</v>
      </c>
    </row>
    <row r="286" spans="1:24" x14ac:dyDescent="0.25">
      <c r="A286">
        <v>2017</v>
      </c>
      <c r="B286">
        <v>59</v>
      </c>
      <c r="C286" t="s">
        <v>422</v>
      </c>
      <c r="D286" s="4">
        <v>7</v>
      </c>
      <c r="E286" t="s">
        <v>0</v>
      </c>
      <c r="F286" t="s">
        <v>429</v>
      </c>
      <c r="G286" t="s">
        <v>97</v>
      </c>
      <c r="H286" t="s">
        <v>429</v>
      </c>
      <c r="I286" s="5">
        <v>25601268</v>
      </c>
      <c r="J286" s="5">
        <v>0</v>
      </c>
      <c r="K286" s="5">
        <v>0</v>
      </c>
      <c r="L286" s="5">
        <f t="shared" si="28"/>
        <v>25601268</v>
      </c>
      <c r="M286" s="5">
        <v>30825</v>
      </c>
      <c r="N286" s="5">
        <f t="shared" si="29"/>
        <v>25570443</v>
      </c>
      <c r="O286" s="5">
        <v>24443439</v>
      </c>
      <c r="P286" s="6">
        <v>0.1968</v>
      </c>
      <c r="Q286" s="5">
        <f t="shared" si="30"/>
        <v>4810</v>
      </c>
      <c r="R286" s="5">
        <v>0</v>
      </c>
      <c r="S286" s="5">
        <f t="shared" si="31"/>
        <v>4810</v>
      </c>
      <c r="T286" s="5">
        <v>0</v>
      </c>
      <c r="U286" s="5">
        <f t="shared" si="32"/>
        <v>25570443</v>
      </c>
      <c r="V286" s="6">
        <f t="shared" si="33"/>
        <v>0.18809999999999999</v>
      </c>
      <c r="W286" s="6">
        <v>0.2117</v>
      </c>
      <c r="X286" s="5">
        <f t="shared" si="34"/>
        <v>5420</v>
      </c>
    </row>
    <row r="287" spans="1:24" x14ac:dyDescent="0.25">
      <c r="A287">
        <v>2017</v>
      </c>
      <c r="B287">
        <v>59</v>
      </c>
      <c r="C287" t="s">
        <v>422</v>
      </c>
      <c r="D287" s="4">
        <v>7</v>
      </c>
      <c r="E287" t="s">
        <v>0</v>
      </c>
      <c r="F287" t="s">
        <v>430</v>
      </c>
      <c r="G287" t="s">
        <v>97</v>
      </c>
      <c r="H287" t="s">
        <v>430</v>
      </c>
      <c r="I287" s="5">
        <v>61298616</v>
      </c>
      <c r="J287" s="5">
        <v>0</v>
      </c>
      <c r="K287" s="5">
        <v>0</v>
      </c>
      <c r="L287" s="5">
        <f t="shared" si="28"/>
        <v>61298616</v>
      </c>
      <c r="M287" s="5">
        <v>10495330</v>
      </c>
      <c r="N287" s="5">
        <f t="shared" si="29"/>
        <v>50803286</v>
      </c>
      <c r="O287" s="5">
        <v>49037136</v>
      </c>
      <c r="P287" s="6">
        <v>0.79390000000000005</v>
      </c>
      <c r="Q287" s="5">
        <f t="shared" si="30"/>
        <v>38931</v>
      </c>
      <c r="R287" s="5">
        <v>0</v>
      </c>
      <c r="S287" s="5">
        <f t="shared" si="31"/>
        <v>38931</v>
      </c>
      <c r="T287" s="5">
        <v>0</v>
      </c>
      <c r="U287" s="5">
        <f t="shared" si="32"/>
        <v>50803286</v>
      </c>
      <c r="V287" s="6">
        <f t="shared" si="33"/>
        <v>0.76629999999999998</v>
      </c>
      <c r="W287" s="6">
        <v>1.3791</v>
      </c>
      <c r="X287" s="5">
        <f t="shared" si="34"/>
        <v>84537</v>
      </c>
    </row>
    <row r="288" spans="1:24" x14ac:dyDescent="0.25">
      <c r="A288">
        <v>2017</v>
      </c>
      <c r="B288">
        <v>59</v>
      </c>
      <c r="C288" t="s">
        <v>422</v>
      </c>
      <c r="D288" s="4">
        <v>7</v>
      </c>
      <c r="E288" t="s">
        <v>0</v>
      </c>
      <c r="F288" t="s">
        <v>431</v>
      </c>
      <c r="G288" t="s">
        <v>97</v>
      </c>
      <c r="H288" t="s">
        <v>431</v>
      </c>
      <c r="I288" s="5">
        <v>1139606</v>
      </c>
      <c r="J288" s="5">
        <v>0</v>
      </c>
      <c r="K288" s="5">
        <v>0</v>
      </c>
      <c r="L288" s="5">
        <f t="shared" si="28"/>
        <v>1139606</v>
      </c>
      <c r="M288" s="5">
        <v>0</v>
      </c>
      <c r="N288" s="5">
        <f t="shared" si="29"/>
        <v>1139606</v>
      </c>
      <c r="O288" s="5">
        <v>1048465</v>
      </c>
      <c r="P288" s="6">
        <v>2.641</v>
      </c>
      <c r="Q288" s="5">
        <f t="shared" si="30"/>
        <v>2769</v>
      </c>
      <c r="R288" s="5">
        <v>0</v>
      </c>
      <c r="S288" s="5">
        <f t="shared" si="31"/>
        <v>2769</v>
      </c>
      <c r="T288" s="5">
        <v>0</v>
      </c>
      <c r="U288" s="5">
        <f t="shared" si="32"/>
        <v>1139606</v>
      </c>
      <c r="V288" s="6">
        <f t="shared" si="33"/>
        <v>2.4298000000000002</v>
      </c>
      <c r="W288" s="6">
        <v>2.4298000000000002</v>
      </c>
      <c r="X288" s="5">
        <f t="shared" si="34"/>
        <v>2769</v>
      </c>
    </row>
    <row r="289" spans="1:24" x14ac:dyDescent="0.25">
      <c r="A289">
        <v>2017</v>
      </c>
      <c r="B289">
        <v>59</v>
      </c>
      <c r="C289" t="s">
        <v>422</v>
      </c>
      <c r="D289" s="4">
        <v>7</v>
      </c>
      <c r="E289" t="s">
        <v>0</v>
      </c>
      <c r="F289" t="s">
        <v>432</v>
      </c>
      <c r="G289" t="s">
        <v>97</v>
      </c>
      <c r="H289" t="s">
        <v>432</v>
      </c>
      <c r="I289" s="5">
        <v>54268520</v>
      </c>
      <c r="J289" s="5">
        <v>0</v>
      </c>
      <c r="K289" s="5">
        <v>0</v>
      </c>
      <c r="L289" s="5">
        <f t="shared" si="28"/>
        <v>54268520</v>
      </c>
      <c r="M289" s="5">
        <v>34899</v>
      </c>
      <c r="N289" s="5">
        <f t="shared" si="29"/>
        <v>54233621</v>
      </c>
      <c r="O289" s="5">
        <v>50731872</v>
      </c>
      <c r="P289" s="6">
        <v>3.7803</v>
      </c>
      <c r="Q289" s="5">
        <f t="shared" si="30"/>
        <v>191782</v>
      </c>
      <c r="R289" s="5">
        <v>0</v>
      </c>
      <c r="S289" s="5">
        <f t="shared" si="31"/>
        <v>191782</v>
      </c>
      <c r="T289" s="5">
        <v>0</v>
      </c>
      <c r="U289" s="5">
        <f t="shared" si="32"/>
        <v>54233621</v>
      </c>
      <c r="V289" s="6">
        <f t="shared" si="33"/>
        <v>3.5362</v>
      </c>
      <c r="W289" s="6">
        <v>3.5272000000000001</v>
      </c>
      <c r="X289" s="5">
        <f t="shared" si="34"/>
        <v>191416</v>
      </c>
    </row>
    <row r="290" spans="1:24" x14ac:dyDescent="0.25">
      <c r="A290">
        <v>2017</v>
      </c>
      <c r="B290">
        <v>59</v>
      </c>
      <c r="C290" t="s">
        <v>422</v>
      </c>
      <c r="D290" s="4">
        <v>7</v>
      </c>
      <c r="E290" t="s">
        <v>0</v>
      </c>
      <c r="F290" t="s">
        <v>433</v>
      </c>
      <c r="G290" t="s">
        <v>97</v>
      </c>
      <c r="H290" t="s">
        <v>433</v>
      </c>
      <c r="I290" s="5">
        <v>37628130</v>
      </c>
      <c r="J290" s="5">
        <v>0</v>
      </c>
      <c r="K290" s="5">
        <v>0</v>
      </c>
      <c r="L290" s="5">
        <f t="shared" si="28"/>
        <v>37628130</v>
      </c>
      <c r="M290" s="5">
        <v>9040</v>
      </c>
      <c r="N290" s="5">
        <f t="shared" si="29"/>
        <v>37619090</v>
      </c>
      <c r="O290" s="5">
        <v>35596704</v>
      </c>
      <c r="P290" s="6">
        <v>0.4703</v>
      </c>
      <c r="Q290" s="5">
        <f t="shared" si="30"/>
        <v>16741</v>
      </c>
      <c r="R290" s="5">
        <v>0</v>
      </c>
      <c r="S290" s="5">
        <f t="shared" si="31"/>
        <v>16741</v>
      </c>
      <c r="T290" s="5">
        <v>0</v>
      </c>
      <c r="U290" s="5">
        <f t="shared" si="32"/>
        <v>37619090</v>
      </c>
      <c r="V290" s="6">
        <f t="shared" si="33"/>
        <v>0.44500000000000001</v>
      </c>
      <c r="W290" s="6">
        <v>0.47539999999999999</v>
      </c>
      <c r="X290" s="5">
        <f t="shared" si="34"/>
        <v>17888</v>
      </c>
    </row>
    <row r="291" spans="1:24" x14ac:dyDescent="0.25">
      <c r="A291">
        <v>2017</v>
      </c>
      <c r="B291">
        <v>59</v>
      </c>
      <c r="C291" t="s">
        <v>422</v>
      </c>
      <c r="D291" s="4">
        <v>7</v>
      </c>
      <c r="E291" t="s">
        <v>0</v>
      </c>
      <c r="F291" t="s">
        <v>434</v>
      </c>
      <c r="G291" t="s">
        <v>97</v>
      </c>
      <c r="H291" t="s">
        <v>434</v>
      </c>
      <c r="I291" s="5">
        <v>63641245</v>
      </c>
      <c r="J291" s="5">
        <v>0</v>
      </c>
      <c r="K291" s="5">
        <v>0</v>
      </c>
      <c r="L291" s="5">
        <f t="shared" si="28"/>
        <v>63641245</v>
      </c>
      <c r="M291" s="5">
        <v>0</v>
      </c>
      <c r="N291" s="5">
        <f t="shared" si="29"/>
        <v>63641245</v>
      </c>
      <c r="O291" s="5">
        <v>58305096</v>
      </c>
      <c r="P291" s="6">
        <v>4</v>
      </c>
      <c r="Q291" s="5">
        <f t="shared" si="30"/>
        <v>233220</v>
      </c>
      <c r="R291" s="5">
        <v>0</v>
      </c>
      <c r="S291" s="5">
        <f t="shared" si="31"/>
        <v>233220</v>
      </c>
      <c r="T291" s="5">
        <v>0</v>
      </c>
      <c r="U291" s="5">
        <f t="shared" si="32"/>
        <v>63641245</v>
      </c>
      <c r="V291" s="6">
        <f t="shared" si="33"/>
        <v>3.6646000000000001</v>
      </c>
      <c r="W291" s="6">
        <v>3.6633</v>
      </c>
      <c r="X291" s="5">
        <f t="shared" si="34"/>
        <v>233137</v>
      </c>
    </row>
    <row r="292" spans="1:24" x14ac:dyDescent="0.25">
      <c r="A292">
        <v>2017</v>
      </c>
      <c r="B292">
        <v>59</v>
      </c>
      <c r="C292" t="s">
        <v>422</v>
      </c>
      <c r="D292" s="4">
        <v>7</v>
      </c>
      <c r="E292" t="s">
        <v>0</v>
      </c>
      <c r="F292" t="s">
        <v>435</v>
      </c>
      <c r="G292" t="s">
        <v>97</v>
      </c>
      <c r="H292" t="s">
        <v>435</v>
      </c>
      <c r="I292" s="5">
        <v>12258231</v>
      </c>
      <c r="J292" s="5">
        <v>0</v>
      </c>
      <c r="K292" s="5">
        <v>0</v>
      </c>
      <c r="L292" s="5">
        <f t="shared" si="28"/>
        <v>12258231</v>
      </c>
      <c r="M292" s="5">
        <v>26352</v>
      </c>
      <c r="N292" s="5">
        <f t="shared" si="29"/>
        <v>12231879</v>
      </c>
      <c r="O292" s="5">
        <v>11184066</v>
      </c>
      <c r="P292" s="6">
        <v>0.70240000000000002</v>
      </c>
      <c r="Q292" s="5">
        <f t="shared" si="30"/>
        <v>7856</v>
      </c>
      <c r="R292" s="5">
        <v>0</v>
      </c>
      <c r="S292" s="5">
        <f t="shared" si="31"/>
        <v>7856</v>
      </c>
      <c r="T292" s="5">
        <v>0</v>
      </c>
      <c r="U292" s="5">
        <f t="shared" si="32"/>
        <v>12231879</v>
      </c>
      <c r="V292" s="6">
        <f t="shared" si="33"/>
        <v>0.64229999999999998</v>
      </c>
      <c r="W292" s="6">
        <v>0.84509999999999996</v>
      </c>
      <c r="X292" s="5">
        <f t="shared" si="34"/>
        <v>10359</v>
      </c>
    </row>
    <row r="293" spans="1:24" x14ac:dyDescent="0.25">
      <c r="A293">
        <v>2017</v>
      </c>
      <c r="B293">
        <v>59</v>
      </c>
      <c r="C293" t="s">
        <v>422</v>
      </c>
      <c r="D293" s="4">
        <v>7</v>
      </c>
      <c r="E293" t="s">
        <v>0</v>
      </c>
      <c r="F293" t="s">
        <v>436</v>
      </c>
      <c r="G293" t="s">
        <v>97</v>
      </c>
      <c r="H293" t="s">
        <v>436</v>
      </c>
      <c r="I293" s="5">
        <v>44505631</v>
      </c>
      <c r="J293" s="5">
        <v>0</v>
      </c>
      <c r="K293" s="5">
        <v>0</v>
      </c>
      <c r="L293" s="5">
        <f t="shared" si="28"/>
        <v>44505631</v>
      </c>
      <c r="M293" s="5">
        <v>3812452</v>
      </c>
      <c r="N293" s="5">
        <f t="shared" si="29"/>
        <v>40693179</v>
      </c>
      <c r="O293" s="5">
        <v>38544822</v>
      </c>
      <c r="P293" s="6">
        <v>2.5501999999999998</v>
      </c>
      <c r="Q293" s="5">
        <f t="shared" si="30"/>
        <v>98297</v>
      </c>
      <c r="R293" s="5">
        <v>0</v>
      </c>
      <c r="S293" s="5">
        <f t="shared" si="31"/>
        <v>98297</v>
      </c>
      <c r="T293" s="5">
        <v>0</v>
      </c>
      <c r="U293" s="5">
        <f t="shared" si="32"/>
        <v>40693179</v>
      </c>
      <c r="V293" s="6">
        <f t="shared" si="33"/>
        <v>2.4156</v>
      </c>
      <c r="W293" s="6">
        <v>2.7631999999999999</v>
      </c>
      <c r="X293" s="5">
        <f t="shared" si="34"/>
        <v>122978</v>
      </c>
    </row>
    <row r="294" spans="1:24" x14ac:dyDescent="0.25">
      <c r="A294">
        <v>2017</v>
      </c>
      <c r="B294">
        <v>59</v>
      </c>
      <c r="C294" t="s">
        <v>422</v>
      </c>
      <c r="D294" s="4">
        <v>7</v>
      </c>
      <c r="E294" t="s">
        <v>0</v>
      </c>
      <c r="F294" t="s">
        <v>437</v>
      </c>
      <c r="G294" t="s">
        <v>97</v>
      </c>
      <c r="H294" t="s">
        <v>437</v>
      </c>
      <c r="I294" s="5">
        <v>10398585</v>
      </c>
      <c r="J294" s="5">
        <v>0</v>
      </c>
      <c r="K294" s="5">
        <v>0</v>
      </c>
      <c r="L294" s="5">
        <f t="shared" si="28"/>
        <v>10398585</v>
      </c>
      <c r="M294" s="5">
        <v>16730</v>
      </c>
      <c r="N294" s="5">
        <f t="shared" si="29"/>
        <v>10381855</v>
      </c>
      <c r="O294" s="5">
        <v>9775110</v>
      </c>
      <c r="P294" s="6">
        <v>1.5883</v>
      </c>
      <c r="Q294" s="5">
        <f t="shared" si="30"/>
        <v>15526</v>
      </c>
      <c r="R294" s="5">
        <v>0</v>
      </c>
      <c r="S294" s="5">
        <f t="shared" si="31"/>
        <v>15526</v>
      </c>
      <c r="T294" s="5">
        <v>0</v>
      </c>
      <c r="U294" s="5">
        <f t="shared" si="32"/>
        <v>10381855</v>
      </c>
      <c r="V294" s="6">
        <f t="shared" si="33"/>
        <v>1.4955000000000001</v>
      </c>
      <c r="W294" s="6">
        <v>1.4798</v>
      </c>
      <c r="X294" s="5">
        <f t="shared" si="34"/>
        <v>15388</v>
      </c>
    </row>
    <row r="295" spans="1:24" x14ac:dyDescent="0.25">
      <c r="A295">
        <v>2017</v>
      </c>
      <c r="B295">
        <v>59</v>
      </c>
      <c r="C295" t="s">
        <v>422</v>
      </c>
      <c r="D295" s="4">
        <v>7</v>
      </c>
      <c r="E295" t="s">
        <v>0</v>
      </c>
      <c r="F295" t="s">
        <v>438</v>
      </c>
      <c r="G295" t="s">
        <v>97</v>
      </c>
      <c r="H295" t="s">
        <v>438</v>
      </c>
      <c r="I295" s="5">
        <v>7919985</v>
      </c>
      <c r="J295" s="5">
        <v>0</v>
      </c>
      <c r="K295" s="5">
        <v>0</v>
      </c>
      <c r="L295" s="5">
        <f t="shared" si="28"/>
        <v>7919985</v>
      </c>
      <c r="M295" s="5">
        <v>17816</v>
      </c>
      <c r="N295" s="5">
        <f t="shared" si="29"/>
        <v>7902169</v>
      </c>
      <c r="O295" s="5">
        <v>7854913</v>
      </c>
      <c r="P295" s="6">
        <v>0.36220000000000002</v>
      </c>
      <c r="Q295" s="5">
        <f t="shared" si="30"/>
        <v>2845</v>
      </c>
      <c r="R295" s="5">
        <v>0</v>
      </c>
      <c r="S295" s="5">
        <f t="shared" si="31"/>
        <v>2845</v>
      </c>
      <c r="T295" s="5">
        <v>0</v>
      </c>
      <c r="U295" s="5">
        <f t="shared" si="32"/>
        <v>7902169</v>
      </c>
      <c r="V295" s="6">
        <f t="shared" si="33"/>
        <v>0.36</v>
      </c>
      <c r="W295" s="6">
        <v>0.59370000000000001</v>
      </c>
      <c r="X295" s="5">
        <f t="shared" si="34"/>
        <v>4702</v>
      </c>
    </row>
    <row r="296" spans="1:24" x14ac:dyDescent="0.25">
      <c r="A296">
        <v>2017</v>
      </c>
      <c r="B296">
        <v>59</v>
      </c>
      <c r="C296" t="s">
        <v>422</v>
      </c>
      <c r="D296" s="4">
        <v>7</v>
      </c>
      <c r="E296" t="s">
        <v>0</v>
      </c>
      <c r="F296" t="s">
        <v>439</v>
      </c>
      <c r="G296" t="s">
        <v>105</v>
      </c>
      <c r="H296" t="s">
        <v>439</v>
      </c>
      <c r="I296" s="5">
        <v>21674387179</v>
      </c>
      <c r="J296" s="5">
        <v>1370168044</v>
      </c>
      <c r="K296" s="5">
        <v>4630645</v>
      </c>
      <c r="L296" s="5">
        <f t="shared" si="28"/>
        <v>23049185868</v>
      </c>
      <c r="M296" s="5">
        <v>883021778</v>
      </c>
      <c r="N296" s="5">
        <f t="shared" si="29"/>
        <v>22166164090</v>
      </c>
      <c r="O296" s="5">
        <v>21093633717</v>
      </c>
      <c r="P296" s="6">
        <v>0.3</v>
      </c>
      <c r="Q296" s="5">
        <f t="shared" si="30"/>
        <v>6328090</v>
      </c>
      <c r="R296" s="5">
        <v>0</v>
      </c>
      <c r="S296" s="5">
        <f t="shared" si="31"/>
        <v>6328090</v>
      </c>
      <c r="T296" s="5">
        <v>0</v>
      </c>
      <c r="U296" s="5">
        <f t="shared" si="32"/>
        <v>22166164090</v>
      </c>
      <c r="V296" s="6">
        <f t="shared" si="33"/>
        <v>0.28549999999999998</v>
      </c>
      <c r="W296" s="6">
        <v>0.3</v>
      </c>
      <c r="X296" s="5">
        <f t="shared" si="34"/>
        <v>6914756</v>
      </c>
    </row>
    <row r="297" spans="1:24" x14ac:dyDescent="0.25">
      <c r="A297">
        <v>2017</v>
      </c>
      <c r="B297">
        <v>59</v>
      </c>
      <c r="C297" t="s">
        <v>422</v>
      </c>
      <c r="D297" s="4">
        <v>7</v>
      </c>
      <c r="E297" t="s">
        <v>0</v>
      </c>
      <c r="F297" t="s">
        <v>440</v>
      </c>
      <c r="G297" t="s">
        <v>97</v>
      </c>
      <c r="H297" t="s">
        <v>440</v>
      </c>
      <c r="I297" s="5">
        <v>111395199</v>
      </c>
      <c r="J297" s="5">
        <v>0</v>
      </c>
      <c r="K297" s="5">
        <v>0</v>
      </c>
      <c r="L297" s="5">
        <f t="shared" si="28"/>
        <v>111395199</v>
      </c>
      <c r="M297" s="5">
        <v>16371</v>
      </c>
      <c r="N297" s="5">
        <f t="shared" si="29"/>
        <v>111378828</v>
      </c>
      <c r="O297" s="5">
        <v>103727298</v>
      </c>
      <c r="P297" s="6">
        <v>0.82979999999999998</v>
      </c>
      <c r="Q297" s="5">
        <f t="shared" si="30"/>
        <v>86073</v>
      </c>
      <c r="R297" s="5">
        <v>0</v>
      </c>
      <c r="S297" s="5">
        <f t="shared" si="31"/>
        <v>86073</v>
      </c>
      <c r="T297" s="5">
        <v>0</v>
      </c>
      <c r="U297" s="5">
        <f t="shared" si="32"/>
        <v>111378828</v>
      </c>
      <c r="V297" s="6">
        <f t="shared" si="33"/>
        <v>0.77280000000000004</v>
      </c>
      <c r="W297" s="6">
        <v>0.78639999999999999</v>
      </c>
      <c r="X297" s="5">
        <f t="shared" si="34"/>
        <v>87601</v>
      </c>
    </row>
    <row r="298" spans="1:24" x14ac:dyDescent="0.25">
      <c r="A298">
        <v>2017</v>
      </c>
      <c r="B298">
        <v>59</v>
      </c>
      <c r="C298" t="s">
        <v>422</v>
      </c>
      <c r="D298" s="4">
        <v>7</v>
      </c>
      <c r="E298" t="s">
        <v>0</v>
      </c>
      <c r="F298" t="s">
        <v>441</v>
      </c>
      <c r="G298" t="s">
        <v>97</v>
      </c>
      <c r="H298" t="s">
        <v>441</v>
      </c>
      <c r="I298" s="5">
        <v>9313047</v>
      </c>
      <c r="J298" s="5">
        <v>0</v>
      </c>
      <c r="K298" s="5">
        <v>0</v>
      </c>
      <c r="L298" s="5">
        <f t="shared" si="28"/>
        <v>9313047</v>
      </c>
      <c r="M298" s="5">
        <v>182312</v>
      </c>
      <c r="N298" s="5">
        <f t="shared" si="29"/>
        <v>9130735</v>
      </c>
      <c r="O298" s="5">
        <v>8326756</v>
      </c>
      <c r="P298" s="6">
        <v>0.1101</v>
      </c>
      <c r="Q298" s="5">
        <f t="shared" si="30"/>
        <v>917</v>
      </c>
      <c r="R298" s="5">
        <v>0</v>
      </c>
      <c r="S298" s="5">
        <f t="shared" si="31"/>
        <v>917</v>
      </c>
      <c r="T298" s="5">
        <v>0</v>
      </c>
      <c r="U298" s="5">
        <f t="shared" si="32"/>
        <v>9130735</v>
      </c>
      <c r="V298" s="6">
        <f t="shared" si="33"/>
        <v>0.1004</v>
      </c>
      <c r="W298" s="6">
        <v>0.41839999999999999</v>
      </c>
      <c r="X298" s="5">
        <f t="shared" si="34"/>
        <v>3897</v>
      </c>
    </row>
    <row r="299" spans="1:24" x14ac:dyDescent="0.25">
      <c r="A299">
        <v>2017</v>
      </c>
      <c r="B299">
        <v>59</v>
      </c>
      <c r="C299" t="s">
        <v>422</v>
      </c>
      <c r="D299" s="4">
        <v>7</v>
      </c>
      <c r="E299" t="s">
        <v>0</v>
      </c>
      <c r="F299" t="s">
        <v>442</v>
      </c>
      <c r="G299" t="s">
        <v>97</v>
      </c>
      <c r="H299" t="s">
        <v>442</v>
      </c>
      <c r="I299" s="5">
        <v>3857178</v>
      </c>
      <c r="J299" s="5">
        <v>0</v>
      </c>
      <c r="K299" s="5">
        <v>0</v>
      </c>
      <c r="L299" s="5">
        <f t="shared" si="28"/>
        <v>3857178</v>
      </c>
      <c r="M299" s="5">
        <v>22048</v>
      </c>
      <c r="N299" s="5">
        <f t="shared" si="29"/>
        <v>3835130</v>
      </c>
      <c r="O299" s="5">
        <v>3524883</v>
      </c>
      <c r="P299" s="6">
        <v>0</v>
      </c>
      <c r="Q299" s="5">
        <f t="shared" si="30"/>
        <v>0</v>
      </c>
      <c r="R299" s="5">
        <v>0</v>
      </c>
      <c r="S299" s="5">
        <f t="shared" si="31"/>
        <v>0</v>
      </c>
      <c r="T299" s="5">
        <v>0</v>
      </c>
      <c r="U299" s="5">
        <f t="shared" si="32"/>
        <v>3835130</v>
      </c>
      <c r="V299" s="6">
        <f t="shared" si="33"/>
        <v>0</v>
      </c>
      <c r="W299" s="6">
        <v>0</v>
      </c>
      <c r="X299" s="5">
        <f t="shared" si="34"/>
        <v>0</v>
      </c>
    </row>
    <row r="300" spans="1:24" x14ac:dyDescent="0.25">
      <c r="A300">
        <v>2017</v>
      </c>
      <c r="B300">
        <v>59</v>
      </c>
      <c r="C300" t="s">
        <v>422</v>
      </c>
      <c r="D300" s="4">
        <v>7</v>
      </c>
      <c r="E300" t="s">
        <v>0</v>
      </c>
      <c r="F300" t="s">
        <v>422</v>
      </c>
      <c r="G300" t="s">
        <v>94</v>
      </c>
      <c r="H300" t="s">
        <v>95</v>
      </c>
      <c r="I300" s="5">
        <v>21576129193</v>
      </c>
      <c r="J300" s="5">
        <v>1370168044</v>
      </c>
      <c r="K300" s="5">
        <v>4630645</v>
      </c>
      <c r="L300" s="5">
        <f t="shared" si="28"/>
        <v>22950927882</v>
      </c>
      <c r="M300" s="5">
        <v>882201380</v>
      </c>
      <c r="N300" s="5">
        <f t="shared" si="29"/>
        <v>22068726502</v>
      </c>
      <c r="O300" s="5">
        <v>20994778091</v>
      </c>
      <c r="P300" s="6">
        <v>6.7</v>
      </c>
      <c r="Q300" s="5">
        <f t="shared" si="30"/>
        <v>140665013</v>
      </c>
      <c r="R300" s="5">
        <v>4363650</v>
      </c>
      <c r="S300" s="5">
        <f t="shared" si="31"/>
        <v>136301363</v>
      </c>
      <c r="T300" s="5">
        <v>1705747975</v>
      </c>
      <c r="U300" s="5">
        <f t="shared" si="32"/>
        <v>20362978527</v>
      </c>
      <c r="V300" s="6">
        <f t="shared" si="33"/>
        <v>6.6936</v>
      </c>
      <c r="W300" s="6">
        <v>6.7</v>
      </c>
      <c r="X300" s="5">
        <f t="shared" si="34"/>
        <v>153771217</v>
      </c>
    </row>
    <row r="301" spans="1:24" x14ac:dyDescent="0.25">
      <c r="A301">
        <v>2017</v>
      </c>
      <c r="B301">
        <v>59</v>
      </c>
      <c r="C301" t="s">
        <v>422</v>
      </c>
      <c r="D301" s="4">
        <v>7</v>
      </c>
      <c r="E301" t="s">
        <v>0</v>
      </c>
      <c r="F301" t="s">
        <v>443</v>
      </c>
      <c r="G301" t="s">
        <v>97</v>
      </c>
      <c r="H301" t="s">
        <v>443</v>
      </c>
      <c r="I301" s="5">
        <v>28603597</v>
      </c>
      <c r="J301" s="5">
        <v>0</v>
      </c>
      <c r="K301" s="5">
        <v>0</v>
      </c>
      <c r="L301" s="5">
        <f t="shared" si="28"/>
        <v>28603597</v>
      </c>
      <c r="M301" s="5">
        <v>16874</v>
      </c>
      <c r="N301" s="5">
        <f t="shared" si="29"/>
        <v>28586723</v>
      </c>
      <c r="O301" s="5">
        <v>25976733</v>
      </c>
      <c r="P301" s="6">
        <v>1.0563</v>
      </c>
      <c r="Q301" s="5">
        <f t="shared" si="30"/>
        <v>27439</v>
      </c>
      <c r="R301" s="5">
        <v>0</v>
      </c>
      <c r="S301" s="5">
        <f t="shared" si="31"/>
        <v>27439</v>
      </c>
      <c r="T301" s="5">
        <v>0</v>
      </c>
      <c r="U301" s="5">
        <f t="shared" si="32"/>
        <v>28586723</v>
      </c>
      <c r="V301" s="6">
        <f t="shared" si="33"/>
        <v>0.95989999999999998</v>
      </c>
      <c r="W301" s="6">
        <v>1.0044999999999999</v>
      </c>
      <c r="X301" s="5">
        <f t="shared" si="34"/>
        <v>28732</v>
      </c>
    </row>
    <row r="302" spans="1:24" x14ac:dyDescent="0.25">
      <c r="A302">
        <v>2017</v>
      </c>
      <c r="B302">
        <v>59</v>
      </c>
      <c r="C302" t="s">
        <v>422</v>
      </c>
      <c r="D302" s="4">
        <v>7</v>
      </c>
      <c r="E302" t="s">
        <v>0</v>
      </c>
      <c r="F302" t="s">
        <v>444</v>
      </c>
      <c r="G302" t="s">
        <v>97</v>
      </c>
      <c r="H302" t="s">
        <v>444</v>
      </c>
      <c r="I302" s="5">
        <v>46068633</v>
      </c>
      <c r="J302" s="5">
        <v>0</v>
      </c>
      <c r="K302" s="5">
        <v>0</v>
      </c>
      <c r="L302" s="5">
        <f t="shared" ref="L302:L365" si="35">SUM(I302:K302)</f>
        <v>46068633</v>
      </c>
      <c r="M302" s="5">
        <v>4859</v>
      </c>
      <c r="N302" s="5">
        <f t="shared" si="29"/>
        <v>46063774</v>
      </c>
      <c r="O302" s="5">
        <v>41922974</v>
      </c>
      <c r="P302" s="6">
        <v>1.4772000000000001</v>
      </c>
      <c r="Q302" s="5">
        <f t="shared" si="30"/>
        <v>61929</v>
      </c>
      <c r="R302" s="5">
        <v>0</v>
      </c>
      <c r="S302" s="5">
        <f t="shared" si="31"/>
        <v>61929</v>
      </c>
      <c r="T302" s="5">
        <v>0</v>
      </c>
      <c r="U302" s="5">
        <f t="shared" si="32"/>
        <v>46063774</v>
      </c>
      <c r="V302" s="6">
        <f t="shared" si="33"/>
        <v>1.3444</v>
      </c>
      <c r="W302" s="6">
        <v>1.4772000000000001</v>
      </c>
      <c r="X302" s="5">
        <f t="shared" si="34"/>
        <v>68053</v>
      </c>
    </row>
    <row r="303" spans="1:24" x14ac:dyDescent="0.25">
      <c r="A303">
        <v>2017</v>
      </c>
      <c r="B303">
        <v>59</v>
      </c>
      <c r="C303" t="s">
        <v>422</v>
      </c>
      <c r="D303" s="4">
        <v>7</v>
      </c>
      <c r="E303" t="s">
        <v>0</v>
      </c>
      <c r="F303" t="s">
        <v>445</v>
      </c>
      <c r="G303" t="s">
        <v>97</v>
      </c>
      <c r="H303" t="s">
        <v>445</v>
      </c>
      <c r="I303" s="5">
        <v>183781652</v>
      </c>
      <c r="J303" s="5">
        <v>0</v>
      </c>
      <c r="K303" s="5">
        <v>0</v>
      </c>
      <c r="L303" s="5">
        <f t="shared" si="35"/>
        <v>183781652</v>
      </c>
      <c r="M303" s="5">
        <v>249596</v>
      </c>
      <c r="N303" s="5">
        <f t="shared" si="29"/>
        <v>183532056</v>
      </c>
      <c r="O303" s="5">
        <v>173461281</v>
      </c>
      <c r="P303" s="6">
        <v>0.40460000000000002</v>
      </c>
      <c r="Q303" s="5">
        <f t="shared" si="30"/>
        <v>70182</v>
      </c>
      <c r="R303" s="5">
        <v>0</v>
      </c>
      <c r="S303" s="5">
        <f t="shared" si="31"/>
        <v>70182</v>
      </c>
      <c r="T303" s="5">
        <v>0</v>
      </c>
      <c r="U303" s="5">
        <f t="shared" si="32"/>
        <v>183532056</v>
      </c>
      <c r="V303" s="6">
        <f t="shared" si="33"/>
        <v>0.38240000000000002</v>
      </c>
      <c r="W303" s="6">
        <v>0.43049999999999999</v>
      </c>
      <c r="X303" s="5">
        <f t="shared" si="34"/>
        <v>79118</v>
      </c>
    </row>
    <row r="304" spans="1:24" x14ac:dyDescent="0.25">
      <c r="A304">
        <v>2017</v>
      </c>
      <c r="B304">
        <v>59</v>
      </c>
      <c r="C304" t="s">
        <v>422</v>
      </c>
      <c r="D304" s="4">
        <v>7</v>
      </c>
      <c r="E304" t="s">
        <v>0</v>
      </c>
      <c r="F304" t="s">
        <v>446</v>
      </c>
      <c r="G304" t="s">
        <v>97</v>
      </c>
      <c r="H304" t="s">
        <v>446</v>
      </c>
      <c r="I304" s="5">
        <v>8184428</v>
      </c>
      <c r="J304" s="5">
        <v>0</v>
      </c>
      <c r="K304" s="5">
        <v>0</v>
      </c>
      <c r="L304" s="5">
        <f t="shared" si="35"/>
        <v>8184428</v>
      </c>
      <c r="M304" s="5">
        <v>5277</v>
      </c>
      <c r="N304" s="5">
        <f t="shared" si="29"/>
        <v>8179151</v>
      </c>
      <c r="O304" s="5">
        <v>7824329</v>
      </c>
      <c r="P304" s="6">
        <v>0.28499999999999998</v>
      </c>
      <c r="Q304" s="5">
        <f t="shared" si="30"/>
        <v>2230</v>
      </c>
      <c r="R304" s="5">
        <v>0</v>
      </c>
      <c r="S304" s="5">
        <f t="shared" si="31"/>
        <v>2230</v>
      </c>
      <c r="T304" s="5">
        <v>0</v>
      </c>
      <c r="U304" s="5">
        <f t="shared" si="32"/>
        <v>8179151</v>
      </c>
      <c r="V304" s="6">
        <f t="shared" si="33"/>
        <v>0.27260000000000001</v>
      </c>
      <c r="W304" s="6">
        <v>0.27250000000000002</v>
      </c>
      <c r="X304" s="5">
        <f t="shared" si="34"/>
        <v>2230</v>
      </c>
    </row>
    <row r="305" spans="1:24" x14ac:dyDescent="0.25">
      <c r="A305">
        <v>2017</v>
      </c>
      <c r="B305">
        <v>59</v>
      </c>
      <c r="C305" t="s">
        <v>422</v>
      </c>
      <c r="D305" s="4">
        <v>7</v>
      </c>
      <c r="E305" t="s">
        <v>0</v>
      </c>
      <c r="F305" t="s">
        <v>447</v>
      </c>
      <c r="G305" t="s">
        <v>97</v>
      </c>
      <c r="H305" t="s">
        <v>447</v>
      </c>
      <c r="I305" s="5">
        <v>2356256</v>
      </c>
      <c r="J305" s="5">
        <v>0</v>
      </c>
      <c r="K305" s="5">
        <v>0</v>
      </c>
      <c r="L305" s="5">
        <f t="shared" si="35"/>
        <v>2356256</v>
      </c>
      <c r="M305" s="5">
        <v>1200</v>
      </c>
      <c r="N305" s="5">
        <f t="shared" si="29"/>
        <v>2355056</v>
      </c>
      <c r="O305" s="5">
        <v>2205757</v>
      </c>
      <c r="P305" s="6">
        <v>0.69499999999999995</v>
      </c>
      <c r="Q305" s="5">
        <f t="shared" si="30"/>
        <v>1533</v>
      </c>
      <c r="R305" s="5">
        <v>0</v>
      </c>
      <c r="S305" s="5">
        <f t="shared" si="31"/>
        <v>1533</v>
      </c>
      <c r="T305" s="5">
        <v>0</v>
      </c>
      <c r="U305" s="5">
        <f t="shared" si="32"/>
        <v>2355056</v>
      </c>
      <c r="V305" s="6">
        <f t="shared" si="33"/>
        <v>0.65090000000000003</v>
      </c>
      <c r="W305" s="6">
        <v>0.65059999999999996</v>
      </c>
      <c r="X305" s="5">
        <f t="shared" si="34"/>
        <v>1533</v>
      </c>
    </row>
    <row r="306" spans="1:24" x14ac:dyDescent="0.25">
      <c r="A306">
        <v>2017</v>
      </c>
      <c r="B306">
        <v>59</v>
      </c>
      <c r="C306" t="s">
        <v>422</v>
      </c>
      <c r="D306" s="4">
        <v>7</v>
      </c>
      <c r="E306" t="s">
        <v>0</v>
      </c>
      <c r="F306" t="s">
        <v>448</v>
      </c>
      <c r="G306" t="s">
        <v>105</v>
      </c>
      <c r="H306" t="s">
        <v>449</v>
      </c>
      <c r="I306" s="5">
        <v>21674387179</v>
      </c>
      <c r="J306" s="5">
        <v>1370168044</v>
      </c>
      <c r="K306" s="5">
        <v>4630645</v>
      </c>
      <c r="L306" s="5">
        <f t="shared" si="35"/>
        <v>23049185868</v>
      </c>
      <c r="M306" s="5">
        <v>883021778</v>
      </c>
      <c r="N306" s="5">
        <f t="shared" si="29"/>
        <v>22166164090</v>
      </c>
      <c r="O306" s="5">
        <v>21093633717</v>
      </c>
      <c r="P306" s="6">
        <v>0.05</v>
      </c>
      <c r="Q306" s="5">
        <f t="shared" si="30"/>
        <v>1054682</v>
      </c>
      <c r="R306" s="5">
        <v>0</v>
      </c>
      <c r="S306" s="5">
        <f t="shared" si="31"/>
        <v>1054682</v>
      </c>
      <c r="T306" s="5">
        <v>0</v>
      </c>
      <c r="U306" s="5">
        <f t="shared" si="32"/>
        <v>22166164090</v>
      </c>
      <c r="V306" s="6">
        <f t="shared" si="33"/>
        <v>4.7600000000000003E-2</v>
      </c>
      <c r="W306" s="6">
        <v>0.05</v>
      </c>
      <c r="X306" s="5">
        <f t="shared" si="34"/>
        <v>1152459</v>
      </c>
    </row>
    <row r="307" spans="1:24" x14ac:dyDescent="0.25">
      <c r="A307">
        <v>2017</v>
      </c>
      <c r="B307">
        <v>59</v>
      </c>
      <c r="C307" t="s">
        <v>422</v>
      </c>
      <c r="D307" s="4">
        <v>7</v>
      </c>
      <c r="E307" t="s">
        <v>0</v>
      </c>
      <c r="F307" t="s">
        <v>450</v>
      </c>
      <c r="G307" t="s">
        <v>97</v>
      </c>
      <c r="H307" t="s">
        <v>450</v>
      </c>
      <c r="I307" s="5">
        <v>4485504</v>
      </c>
      <c r="J307" s="5">
        <v>0</v>
      </c>
      <c r="K307" s="5">
        <v>0</v>
      </c>
      <c r="L307" s="5">
        <f t="shared" si="35"/>
        <v>4485504</v>
      </c>
      <c r="M307" s="5">
        <v>1500</v>
      </c>
      <c r="N307" s="5">
        <f t="shared" si="29"/>
        <v>4484004</v>
      </c>
      <c r="O307" s="5">
        <v>4368020</v>
      </c>
      <c r="P307" s="6">
        <v>0.31269999999999998</v>
      </c>
      <c r="Q307" s="5">
        <f t="shared" si="30"/>
        <v>1366</v>
      </c>
      <c r="R307" s="5">
        <v>0</v>
      </c>
      <c r="S307" s="5">
        <f t="shared" si="31"/>
        <v>1366</v>
      </c>
      <c r="T307" s="5">
        <v>0</v>
      </c>
      <c r="U307" s="5">
        <f t="shared" si="32"/>
        <v>4484004</v>
      </c>
      <c r="V307" s="6">
        <f t="shared" si="33"/>
        <v>0.30459999999999998</v>
      </c>
      <c r="W307" s="6">
        <v>0.30449999999999999</v>
      </c>
      <c r="X307" s="5">
        <f t="shared" si="34"/>
        <v>1366</v>
      </c>
    </row>
    <row r="308" spans="1:24" x14ac:dyDescent="0.25">
      <c r="A308">
        <v>2017</v>
      </c>
      <c r="B308">
        <v>59</v>
      </c>
      <c r="C308" t="s">
        <v>422</v>
      </c>
      <c r="D308" s="4">
        <v>7</v>
      </c>
      <c r="E308" t="s">
        <v>0</v>
      </c>
      <c r="F308" t="s">
        <v>451</v>
      </c>
      <c r="G308" t="s">
        <v>97</v>
      </c>
      <c r="H308" t="s">
        <v>451</v>
      </c>
      <c r="I308" s="5">
        <v>4284405</v>
      </c>
      <c r="J308" s="5">
        <v>0</v>
      </c>
      <c r="K308" s="5">
        <v>0</v>
      </c>
      <c r="L308" s="5">
        <f t="shared" si="35"/>
        <v>4284405</v>
      </c>
      <c r="M308" s="5">
        <v>0</v>
      </c>
      <c r="N308" s="5">
        <f t="shared" si="29"/>
        <v>4284405</v>
      </c>
      <c r="O308" s="5">
        <v>4136890</v>
      </c>
      <c r="P308" s="6">
        <v>0.63790000000000002</v>
      </c>
      <c r="Q308" s="5">
        <f t="shared" si="30"/>
        <v>2639</v>
      </c>
      <c r="R308" s="5">
        <v>0</v>
      </c>
      <c r="S308" s="5">
        <f t="shared" si="31"/>
        <v>2639</v>
      </c>
      <c r="T308" s="5">
        <v>0</v>
      </c>
      <c r="U308" s="5">
        <f t="shared" si="32"/>
        <v>4284405</v>
      </c>
      <c r="V308" s="6">
        <f t="shared" si="33"/>
        <v>0.61599999999999999</v>
      </c>
      <c r="W308" s="6">
        <v>1.1549</v>
      </c>
      <c r="X308" s="5">
        <f t="shared" si="34"/>
        <v>4948</v>
      </c>
    </row>
    <row r="309" spans="1:24" x14ac:dyDescent="0.25">
      <c r="A309">
        <v>2017</v>
      </c>
      <c r="B309">
        <v>59</v>
      </c>
      <c r="C309" t="s">
        <v>422</v>
      </c>
      <c r="D309" s="4">
        <v>7</v>
      </c>
      <c r="E309" t="s">
        <v>0</v>
      </c>
      <c r="F309" t="s">
        <v>452</v>
      </c>
      <c r="G309" t="s">
        <v>97</v>
      </c>
      <c r="H309" t="s">
        <v>452</v>
      </c>
      <c r="I309" s="5">
        <v>47193460</v>
      </c>
      <c r="J309" s="5">
        <v>0</v>
      </c>
      <c r="K309" s="5">
        <v>0</v>
      </c>
      <c r="L309" s="5">
        <f t="shared" si="35"/>
        <v>47193460</v>
      </c>
      <c r="M309" s="5">
        <v>47633</v>
      </c>
      <c r="N309" s="5">
        <f t="shared" si="29"/>
        <v>47145827</v>
      </c>
      <c r="O309" s="5">
        <v>44362649</v>
      </c>
      <c r="P309" s="6">
        <v>0.1103</v>
      </c>
      <c r="Q309" s="5">
        <f t="shared" si="30"/>
        <v>4893</v>
      </c>
      <c r="R309" s="5">
        <v>0</v>
      </c>
      <c r="S309" s="5">
        <f t="shared" si="31"/>
        <v>4893</v>
      </c>
      <c r="T309" s="5">
        <v>0</v>
      </c>
      <c r="U309" s="5">
        <f t="shared" si="32"/>
        <v>47145827</v>
      </c>
      <c r="V309" s="6">
        <f t="shared" si="33"/>
        <v>0.1038</v>
      </c>
      <c r="W309" s="6">
        <v>0.25030000000000002</v>
      </c>
      <c r="X309" s="5">
        <f t="shared" si="34"/>
        <v>11813</v>
      </c>
    </row>
    <row r="310" spans="1:24" x14ac:dyDescent="0.25">
      <c r="A310">
        <v>2017</v>
      </c>
      <c r="B310">
        <v>59</v>
      </c>
      <c r="C310" t="s">
        <v>422</v>
      </c>
      <c r="D310" s="4">
        <v>7</v>
      </c>
      <c r="E310" t="s">
        <v>0</v>
      </c>
      <c r="F310" t="s">
        <v>453</v>
      </c>
      <c r="G310" t="s">
        <v>97</v>
      </c>
      <c r="H310" t="s">
        <v>453</v>
      </c>
      <c r="I310" s="5">
        <v>3329264</v>
      </c>
      <c r="J310" s="5">
        <v>0</v>
      </c>
      <c r="K310" s="5">
        <v>0</v>
      </c>
      <c r="L310" s="5">
        <f t="shared" si="35"/>
        <v>3329264</v>
      </c>
      <c r="M310" s="5">
        <v>0</v>
      </c>
      <c r="N310" s="5">
        <f t="shared" si="29"/>
        <v>3329264</v>
      </c>
      <c r="O310" s="5">
        <v>3309148</v>
      </c>
      <c r="P310" s="6">
        <v>0</v>
      </c>
      <c r="Q310" s="5">
        <f t="shared" si="30"/>
        <v>0</v>
      </c>
      <c r="R310" s="5">
        <v>0</v>
      </c>
      <c r="S310" s="5">
        <f t="shared" si="31"/>
        <v>0</v>
      </c>
      <c r="T310" s="5">
        <v>0</v>
      </c>
      <c r="U310" s="5">
        <f t="shared" si="32"/>
        <v>3329264</v>
      </c>
      <c r="V310" s="6">
        <f t="shared" si="33"/>
        <v>0</v>
      </c>
      <c r="W310" s="6">
        <v>0</v>
      </c>
      <c r="X310" s="5">
        <f t="shared" si="34"/>
        <v>0</v>
      </c>
    </row>
    <row r="311" spans="1:24" x14ac:dyDescent="0.25">
      <c r="A311">
        <v>2017</v>
      </c>
      <c r="B311">
        <v>59</v>
      </c>
      <c r="C311" t="s">
        <v>422</v>
      </c>
      <c r="D311" s="4">
        <v>7</v>
      </c>
      <c r="E311" t="s">
        <v>0</v>
      </c>
      <c r="F311" t="s">
        <v>454</v>
      </c>
      <c r="G311" t="s">
        <v>97</v>
      </c>
      <c r="H311" t="s">
        <v>454</v>
      </c>
      <c r="I311" s="5">
        <v>26001881</v>
      </c>
      <c r="J311" s="5">
        <v>0</v>
      </c>
      <c r="K311" s="5">
        <v>0</v>
      </c>
      <c r="L311" s="5">
        <f t="shared" si="35"/>
        <v>26001881</v>
      </c>
      <c r="M311" s="5">
        <v>-22449</v>
      </c>
      <c r="N311" s="5">
        <f t="shared" si="29"/>
        <v>26024330</v>
      </c>
      <c r="O311" s="5">
        <v>25044005</v>
      </c>
      <c r="P311" s="6">
        <v>0.31009999999999999</v>
      </c>
      <c r="Q311" s="5">
        <f t="shared" si="30"/>
        <v>7766</v>
      </c>
      <c r="R311" s="5">
        <v>0</v>
      </c>
      <c r="S311" s="5">
        <f t="shared" si="31"/>
        <v>7766</v>
      </c>
      <c r="T311" s="5">
        <v>0</v>
      </c>
      <c r="U311" s="5">
        <f t="shared" si="32"/>
        <v>26024330</v>
      </c>
      <c r="V311" s="6">
        <f t="shared" si="33"/>
        <v>0.2984</v>
      </c>
      <c r="W311" s="6">
        <v>0.4491</v>
      </c>
      <c r="X311" s="5">
        <f t="shared" si="34"/>
        <v>11677</v>
      </c>
    </row>
    <row r="312" spans="1:24" x14ac:dyDescent="0.25">
      <c r="A312">
        <v>2017</v>
      </c>
      <c r="B312">
        <v>59</v>
      </c>
      <c r="C312" t="s">
        <v>422</v>
      </c>
      <c r="D312" s="4">
        <v>7</v>
      </c>
      <c r="E312" t="s">
        <v>0</v>
      </c>
      <c r="F312" t="s">
        <v>455</v>
      </c>
      <c r="G312" t="s">
        <v>97</v>
      </c>
      <c r="H312" t="s">
        <v>455</v>
      </c>
      <c r="I312" s="5">
        <v>15151034</v>
      </c>
      <c r="J312" s="5">
        <v>0</v>
      </c>
      <c r="K312" s="5">
        <v>0</v>
      </c>
      <c r="L312" s="5">
        <f t="shared" si="35"/>
        <v>15151034</v>
      </c>
      <c r="M312" s="5">
        <v>0</v>
      </c>
      <c r="N312" s="5">
        <f t="shared" si="29"/>
        <v>15151034</v>
      </c>
      <c r="O312" s="5">
        <v>14224116</v>
      </c>
      <c r="P312" s="6">
        <v>0.1787</v>
      </c>
      <c r="Q312" s="5">
        <f t="shared" si="30"/>
        <v>2542</v>
      </c>
      <c r="R312" s="5">
        <v>0</v>
      </c>
      <c r="S312" s="5">
        <f t="shared" si="31"/>
        <v>2542</v>
      </c>
      <c r="T312" s="5">
        <v>0</v>
      </c>
      <c r="U312" s="5">
        <f t="shared" si="32"/>
        <v>15151034</v>
      </c>
      <c r="V312" s="6">
        <f t="shared" si="33"/>
        <v>0.1678</v>
      </c>
      <c r="W312" s="6">
        <v>0.35070000000000001</v>
      </c>
      <c r="X312" s="5">
        <f t="shared" si="34"/>
        <v>5313</v>
      </c>
    </row>
    <row r="313" spans="1:24" x14ac:dyDescent="0.25">
      <c r="A313">
        <v>2017</v>
      </c>
      <c r="B313">
        <v>59</v>
      </c>
      <c r="C313" t="s">
        <v>422</v>
      </c>
      <c r="D313" s="4">
        <v>7</v>
      </c>
      <c r="E313" t="s">
        <v>0</v>
      </c>
      <c r="F313" t="s">
        <v>456</v>
      </c>
      <c r="G313" t="s">
        <v>97</v>
      </c>
      <c r="H313" t="s">
        <v>456</v>
      </c>
      <c r="I313" s="5">
        <v>2265438</v>
      </c>
      <c r="J313" s="5">
        <v>0</v>
      </c>
      <c r="K313" s="5">
        <v>0</v>
      </c>
      <c r="L313" s="5">
        <f t="shared" si="35"/>
        <v>2265438</v>
      </c>
      <c r="M313" s="5">
        <v>0</v>
      </c>
      <c r="N313" s="5">
        <f t="shared" si="29"/>
        <v>2265438</v>
      </c>
      <c r="O313" s="5">
        <v>2225813</v>
      </c>
      <c r="P313" s="6">
        <v>1.8673999999999999</v>
      </c>
      <c r="Q313" s="5">
        <f t="shared" si="30"/>
        <v>4156</v>
      </c>
      <c r="R313" s="5">
        <v>0</v>
      </c>
      <c r="S313" s="5">
        <f t="shared" si="31"/>
        <v>4156</v>
      </c>
      <c r="T313" s="5">
        <v>0</v>
      </c>
      <c r="U313" s="5">
        <f t="shared" si="32"/>
        <v>2265438</v>
      </c>
      <c r="V313" s="6">
        <f t="shared" si="33"/>
        <v>1.8345</v>
      </c>
      <c r="W313" s="6">
        <v>1.8345</v>
      </c>
      <c r="X313" s="5">
        <f t="shared" si="34"/>
        <v>4156</v>
      </c>
    </row>
    <row r="314" spans="1:24" x14ac:dyDescent="0.25">
      <c r="A314">
        <v>2017</v>
      </c>
      <c r="B314">
        <v>60</v>
      </c>
      <c r="C314" t="s">
        <v>457</v>
      </c>
      <c r="D314" s="4">
        <v>7</v>
      </c>
      <c r="E314" t="s">
        <v>0</v>
      </c>
      <c r="F314" t="s">
        <v>458</v>
      </c>
      <c r="G314" t="s">
        <v>97</v>
      </c>
      <c r="H314" t="s">
        <v>458</v>
      </c>
      <c r="I314" s="5">
        <v>66732958363</v>
      </c>
      <c r="J314" s="5">
        <v>4853815101</v>
      </c>
      <c r="K314" s="5">
        <v>92657527</v>
      </c>
      <c r="L314" s="5">
        <f t="shared" si="35"/>
        <v>71679430991</v>
      </c>
      <c r="M314" s="5">
        <v>1082733860</v>
      </c>
      <c r="N314" s="5">
        <f t="shared" si="29"/>
        <v>70596697131</v>
      </c>
      <c r="O314" s="5">
        <v>66833260527</v>
      </c>
      <c r="P314" s="6">
        <v>3.4581</v>
      </c>
      <c r="Q314" s="5">
        <f t="shared" si="30"/>
        <v>231116098</v>
      </c>
      <c r="R314" s="5">
        <v>801532</v>
      </c>
      <c r="S314" s="5">
        <f t="shared" si="31"/>
        <v>230314566</v>
      </c>
      <c r="T314" s="5">
        <v>264672002</v>
      </c>
      <c r="U314" s="5">
        <f t="shared" si="32"/>
        <v>70332025129</v>
      </c>
      <c r="V314" s="6">
        <f t="shared" si="33"/>
        <v>3.2747000000000002</v>
      </c>
      <c r="W314" s="6">
        <v>3.4581</v>
      </c>
      <c r="X314" s="5">
        <f t="shared" si="34"/>
        <v>247874640</v>
      </c>
    </row>
    <row r="315" spans="1:24" x14ac:dyDescent="0.25">
      <c r="A315">
        <v>2017</v>
      </c>
      <c r="B315">
        <v>60</v>
      </c>
      <c r="C315" t="s">
        <v>457</v>
      </c>
      <c r="D315" s="4">
        <v>7</v>
      </c>
      <c r="E315" t="s">
        <v>0</v>
      </c>
      <c r="F315" t="s">
        <v>459</v>
      </c>
      <c r="G315" t="s">
        <v>97</v>
      </c>
      <c r="H315" t="s">
        <v>459</v>
      </c>
      <c r="I315" s="5">
        <v>10072227954</v>
      </c>
      <c r="J315" s="5">
        <v>246128782</v>
      </c>
      <c r="K315" s="5">
        <v>2016629</v>
      </c>
      <c r="L315" s="5">
        <f t="shared" si="35"/>
        <v>10320373365</v>
      </c>
      <c r="M315" s="5">
        <v>164663643</v>
      </c>
      <c r="N315" s="5">
        <f t="shared" si="29"/>
        <v>10155709722</v>
      </c>
      <c r="O315" s="5">
        <v>9663956910</v>
      </c>
      <c r="P315" s="6">
        <v>2.0034999999999998</v>
      </c>
      <c r="Q315" s="5">
        <f t="shared" si="30"/>
        <v>19361738</v>
      </c>
      <c r="R315" s="5">
        <v>0</v>
      </c>
      <c r="S315" s="5">
        <f t="shared" si="31"/>
        <v>19361738</v>
      </c>
      <c r="T315" s="5">
        <v>0</v>
      </c>
      <c r="U315" s="5">
        <f t="shared" si="32"/>
        <v>10155709722</v>
      </c>
      <c r="V315" s="6">
        <f t="shared" si="33"/>
        <v>1.9065000000000001</v>
      </c>
      <c r="W315" s="6">
        <v>2.0038</v>
      </c>
      <c r="X315" s="5">
        <f t="shared" si="34"/>
        <v>20679964</v>
      </c>
    </row>
    <row r="316" spans="1:24" x14ac:dyDescent="0.25">
      <c r="A316">
        <v>2017</v>
      </c>
      <c r="B316">
        <v>60</v>
      </c>
      <c r="C316" t="s">
        <v>457</v>
      </c>
      <c r="D316" s="4">
        <v>7</v>
      </c>
      <c r="E316" t="s">
        <v>0</v>
      </c>
      <c r="F316" t="s">
        <v>460</v>
      </c>
      <c r="G316" t="s">
        <v>105</v>
      </c>
      <c r="H316" t="s">
        <v>461</v>
      </c>
      <c r="I316" s="5">
        <v>88657957653</v>
      </c>
      <c r="J316" s="5">
        <v>5424558220</v>
      </c>
      <c r="K316" s="5">
        <v>90163358</v>
      </c>
      <c r="L316" s="5">
        <f t="shared" si="35"/>
        <v>94172679231</v>
      </c>
      <c r="M316" s="5">
        <v>1390050452</v>
      </c>
      <c r="N316" s="5">
        <f t="shared" si="29"/>
        <v>92782628779</v>
      </c>
      <c r="O316" s="5">
        <v>88002048370</v>
      </c>
      <c r="P316" s="6">
        <v>0.54910000000000003</v>
      </c>
      <c r="Q316" s="5">
        <f t="shared" si="30"/>
        <v>48321925</v>
      </c>
      <c r="R316" s="5">
        <v>0</v>
      </c>
      <c r="S316" s="5">
        <f t="shared" si="31"/>
        <v>48321925</v>
      </c>
      <c r="T316" s="5">
        <v>0</v>
      </c>
      <c r="U316" s="5">
        <f t="shared" si="32"/>
        <v>92782628779</v>
      </c>
      <c r="V316" s="6">
        <f t="shared" si="33"/>
        <v>0.52080000000000004</v>
      </c>
      <c r="W316" s="6">
        <v>0.54910000000000003</v>
      </c>
      <c r="X316" s="5">
        <f t="shared" si="34"/>
        <v>51710218</v>
      </c>
    </row>
    <row r="317" spans="1:24" x14ac:dyDescent="0.25">
      <c r="A317">
        <v>2017</v>
      </c>
      <c r="B317">
        <v>60</v>
      </c>
      <c r="C317" t="s">
        <v>457</v>
      </c>
      <c r="D317" s="4">
        <v>7</v>
      </c>
      <c r="E317" t="s">
        <v>0</v>
      </c>
      <c r="F317" t="s">
        <v>457</v>
      </c>
      <c r="G317" t="s">
        <v>94</v>
      </c>
      <c r="H317" t="s">
        <v>462</v>
      </c>
      <c r="I317" s="5">
        <v>167948192470</v>
      </c>
      <c r="J317" s="5">
        <v>8752650762</v>
      </c>
      <c r="K317" s="5">
        <v>145918317</v>
      </c>
      <c r="L317" s="5">
        <f t="shared" si="35"/>
        <v>176846761549</v>
      </c>
      <c r="M317" s="5">
        <v>2685886494</v>
      </c>
      <c r="N317" s="5">
        <f t="shared" si="29"/>
        <v>174160875055</v>
      </c>
      <c r="O317" s="5">
        <v>164756214401</v>
      </c>
      <c r="P317" s="6">
        <v>4.7815000000000003</v>
      </c>
      <c r="Q317" s="5">
        <f t="shared" si="30"/>
        <v>787781839</v>
      </c>
      <c r="R317" s="5">
        <v>33395442</v>
      </c>
      <c r="S317" s="5">
        <f t="shared" si="31"/>
        <v>754386397</v>
      </c>
      <c r="T317" s="5">
        <v>8073604257</v>
      </c>
      <c r="U317" s="5">
        <f t="shared" si="32"/>
        <v>166087270798</v>
      </c>
      <c r="V317" s="6">
        <f t="shared" si="33"/>
        <v>4.5420999999999996</v>
      </c>
      <c r="W317" s="6">
        <v>4.7815000000000003</v>
      </c>
      <c r="X317" s="5">
        <f t="shared" si="34"/>
        <v>845592790</v>
      </c>
    </row>
    <row r="318" spans="1:24" x14ac:dyDescent="0.25">
      <c r="A318">
        <v>2017</v>
      </c>
      <c r="B318">
        <v>61</v>
      </c>
      <c r="C318" t="s">
        <v>463</v>
      </c>
      <c r="D318" s="4">
        <v>8</v>
      </c>
      <c r="E318" t="s">
        <v>0</v>
      </c>
      <c r="F318" t="s">
        <v>464</v>
      </c>
      <c r="G318" t="s">
        <v>105</v>
      </c>
      <c r="H318" t="s">
        <v>464</v>
      </c>
      <c r="I318" s="5">
        <v>22840017608</v>
      </c>
      <c r="J318" s="5">
        <v>1820192655</v>
      </c>
      <c r="K318" s="5">
        <v>16238780</v>
      </c>
      <c r="L318" s="5">
        <f t="shared" si="35"/>
        <v>24676449043</v>
      </c>
      <c r="M318" s="5">
        <v>692871724</v>
      </c>
      <c r="N318" s="5">
        <f t="shared" si="29"/>
        <v>23983577319</v>
      </c>
      <c r="O318" s="5">
        <v>0</v>
      </c>
      <c r="P318" s="6">
        <v>0</v>
      </c>
      <c r="Q318" s="5">
        <f t="shared" si="30"/>
        <v>0</v>
      </c>
      <c r="R318" s="5">
        <v>0</v>
      </c>
      <c r="S318" s="5">
        <f t="shared" si="31"/>
        <v>0</v>
      </c>
      <c r="T318" s="5">
        <v>0</v>
      </c>
      <c r="U318" s="5">
        <f t="shared" si="32"/>
        <v>23983577319</v>
      </c>
      <c r="V318" s="6">
        <f t="shared" si="33"/>
        <v>0</v>
      </c>
      <c r="W318" s="6">
        <v>0</v>
      </c>
      <c r="X318" s="5">
        <f t="shared" si="34"/>
        <v>0</v>
      </c>
    </row>
    <row r="319" spans="1:24" x14ac:dyDescent="0.25">
      <c r="A319">
        <v>2017</v>
      </c>
      <c r="B319">
        <v>61</v>
      </c>
      <c r="C319" t="s">
        <v>463</v>
      </c>
      <c r="D319" s="4">
        <v>8</v>
      </c>
      <c r="E319" t="s">
        <v>0</v>
      </c>
      <c r="F319" t="s">
        <v>465</v>
      </c>
      <c r="G319" t="s">
        <v>97</v>
      </c>
      <c r="H319" t="s">
        <v>465</v>
      </c>
      <c r="I319" s="5">
        <v>21502168716</v>
      </c>
      <c r="J319" s="5">
        <v>1566411407</v>
      </c>
      <c r="K319" s="5">
        <v>10615433</v>
      </c>
      <c r="L319" s="5">
        <f t="shared" si="35"/>
        <v>23079195556</v>
      </c>
      <c r="M319" s="5">
        <v>680415979</v>
      </c>
      <c r="N319" s="5">
        <f t="shared" si="29"/>
        <v>22398779577</v>
      </c>
      <c r="O319" s="5">
        <v>21390760741</v>
      </c>
      <c r="P319" s="6">
        <v>1.8036000000000001</v>
      </c>
      <c r="Q319" s="5">
        <f t="shared" si="30"/>
        <v>38580376</v>
      </c>
      <c r="R319" s="5">
        <v>0</v>
      </c>
      <c r="S319" s="5">
        <f t="shared" si="31"/>
        <v>38580376</v>
      </c>
      <c r="T319" s="5">
        <v>0</v>
      </c>
      <c r="U319" s="5">
        <f t="shared" si="32"/>
        <v>22398779577</v>
      </c>
      <c r="V319" s="6">
        <f t="shared" si="33"/>
        <v>1.7223999999999999</v>
      </c>
      <c r="W319" s="6">
        <v>1.8036000000000001</v>
      </c>
      <c r="X319" s="5">
        <f t="shared" si="34"/>
        <v>41625637</v>
      </c>
    </row>
    <row r="320" spans="1:24" x14ac:dyDescent="0.25">
      <c r="A320">
        <v>2017</v>
      </c>
      <c r="B320">
        <v>61</v>
      </c>
      <c r="C320" t="s">
        <v>463</v>
      </c>
      <c r="D320" s="4">
        <v>8</v>
      </c>
      <c r="E320" t="s">
        <v>0</v>
      </c>
      <c r="F320" t="s">
        <v>463</v>
      </c>
      <c r="G320" t="s">
        <v>94</v>
      </c>
      <c r="H320" t="s">
        <v>95</v>
      </c>
      <c r="I320" s="5">
        <v>22840017608</v>
      </c>
      <c r="J320" s="5">
        <v>1820192655</v>
      </c>
      <c r="K320" s="5">
        <v>16238780</v>
      </c>
      <c r="L320" s="5">
        <f t="shared" si="35"/>
        <v>24676449043</v>
      </c>
      <c r="M320" s="5">
        <v>692871724</v>
      </c>
      <c r="N320" s="5">
        <f t="shared" si="29"/>
        <v>23983577319</v>
      </c>
      <c r="O320" s="5">
        <v>22922238425</v>
      </c>
      <c r="P320" s="6">
        <v>7.6075999999999997</v>
      </c>
      <c r="Q320" s="5">
        <f t="shared" si="30"/>
        <v>174383221</v>
      </c>
      <c r="R320" s="5">
        <v>9845401</v>
      </c>
      <c r="S320" s="5">
        <f t="shared" si="31"/>
        <v>164537820</v>
      </c>
      <c r="T320" s="5">
        <v>1923244627</v>
      </c>
      <c r="U320" s="5">
        <f t="shared" si="32"/>
        <v>22060332692</v>
      </c>
      <c r="V320" s="6">
        <f t="shared" si="33"/>
        <v>7.4584999999999999</v>
      </c>
      <c r="W320" s="6">
        <v>7.6075999999999997</v>
      </c>
      <c r="X320" s="5">
        <f t="shared" si="34"/>
        <v>187728554</v>
      </c>
    </row>
    <row r="321" spans="1:24" x14ac:dyDescent="0.25">
      <c r="A321">
        <v>2017</v>
      </c>
      <c r="B321">
        <v>62</v>
      </c>
      <c r="C321" t="s">
        <v>466</v>
      </c>
      <c r="D321" s="4">
        <v>8</v>
      </c>
      <c r="E321" t="s">
        <v>0</v>
      </c>
      <c r="F321" t="s">
        <v>467</v>
      </c>
      <c r="G321" t="s">
        <v>97</v>
      </c>
      <c r="H321" t="s">
        <v>467</v>
      </c>
      <c r="I321" s="5">
        <v>351019225</v>
      </c>
      <c r="J321" s="5">
        <v>0</v>
      </c>
      <c r="K321" s="5">
        <v>0</v>
      </c>
      <c r="L321" s="5">
        <f t="shared" si="35"/>
        <v>351019225</v>
      </c>
      <c r="M321" s="5">
        <v>2878326</v>
      </c>
      <c r="N321" s="5">
        <f t="shared" si="29"/>
        <v>348140899</v>
      </c>
      <c r="O321" s="5">
        <v>331434224</v>
      </c>
      <c r="P321" s="6">
        <v>1.732</v>
      </c>
      <c r="Q321" s="5">
        <f t="shared" si="30"/>
        <v>574044</v>
      </c>
      <c r="R321" s="5">
        <v>0</v>
      </c>
      <c r="S321" s="5">
        <f t="shared" si="31"/>
        <v>574044</v>
      </c>
      <c r="T321" s="5">
        <v>0</v>
      </c>
      <c r="U321" s="5">
        <f t="shared" si="32"/>
        <v>348140899</v>
      </c>
      <c r="V321" s="6">
        <f t="shared" si="33"/>
        <v>1.6489</v>
      </c>
      <c r="W321" s="6">
        <v>1.732</v>
      </c>
      <c r="X321" s="5">
        <f t="shared" si="34"/>
        <v>607965</v>
      </c>
    </row>
    <row r="322" spans="1:24" x14ac:dyDescent="0.25">
      <c r="A322">
        <v>2017</v>
      </c>
      <c r="B322">
        <v>62</v>
      </c>
      <c r="C322" t="s">
        <v>466</v>
      </c>
      <c r="D322" s="4">
        <v>8</v>
      </c>
      <c r="E322" t="s">
        <v>0</v>
      </c>
      <c r="F322" t="s">
        <v>468</v>
      </c>
      <c r="G322" t="s">
        <v>97</v>
      </c>
      <c r="H322" t="s">
        <v>468</v>
      </c>
      <c r="I322" s="5">
        <v>1093199641</v>
      </c>
      <c r="J322" s="5">
        <v>0</v>
      </c>
      <c r="K322" s="5">
        <v>0</v>
      </c>
      <c r="L322" s="5">
        <f t="shared" si="35"/>
        <v>1093199641</v>
      </c>
      <c r="M322" s="5">
        <v>2226550</v>
      </c>
      <c r="N322" s="5">
        <f t="shared" ref="N322:N385" si="36">L322-M322</f>
        <v>1090973091</v>
      </c>
      <c r="O322" s="5">
        <v>1013164666</v>
      </c>
      <c r="P322" s="6">
        <v>3.2092000000000001</v>
      </c>
      <c r="Q322" s="5">
        <f t="shared" ref="Q322:Q385" si="37">ROUND(O322*P322/1000,0)</f>
        <v>3251448</v>
      </c>
      <c r="R322" s="5">
        <v>0</v>
      </c>
      <c r="S322" s="5">
        <f t="shared" ref="S322:S385" si="38">Q322-R322</f>
        <v>3251448</v>
      </c>
      <c r="T322" s="5">
        <v>0</v>
      </c>
      <c r="U322" s="5">
        <f t="shared" ref="U322:U385" si="39">N322-T322</f>
        <v>1090973091</v>
      </c>
      <c r="V322" s="6">
        <f t="shared" ref="V322:V385" si="40">IFERROR(ROUND(S322/U322*1000,4),"")</f>
        <v>2.9803000000000002</v>
      </c>
      <c r="W322" s="6">
        <v>3.2092000000000001</v>
      </c>
      <c r="X322" s="5">
        <f t="shared" si="34"/>
        <v>3508296</v>
      </c>
    </row>
    <row r="323" spans="1:24" x14ac:dyDescent="0.25">
      <c r="A323">
        <v>2017</v>
      </c>
      <c r="B323">
        <v>62</v>
      </c>
      <c r="C323" t="s">
        <v>466</v>
      </c>
      <c r="D323" s="4">
        <v>8</v>
      </c>
      <c r="E323" t="s">
        <v>0</v>
      </c>
      <c r="F323" t="s">
        <v>469</v>
      </c>
      <c r="G323" t="s">
        <v>97</v>
      </c>
      <c r="H323" t="s">
        <v>469</v>
      </c>
      <c r="I323" s="5">
        <v>358549737</v>
      </c>
      <c r="J323" s="5">
        <v>0</v>
      </c>
      <c r="K323" s="5">
        <v>0</v>
      </c>
      <c r="L323" s="5">
        <f t="shared" si="35"/>
        <v>358549737</v>
      </c>
      <c r="M323" s="5">
        <v>1096346</v>
      </c>
      <c r="N323" s="5">
        <f t="shared" si="36"/>
        <v>357453391</v>
      </c>
      <c r="O323" s="5">
        <v>332800023</v>
      </c>
      <c r="P323" s="6">
        <v>2.9222000000000001</v>
      </c>
      <c r="Q323" s="5">
        <f t="shared" si="37"/>
        <v>972508</v>
      </c>
      <c r="R323" s="5">
        <v>0</v>
      </c>
      <c r="S323" s="5">
        <f t="shared" si="38"/>
        <v>972508</v>
      </c>
      <c r="T323" s="5">
        <v>0</v>
      </c>
      <c r="U323" s="5">
        <f t="shared" si="39"/>
        <v>357453391</v>
      </c>
      <c r="V323" s="6">
        <f t="shared" si="40"/>
        <v>2.7206999999999999</v>
      </c>
      <c r="W323" s="6">
        <v>2.9222000000000001</v>
      </c>
      <c r="X323" s="5">
        <f t="shared" ref="X323:X386" si="41">ROUND(L323*W323/1000,0)</f>
        <v>1047754</v>
      </c>
    </row>
    <row r="324" spans="1:24" x14ac:dyDescent="0.25">
      <c r="A324">
        <v>2017</v>
      </c>
      <c r="B324">
        <v>62</v>
      </c>
      <c r="C324" t="s">
        <v>466</v>
      </c>
      <c r="D324" s="4">
        <v>8</v>
      </c>
      <c r="E324" t="s">
        <v>0</v>
      </c>
      <c r="F324" t="s">
        <v>470</v>
      </c>
      <c r="G324" t="s">
        <v>97</v>
      </c>
      <c r="H324" t="s">
        <v>470</v>
      </c>
      <c r="I324" s="5">
        <v>2776162639</v>
      </c>
      <c r="J324" s="5">
        <v>42241224</v>
      </c>
      <c r="K324" s="5">
        <v>0</v>
      </c>
      <c r="L324" s="5">
        <f t="shared" si="35"/>
        <v>2818403863</v>
      </c>
      <c r="M324" s="5">
        <v>3562445</v>
      </c>
      <c r="N324" s="5">
        <f t="shared" si="36"/>
        <v>2814841418</v>
      </c>
      <c r="O324" s="5">
        <v>2697518895</v>
      </c>
      <c r="P324" s="6">
        <v>0.25</v>
      </c>
      <c r="Q324" s="5">
        <f t="shared" si="37"/>
        <v>674380</v>
      </c>
      <c r="R324" s="5">
        <v>0</v>
      </c>
      <c r="S324" s="5">
        <f t="shared" si="38"/>
        <v>674380</v>
      </c>
      <c r="T324" s="5">
        <v>0</v>
      </c>
      <c r="U324" s="5">
        <f t="shared" si="39"/>
        <v>2814841418</v>
      </c>
      <c r="V324" s="6">
        <f t="shared" si="40"/>
        <v>0.23960000000000001</v>
      </c>
      <c r="W324" s="6">
        <v>0.25</v>
      </c>
      <c r="X324" s="5">
        <f t="shared" si="41"/>
        <v>704601</v>
      </c>
    </row>
    <row r="325" spans="1:24" x14ac:dyDescent="0.25">
      <c r="A325">
        <v>2017</v>
      </c>
      <c r="B325">
        <v>62</v>
      </c>
      <c r="C325" t="s">
        <v>466</v>
      </c>
      <c r="D325" s="4">
        <v>8</v>
      </c>
      <c r="E325" t="s">
        <v>0</v>
      </c>
      <c r="F325" t="s">
        <v>471</v>
      </c>
      <c r="G325" t="s">
        <v>97</v>
      </c>
      <c r="H325" t="s">
        <v>471</v>
      </c>
      <c r="I325" s="5">
        <v>2776162639</v>
      </c>
      <c r="J325" s="5">
        <v>42241224</v>
      </c>
      <c r="K325" s="5">
        <v>0</v>
      </c>
      <c r="L325" s="5">
        <f t="shared" si="35"/>
        <v>2818403863</v>
      </c>
      <c r="M325" s="5">
        <v>3562445</v>
      </c>
      <c r="N325" s="5">
        <f t="shared" si="36"/>
        <v>2814841418</v>
      </c>
      <c r="O325" s="5">
        <v>2697518895</v>
      </c>
      <c r="P325" s="6">
        <v>0.25</v>
      </c>
      <c r="Q325" s="5">
        <f t="shared" si="37"/>
        <v>674380</v>
      </c>
      <c r="R325" s="5">
        <v>0</v>
      </c>
      <c r="S325" s="5">
        <f t="shared" si="38"/>
        <v>674380</v>
      </c>
      <c r="T325" s="5">
        <v>0</v>
      </c>
      <c r="U325" s="5">
        <f t="shared" si="39"/>
        <v>2814841418</v>
      </c>
      <c r="V325" s="6">
        <f t="shared" si="40"/>
        <v>0.23960000000000001</v>
      </c>
      <c r="W325" s="6">
        <v>0.25</v>
      </c>
      <c r="X325" s="5">
        <f t="shared" si="41"/>
        <v>704601</v>
      </c>
    </row>
    <row r="326" spans="1:24" x14ac:dyDescent="0.25">
      <c r="A326">
        <v>2017</v>
      </c>
      <c r="B326">
        <v>62</v>
      </c>
      <c r="C326" t="s">
        <v>466</v>
      </c>
      <c r="D326" s="4">
        <v>8</v>
      </c>
      <c r="E326" t="s">
        <v>0</v>
      </c>
      <c r="F326" t="s">
        <v>472</v>
      </c>
      <c r="G326" t="s">
        <v>105</v>
      </c>
      <c r="H326" t="s">
        <v>472</v>
      </c>
      <c r="I326" s="5">
        <v>68950323076</v>
      </c>
      <c r="J326" s="5">
        <v>0</v>
      </c>
      <c r="K326" s="5">
        <v>6602996</v>
      </c>
      <c r="L326" s="5">
        <f t="shared" si="35"/>
        <v>68956926072</v>
      </c>
      <c r="M326" s="5">
        <v>773750414</v>
      </c>
      <c r="N326" s="5">
        <f t="shared" si="36"/>
        <v>68183175658</v>
      </c>
      <c r="O326" s="5">
        <v>63801883926</v>
      </c>
      <c r="P326" s="6">
        <v>0.91579999999999995</v>
      </c>
      <c r="Q326" s="5">
        <f t="shared" si="37"/>
        <v>58429765</v>
      </c>
      <c r="R326" s="5">
        <v>0</v>
      </c>
      <c r="S326" s="5">
        <f t="shared" si="38"/>
        <v>58429765</v>
      </c>
      <c r="T326" s="5">
        <v>0</v>
      </c>
      <c r="U326" s="5">
        <f t="shared" si="39"/>
        <v>68183175658</v>
      </c>
      <c r="V326" s="6">
        <f t="shared" si="40"/>
        <v>0.85699999999999998</v>
      </c>
      <c r="W326" s="6">
        <v>0.91579999999999995</v>
      </c>
      <c r="X326" s="5">
        <f t="shared" si="41"/>
        <v>63150753</v>
      </c>
    </row>
    <row r="327" spans="1:24" x14ac:dyDescent="0.25">
      <c r="A327">
        <v>2017</v>
      </c>
      <c r="B327">
        <v>62</v>
      </c>
      <c r="C327" t="s">
        <v>466</v>
      </c>
      <c r="D327" s="4">
        <v>8</v>
      </c>
      <c r="E327" t="s">
        <v>0</v>
      </c>
      <c r="F327" t="s">
        <v>473</v>
      </c>
      <c r="G327" t="s">
        <v>97</v>
      </c>
      <c r="H327" t="s">
        <v>473</v>
      </c>
      <c r="I327" s="5">
        <v>298518464</v>
      </c>
      <c r="J327" s="5">
        <v>12113248</v>
      </c>
      <c r="K327" s="5">
        <v>0</v>
      </c>
      <c r="L327" s="5">
        <f t="shared" si="35"/>
        <v>310631712</v>
      </c>
      <c r="M327" s="5">
        <v>117356</v>
      </c>
      <c r="N327" s="5">
        <f t="shared" si="36"/>
        <v>310514356</v>
      </c>
      <c r="O327" s="5">
        <v>296084808</v>
      </c>
      <c r="P327" s="6">
        <v>0.5</v>
      </c>
      <c r="Q327" s="5">
        <f t="shared" si="37"/>
        <v>148042</v>
      </c>
      <c r="R327" s="5">
        <v>0</v>
      </c>
      <c r="S327" s="5">
        <f t="shared" si="38"/>
        <v>148042</v>
      </c>
      <c r="T327" s="5">
        <v>0</v>
      </c>
      <c r="U327" s="5">
        <f t="shared" si="39"/>
        <v>310514356</v>
      </c>
      <c r="V327" s="6">
        <f t="shared" si="40"/>
        <v>0.4768</v>
      </c>
      <c r="W327" s="6">
        <v>0.5</v>
      </c>
      <c r="X327" s="5">
        <f t="shared" si="41"/>
        <v>155316</v>
      </c>
    </row>
    <row r="328" spans="1:24" x14ac:dyDescent="0.25">
      <c r="A328">
        <v>2017</v>
      </c>
      <c r="B328">
        <v>62</v>
      </c>
      <c r="C328" t="s">
        <v>466</v>
      </c>
      <c r="D328" s="4">
        <v>8</v>
      </c>
      <c r="E328" t="s">
        <v>0</v>
      </c>
      <c r="F328" t="s">
        <v>474</v>
      </c>
      <c r="G328" t="s">
        <v>97</v>
      </c>
      <c r="H328" t="s">
        <v>474</v>
      </c>
      <c r="I328" s="5">
        <v>59651467</v>
      </c>
      <c r="J328" s="5">
        <v>0</v>
      </c>
      <c r="K328" s="5">
        <v>0</v>
      </c>
      <c r="L328" s="5">
        <f t="shared" si="35"/>
        <v>59651467</v>
      </c>
      <c r="M328" s="5">
        <v>42734</v>
      </c>
      <c r="N328" s="5">
        <f t="shared" si="36"/>
        <v>59608733</v>
      </c>
      <c r="O328" s="5">
        <v>56629628</v>
      </c>
      <c r="P328" s="6">
        <v>2.2976999999999999</v>
      </c>
      <c r="Q328" s="5">
        <f t="shared" si="37"/>
        <v>130118</v>
      </c>
      <c r="R328" s="5">
        <v>0</v>
      </c>
      <c r="S328" s="5">
        <f t="shared" si="38"/>
        <v>130118</v>
      </c>
      <c r="T328" s="5">
        <v>0</v>
      </c>
      <c r="U328" s="5">
        <f t="shared" si="39"/>
        <v>59608733</v>
      </c>
      <c r="V328" s="6">
        <f t="shared" si="40"/>
        <v>2.1829000000000001</v>
      </c>
      <c r="W328" s="6">
        <v>2.2976999999999999</v>
      </c>
      <c r="X328" s="5">
        <f t="shared" si="41"/>
        <v>137061</v>
      </c>
    </row>
    <row r="329" spans="1:24" x14ac:dyDescent="0.25">
      <c r="A329">
        <v>2017</v>
      </c>
      <c r="B329">
        <v>62</v>
      </c>
      <c r="C329" t="s">
        <v>466</v>
      </c>
      <c r="D329" s="4">
        <v>8</v>
      </c>
      <c r="E329" t="s">
        <v>0</v>
      </c>
      <c r="F329" t="s">
        <v>475</v>
      </c>
      <c r="G329" t="s">
        <v>105</v>
      </c>
      <c r="H329" t="s">
        <v>475</v>
      </c>
      <c r="I329" s="5">
        <v>68946604309</v>
      </c>
      <c r="J329" s="5">
        <v>4648407202</v>
      </c>
      <c r="K329" s="5">
        <v>9854943</v>
      </c>
      <c r="L329" s="5">
        <f t="shared" si="35"/>
        <v>73604866454</v>
      </c>
      <c r="M329" s="5">
        <v>773707307</v>
      </c>
      <c r="N329" s="5">
        <f t="shared" si="36"/>
        <v>72831159147</v>
      </c>
      <c r="O329" s="5">
        <v>68171229061</v>
      </c>
      <c r="P329" s="6">
        <v>6.2199999999999998E-2</v>
      </c>
      <c r="Q329" s="5">
        <f t="shared" si="37"/>
        <v>4240250</v>
      </c>
      <c r="R329" s="5">
        <v>0</v>
      </c>
      <c r="S329" s="5">
        <f t="shared" si="38"/>
        <v>4240250</v>
      </c>
      <c r="T329" s="5">
        <v>0</v>
      </c>
      <c r="U329" s="5">
        <f t="shared" si="39"/>
        <v>72831159147</v>
      </c>
      <c r="V329" s="6">
        <f t="shared" si="40"/>
        <v>5.8200000000000002E-2</v>
      </c>
      <c r="W329" s="6">
        <v>8.3500000000000005E-2</v>
      </c>
      <c r="X329" s="5">
        <f t="shared" si="41"/>
        <v>6146006</v>
      </c>
    </row>
    <row r="330" spans="1:24" x14ac:dyDescent="0.25">
      <c r="A330">
        <v>2017</v>
      </c>
      <c r="B330">
        <v>62</v>
      </c>
      <c r="C330" t="s">
        <v>466</v>
      </c>
      <c r="D330" s="4">
        <v>8</v>
      </c>
      <c r="E330" t="s">
        <v>0</v>
      </c>
      <c r="F330" t="s">
        <v>476</v>
      </c>
      <c r="G330" t="s">
        <v>97</v>
      </c>
      <c r="H330" t="s">
        <v>476</v>
      </c>
      <c r="I330" s="5">
        <v>788356904</v>
      </c>
      <c r="J330" s="5">
        <v>0</v>
      </c>
      <c r="K330" s="5">
        <v>0</v>
      </c>
      <c r="L330" s="5">
        <f t="shared" si="35"/>
        <v>788356904</v>
      </c>
      <c r="M330" s="5">
        <v>547384</v>
      </c>
      <c r="N330" s="5">
        <f t="shared" si="36"/>
        <v>787809520</v>
      </c>
      <c r="O330" s="5">
        <v>751115427</v>
      </c>
      <c r="P330" s="6">
        <v>2.67</v>
      </c>
      <c r="Q330" s="5">
        <f t="shared" si="37"/>
        <v>2005478</v>
      </c>
      <c r="R330" s="5">
        <v>0</v>
      </c>
      <c r="S330" s="5">
        <f t="shared" si="38"/>
        <v>2005478</v>
      </c>
      <c r="T330" s="5">
        <v>0</v>
      </c>
      <c r="U330" s="5">
        <f t="shared" si="39"/>
        <v>787809520</v>
      </c>
      <c r="V330" s="6">
        <f t="shared" si="40"/>
        <v>2.5455999999999999</v>
      </c>
      <c r="W330" s="6">
        <v>2.67</v>
      </c>
      <c r="X330" s="5">
        <f t="shared" si="41"/>
        <v>2104913</v>
      </c>
    </row>
    <row r="331" spans="1:24" x14ac:dyDescent="0.25">
      <c r="A331">
        <v>2017</v>
      </c>
      <c r="B331">
        <v>62</v>
      </c>
      <c r="C331" t="s">
        <v>466</v>
      </c>
      <c r="D331" s="4">
        <v>8</v>
      </c>
      <c r="E331" t="s">
        <v>0</v>
      </c>
      <c r="F331" t="s">
        <v>477</v>
      </c>
      <c r="G331" t="s">
        <v>97</v>
      </c>
      <c r="H331" t="s">
        <v>477</v>
      </c>
      <c r="I331" s="5">
        <v>624394421</v>
      </c>
      <c r="J331" s="5">
        <v>0</v>
      </c>
      <c r="K331" s="5">
        <v>0</v>
      </c>
      <c r="L331" s="5">
        <f t="shared" si="35"/>
        <v>624394421</v>
      </c>
      <c r="M331" s="5">
        <v>-4855806</v>
      </c>
      <c r="N331" s="5">
        <f t="shared" si="36"/>
        <v>629250227</v>
      </c>
      <c r="O331" s="5">
        <v>591264531</v>
      </c>
      <c r="P331" s="6">
        <v>3.5609000000000002</v>
      </c>
      <c r="Q331" s="5">
        <f t="shared" si="37"/>
        <v>2105434</v>
      </c>
      <c r="R331" s="5">
        <v>0</v>
      </c>
      <c r="S331" s="5">
        <f t="shared" si="38"/>
        <v>2105434</v>
      </c>
      <c r="T331" s="5">
        <v>0</v>
      </c>
      <c r="U331" s="5">
        <f t="shared" si="39"/>
        <v>629250227</v>
      </c>
      <c r="V331" s="6">
        <f t="shared" si="40"/>
        <v>3.3458999999999999</v>
      </c>
      <c r="W331" s="6">
        <v>3.5609000000000002</v>
      </c>
      <c r="X331" s="5">
        <f t="shared" si="41"/>
        <v>2223406</v>
      </c>
    </row>
    <row r="332" spans="1:24" x14ac:dyDescent="0.25">
      <c r="A332">
        <v>2017</v>
      </c>
      <c r="B332">
        <v>62</v>
      </c>
      <c r="C332" t="s">
        <v>466</v>
      </c>
      <c r="D332" s="4">
        <v>8</v>
      </c>
      <c r="E332" t="s">
        <v>0</v>
      </c>
      <c r="F332" t="s">
        <v>275</v>
      </c>
      <c r="G332" t="s">
        <v>97</v>
      </c>
      <c r="H332" t="s">
        <v>275</v>
      </c>
      <c r="I332" s="5">
        <v>9444996529</v>
      </c>
      <c r="J332" s="5">
        <v>1380456242</v>
      </c>
      <c r="K332" s="5">
        <v>4395051</v>
      </c>
      <c r="L332" s="5">
        <f t="shared" si="35"/>
        <v>10829847822</v>
      </c>
      <c r="M332" s="5">
        <v>36339124</v>
      </c>
      <c r="N332" s="5">
        <f t="shared" si="36"/>
        <v>10793508698</v>
      </c>
      <c r="O332" s="5">
        <v>10120893487</v>
      </c>
      <c r="P332" s="6">
        <v>0.5</v>
      </c>
      <c r="Q332" s="5">
        <f t="shared" si="37"/>
        <v>5060447</v>
      </c>
      <c r="R332" s="5">
        <v>0</v>
      </c>
      <c r="S332" s="5">
        <f t="shared" si="38"/>
        <v>5060447</v>
      </c>
      <c r="T332" s="5">
        <v>0</v>
      </c>
      <c r="U332" s="5">
        <f t="shared" si="39"/>
        <v>10793508698</v>
      </c>
      <c r="V332" s="6">
        <f t="shared" si="40"/>
        <v>0.46879999999999999</v>
      </c>
      <c r="W332" s="6">
        <v>0.5</v>
      </c>
      <c r="X332" s="5">
        <f t="shared" si="41"/>
        <v>5414924</v>
      </c>
    </row>
    <row r="333" spans="1:24" x14ac:dyDescent="0.25">
      <c r="A333">
        <v>2017</v>
      </c>
      <c r="B333">
        <v>62</v>
      </c>
      <c r="C333" t="s">
        <v>466</v>
      </c>
      <c r="D333" s="4">
        <v>8</v>
      </c>
      <c r="E333" t="s">
        <v>0</v>
      </c>
      <c r="F333" t="s">
        <v>478</v>
      </c>
      <c r="G333" t="s">
        <v>97</v>
      </c>
      <c r="H333" t="s">
        <v>478</v>
      </c>
      <c r="I333" s="5">
        <v>16197722802</v>
      </c>
      <c r="J333" s="5">
        <v>1535366125</v>
      </c>
      <c r="K333" s="5">
        <v>4395051</v>
      </c>
      <c r="L333" s="5">
        <f t="shared" si="35"/>
        <v>17737483978</v>
      </c>
      <c r="M333" s="5">
        <v>80286405</v>
      </c>
      <c r="N333" s="5">
        <f t="shared" si="36"/>
        <v>17657197573</v>
      </c>
      <c r="O333" s="5">
        <v>16640978361</v>
      </c>
      <c r="P333" s="6">
        <v>2.0857000000000001</v>
      </c>
      <c r="Q333" s="5">
        <f t="shared" si="37"/>
        <v>34708089</v>
      </c>
      <c r="R333" s="5">
        <v>58273</v>
      </c>
      <c r="S333" s="5">
        <f t="shared" si="38"/>
        <v>34649816</v>
      </c>
      <c r="T333" s="5">
        <v>74480027</v>
      </c>
      <c r="U333" s="5">
        <f t="shared" si="39"/>
        <v>17582717546</v>
      </c>
      <c r="V333" s="6">
        <f t="shared" si="40"/>
        <v>1.9706999999999999</v>
      </c>
      <c r="W333" s="6">
        <v>2.0857000000000001</v>
      </c>
      <c r="X333" s="5">
        <f t="shared" si="41"/>
        <v>36995070</v>
      </c>
    </row>
    <row r="334" spans="1:24" x14ac:dyDescent="0.25">
      <c r="A334">
        <v>2017</v>
      </c>
      <c r="B334">
        <v>62</v>
      </c>
      <c r="C334" t="s">
        <v>466</v>
      </c>
      <c r="D334" s="4">
        <v>8</v>
      </c>
      <c r="E334" t="s">
        <v>0</v>
      </c>
      <c r="F334" t="s">
        <v>479</v>
      </c>
      <c r="G334" t="s">
        <v>97</v>
      </c>
      <c r="H334" t="s">
        <v>479</v>
      </c>
      <c r="I334" s="5">
        <v>4068654676</v>
      </c>
      <c r="J334" s="5">
        <v>112668659</v>
      </c>
      <c r="K334" s="5">
        <v>0</v>
      </c>
      <c r="L334" s="5">
        <f t="shared" si="35"/>
        <v>4181323335</v>
      </c>
      <c r="M334" s="5">
        <v>40395525</v>
      </c>
      <c r="N334" s="5">
        <f t="shared" si="36"/>
        <v>4140927810</v>
      </c>
      <c r="O334" s="5">
        <v>3917519444</v>
      </c>
      <c r="P334" s="6">
        <v>0.5</v>
      </c>
      <c r="Q334" s="5">
        <f t="shared" si="37"/>
        <v>1958760</v>
      </c>
      <c r="R334" s="5">
        <v>0</v>
      </c>
      <c r="S334" s="5">
        <f t="shared" si="38"/>
        <v>1958760</v>
      </c>
      <c r="T334" s="5">
        <v>0</v>
      </c>
      <c r="U334" s="5">
        <f t="shared" si="39"/>
        <v>4140927810</v>
      </c>
      <c r="V334" s="6">
        <f t="shared" si="40"/>
        <v>0.47299999999999998</v>
      </c>
      <c r="W334" s="6">
        <v>0.5</v>
      </c>
      <c r="X334" s="5">
        <f t="shared" si="41"/>
        <v>2090662</v>
      </c>
    </row>
    <row r="335" spans="1:24" x14ac:dyDescent="0.25">
      <c r="A335">
        <v>2017</v>
      </c>
      <c r="B335">
        <v>62</v>
      </c>
      <c r="C335" t="s">
        <v>466</v>
      </c>
      <c r="D335" s="4">
        <v>8</v>
      </c>
      <c r="E335" t="s">
        <v>0</v>
      </c>
      <c r="F335" t="s">
        <v>466</v>
      </c>
      <c r="G335" t="s">
        <v>94</v>
      </c>
      <c r="H335" t="s">
        <v>95</v>
      </c>
      <c r="I335" s="5">
        <v>68946604309</v>
      </c>
      <c r="J335" s="5">
        <v>4648407202</v>
      </c>
      <c r="K335" s="5">
        <v>9854943</v>
      </c>
      <c r="L335" s="5">
        <f t="shared" si="35"/>
        <v>73604866454</v>
      </c>
      <c r="M335" s="5">
        <v>773707307</v>
      </c>
      <c r="N335" s="5">
        <f t="shared" si="36"/>
        <v>72831159147</v>
      </c>
      <c r="O335" s="5">
        <v>68171229061</v>
      </c>
      <c r="P335" s="6">
        <v>5.2755000000000001</v>
      </c>
      <c r="Q335" s="5">
        <f t="shared" si="37"/>
        <v>359637319</v>
      </c>
      <c r="R335" s="5">
        <v>10091543</v>
      </c>
      <c r="S335" s="5">
        <f t="shared" si="38"/>
        <v>349545776</v>
      </c>
      <c r="T335" s="5">
        <v>2292688524</v>
      </c>
      <c r="U335" s="5">
        <f t="shared" si="39"/>
        <v>70538470623</v>
      </c>
      <c r="V335" s="6">
        <f t="shared" si="40"/>
        <v>4.9554</v>
      </c>
      <c r="W335" s="6">
        <v>5.2755000000000001</v>
      </c>
      <c r="X335" s="5">
        <f t="shared" si="41"/>
        <v>388302473</v>
      </c>
    </row>
    <row r="336" spans="1:24" x14ac:dyDescent="0.25">
      <c r="A336">
        <v>2017</v>
      </c>
      <c r="B336">
        <v>62</v>
      </c>
      <c r="C336" t="s">
        <v>466</v>
      </c>
      <c r="D336" s="4">
        <v>8</v>
      </c>
      <c r="E336" t="s">
        <v>0</v>
      </c>
      <c r="F336" t="s">
        <v>480</v>
      </c>
      <c r="G336" t="s">
        <v>97</v>
      </c>
      <c r="H336" t="s">
        <v>480</v>
      </c>
      <c r="I336" s="5">
        <v>291892696</v>
      </c>
      <c r="J336" s="5">
        <v>0</v>
      </c>
      <c r="K336" s="5">
        <v>0</v>
      </c>
      <c r="L336" s="5">
        <f t="shared" si="35"/>
        <v>291892696</v>
      </c>
      <c r="M336" s="5">
        <v>267956</v>
      </c>
      <c r="N336" s="5">
        <f t="shared" si="36"/>
        <v>291624740</v>
      </c>
      <c r="O336" s="5">
        <v>280497492</v>
      </c>
      <c r="P336" s="6">
        <v>3.1976</v>
      </c>
      <c r="Q336" s="5">
        <f t="shared" si="37"/>
        <v>896919</v>
      </c>
      <c r="R336" s="5">
        <v>0</v>
      </c>
      <c r="S336" s="5">
        <f t="shared" si="38"/>
        <v>896919</v>
      </c>
      <c r="T336" s="5">
        <v>0</v>
      </c>
      <c r="U336" s="5">
        <f t="shared" si="39"/>
        <v>291624740</v>
      </c>
      <c r="V336" s="6">
        <f t="shared" si="40"/>
        <v>3.0756000000000001</v>
      </c>
      <c r="W336" s="6">
        <v>3.1976</v>
      </c>
      <c r="X336" s="5">
        <f t="shared" si="41"/>
        <v>933356</v>
      </c>
    </row>
    <row r="337" spans="1:24" x14ac:dyDescent="0.25">
      <c r="A337">
        <v>2017</v>
      </c>
      <c r="B337">
        <v>62</v>
      </c>
      <c r="C337" t="s">
        <v>466</v>
      </c>
      <c r="D337" s="4">
        <v>8</v>
      </c>
      <c r="E337" t="s">
        <v>0</v>
      </c>
      <c r="F337" t="s">
        <v>481</v>
      </c>
      <c r="G337" t="s">
        <v>105</v>
      </c>
      <c r="H337" t="s">
        <v>481</v>
      </c>
      <c r="I337" s="5">
        <v>68946604309</v>
      </c>
      <c r="J337" s="5">
        <v>4648407202</v>
      </c>
      <c r="K337" s="5">
        <v>9854943</v>
      </c>
      <c r="L337" s="5">
        <f t="shared" si="35"/>
        <v>73604866454</v>
      </c>
      <c r="M337" s="5">
        <v>773707307</v>
      </c>
      <c r="N337" s="5">
        <f t="shared" si="36"/>
        <v>72831159147</v>
      </c>
      <c r="O337" s="5">
        <v>68171229061</v>
      </c>
      <c r="P337" s="6">
        <v>1.4999999999999999E-2</v>
      </c>
      <c r="Q337" s="5">
        <f t="shared" si="37"/>
        <v>1022568</v>
      </c>
      <c r="R337" s="5">
        <v>0</v>
      </c>
      <c r="S337" s="5">
        <f t="shared" si="38"/>
        <v>1022568</v>
      </c>
      <c r="T337" s="5">
        <v>0</v>
      </c>
      <c r="U337" s="5">
        <f t="shared" si="39"/>
        <v>72831159147</v>
      </c>
      <c r="V337" s="6">
        <f t="shared" si="40"/>
        <v>1.4E-2</v>
      </c>
      <c r="W337" s="6">
        <v>1.4999999999999999E-2</v>
      </c>
      <c r="X337" s="5">
        <f t="shared" si="41"/>
        <v>1104073</v>
      </c>
    </row>
    <row r="338" spans="1:24" x14ac:dyDescent="0.25">
      <c r="A338">
        <v>2017</v>
      </c>
      <c r="B338">
        <v>62</v>
      </c>
      <c r="C338" t="s">
        <v>466</v>
      </c>
      <c r="D338" s="4">
        <v>8</v>
      </c>
      <c r="E338" t="s">
        <v>0</v>
      </c>
      <c r="F338" t="s">
        <v>482</v>
      </c>
      <c r="G338" t="s">
        <v>97</v>
      </c>
      <c r="H338" t="s">
        <v>482</v>
      </c>
      <c r="I338" s="5">
        <v>81213556</v>
      </c>
      <c r="J338" s="5">
        <v>0</v>
      </c>
      <c r="K338" s="5">
        <v>0</v>
      </c>
      <c r="L338" s="5">
        <f t="shared" si="35"/>
        <v>81213556</v>
      </c>
      <c r="M338" s="5">
        <v>512589</v>
      </c>
      <c r="N338" s="5">
        <f t="shared" si="36"/>
        <v>80700967</v>
      </c>
      <c r="O338" s="5">
        <v>77093645</v>
      </c>
      <c r="P338" s="6">
        <v>2.8117999999999999</v>
      </c>
      <c r="Q338" s="5">
        <f t="shared" si="37"/>
        <v>216772</v>
      </c>
      <c r="R338" s="5">
        <v>0</v>
      </c>
      <c r="S338" s="5">
        <f t="shared" si="38"/>
        <v>216772</v>
      </c>
      <c r="T338" s="5">
        <v>0</v>
      </c>
      <c r="U338" s="5">
        <f t="shared" si="39"/>
        <v>80700967</v>
      </c>
      <c r="V338" s="6">
        <f t="shared" si="40"/>
        <v>2.6861000000000002</v>
      </c>
      <c r="W338" s="6">
        <v>2.8117999999999999</v>
      </c>
      <c r="X338" s="5">
        <f t="shared" si="41"/>
        <v>228356</v>
      </c>
    </row>
    <row r="339" spans="1:24" x14ac:dyDescent="0.25">
      <c r="A339">
        <v>2017</v>
      </c>
      <c r="B339">
        <v>62</v>
      </c>
      <c r="C339" t="s">
        <v>466</v>
      </c>
      <c r="D339" s="4">
        <v>8</v>
      </c>
      <c r="E339" t="s">
        <v>0</v>
      </c>
      <c r="F339" t="s">
        <v>483</v>
      </c>
      <c r="G339" t="s">
        <v>97</v>
      </c>
      <c r="H339" t="s">
        <v>483</v>
      </c>
      <c r="I339" s="5">
        <v>2813053003</v>
      </c>
      <c r="J339" s="5">
        <v>0</v>
      </c>
      <c r="K339" s="5">
        <v>0</v>
      </c>
      <c r="L339" s="5">
        <f t="shared" si="35"/>
        <v>2813053003</v>
      </c>
      <c r="M339" s="5">
        <v>17168622</v>
      </c>
      <c r="N339" s="5">
        <f t="shared" si="36"/>
        <v>2795884381</v>
      </c>
      <c r="O339" s="5">
        <v>2616015346</v>
      </c>
      <c r="P339" s="6">
        <v>1.9581</v>
      </c>
      <c r="Q339" s="5">
        <f t="shared" si="37"/>
        <v>5122420</v>
      </c>
      <c r="R339" s="5">
        <v>0</v>
      </c>
      <c r="S339" s="5">
        <f t="shared" si="38"/>
        <v>5122420</v>
      </c>
      <c r="T339" s="5">
        <v>0</v>
      </c>
      <c r="U339" s="5">
        <f t="shared" si="39"/>
        <v>2795884381</v>
      </c>
      <c r="V339" s="6">
        <f t="shared" si="40"/>
        <v>1.8321000000000001</v>
      </c>
      <c r="W339" s="6">
        <v>1.9581</v>
      </c>
      <c r="X339" s="5">
        <f t="shared" si="41"/>
        <v>5508239</v>
      </c>
    </row>
    <row r="340" spans="1:24" x14ac:dyDescent="0.25">
      <c r="A340">
        <v>2017</v>
      </c>
      <c r="B340">
        <v>62</v>
      </c>
      <c r="C340" t="s">
        <v>466</v>
      </c>
      <c r="D340" s="4">
        <v>8</v>
      </c>
      <c r="E340" t="s">
        <v>0</v>
      </c>
      <c r="F340" t="s">
        <v>484</v>
      </c>
      <c r="G340" t="s">
        <v>97</v>
      </c>
      <c r="H340" t="s">
        <v>484</v>
      </c>
      <c r="I340" s="5">
        <v>142920510</v>
      </c>
      <c r="J340" s="5">
        <v>0</v>
      </c>
      <c r="K340" s="5">
        <v>0</v>
      </c>
      <c r="L340" s="5">
        <f t="shared" si="35"/>
        <v>142920510</v>
      </c>
      <c r="M340" s="5">
        <v>5899778</v>
      </c>
      <c r="N340" s="5">
        <f t="shared" si="36"/>
        <v>137020732</v>
      </c>
      <c r="O340" s="5">
        <v>129071302</v>
      </c>
      <c r="P340" s="6">
        <v>0.91369999999999996</v>
      </c>
      <c r="Q340" s="5">
        <f t="shared" si="37"/>
        <v>117932</v>
      </c>
      <c r="R340" s="5">
        <v>0</v>
      </c>
      <c r="S340" s="5">
        <f t="shared" si="38"/>
        <v>117932</v>
      </c>
      <c r="T340" s="5">
        <v>0</v>
      </c>
      <c r="U340" s="5">
        <f t="shared" si="39"/>
        <v>137020732</v>
      </c>
      <c r="V340" s="6">
        <f t="shared" si="40"/>
        <v>0.86070000000000002</v>
      </c>
      <c r="W340" s="6">
        <v>0.91369999999999996</v>
      </c>
      <c r="X340" s="5">
        <f t="shared" si="41"/>
        <v>130586</v>
      </c>
    </row>
    <row r="341" spans="1:24" x14ac:dyDescent="0.25">
      <c r="A341">
        <v>2017</v>
      </c>
      <c r="B341">
        <v>62</v>
      </c>
      <c r="C341" t="s">
        <v>466</v>
      </c>
      <c r="D341" s="4">
        <v>8</v>
      </c>
      <c r="E341" t="s">
        <v>0</v>
      </c>
      <c r="F341" t="s">
        <v>485</v>
      </c>
      <c r="G341" t="s">
        <v>97</v>
      </c>
      <c r="H341" t="s">
        <v>485</v>
      </c>
      <c r="I341" s="5">
        <v>200851322</v>
      </c>
      <c r="J341" s="5">
        <v>0</v>
      </c>
      <c r="K341" s="5">
        <v>0</v>
      </c>
      <c r="L341" s="5">
        <f t="shared" si="35"/>
        <v>200851322</v>
      </c>
      <c r="M341" s="5">
        <v>927892</v>
      </c>
      <c r="N341" s="5">
        <f t="shared" si="36"/>
        <v>199923430</v>
      </c>
      <c r="O341" s="5">
        <v>191054837</v>
      </c>
      <c r="P341" s="6">
        <v>2.3744999999999998</v>
      </c>
      <c r="Q341" s="5">
        <f t="shared" si="37"/>
        <v>453660</v>
      </c>
      <c r="R341" s="5">
        <v>0</v>
      </c>
      <c r="S341" s="5">
        <f t="shared" si="38"/>
        <v>453660</v>
      </c>
      <c r="T341" s="5">
        <v>0</v>
      </c>
      <c r="U341" s="5">
        <f t="shared" si="39"/>
        <v>199923430</v>
      </c>
      <c r="V341" s="6">
        <f t="shared" si="40"/>
        <v>2.2692000000000001</v>
      </c>
      <c r="W341" s="6">
        <v>2.3744999999999998</v>
      </c>
      <c r="X341" s="5">
        <f t="shared" si="41"/>
        <v>476921</v>
      </c>
    </row>
    <row r="342" spans="1:24" x14ac:dyDescent="0.25">
      <c r="A342">
        <v>2017</v>
      </c>
      <c r="B342">
        <v>62</v>
      </c>
      <c r="C342" t="s">
        <v>466</v>
      </c>
      <c r="D342" s="4">
        <v>8</v>
      </c>
      <c r="E342" t="s">
        <v>0</v>
      </c>
      <c r="F342" t="s">
        <v>486</v>
      </c>
      <c r="G342" t="s">
        <v>97</v>
      </c>
      <c r="H342" t="s">
        <v>486</v>
      </c>
      <c r="I342" s="5">
        <v>923447230</v>
      </c>
      <c r="J342" s="5">
        <v>0</v>
      </c>
      <c r="K342" s="5">
        <v>0</v>
      </c>
      <c r="L342" s="5">
        <f t="shared" si="35"/>
        <v>923447230</v>
      </c>
      <c r="M342" s="5">
        <v>2820193</v>
      </c>
      <c r="N342" s="5">
        <f t="shared" si="36"/>
        <v>920627037</v>
      </c>
      <c r="O342" s="5">
        <v>883900736</v>
      </c>
      <c r="P342" s="6">
        <v>1.9117999999999999</v>
      </c>
      <c r="Q342" s="5">
        <f t="shared" si="37"/>
        <v>1689841</v>
      </c>
      <c r="R342" s="5">
        <v>0</v>
      </c>
      <c r="S342" s="5">
        <f t="shared" si="38"/>
        <v>1689841</v>
      </c>
      <c r="T342" s="5">
        <v>0</v>
      </c>
      <c r="U342" s="5">
        <f t="shared" si="39"/>
        <v>920627037</v>
      </c>
      <c r="V342" s="6">
        <f t="shared" si="40"/>
        <v>1.8354999999999999</v>
      </c>
      <c r="W342" s="6">
        <v>1.9117999999999999</v>
      </c>
      <c r="X342" s="5">
        <f t="shared" si="41"/>
        <v>1765446</v>
      </c>
    </row>
    <row r="343" spans="1:24" x14ac:dyDescent="0.25">
      <c r="A343">
        <v>2017</v>
      </c>
      <c r="B343">
        <v>63</v>
      </c>
      <c r="C343" t="s">
        <v>487</v>
      </c>
      <c r="D343" s="4">
        <v>8</v>
      </c>
      <c r="E343" t="s">
        <v>0</v>
      </c>
      <c r="F343" t="s">
        <v>487</v>
      </c>
      <c r="G343" t="s">
        <v>94</v>
      </c>
      <c r="H343" t="s">
        <v>95</v>
      </c>
      <c r="I343" s="5">
        <v>25934569084</v>
      </c>
      <c r="J343" s="5">
        <v>5391219543</v>
      </c>
      <c r="K343" s="5">
        <v>97819357</v>
      </c>
      <c r="L343" s="5">
        <f t="shared" si="35"/>
        <v>31423607984</v>
      </c>
      <c r="M343" s="5">
        <v>690908151</v>
      </c>
      <c r="N343" s="5">
        <f t="shared" si="36"/>
        <v>30732699833</v>
      </c>
      <c r="O343" s="5">
        <v>28526350912</v>
      </c>
      <c r="P343" s="6">
        <v>6.7815000000000003</v>
      </c>
      <c r="Q343" s="5">
        <f t="shared" si="37"/>
        <v>193451449</v>
      </c>
      <c r="R343" s="5">
        <v>6786265</v>
      </c>
      <c r="S343" s="5">
        <f t="shared" si="38"/>
        <v>186665184</v>
      </c>
      <c r="T343" s="5">
        <v>1274965831</v>
      </c>
      <c r="U343" s="5">
        <f t="shared" si="39"/>
        <v>29457734002</v>
      </c>
      <c r="V343" s="6">
        <f t="shared" si="40"/>
        <v>6.3367000000000004</v>
      </c>
      <c r="W343" s="6">
        <v>6.7815000000000003</v>
      </c>
      <c r="X343" s="5">
        <f t="shared" si="41"/>
        <v>213099198</v>
      </c>
    </row>
    <row r="344" spans="1:24" x14ac:dyDescent="0.25">
      <c r="A344">
        <v>2017</v>
      </c>
      <c r="B344">
        <v>63</v>
      </c>
      <c r="C344" t="s">
        <v>487</v>
      </c>
      <c r="D344" s="4">
        <v>8</v>
      </c>
      <c r="E344" t="s">
        <v>0</v>
      </c>
      <c r="F344" t="s">
        <v>488</v>
      </c>
      <c r="G344" t="s">
        <v>97</v>
      </c>
      <c r="H344" t="s">
        <v>488</v>
      </c>
      <c r="I344" s="5">
        <v>15383291244</v>
      </c>
      <c r="J344" s="5">
        <v>3628014545</v>
      </c>
      <c r="K344" s="5">
        <v>67168140</v>
      </c>
      <c r="L344" s="5">
        <f t="shared" si="35"/>
        <v>19078473929</v>
      </c>
      <c r="M344" s="5">
        <v>719150063</v>
      </c>
      <c r="N344" s="5">
        <f t="shared" si="36"/>
        <v>18359323866</v>
      </c>
      <c r="O344" s="5">
        <v>17047014421</v>
      </c>
      <c r="P344" s="6">
        <v>0.2109</v>
      </c>
      <c r="Q344" s="5">
        <f t="shared" si="37"/>
        <v>3595215</v>
      </c>
      <c r="R344" s="5">
        <v>2745</v>
      </c>
      <c r="S344" s="5">
        <f t="shared" si="38"/>
        <v>3592470</v>
      </c>
      <c r="T344" s="5">
        <v>16762503</v>
      </c>
      <c r="U344" s="5">
        <f t="shared" si="39"/>
        <v>18342561363</v>
      </c>
      <c r="V344" s="6">
        <f t="shared" si="40"/>
        <v>0.19589999999999999</v>
      </c>
      <c r="W344" s="6">
        <v>0.2109</v>
      </c>
      <c r="X344" s="5">
        <f t="shared" si="41"/>
        <v>4023650</v>
      </c>
    </row>
    <row r="345" spans="1:24" x14ac:dyDescent="0.25">
      <c r="A345">
        <v>2017</v>
      </c>
      <c r="B345">
        <v>63</v>
      </c>
      <c r="C345" t="s">
        <v>487</v>
      </c>
      <c r="D345" s="4">
        <v>8</v>
      </c>
      <c r="E345" t="s">
        <v>0</v>
      </c>
      <c r="F345" t="s">
        <v>489</v>
      </c>
      <c r="G345" t="s">
        <v>97</v>
      </c>
      <c r="H345" t="s">
        <v>489</v>
      </c>
      <c r="I345" s="5">
        <v>15383291244</v>
      </c>
      <c r="J345" s="5">
        <v>3628014545</v>
      </c>
      <c r="K345" s="5">
        <v>67168140</v>
      </c>
      <c r="L345" s="5">
        <f t="shared" si="35"/>
        <v>19078473929</v>
      </c>
      <c r="M345" s="5">
        <v>719150063</v>
      </c>
      <c r="N345" s="5">
        <f t="shared" si="36"/>
        <v>18359323866</v>
      </c>
      <c r="O345" s="5">
        <v>17047014421</v>
      </c>
      <c r="P345" s="6">
        <v>0.56189999999999996</v>
      </c>
      <c r="Q345" s="5">
        <f t="shared" si="37"/>
        <v>9578717</v>
      </c>
      <c r="R345" s="5">
        <v>7313</v>
      </c>
      <c r="S345" s="5">
        <f t="shared" si="38"/>
        <v>9571404</v>
      </c>
      <c r="T345" s="5">
        <v>16762503</v>
      </c>
      <c r="U345" s="5">
        <f t="shared" si="39"/>
        <v>18342561363</v>
      </c>
      <c r="V345" s="6">
        <f t="shared" si="40"/>
        <v>0.52180000000000004</v>
      </c>
      <c r="W345" s="6">
        <v>0.56189999999999996</v>
      </c>
      <c r="X345" s="5">
        <f t="shared" si="41"/>
        <v>10720195</v>
      </c>
    </row>
    <row r="346" spans="1:24" x14ac:dyDescent="0.25">
      <c r="A346">
        <v>2017</v>
      </c>
      <c r="B346">
        <v>63</v>
      </c>
      <c r="C346" t="s">
        <v>487</v>
      </c>
      <c r="D346" s="4">
        <v>8</v>
      </c>
      <c r="E346" t="s">
        <v>0</v>
      </c>
      <c r="F346" t="s">
        <v>490</v>
      </c>
      <c r="G346" t="s">
        <v>97</v>
      </c>
      <c r="H346" t="s">
        <v>490</v>
      </c>
      <c r="I346" s="5">
        <v>639686</v>
      </c>
      <c r="J346" s="5">
        <v>0</v>
      </c>
      <c r="K346" s="5">
        <v>297652</v>
      </c>
      <c r="L346" s="5">
        <f t="shared" si="35"/>
        <v>937338</v>
      </c>
      <c r="M346" s="5">
        <v>0</v>
      </c>
      <c r="N346" s="5">
        <f t="shared" si="36"/>
        <v>937338</v>
      </c>
      <c r="O346" s="5">
        <v>940937</v>
      </c>
      <c r="P346" s="6">
        <v>9.1272000000000002</v>
      </c>
      <c r="Q346" s="5">
        <f t="shared" si="37"/>
        <v>8588</v>
      </c>
      <c r="R346" s="5">
        <v>0</v>
      </c>
      <c r="S346" s="5">
        <f t="shared" si="38"/>
        <v>8588</v>
      </c>
      <c r="T346" s="5">
        <v>0</v>
      </c>
      <c r="U346" s="5">
        <f t="shared" si="39"/>
        <v>937338</v>
      </c>
      <c r="V346" s="6">
        <f t="shared" si="40"/>
        <v>9.1621000000000006</v>
      </c>
      <c r="W346" s="6">
        <v>9.1272000000000002</v>
      </c>
      <c r="X346" s="5">
        <f t="shared" si="41"/>
        <v>8555</v>
      </c>
    </row>
    <row r="347" spans="1:24" x14ac:dyDescent="0.25">
      <c r="A347">
        <v>2017</v>
      </c>
      <c r="B347">
        <v>63</v>
      </c>
      <c r="C347" t="s">
        <v>487</v>
      </c>
      <c r="D347" s="4">
        <v>8</v>
      </c>
      <c r="E347" t="s">
        <v>0</v>
      </c>
      <c r="F347" t="s">
        <v>491</v>
      </c>
      <c r="G347" t="s">
        <v>97</v>
      </c>
      <c r="H347" t="s">
        <v>491</v>
      </c>
      <c r="I347" s="5">
        <v>15383291244</v>
      </c>
      <c r="J347" s="5">
        <v>3628014545</v>
      </c>
      <c r="K347" s="5">
        <v>67168140</v>
      </c>
      <c r="L347" s="5">
        <f t="shared" si="35"/>
        <v>19078473929</v>
      </c>
      <c r="M347" s="5">
        <v>719150063</v>
      </c>
      <c r="N347" s="5">
        <f t="shared" si="36"/>
        <v>18359323866</v>
      </c>
      <c r="O347" s="5">
        <v>17047014421</v>
      </c>
      <c r="P347" s="6">
        <v>0.1</v>
      </c>
      <c r="Q347" s="5">
        <f t="shared" si="37"/>
        <v>1704701</v>
      </c>
      <c r="R347" s="5">
        <v>1302</v>
      </c>
      <c r="S347" s="5">
        <f t="shared" si="38"/>
        <v>1703399</v>
      </c>
      <c r="T347" s="5">
        <v>16762503</v>
      </c>
      <c r="U347" s="5">
        <f t="shared" si="39"/>
        <v>18342561363</v>
      </c>
      <c r="V347" s="6">
        <f t="shared" si="40"/>
        <v>9.2899999999999996E-2</v>
      </c>
      <c r="W347" s="6">
        <v>0.1</v>
      </c>
      <c r="X347" s="5">
        <f t="shared" si="41"/>
        <v>1907847</v>
      </c>
    </row>
    <row r="348" spans="1:24" x14ac:dyDescent="0.25">
      <c r="A348">
        <v>2017</v>
      </c>
      <c r="B348">
        <v>64</v>
      </c>
      <c r="C348" t="s">
        <v>492</v>
      </c>
      <c r="D348" s="4">
        <v>7</v>
      </c>
      <c r="E348" t="s">
        <v>0</v>
      </c>
      <c r="F348" t="s">
        <v>493</v>
      </c>
      <c r="G348" t="s">
        <v>97</v>
      </c>
      <c r="H348" t="s">
        <v>493</v>
      </c>
      <c r="I348" s="5">
        <v>2235208285</v>
      </c>
      <c r="J348" s="5">
        <v>824736787</v>
      </c>
      <c r="K348" s="5">
        <v>15875306</v>
      </c>
      <c r="L348" s="5">
        <f t="shared" si="35"/>
        <v>3075820378</v>
      </c>
      <c r="M348" s="5">
        <v>13842989</v>
      </c>
      <c r="N348" s="5">
        <f t="shared" si="36"/>
        <v>3061977389</v>
      </c>
      <c r="O348" s="5">
        <v>2993730330</v>
      </c>
      <c r="P348" s="6">
        <v>1.1000000000000001</v>
      </c>
      <c r="Q348" s="5">
        <f t="shared" si="37"/>
        <v>3293103</v>
      </c>
      <c r="R348" s="5">
        <v>0</v>
      </c>
      <c r="S348" s="5">
        <f t="shared" si="38"/>
        <v>3293103</v>
      </c>
      <c r="T348" s="5">
        <v>0</v>
      </c>
      <c r="U348" s="5">
        <f t="shared" si="39"/>
        <v>3061977389</v>
      </c>
      <c r="V348" s="6">
        <f t="shared" si="40"/>
        <v>1.0754999999999999</v>
      </c>
      <c r="W348" s="6">
        <v>1.1000000000000001</v>
      </c>
      <c r="X348" s="5">
        <f t="shared" si="41"/>
        <v>3383402</v>
      </c>
    </row>
    <row r="349" spans="1:24" x14ac:dyDescent="0.25">
      <c r="A349">
        <v>2017</v>
      </c>
      <c r="B349">
        <v>64</v>
      </c>
      <c r="C349" t="s">
        <v>492</v>
      </c>
      <c r="D349" s="4">
        <v>7</v>
      </c>
      <c r="E349" t="s">
        <v>0</v>
      </c>
      <c r="F349" t="s">
        <v>492</v>
      </c>
      <c r="G349" t="s">
        <v>94</v>
      </c>
      <c r="H349" t="s">
        <v>95</v>
      </c>
      <c r="I349" s="5">
        <v>2588391950</v>
      </c>
      <c r="J349" s="5">
        <v>886645091</v>
      </c>
      <c r="K349" s="5">
        <v>16758491</v>
      </c>
      <c r="L349" s="5">
        <f t="shared" si="35"/>
        <v>3491795532</v>
      </c>
      <c r="M349" s="5">
        <v>19350239</v>
      </c>
      <c r="N349" s="5">
        <f t="shared" si="36"/>
        <v>3472445293</v>
      </c>
      <c r="O349" s="5">
        <v>3382856541</v>
      </c>
      <c r="P349" s="6">
        <v>9.0914000000000001</v>
      </c>
      <c r="Q349" s="5">
        <f t="shared" si="37"/>
        <v>30754902</v>
      </c>
      <c r="R349" s="5">
        <v>0</v>
      </c>
      <c r="S349" s="5">
        <f t="shared" si="38"/>
        <v>30754902</v>
      </c>
      <c r="T349" s="5">
        <v>0</v>
      </c>
      <c r="U349" s="5">
        <f t="shared" si="39"/>
        <v>3472445293</v>
      </c>
      <c r="V349" s="6">
        <f t="shared" si="40"/>
        <v>8.8567999999999998</v>
      </c>
      <c r="W349" s="6">
        <v>9.8892000000000007</v>
      </c>
      <c r="X349" s="5">
        <f t="shared" si="41"/>
        <v>34531064</v>
      </c>
    </row>
    <row r="350" spans="1:24" x14ac:dyDescent="0.25">
      <c r="A350">
        <v>2017</v>
      </c>
      <c r="B350">
        <v>65</v>
      </c>
      <c r="C350" t="s">
        <v>494</v>
      </c>
      <c r="D350" s="4">
        <v>8</v>
      </c>
      <c r="E350" t="s">
        <v>0</v>
      </c>
      <c r="F350" t="s">
        <v>495</v>
      </c>
      <c r="G350" t="s">
        <v>97</v>
      </c>
      <c r="H350" t="s">
        <v>495</v>
      </c>
      <c r="I350" s="5">
        <v>21542564250</v>
      </c>
      <c r="J350" s="5">
        <v>821490169</v>
      </c>
      <c r="K350" s="5">
        <v>33161905</v>
      </c>
      <c r="L350" s="5">
        <f t="shared" si="35"/>
        <v>22397216324</v>
      </c>
      <c r="M350" s="5">
        <v>729407905</v>
      </c>
      <c r="N350" s="5">
        <f t="shared" si="36"/>
        <v>21667808419</v>
      </c>
      <c r="O350" s="5">
        <v>20691955772</v>
      </c>
      <c r="P350" s="6">
        <v>1.47</v>
      </c>
      <c r="Q350" s="5">
        <f t="shared" si="37"/>
        <v>30417175</v>
      </c>
      <c r="R350" s="5">
        <v>0</v>
      </c>
      <c r="S350" s="5">
        <f t="shared" si="38"/>
        <v>30417175</v>
      </c>
      <c r="T350" s="5">
        <v>0</v>
      </c>
      <c r="U350" s="5">
        <f t="shared" si="39"/>
        <v>21667808419</v>
      </c>
      <c r="V350" s="6">
        <f t="shared" si="40"/>
        <v>1.4037999999999999</v>
      </c>
      <c r="W350" s="6">
        <v>1.47</v>
      </c>
      <c r="X350" s="5">
        <f t="shared" si="41"/>
        <v>32923908</v>
      </c>
    </row>
    <row r="351" spans="1:24" x14ac:dyDescent="0.25">
      <c r="A351">
        <v>2017</v>
      </c>
      <c r="B351">
        <v>65</v>
      </c>
      <c r="C351" t="s">
        <v>494</v>
      </c>
      <c r="D351" s="4">
        <v>8</v>
      </c>
      <c r="E351" t="s">
        <v>0</v>
      </c>
      <c r="F351" t="s">
        <v>496</v>
      </c>
      <c r="G351" t="s">
        <v>105</v>
      </c>
      <c r="H351" t="s">
        <v>496</v>
      </c>
      <c r="I351" s="5">
        <v>22918782999</v>
      </c>
      <c r="J351" s="5">
        <v>902447471</v>
      </c>
      <c r="K351" s="5">
        <v>36939670</v>
      </c>
      <c r="L351" s="5">
        <f t="shared" si="35"/>
        <v>23858170140</v>
      </c>
      <c r="M351" s="5">
        <v>737851434</v>
      </c>
      <c r="N351" s="5">
        <f t="shared" si="36"/>
        <v>23120318706</v>
      </c>
      <c r="O351" s="5">
        <v>22065974488</v>
      </c>
      <c r="P351" s="6">
        <v>1.7100000000000001E-2</v>
      </c>
      <c r="Q351" s="5">
        <f t="shared" si="37"/>
        <v>377328</v>
      </c>
      <c r="R351" s="5">
        <v>0</v>
      </c>
      <c r="S351" s="5">
        <f t="shared" si="38"/>
        <v>377328</v>
      </c>
      <c r="T351" s="5">
        <v>0</v>
      </c>
      <c r="U351" s="5">
        <f t="shared" si="39"/>
        <v>23120318706</v>
      </c>
      <c r="V351" s="6">
        <f t="shared" si="40"/>
        <v>1.6299999999999999E-2</v>
      </c>
      <c r="W351" s="6">
        <v>1.7100000000000001E-2</v>
      </c>
      <c r="X351" s="5">
        <f t="shared" si="41"/>
        <v>407975</v>
      </c>
    </row>
    <row r="352" spans="1:24" x14ac:dyDescent="0.25">
      <c r="A352">
        <v>2017</v>
      </c>
      <c r="B352">
        <v>65</v>
      </c>
      <c r="C352" t="s">
        <v>494</v>
      </c>
      <c r="D352" s="4">
        <v>8</v>
      </c>
      <c r="E352" t="s">
        <v>0</v>
      </c>
      <c r="F352" t="s">
        <v>497</v>
      </c>
      <c r="G352" t="s">
        <v>97</v>
      </c>
      <c r="H352" t="s">
        <v>497</v>
      </c>
      <c r="I352" s="5">
        <v>211441449</v>
      </c>
      <c r="J352" s="5">
        <v>15214160</v>
      </c>
      <c r="K352" s="5">
        <v>0</v>
      </c>
      <c r="L352" s="5">
        <f t="shared" si="35"/>
        <v>226655609</v>
      </c>
      <c r="M352" s="5">
        <v>5353701</v>
      </c>
      <c r="N352" s="5">
        <f t="shared" si="36"/>
        <v>221301908</v>
      </c>
      <c r="O352" s="5">
        <v>206185924</v>
      </c>
      <c r="P352" s="6">
        <v>0.21</v>
      </c>
      <c r="Q352" s="5">
        <f t="shared" si="37"/>
        <v>43299</v>
      </c>
      <c r="R352" s="5">
        <v>0</v>
      </c>
      <c r="S352" s="5">
        <f t="shared" si="38"/>
        <v>43299</v>
      </c>
      <c r="T352" s="5">
        <v>0</v>
      </c>
      <c r="U352" s="5">
        <f t="shared" si="39"/>
        <v>221301908</v>
      </c>
      <c r="V352" s="6">
        <f t="shared" si="40"/>
        <v>0.19570000000000001</v>
      </c>
      <c r="W352" s="6">
        <v>0.21</v>
      </c>
      <c r="X352" s="5">
        <f t="shared" si="41"/>
        <v>47598</v>
      </c>
    </row>
    <row r="353" spans="1:24" x14ac:dyDescent="0.25">
      <c r="A353">
        <v>2017</v>
      </c>
      <c r="B353">
        <v>65</v>
      </c>
      <c r="C353" t="s">
        <v>494</v>
      </c>
      <c r="D353" s="4">
        <v>8</v>
      </c>
      <c r="E353" t="s">
        <v>0</v>
      </c>
      <c r="F353" t="s">
        <v>498</v>
      </c>
      <c r="G353" t="s">
        <v>94</v>
      </c>
      <c r="H353" t="s">
        <v>95</v>
      </c>
      <c r="I353" s="5">
        <v>22918782999</v>
      </c>
      <c r="J353" s="5">
        <v>902447471</v>
      </c>
      <c r="K353" s="5">
        <v>36939670</v>
      </c>
      <c r="L353" s="5">
        <f t="shared" si="35"/>
        <v>23858170140</v>
      </c>
      <c r="M353" s="5">
        <v>737851434</v>
      </c>
      <c r="N353" s="5">
        <f t="shared" si="36"/>
        <v>23120318706</v>
      </c>
      <c r="O353" s="5">
        <v>22065974488</v>
      </c>
      <c r="P353" s="6">
        <v>5.12</v>
      </c>
      <c r="Q353" s="5">
        <f t="shared" si="37"/>
        <v>112977789</v>
      </c>
      <c r="R353" s="5">
        <v>1175123</v>
      </c>
      <c r="S353" s="5">
        <f t="shared" si="38"/>
        <v>111802666</v>
      </c>
      <c r="T353" s="5">
        <v>265713222</v>
      </c>
      <c r="U353" s="5">
        <f t="shared" si="39"/>
        <v>22854605484</v>
      </c>
      <c r="V353" s="6">
        <f t="shared" si="40"/>
        <v>4.8918999999999997</v>
      </c>
      <c r="W353" s="6">
        <v>5.0999999999999996</v>
      </c>
      <c r="X353" s="5">
        <f t="shared" si="41"/>
        <v>121676668</v>
      </c>
    </row>
    <row r="354" spans="1:24" x14ac:dyDescent="0.25">
      <c r="A354">
        <v>2017</v>
      </c>
      <c r="B354">
        <v>65</v>
      </c>
      <c r="C354" t="s">
        <v>494</v>
      </c>
      <c r="D354" s="4">
        <v>8</v>
      </c>
      <c r="E354" t="s">
        <v>0</v>
      </c>
      <c r="F354" t="s">
        <v>499</v>
      </c>
      <c r="G354" t="s">
        <v>97</v>
      </c>
      <c r="H354" t="s">
        <v>499</v>
      </c>
      <c r="I354" s="5">
        <v>6382863</v>
      </c>
      <c r="J354" s="5">
        <v>0</v>
      </c>
      <c r="K354" s="5">
        <v>0</v>
      </c>
      <c r="L354" s="5">
        <f t="shared" si="35"/>
        <v>6382863</v>
      </c>
      <c r="M354" s="5">
        <v>-4005854</v>
      </c>
      <c r="N354" s="5">
        <f t="shared" si="36"/>
        <v>10388717</v>
      </c>
      <c r="O354" s="5">
        <v>10096416</v>
      </c>
      <c r="P354" s="6">
        <v>8.5</v>
      </c>
      <c r="Q354" s="5">
        <f t="shared" si="37"/>
        <v>85820</v>
      </c>
      <c r="R354" s="5">
        <v>0</v>
      </c>
      <c r="S354" s="5">
        <f t="shared" si="38"/>
        <v>85820</v>
      </c>
      <c r="T354" s="5">
        <v>0</v>
      </c>
      <c r="U354" s="5">
        <f t="shared" si="39"/>
        <v>10388717</v>
      </c>
      <c r="V354" s="6">
        <f t="shared" si="40"/>
        <v>8.2608999999999995</v>
      </c>
      <c r="W354" s="6">
        <v>8.5</v>
      </c>
      <c r="X354" s="5">
        <f t="shared" si="41"/>
        <v>54254</v>
      </c>
    </row>
    <row r="355" spans="1:24" x14ac:dyDescent="0.25">
      <c r="A355">
        <v>2017</v>
      </c>
      <c r="B355">
        <v>65</v>
      </c>
      <c r="C355" t="s">
        <v>494</v>
      </c>
      <c r="D355" s="4">
        <v>8</v>
      </c>
      <c r="E355" t="s">
        <v>0</v>
      </c>
      <c r="F355" t="s">
        <v>500</v>
      </c>
      <c r="G355" t="s">
        <v>105</v>
      </c>
      <c r="H355" t="s">
        <v>500</v>
      </c>
      <c r="I355" s="5">
        <v>22918782999</v>
      </c>
      <c r="J355" s="5">
        <v>902447471</v>
      </c>
      <c r="K355" s="5">
        <v>36939670</v>
      </c>
      <c r="L355" s="5">
        <f t="shared" si="35"/>
        <v>23858170140</v>
      </c>
      <c r="M355" s="5">
        <v>737851434</v>
      </c>
      <c r="N355" s="5">
        <f t="shared" si="36"/>
        <v>23120318706</v>
      </c>
      <c r="O355" s="5">
        <v>22065974488</v>
      </c>
      <c r="P355" s="6">
        <v>0.73</v>
      </c>
      <c r="Q355" s="5">
        <f t="shared" si="37"/>
        <v>16108161</v>
      </c>
      <c r="R355" s="5">
        <v>0</v>
      </c>
      <c r="S355" s="5">
        <f t="shared" si="38"/>
        <v>16108161</v>
      </c>
      <c r="T355" s="5">
        <v>0</v>
      </c>
      <c r="U355" s="5">
        <f t="shared" si="39"/>
        <v>23120318706</v>
      </c>
      <c r="V355" s="6">
        <f t="shared" si="40"/>
        <v>0.69669999999999999</v>
      </c>
      <c r="W355" s="6">
        <v>0.75</v>
      </c>
      <c r="X355" s="5">
        <f t="shared" si="41"/>
        <v>17893628</v>
      </c>
    </row>
    <row r="356" spans="1:24" x14ac:dyDescent="0.25">
      <c r="A356">
        <v>2017</v>
      </c>
      <c r="B356">
        <v>65</v>
      </c>
      <c r="C356" t="s">
        <v>494</v>
      </c>
      <c r="D356" s="4">
        <v>8</v>
      </c>
      <c r="E356" t="s">
        <v>0</v>
      </c>
      <c r="F356" t="s">
        <v>501</v>
      </c>
      <c r="G356" t="s">
        <v>105</v>
      </c>
      <c r="H356" t="s">
        <v>501</v>
      </c>
      <c r="I356" s="5">
        <v>209813081</v>
      </c>
      <c r="J356" s="5">
        <v>5691513</v>
      </c>
      <c r="K356" s="5">
        <v>0</v>
      </c>
      <c r="L356" s="5">
        <f t="shared" si="35"/>
        <v>215504594</v>
      </c>
      <c r="M356" s="5">
        <v>628218</v>
      </c>
      <c r="N356" s="5">
        <f t="shared" si="36"/>
        <v>214876376</v>
      </c>
      <c r="O356" s="5">
        <v>207140675</v>
      </c>
      <c r="P356" s="6">
        <v>0.05</v>
      </c>
      <c r="Q356" s="5">
        <f t="shared" si="37"/>
        <v>10357</v>
      </c>
      <c r="R356" s="5">
        <v>0</v>
      </c>
      <c r="S356" s="5">
        <f t="shared" si="38"/>
        <v>10357</v>
      </c>
      <c r="T356" s="5">
        <v>0</v>
      </c>
      <c r="U356" s="5">
        <f t="shared" si="39"/>
        <v>214876376</v>
      </c>
      <c r="V356" s="6">
        <f t="shared" si="40"/>
        <v>4.82E-2</v>
      </c>
      <c r="W356" s="6">
        <v>0.05</v>
      </c>
      <c r="X356" s="5">
        <f t="shared" si="41"/>
        <v>10775</v>
      </c>
    </row>
    <row r="357" spans="1:24" x14ac:dyDescent="0.25">
      <c r="A357">
        <v>2017</v>
      </c>
      <c r="B357">
        <v>66</v>
      </c>
      <c r="C357" t="s">
        <v>580</v>
      </c>
      <c r="D357" s="4">
        <v>8</v>
      </c>
      <c r="E357" t="s">
        <v>0</v>
      </c>
      <c r="F357" t="s">
        <v>502</v>
      </c>
      <c r="G357" t="s">
        <v>97</v>
      </c>
      <c r="H357" t="s">
        <v>502</v>
      </c>
      <c r="I357" s="5">
        <v>15512733500</v>
      </c>
      <c r="J357" s="5">
        <v>3267553260</v>
      </c>
      <c r="K357" s="5">
        <v>52444224</v>
      </c>
      <c r="L357" s="5">
        <f t="shared" si="35"/>
        <v>18832730984</v>
      </c>
      <c r="M357" s="5">
        <v>171720905</v>
      </c>
      <c r="N357" s="5">
        <f t="shared" si="36"/>
        <v>18661010079</v>
      </c>
      <c r="O357" s="5">
        <v>17559305834</v>
      </c>
      <c r="P357" s="6">
        <v>0.23130000000000001</v>
      </c>
      <c r="Q357" s="5">
        <f t="shared" si="37"/>
        <v>4061467</v>
      </c>
      <c r="R357" s="5">
        <v>0</v>
      </c>
      <c r="S357" s="5">
        <f t="shared" si="38"/>
        <v>4061467</v>
      </c>
      <c r="T357" s="5">
        <v>0</v>
      </c>
      <c r="U357" s="5">
        <f t="shared" si="39"/>
        <v>18661010079</v>
      </c>
      <c r="V357" s="6">
        <f t="shared" si="40"/>
        <v>0.21759999999999999</v>
      </c>
      <c r="W357" s="6">
        <v>0.23130000000000001</v>
      </c>
      <c r="X357" s="5">
        <f t="shared" si="41"/>
        <v>4356011</v>
      </c>
    </row>
    <row r="358" spans="1:24" x14ac:dyDescent="0.25">
      <c r="A358">
        <v>2017</v>
      </c>
      <c r="B358">
        <v>66</v>
      </c>
      <c r="C358" t="s">
        <v>580</v>
      </c>
      <c r="D358" s="4">
        <v>8</v>
      </c>
      <c r="E358" t="s">
        <v>0</v>
      </c>
      <c r="F358" t="s">
        <v>503</v>
      </c>
      <c r="G358" t="s">
        <v>97</v>
      </c>
      <c r="H358" t="s">
        <v>503</v>
      </c>
      <c r="I358" s="5">
        <v>15510623239</v>
      </c>
      <c r="J358" s="5">
        <v>3251577455</v>
      </c>
      <c r="K358" s="5">
        <v>52444224</v>
      </c>
      <c r="L358" s="5">
        <f t="shared" si="35"/>
        <v>18814644918</v>
      </c>
      <c r="M358" s="5">
        <v>171720905</v>
      </c>
      <c r="N358" s="5">
        <f t="shared" si="36"/>
        <v>18642924013</v>
      </c>
      <c r="O358" s="5">
        <v>17529028758</v>
      </c>
      <c r="P358" s="6">
        <v>0.12690000000000001</v>
      </c>
      <c r="Q358" s="5">
        <f t="shared" si="37"/>
        <v>2224434</v>
      </c>
      <c r="R358" s="5">
        <v>0</v>
      </c>
      <c r="S358" s="5">
        <f t="shared" si="38"/>
        <v>2224434</v>
      </c>
      <c r="T358" s="5">
        <v>0</v>
      </c>
      <c r="U358" s="5">
        <f t="shared" si="39"/>
        <v>18642924013</v>
      </c>
      <c r="V358" s="6">
        <f t="shared" si="40"/>
        <v>0.1193</v>
      </c>
      <c r="W358" s="6">
        <v>0.12690000000000001</v>
      </c>
      <c r="X358" s="5">
        <f t="shared" si="41"/>
        <v>2387578</v>
      </c>
    </row>
    <row r="359" spans="1:24" x14ac:dyDescent="0.25">
      <c r="A359">
        <v>2017</v>
      </c>
      <c r="B359">
        <v>66</v>
      </c>
      <c r="C359" t="s">
        <v>580</v>
      </c>
      <c r="D359" s="4">
        <v>8</v>
      </c>
      <c r="E359" t="s">
        <v>0</v>
      </c>
      <c r="F359" t="s">
        <v>504</v>
      </c>
      <c r="G359" t="s">
        <v>97</v>
      </c>
      <c r="H359" t="s">
        <v>504</v>
      </c>
      <c r="I359" s="5">
        <v>5138789094</v>
      </c>
      <c r="J359" s="5">
        <v>2642598213</v>
      </c>
      <c r="K359" s="5">
        <v>38802379</v>
      </c>
      <c r="L359" s="5">
        <f t="shared" si="35"/>
        <v>7820189686</v>
      </c>
      <c r="M359" s="5">
        <v>29922883</v>
      </c>
      <c r="N359" s="5">
        <f t="shared" si="36"/>
        <v>7790266803</v>
      </c>
      <c r="O359" s="5">
        <v>7564588382</v>
      </c>
      <c r="P359" s="6">
        <v>0.38400000000000001</v>
      </c>
      <c r="Q359" s="5">
        <f t="shared" si="37"/>
        <v>2904802</v>
      </c>
      <c r="R359" s="5">
        <v>0</v>
      </c>
      <c r="S359" s="5">
        <f t="shared" si="38"/>
        <v>2904802</v>
      </c>
      <c r="T359" s="5">
        <v>0</v>
      </c>
      <c r="U359" s="5">
        <f t="shared" si="39"/>
        <v>7790266803</v>
      </c>
      <c r="V359" s="6">
        <f t="shared" si="40"/>
        <v>0.37290000000000001</v>
      </c>
      <c r="W359" s="6">
        <v>0.38400000000000001</v>
      </c>
      <c r="X359" s="5">
        <f t="shared" si="41"/>
        <v>3002953</v>
      </c>
    </row>
    <row r="360" spans="1:24" x14ac:dyDescent="0.25">
      <c r="A360">
        <v>2017</v>
      </c>
      <c r="B360">
        <v>66</v>
      </c>
      <c r="C360" t="s">
        <v>580</v>
      </c>
      <c r="D360" s="4">
        <v>8</v>
      </c>
      <c r="E360" t="s">
        <v>0</v>
      </c>
      <c r="F360" t="s">
        <v>505</v>
      </c>
      <c r="G360" t="s">
        <v>105</v>
      </c>
      <c r="H360" t="s">
        <v>505</v>
      </c>
      <c r="I360" s="5">
        <v>15510623239</v>
      </c>
      <c r="J360" s="5">
        <v>3251577455</v>
      </c>
      <c r="K360" s="5">
        <v>52444224</v>
      </c>
      <c r="L360" s="5">
        <f t="shared" si="35"/>
        <v>18814644918</v>
      </c>
      <c r="M360" s="5">
        <v>171720905</v>
      </c>
      <c r="N360" s="5">
        <f t="shared" si="36"/>
        <v>18642924013</v>
      </c>
      <c r="O360" s="5">
        <v>17529028758</v>
      </c>
      <c r="P360" s="6">
        <v>9.2499999999999999E-2</v>
      </c>
      <c r="Q360" s="5">
        <f t="shared" si="37"/>
        <v>1621435</v>
      </c>
      <c r="R360" s="5">
        <v>0</v>
      </c>
      <c r="S360" s="5">
        <f t="shared" si="38"/>
        <v>1621435</v>
      </c>
      <c r="T360" s="5">
        <v>0</v>
      </c>
      <c r="U360" s="5">
        <f t="shared" si="39"/>
        <v>18642924013</v>
      </c>
      <c r="V360" s="6">
        <f t="shared" si="40"/>
        <v>8.6999999999999994E-2</v>
      </c>
      <c r="W360" s="6">
        <v>9.2499999999999999E-2</v>
      </c>
      <c r="X360" s="5">
        <f t="shared" si="41"/>
        <v>1740355</v>
      </c>
    </row>
    <row r="361" spans="1:24" x14ac:dyDescent="0.25">
      <c r="A361">
        <v>2017</v>
      </c>
      <c r="B361">
        <v>66</v>
      </c>
      <c r="C361" t="s">
        <v>580</v>
      </c>
      <c r="D361" s="4">
        <v>8</v>
      </c>
      <c r="E361" t="s">
        <v>0</v>
      </c>
      <c r="F361" t="s">
        <v>506</v>
      </c>
      <c r="G361" t="s">
        <v>105</v>
      </c>
      <c r="H361" t="s">
        <v>507</v>
      </c>
      <c r="I361" s="5">
        <v>15510623239</v>
      </c>
      <c r="J361" s="5">
        <v>3251577455</v>
      </c>
      <c r="K361" s="5">
        <v>52444224</v>
      </c>
      <c r="L361" s="5">
        <f t="shared" si="35"/>
        <v>18814644918</v>
      </c>
      <c r="M361" s="5">
        <v>171720905</v>
      </c>
      <c r="N361" s="5">
        <f t="shared" si="36"/>
        <v>18642924013</v>
      </c>
      <c r="O361" s="5">
        <v>17529028758</v>
      </c>
      <c r="P361" s="6">
        <v>3.2837999999999998</v>
      </c>
      <c r="Q361" s="5">
        <f t="shared" si="37"/>
        <v>57561825</v>
      </c>
      <c r="R361" s="5">
        <v>1704331</v>
      </c>
      <c r="S361" s="5">
        <f t="shared" si="38"/>
        <v>55857494</v>
      </c>
      <c r="T361" s="5">
        <v>605860004</v>
      </c>
      <c r="U361" s="5">
        <f t="shared" si="39"/>
        <v>18037064009</v>
      </c>
      <c r="V361" s="6">
        <f t="shared" si="40"/>
        <v>3.0968</v>
      </c>
      <c r="W361" s="6">
        <v>3.4538000000000002</v>
      </c>
      <c r="X361" s="5">
        <f t="shared" si="41"/>
        <v>64982021</v>
      </c>
    </row>
    <row r="362" spans="1:24" x14ac:dyDescent="0.25">
      <c r="A362">
        <v>2017</v>
      </c>
      <c r="B362">
        <v>66</v>
      </c>
      <c r="C362" t="s">
        <v>580</v>
      </c>
      <c r="D362" s="4">
        <v>8</v>
      </c>
      <c r="E362" t="s">
        <v>0</v>
      </c>
      <c r="F362" t="s">
        <v>112</v>
      </c>
      <c r="G362" t="s">
        <v>97</v>
      </c>
      <c r="H362" t="s">
        <v>112</v>
      </c>
      <c r="I362" s="5">
        <v>5138789094</v>
      </c>
      <c r="J362" s="5">
        <v>2642598213</v>
      </c>
      <c r="K362" s="5">
        <v>38802379</v>
      </c>
      <c r="L362" s="5">
        <f t="shared" si="35"/>
        <v>7820189686</v>
      </c>
      <c r="M362" s="5">
        <v>29922883</v>
      </c>
      <c r="N362" s="5">
        <f t="shared" si="36"/>
        <v>7790266803</v>
      </c>
      <c r="O362" s="5">
        <v>7564588382</v>
      </c>
      <c r="P362" s="6">
        <v>0.51029999999999998</v>
      </c>
      <c r="Q362" s="5">
        <f t="shared" si="37"/>
        <v>3860209</v>
      </c>
      <c r="R362" s="5">
        <v>0</v>
      </c>
      <c r="S362" s="5">
        <f t="shared" si="38"/>
        <v>3860209</v>
      </c>
      <c r="T362" s="5">
        <v>0</v>
      </c>
      <c r="U362" s="5">
        <f t="shared" si="39"/>
        <v>7790266803</v>
      </c>
      <c r="V362" s="6">
        <f t="shared" si="40"/>
        <v>0.4955</v>
      </c>
      <c r="W362" s="6">
        <v>0.9103</v>
      </c>
      <c r="X362" s="5">
        <f t="shared" si="41"/>
        <v>7118719</v>
      </c>
    </row>
    <row r="363" spans="1:24" x14ac:dyDescent="0.25">
      <c r="A363">
        <v>2017</v>
      </c>
      <c r="B363">
        <v>66</v>
      </c>
      <c r="C363" t="s">
        <v>580</v>
      </c>
      <c r="D363" s="4">
        <v>8</v>
      </c>
      <c r="E363" t="s">
        <v>0</v>
      </c>
      <c r="F363" t="s">
        <v>508</v>
      </c>
      <c r="G363" t="s">
        <v>105</v>
      </c>
      <c r="H363" t="s">
        <v>508</v>
      </c>
      <c r="I363" s="5">
        <v>15260911941</v>
      </c>
      <c r="J363" s="5">
        <v>3157938640</v>
      </c>
      <c r="K363" s="5">
        <v>52444224</v>
      </c>
      <c r="L363" s="5">
        <f t="shared" si="35"/>
        <v>18471294805</v>
      </c>
      <c r="M363" s="5">
        <v>165047396</v>
      </c>
      <c r="N363" s="5">
        <f t="shared" si="36"/>
        <v>18306247409</v>
      </c>
      <c r="O363" s="5">
        <v>17212597179</v>
      </c>
      <c r="P363" s="6">
        <v>0.21640000000000001</v>
      </c>
      <c r="Q363" s="5">
        <f t="shared" si="37"/>
        <v>3724806</v>
      </c>
      <c r="R363" s="5">
        <v>0</v>
      </c>
      <c r="S363" s="5">
        <f t="shared" si="38"/>
        <v>3724806</v>
      </c>
      <c r="T363" s="5">
        <v>0</v>
      </c>
      <c r="U363" s="5">
        <f t="shared" si="39"/>
        <v>18306247409</v>
      </c>
      <c r="V363" s="6">
        <f t="shared" si="40"/>
        <v>0.20349999999999999</v>
      </c>
      <c r="W363" s="6">
        <v>0.21640000000000001</v>
      </c>
      <c r="X363" s="5">
        <f t="shared" si="41"/>
        <v>3997188</v>
      </c>
    </row>
    <row r="364" spans="1:24" x14ac:dyDescent="0.25">
      <c r="A364">
        <v>2017</v>
      </c>
      <c r="B364">
        <v>66</v>
      </c>
      <c r="C364" t="s">
        <v>580</v>
      </c>
      <c r="D364" s="4">
        <v>8</v>
      </c>
      <c r="E364" t="s">
        <v>0</v>
      </c>
      <c r="F364" t="s">
        <v>509</v>
      </c>
      <c r="G364" t="s">
        <v>94</v>
      </c>
      <c r="H364" t="s">
        <v>95</v>
      </c>
      <c r="I364" s="5">
        <v>15510623239</v>
      </c>
      <c r="J364" s="5">
        <v>3251577455</v>
      </c>
      <c r="K364" s="5">
        <v>52444224</v>
      </c>
      <c r="L364" s="5">
        <f t="shared" si="35"/>
        <v>18814644918</v>
      </c>
      <c r="M364" s="5">
        <v>171720905</v>
      </c>
      <c r="N364" s="5">
        <f t="shared" si="36"/>
        <v>18642924013</v>
      </c>
      <c r="O364" s="5">
        <v>17529028758</v>
      </c>
      <c r="P364" s="6">
        <v>4.1077000000000004</v>
      </c>
      <c r="Q364" s="5">
        <f t="shared" si="37"/>
        <v>72003991</v>
      </c>
      <c r="R364" s="5">
        <v>2173371</v>
      </c>
      <c r="S364" s="5">
        <f t="shared" si="38"/>
        <v>69830620</v>
      </c>
      <c r="T364" s="5">
        <v>605860004</v>
      </c>
      <c r="U364" s="5">
        <f t="shared" si="39"/>
        <v>18037064009</v>
      </c>
      <c r="V364" s="6">
        <f t="shared" si="40"/>
        <v>3.8715000000000002</v>
      </c>
      <c r="W364" s="6">
        <v>4.1077000000000004</v>
      </c>
      <c r="X364" s="5">
        <f t="shared" si="41"/>
        <v>77284917</v>
      </c>
    </row>
    <row r="365" spans="1:24" x14ac:dyDescent="0.25">
      <c r="A365">
        <v>2017</v>
      </c>
      <c r="B365">
        <v>66</v>
      </c>
      <c r="C365" t="s">
        <v>580</v>
      </c>
      <c r="D365" s="4">
        <v>8</v>
      </c>
      <c r="E365" t="s">
        <v>0</v>
      </c>
      <c r="F365" t="s">
        <v>510</v>
      </c>
      <c r="G365" t="s">
        <v>97</v>
      </c>
      <c r="H365" t="s">
        <v>510</v>
      </c>
      <c r="I365" s="5">
        <v>5138789094</v>
      </c>
      <c r="J365" s="5">
        <v>2642598213</v>
      </c>
      <c r="K365" s="5">
        <v>38802379</v>
      </c>
      <c r="L365" s="5">
        <f t="shared" si="35"/>
        <v>7820189686</v>
      </c>
      <c r="M365" s="5">
        <v>29922883</v>
      </c>
      <c r="N365" s="5">
        <f t="shared" si="36"/>
        <v>7790266803</v>
      </c>
      <c r="O365" s="5">
        <v>7564588382</v>
      </c>
      <c r="P365" s="6">
        <v>0.34970000000000001</v>
      </c>
      <c r="Q365" s="5">
        <f t="shared" si="37"/>
        <v>2645337</v>
      </c>
      <c r="R365" s="5">
        <v>0</v>
      </c>
      <c r="S365" s="5">
        <f t="shared" si="38"/>
        <v>2645337</v>
      </c>
      <c r="T365" s="5">
        <v>0</v>
      </c>
      <c r="U365" s="5">
        <f t="shared" si="39"/>
        <v>7790266803</v>
      </c>
      <c r="V365" s="6">
        <f t="shared" si="40"/>
        <v>0.33960000000000001</v>
      </c>
      <c r="W365" s="6">
        <v>0.34970000000000001</v>
      </c>
      <c r="X365" s="5">
        <f t="shared" si="41"/>
        <v>2734720</v>
      </c>
    </row>
    <row r="366" spans="1:24" x14ac:dyDescent="0.25">
      <c r="A366">
        <v>2017</v>
      </c>
      <c r="B366">
        <v>67</v>
      </c>
      <c r="C366" t="s">
        <v>511</v>
      </c>
      <c r="D366" s="4">
        <v>8</v>
      </c>
      <c r="E366" t="s">
        <v>0</v>
      </c>
      <c r="F366" t="s">
        <v>511</v>
      </c>
      <c r="G366" t="s">
        <v>94</v>
      </c>
      <c r="H366" t="s">
        <v>95</v>
      </c>
      <c r="I366" s="5">
        <v>8172950634</v>
      </c>
      <c r="J366" s="5">
        <v>624676568</v>
      </c>
      <c r="K366" s="5">
        <v>8054598</v>
      </c>
      <c r="L366" s="5">
        <f t="shared" ref="L366:L429" si="42">SUM(I366:K366)</f>
        <v>8805681800</v>
      </c>
      <c r="M366" s="5">
        <v>218308057</v>
      </c>
      <c r="N366" s="5">
        <f t="shared" si="36"/>
        <v>8587373743</v>
      </c>
      <c r="O366" s="5">
        <v>8377449251</v>
      </c>
      <c r="P366" s="6">
        <v>6.0952999999999999</v>
      </c>
      <c r="Q366" s="5">
        <f t="shared" si="37"/>
        <v>51063066</v>
      </c>
      <c r="R366" s="5">
        <v>763836</v>
      </c>
      <c r="S366" s="5">
        <f t="shared" si="38"/>
        <v>50299230</v>
      </c>
      <c r="T366" s="5">
        <v>120114199</v>
      </c>
      <c r="U366" s="5">
        <f t="shared" si="39"/>
        <v>8467259544</v>
      </c>
      <c r="V366" s="6">
        <f t="shared" si="40"/>
        <v>5.9404000000000003</v>
      </c>
      <c r="W366" s="6">
        <v>6.0952999999999999</v>
      </c>
      <c r="X366" s="5">
        <f t="shared" si="41"/>
        <v>53673272</v>
      </c>
    </row>
    <row r="367" spans="1:24" x14ac:dyDescent="0.25">
      <c r="A367">
        <v>2017</v>
      </c>
      <c r="B367">
        <v>68</v>
      </c>
      <c r="C367" t="s">
        <v>512</v>
      </c>
      <c r="D367" s="4">
        <v>8</v>
      </c>
      <c r="E367" t="s">
        <v>0</v>
      </c>
      <c r="F367" t="s">
        <v>513</v>
      </c>
      <c r="G367" t="s">
        <v>97</v>
      </c>
      <c r="H367" t="s">
        <v>513</v>
      </c>
      <c r="I367" s="5">
        <v>64142918</v>
      </c>
      <c r="J367" s="5">
        <v>134458</v>
      </c>
      <c r="K367" s="5">
        <v>0</v>
      </c>
      <c r="L367" s="5">
        <f t="shared" si="42"/>
        <v>64277376</v>
      </c>
      <c r="M367" s="5">
        <v>311589</v>
      </c>
      <c r="N367" s="5">
        <f t="shared" si="36"/>
        <v>63965787</v>
      </c>
      <c r="O367" s="5">
        <v>58334329</v>
      </c>
      <c r="P367" s="6">
        <v>6.4199999999999993E-2</v>
      </c>
      <c r="Q367" s="5">
        <f t="shared" si="37"/>
        <v>3745</v>
      </c>
      <c r="R367" s="5">
        <v>0</v>
      </c>
      <c r="S367" s="5">
        <f t="shared" si="38"/>
        <v>3745</v>
      </c>
      <c r="T367" s="5">
        <v>0</v>
      </c>
      <c r="U367" s="5">
        <f t="shared" si="39"/>
        <v>63965787</v>
      </c>
      <c r="V367" s="6">
        <f t="shared" si="40"/>
        <v>5.8500000000000003E-2</v>
      </c>
      <c r="W367" s="6">
        <v>6.5500000000000003E-2</v>
      </c>
      <c r="X367" s="5">
        <f t="shared" si="41"/>
        <v>4210</v>
      </c>
    </row>
    <row r="368" spans="1:24" x14ac:dyDescent="0.25">
      <c r="A368">
        <v>2017</v>
      </c>
      <c r="B368">
        <v>68</v>
      </c>
      <c r="C368" t="s">
        <v>512</v>
      </c>
      <c r="D368" s="4">
        <v>8</v>
      </c>
      <c r="E368" t="s">
        <v>0</v>
      </c>
      <c r="F368" t="s">
        <v>514</v>
      </c>
      <c r="G368" t="s">
        <v>97</v>
      </c>
      <c r="H368" t="s">
        <v>515</v>
      </c>
      <c r="I368" s="5">
        <v>98639954</v>
      </c>
      <c r="J368" s="5">
        <v>816685</v>
      </c>
      <c r="K368" s="5">
        <v>0</v>
      </c>
      <c r="L368" s="5">
        <f t="shared" si="42"/>
        <v>99456639</v>
      </c>
      <c r="M368" s="5">
        <v>2298716</v>
      </c>
      <c r="N368" s="5">
        <f t="shared" si="36"/>
        <v>97157923</v>
      </c>
      <c r="O368" s="5">
        <v>90562116</v>
      </c>
      <c r="P368" s="6">
        <v>8.8300000000000003E-2</v>
      </c>
      <c r="Q368" s="5">
        <f t="shared" si="37"/>
        <v>7997</v>
      </c>
      <c r="R368" s="5">
        <v>0</v>
      </c>
      <c r="S368" s="5">
        <f t="shared" si="38"/>
        <v>7997</v>
      </c>
      <c r="T368" s="5">
        <v>0</v>
      </c>
      <c r="U368" s="5">
        <f t="shared" si="39"/>
        <v>97157923</v>
      </c>
      <c r="V368" s="6">
        <f t="shared" si="40"/>
        <v>8.2299999999999998E-2</v>
      </c>
      <c r="W368" s="6">
        <v>0.09</v>
      </c>
      <c r="X368" s="5">
        <f t="shared" si="41"/>
        <v>8951</v>
      </c>
    </row>
    <row r="369" spans="1:24" x14ac:dyDescent="0.25">
      <c r="A369">
        <v>2017</v>
      </c>
      <c r="B369">
        <v>68</v>
      </c>
      <c r="C369" t="s">
        <v>512</v>
      </c>
      <c r="D369" s="4">
        <v>8</v>
      </c>
      <c r="E369" t="s">
        <v>0</v>
      </c>
      <c r="F369" t="s">
        <v>516</v>
      </c>
      <c r="G369" t="s">
        <v>97</v>
      </c>
      <c r="H369" t="s">
        <v>516</v>
      </c>
      <c r="I369" s="5">
        <v>18599380</v>
      </c>
      <c r="J369" s="5">
        <v>317159</v>
      </c>
      <c r="K369" s="5">
        <v>0</v>
      </c>
      <c r="L369" s="5">
        <f t="shared" si="42"/>
        <v>18916539</v>
      </c>
      <c r="M369" s="5">
        <v>107567</v>
      </c>
      <c r="N369" s="5">
        <f t="shared" si="36"/>
        <v>18808972</v>
      </c>
      <c r="O369" s="5">
        <v>17078605</v>
      </c>
      <c r="P369" s="6">
        <v>0.51490000000000002</v>
      </c>
      <c r="Q369" s="5">
        <f t="shared" si="37"/>
        <v>8794</v>
      </c>
      <c r="R369" s="5">
        <v>0</v>
      </c>
      <c r="S369" s="5">
        <f t="shared" si="38"/>
        <v>8794</v>
      </c>
      <c r="T369" s="5">
        <v>0</v>
      </c>
      <c r="U369" s="5">
        <f t="shared" si="39"/>
        <v>18808972</v>
      </c>
      <c r="V369" s="6">
        <f t="shared" si="40"/>
        <v>0.46750000000000003</v>
      </c>
      <c r="W369" s="6">
        <v>0.46279999999999999</v>
      </c>
      <c r="X369" s="5">
        <f t="shared" si="41"/>
        <v>8755</v>
      </c>
    </row>
    <row r="370" spans="1:24" x14ac:dyDescent="0.25">
      <c r="A370">
        <v>2017</v>
      </c>
      <c r="B370">
        <v>68</v>
      </c>
      <c r="C370" t="s">
        <v>512</v>
      </c>
      <c r="D370" s="4">
        <v>8</v>
      </c>
      <c r="E370" t="s">
        <v>0</v>
      </c>
      <c r="F370" t="s">
        <v>517</v>
      </c>
      <c r="G370" t="s">
        <v>97</v>
      </c>
      <c r="H370" t="s">
        <v>517</v>
      </c>
      <c r="I370" s="5">
        <v>18547133</v>
      </c>
      <c r="J370" s="5">
        <v>155674</v>
      </c>
      <c r="K370" s="5">
        <v>0</v>
      </c>
      <c r="L370" s="5">
        <f t="shared" si="42"/>
        <v>18702807</v>
      </c>
      <c r="M370" s="5">
        <v>79815</v>
      </c>
      <c r="N370" s="5">
        <f t="shared" si="36"/>
        <v>18622992</v>
      </c>
      <c r="O370" s="5">
        <v>18124719</v>
      </c>
      <c r="P370" s="6">
        <v>0.30380000000000001</v>
      </c>
      <c r="Q370" s="5">
        <f t="shared" si="37"/>
        <v>5506</v>
      </c>
      <c r="R370" s="5">
        <v>0</v>
      </c>
      <c r="S370" s="5">
        <f t="shared" si="38"/>
        <v>5506</v>
      </c>
      <c r="T370" s="5">
        <v>0</v>
      </c>
      <c r="U370" s="5">
        <f t="shared" si="39"/>
        <v>18622992</v>
      </c>
      <c r="V370" s="6">
        <f t="shared" si="40"/>
        <v>0.29570000000000002</v>
      </c>
      <c r="W370" s="6">
        <v>0.29499999999999998</v>
      </c>
      <c r="X370" s="5">
        <f t="shared" si="41"/>
        <v>5517</v>
      </c>
    </row>
    <row r="371" spans="1:24" x14ac:dyDescent="0.25">
      <c r="A371">
        <v>2017</v>
      </c>
      <c r="B371">
        <v>68</v>
      </c>
      <c r="C371" t="s">
        <v>512</v>
      </c>
      <c r="D371" s="4">
        <v>8</v>
      </c>
      <c r="E371" t="s">
        <v>0</v>
      </c>
      <c r="F371" t="s">
        <v>518</v>
      </c>
      <c r="G371" t="s">
        <v>97</v>
      </c>
      <c r="H371" t="s">
        <v>518</v>
      </c>
      <c r="I371" s="5">
        <v>26206837</v>
      </c>
      <c r="J371" s="5">
        <v>138082</v>
      </c>
      <c r="K371" s="5">
        <v>0</v>
      </c>
      <c r="L371" s="5">
        <f t="shared" si="42"/>
        <v>26344919</v>
      </c>
      <c r="M371" s="5">
        <v>74128</v>
      </c>
      <c r="N371" s="5">
        <f t="shared" si="36"/>
        <v>26270791</v>
      </c>
      <c r="O371" s="5">
        <v>24715809</v>
      </c>
      <c r="P371" s="6">
        <v>0.16239999999999999</v>
      </c>
      <c r="Q371" s="5">
        <f t="shared" si="37"/>
        <v>4014</v>
      </c>
      <c r="R371" s="5">
        <v>0</v>
      </c>
      <c r="S371" s="5">
        <f t="shared" si="38"/>
        <v>4014</v>
      </c>
      <c r="T371" s="5">
        <v>0</v>
      </c>
      <c r="U371" s="5">
        <f t="shared" si="39"/>
        <v>26270791</v>
      </c>
      <c r="V371" s="6">
        <f t="shared" si="40"/>
        <v>0.15279999999999999</v>
      </c>
      <c r="W371" s="6">
        <v>0.184</v>
      </c>
      <c r="X371" s="5">
        <f t="shared" si="41"/>
        <v>4847</v>
      </c>
    </row>
    <row r="372" spans="1:24" x14ac:dyDescent="0.25">
      <c r="A372">
        <v>2017</v>
      </c>
      <c r="B372">
        <v>68</v>
      </c>
      <c r="C372" t="s">
        <v>512</v>
      </c>
      <c r="D372" s="4">
        <v>8</v>
      </c>
      <c r="E372" t="s">
        <v>0</v>
      </c>
      <c r="F372" t="s">
        <v>519</v>
      </c>
      <c r="G372" t="s">
        <v>97</v>
      </c>
      <c r="H372" t="s">
        <v>519</v>
      </c>
      <c r="I372" s="5">
        <v>23759837</v>
      </c>
      <c r="J372" s="5">
        <v>2265022</v>
      </c>
      <c r="K372" s="5">
        <v>0</v>
      </c>
      <c r="L372" s="5">
        <f t="shared" si="42"/>
        <v>26024859</v>
      </c>
      <c r="M372" s="5">
        <v>0</v>
      </c>
      <c r="N372" s="5">
        <f t="shared" si="36"/>
        <v>26024859</v>
      </c>
      <c r="O372" s="5">
        <v>23679948</v>
      </c>
      <c r="P372" s="6">
        <v>4.8599999999999997E-2</v>
      </c>
      <c r="Q372" s="5">
        <f t="shared" si="37"/>
        <v>1151</v>
      </c>
      <c r="R372" s="5">
        <v>0</v>
      </c>
      <c r="S372" s="5">
        <f t="shared" si="38"/>
        <v>1151</v>
      </c>
      <c r="T372" s="5">
        <v>0</v>
      </c>
      <c r="U372" s="5">
        <f t="shared" si="39"/>
        <v>26024859</v>
      </c>
      <c r="V372" s="6">
        <f t="shared" si="40"/>
        <v>4.4200000000000003E-2</v>
      </c>
      <c r="W372" s="6">
        <v>5.0700000000000002E-2</v>
      </c>
      <c r="X372" s="5">
        <f t="shared" si="41"/>
        <v>1319</v>
      </c>
    </row>
    <row r="373" spans="1:24" x14ac:dyDescent="0.25">
      <c r="A373">
        <v>2017</v>
      </c>
      <c r="B373">
        <v>68</v>
      </c>
      <c r="C373" t="s">
        <v>512</v>
      </c>
      <c r="D373" s="4">
        <v>8</v>
      </c>
      <c r="E373" t="s">
        <v>0</v>
      </c>
      <c r="F373" t="s">
        <v>520</v>
      </c>
      <c r="G373" t="s">
        <v>97</v>
      </c>
      <c r="H373" t="s">
        <v>520</v>
      </c>
      <c r="I373" s="5">
        <v>38426229</v>
      </c>
      <c r="J373" s="5">
        <v>978920</v>
      </c>
      <c r="K373" s="5">
        <v>0</v>
      </c>
      <c r="L373" s="5">
        <f t="shared" si="42"/>
        <v>39405149</v>
      </c>
      <c r="M373" s="5">
        <v>359015</v>
      </c>
      <c r="N373" s="5">
        <f t="shared" si="36"/>
        <v>39046134</v>
      </c>
      <c r="O373" s="5">
        <v>34741742</v>
      </c>
      <c r="P373" s="6">
        <v>0.32750000000000001</v>
      </c>
      <c r="Q373" s="5">
        <f t="shared" si="37"/>
        <v>11378</v>
      </c>
      <c r="R373" s="5">
        <v>0</v>
      </c>
      <c r="S373" s="5">
        <f t="shared" si="38"/>
        <v>11378</v>
      </c>
      <c r="T373" s="5">
        <v>0</v>
      </c>
      <c r="U373" s="5">
        <f t="shared" si="39"/>
        <v>39046134</v>
      </c>
      <c r="V373" s="6">
        <f t="shared" si="40"/>
        <v>0.29139999999999999</v>
      </c>
      <c r="W373" s="6">
        <v>0.29260000000000003</v>
      </c>
      <c r="X373" s="5">
        <f t="shared" si="41"/>
        <v>11530</v>
      </c>
    </row>
    <row r="374" spans="1:24" x14ac:dyDescent="0.25">
      <c r="A374">
        <v>2017</v>
      </c>
      <c r="B374">
        <v>68</v>
      </c>
      <c r="C374" t="s">
        <v>512</v>
      </c>
      <c r="D374" s="4">
        <v>8</v>
      </c>
      <c r="E374" t="s">
        <v>0</v>
      </c>
      <c r="F374" t="s">
        <v>521</v>
      </c>
      <c r="G374" t="s">
        <v>97</v>
      </c>
      <c r="H374" t="s">
        <v>521</v>
      </c>
      <c r="I374" s="5">
        <v>87624268</v>
      </c>
      <c r="J374" s="5">
        <v>807535</v>
      </c>
      <c r="K374" s="5">
        <v>0</v>
      </c>
      <c r="L374" s="5">
        <f t="shared" si="42"/>
        <v>88431803</v>
      </c>
      <c r="M374" s="5">
        <v>405959</v>
      </c>
      <c r="N374" s="5">
        <f t="shared" si="36"/>
        <v>88025844</v>
      </c>
      <c r="O374" s="5">
        <v>85079867</v>
      </c>
      <c r="P374" s="6">
        <v>0</v>
      </c>
      <c r="Q374" s="5">
        <f t="shared" si="37"/>
        <v>0</v>
      </c>
      <c r="R374" s="5">
        <v>0</v>
      </c>
      <c r="S374" s="5">
        <f t="shared" si="38"/>
        <v>0</v>
      </c>
      <c r="T374" s="5">
        <v>0</v>
      </c>
      <c r="U374" s="5">
        <f t="shared" si="39"/>
        <v>88025844</v>
      </c>
      <c r="V374" s="6">
        <f t="shared" si="40"/>
        <v>0</v>
      </c>
      <c r="W374" s="6">
        <v>0</v>
      </c>
      <c r="X374" s="5">
        <f t="shared" si="41"/>
        <v>0</v>
      </c>
    </row>
    <row r="375" spans="1:24" x14ac:dyDescent="0.25">
      <c r="A375">
        <v>2017</v>
      </c>
      <c r="B375">
        <v>68</v>
      </c>
      <c r="C375" t="s">
        <v>512</v>
      </c>
      <c r="D375" s="4">
        <v>8</v>
      </c>
      <c r="E375" t="s">
        <v>0</v>
      </c>
      <c r="F375" t="s">
        <v>522</v>
      </c>
      <c r="G375" t="s">
        <v>97</v>
      </c>
      <c r="H375" t="s">
        <v>522</v>
      </c>
      <c r="I375" s="5">
        <v>12430576</v>
      </c>
      <c r="J375" s="5">
        <v>257812</v>
      </c>
      <c r="K375" s="5">
        <v>0</v>
      </c>
      <c r="L375" s="5">
        <f t="shared" si="42"/>
        <v>12688388</v>
      </c>
      <c r="M375" s="5">
        <v>61553</v>
      </c>
      <c r="N375" s="5">
        <f t="shared" si="36"/>
        <v>12626835</v>
      </c>
      <c r="O375" s="5">
        <v>11627373</v>
      </c>
      <c r="P375" s="6">
        <v>0.2</v>
      </c>
      <c r="Q375" s="5">
        <f t="shared" si="37"/>
        <v>2325</v>
      </c>
      <c r="R375" s="5">
        <v>0</v>
      </c>
      <c r="S375" s="5">
        <f t="shared" si="38"/>
        <v>2325</v>
      </c>
      <c r="T375" s="5">
        <v>0</v>
      </c>
      <c r="U375" s="5">
        <f t="shared" si="39"/>
        <v>12626835</v>
      </c>
      <c r="V375" s="6">
        <f t="shared" si="40"/>
        <v>0.18410000000000001</v>
      </c>
      <c r="W375" s="6">
        <v>0.19159999999999999</v>
      </c>
      <c r="X375" s="5">
        <f t="shared" si="41"/>
        <v>2431</v>
      </c>
    </row>
    <row r="376" spans="1:24" x14ac:dyDescent="0.25">
      <c r="A376">
        <v>2017</v>
      </c>
      <c r="B376">
        <v>68</v>
      </c>
      <c r="C376" t="s">
        <v>512</v>
      </c>
      <c r="D376" s="4">
        <v>8</v>
      </c>
      <c r="E376" t="s">
        <v>0</v>
      </c>
      <c r="F376" t="s">
        <v>523</v>
      </c>
      <c r="G376" t="s">
        <v>97</v>
      </c>
      <c r="H376" t="s">
        <v>523</v>
      </c>
      <c r="I376" s="5">
        <v>91782391</v>
      </c>
      <c r="J376" s="5">
        <v>1036864</v>
      </c>
      <c r="K376" s="5">
        <v>0</v>
      </c>
      <c r="L376" s="5">
        <f t="shared" si="42"/>
        <v>92819255</v>
      </c>
      <c r="M376" s="5">
        <v>1024593</v>
      </c>
      <c r="N376" s="5">
        <f t="shared" si="36"/>
        <v>91794662</v>
      </c>
      <c r="O376" s="5">
        <v>84203987</v>
      </c>
      <c r="P376" s="6">
        <v>0.38619999999999999</v>
      </c>
      <c r="Q376" s="5">
        <f t="shared" si="37"/>
        <v>32520</v>
      </c>
      <c r="R376" s="5">
        <v>0</v>
      </c>
      <c r="S376" s="5">
        <f t="shared" si="38"/>
        <v>32520</v>
      </c>
      <c r="T376" s="5">
        <v>0</v>
      </c>
      <c r="U376" s="5">
        <f t="shared" si="39"/>
        <v>91794662</v>
      </c>
      <c r="V376" s="6">
        <f t="shared" si="40"/>
        <v>0.3543</v>
      </c>
      <c r="W376" s="6">
        <v>0.37430000000000002</v>
      </c>
      <c r="X376" s="5">
        <f t="shared" si="41"/>
        <v>34742</v>
      </c>
    </row>
    <row r="377" spans="1:24" x14ac:dyDescent="0.25">
      <c r="A377">
        <v>2017</v>
      </c>
      <c r="B377">
        <v>68</v>
      </c>
      <c r="C377" t="s">
        <v>512</v>
      </c>
      <c r="D377" s="4">
        <v>8</v>
      </c>
      <c r="E377" t="s">
        <v>0</v>
      </c>
      <c r="F377" t="s">
        <v>524</v>
      </c>
      <c r="G377" t="s">
        <v>97</v>
      </c>
      <c r="H377" t="s">
        <v>240</v>
      </c>
      <c r="I377" s="5">
        <v>45328541053</v>
      </c>
      <c r="J377" s="5">
        <v>1528660076</v>
      </c>
      <c r="K377" s="5">
        <v>1699283</v>
      </c>
      <c r="L377" s="5">
        <f t="shared" si="42"/>
        <v>46858900412</v>
      </c>
      <c r="M377" s="5">
        <v>890395767</v>
      </c>
      <c r="N377" s="5">
        <f t="shared" si="36"/>
        <v>45968504645</v>
      </c>
      <c r="O377" s="5">
        <v>43267025813</v>
      </c>
      <c r="P377" s="6">
        <v>0.66</v>
      </c>
      <c r="Q377" s="5">
        <f t="shared" si="37"/>
        <v>28556237</v>
      </c>
      <c r="R377" s="5">
        <v>0</v>
      </c>
      <c r="S377" s="5">
        <f t="shared" si="38"/>
        <v>28556237</v>
      </c>
      <c r="T377" s="5">
        <v>0</v>
      </c>
      <c r="U377" s="5">
        <f t="shared" si="39"/>
        <v>45968504645</v>
      </c>
      <c r="V377" s="6">
        <f t="shared" si="40"/>
        <v>0.62119999999999997</v>
      </c>
      <c r="W377" s="6">
        <v>0.66</v>
      </c>
      <c r="X377" s="5">
        <f t="shared" si="41"/>
        <v>30926874</v>
      </c>
    </row>
    <row r="378" spans="1:24" x14ac:dyDescent="0.25">
      <c r="A378">
        <v>2017</v>
      </c>
      <c r="B378">
        <v>68</v>
      </c>
      <c r="C378" t="s">
        <v>512</v>
      </c>
      <c r="D378" s="4">
        <v>8</v>
      </c>
      <c r="E378" t="s">
        <v>0</v>
      </c>
      <c r="F378" t="s">
        <v>525</v>
      </c>
      <c r="G378" t="s">
        <v>97</v>
      </c>
      <c r="H378" t="s">
        <v>525</v>
      </c>
      <c r="I378" s="5">
        <v>667144304</v>
      </c>
      <c r="J378" s="5">
        <v>15323457</v>
      </c>
      <c r="K378" s="5">
        <v>0</v>
      </c>
      <c r="L378" s="5">
        <f t="shared" si="42"/>
        <v>682467761</v>
      </c>
      <c r="M378" s="5">
        <v>7032301</v>
      </c>
      <c r="N378" s="5">
        <f t="shared" si="36"/>
        <v>675435460</v>
      </c>
      <c r="O378" s="5">
        <v>635996354</v>
      </c>
      <c r="P378" s="6">
        <v>8.8400000000000006E-2</v>
      </c>
      <c r="Q378" s="5">
        <f t="shared" si="37"/>
        <v>56222</v>
      </c>
      <c r="R378" s="5">
        <v>0</v>
      </c>
      <c r="S378" s="5">
        <f t="shared" si="38"/>
        <v>56222</v>
      </c>
      <c r="T378" s="5">
        <v>0</v>
      </c>
      <c r="U378" s="5">
        <f t="shared" si="39"/>
        <v>675435460</v>
      </c>
      <c r="V378" s="6">
        <f t="shared" si="40"/>
        <v>8.3199999999999996E-2</v>
      </c>
      <c r="W378" s="6">
        <v>9.1999999999999998E-2</v>
      </c>
      <c r="X378" s="5">
        <f t="shared" si="41"/>
        <v>62787</v>
      </c>
    </row>
    <row r="379" spans="1:24" x14ac:dyDescent="0.25">
      <c r="A379">
        <v>2017</v>
      </c>
      <c r="B379">
        <v>68</v>
      </c>
      <c r="C379" t="s">
        <v>512</v>
      </c>
      <c r="D379" s="4">
        <v>8</v>
      </c>
      <c r="E379" t="s">
        <v>0</v>
      </c>
      <c r="F379" t="s">
        <v>526</v>
      </c>
      <c r="G379" t="s">
        <v>97</v>
      </c>
      <c r="H379" t="s">
        <v>526</v>
      </c>
      <c r="I379" s="5">
        <v>69975863</v>
      </c>
      <c r="J379" s="5">
        <v>403940</v>
      </c>
      <c r="K379" s="5">
        <v>0</v>
      </c>
      <c r="L379" s="5">
        <f t="shared" si="42"/>
        <v>70379803</v>
      </c>
      <c r="M379" s="5">
        <v>438387</v>
      </c>
      <c r="N379" s="5">
        <f t="shared" si="36"/>
        <v>69941416</v>
      </c>
      <c r="O379" s="5">
        <v>64276140</v>
      </c>
      <c r="P379" s="6">
        <v>0.12189999999999999</v>
      </c>
      <c r="Q379" s="5">
        <f t="shared" si="37"/>
        <v>7835</v>
      </c>
      <c r="R379" s="5">
        <v>0</v>
      </c>
      <c r="S379" s="5">
        <f t="shared" si="38"/>
        <v>7835</v>
      </c>
      <c r="T379" s="5">
        <v>0</v>
      </c>
      <c r="U379" s="5">
        <f t="shared" si="39"/>
        <v>69941416</v>
      </c>
      <c r="V379" s="6">
        <f t="shared" si="40"/>
        <v>0.112</v>
      </c>
      <c r="W379" s="6">
        <v>0.1178</v>
      </c>
      <c r="X379" s="5">
        <f t="shared" si="41"/>
        <v>8291</v>
      </c>
    </row>
    <row r="380" spans="1:24" x14ac:dyDescent="0.25">
      <c r="A380">
        <v>2017</v>
      </c>
      <c r="B380">
        <v>68</v>
      </c>
      <c r="C380" t="s">
        <v>512</v>
      </c>
      <c r="D380" s="4">
        <v>8</v>
      </c>
      <c r="E380" t="s">
        <v>0</v>
      </c>
      <c r="F380" t="s">
        <v>527</v>
      </c>
      <c r="G380" t="s">
        <v>97</v>
      </c>
      <c r="H380" t="s">
        <v>527</v>
      </c>
      <c r="I380" s="5">
        <v>274587306</v>
      </c>
      <c r="J380" s="5">
        <v>5342759</v>
      </c>
      <c r="K380" s="5">
        <v>0</v>
      </c>
      <c r="L380" s="5">
        <f t="shared" si="42"/>
        <v>279930065</v>
      </c>
      <c r="M380" s="5">
        <v>1649291</v>
      </c>
      <c r="N380" s="5">
        <f t="shared" si="36"/>
        <v>278280774</v>
      </c>
      <c r="O380" s="5">
        <v>256668319</v>
      </c>
      <c r="P380" s="6">
        <v>0.2913</v>
      </c>
      <c r="Q380" s="5">
        <f t="shared" si="37"/>
        <v>74767</v>
      </c>
      <c r="R380" s="5">
        <v>0</v>
      </c>
      <c r="S380" s="5">
        <f t="shared" si="38"/>
        <v>74767</v>
      </c>
      <c r="T380" s="5">
        <v>0</v>
      </c>
      <c r="U380" s="5">
        <f t="shared" si="39"/>
        <v>278280774</v>
      </c>
      <c r="V380" s="6">
        <f t="shared" si="40"/>
        <v>0.26869999999999999</v>
      </c>
      <c r="W380" s="6">
        <v>0.26150000000000001</v>
      </c>
      <c r="X380" s="5">
        <f t="shared" si="41"/>
        <v>73202</v>
      </c>
    </row>
    <row r="381" spans="1:24" x14ac:dyDescent="0.25">
      <c r="A381">
        <v>2017</v>
      </c>
      <c r="B381">
        <v>68</v>
      </c>
      <c r="C381" t="s">
        <v>512</v>
      </c>
      <c r="D381" s="4">
        <v>8</v>
      </c>
      <c r="E381" t="s">
        <v>0</v>
      </c>
      <c r="F381" t="s">
        <v>528</v>
      </c>
      <c r="G381" t="s">
        <v>97</v>
      </c>
      <c r="H381" t="s">
        <v>528</v>
      </c>
      <c r="I381" s="5">
        <v>31226567</v>
      </c>
      <c r="J381" s="5">
        <v>182958</v>
      </c>
      <c r="K381" s="5">
        <v>0</v>
      </c>
      <c r="L381" s="5">
        <f t="shared" si="42"/>
        <v>31409525</v>
      </c>
      <c r="M381" s="5">
        <v>212894</v>
      </c>
      <c r="N381" s="5">
        <f t="shared" si="36"/>
        <v>31196631</v>
      </c>
      <c r="O381" s="5">
        <v>28855048</v>
      </c>
      <c r="P381" s="6">
        <v>0.28899999999999998</v>
      </c>
      <c r="Q381" s="5">
        <f t="shared" si="37"/>
        <v>8339</v>
      </c>
      <c r="R381" s="5">
        <v>0</v>
      </c>
      <c r="S381" s="5">
        <f t="shared" si="38"/>
        <v>8339</v>
      </c>
      <c r="T381" s="5">
        <v>0</v>
      </c>
      <c r="U381" s="5">
        <f t="shared" si="39"/>
        <v>31196631</v>
      </c>
      <c r="V381" s="6">
        <f t="shared" si="40"/>
        <v>0.26729999999999998</v>
      </c>
      <c r="W381" s="6">
        <v>0.2823</v>
      </c>
      <c r="X381" s="5">
        <f t="shared" si="41"/>
        <v>8867</v>
      </c>
    </row>
    <row r="382" spans="1:24" x14ac:dyDescent="0.25">
      <c r="A382">
        <v>2017</v>
      </c>
      <c r="B382">
        <v>68</v>
      </c>
      <c r="C382" t="s">
        <v>512</v>
      </c>
      <c r="D382" s="4">
        <v>8</v>
      </c>
      <c r="E382" t="s">
        <v>0</v>
      </c>
      <c r="F382" t="s">
        <v>529</v>
      </c>
      <c r="G382" t="s">
        <v>97</v>
      </c>
      <c r="H382" t="s">
        <v>529</v>
      </c>
      <c r="I382" s="5">
        <v>242547091</v>
      </c>
      <c r="J382" s="5">
        <v>1390446</v>
      </c>
      <c r="K382" s="5">
        <v>0</v>
      </c>
      <c r="L382" s="5">
        <f t="shared" si="42"/>
        <v>243937537</v>
      </c>
      <c r="M382" s="5">
        <v>969832</v>
      </c>
      <c r="N382" s="5">
        <f t="shared" si="36"/>
        <v>242967705</v>
      </c>
      <c r="O382" s="5">
        <v>233306116</v>
      </c>
      <c r="P382" s="6">
        <v>0.18479999999999999</v>
      </c>
      <c r="Q382" s="5">
        <f t="shared" si="37"/>
        <v>43115</v>
      </c>
      <c r="R382" s="5">
        <v>0</v>
      </c>
      <c r="S382" s="5">
        <f t="shared" si="38"/>
        <v>43115</v>
      </c>
      <c r="T382" s="5">
        <v>0</v>
      </c>
      <c r="U382" s="5">
        <f t="shared" si="39"/>
        <v>242967705</v>
      </c>
      <c r="V382" s="6">
        <f t="shared" si="40"/>
        <v>0.17749999999999999</v>
      </c>
      <c r="W382" s="6">
        <v>0.18579999999999999</v>
      </c>
      <c r="X382" s="5">
        <f t="shared" si="41"/>
        <v>45324</v>
      </c>
    </row>
    <row r="383" spans="1:24" x14ac:dyDescent="0.25">
      <c r="A383">
        <v>2017</v>
      </c>
      <c r="B383">
        <v>68</v>
      </c>
      <c r="C383" t="s">
        <v>512</v>
      </c>
      <c r="D383" s="4">
        <v>8</v>
      </c>
      <c r="E383" t="s">
        <v>0</v>
      </c>
      <c r="F383" t="s">
        <v>530</v>
      </c>
      <c r="G383" t="s">
        <v>97</v>
      </c>
      <c r="H383" t="s">
        <v>530</v>
      </c>
      <c r="I383" s="5">
        <v>89340010</v>
      </c>
      <c r="J383" s="5">
        <v>2075916</v>
      </c>
      <c r="K383" s="5">
        <v>0</v>
      </c>
      <c r="L383" s="5">
        <f t="shared" si="42"/>
        <v>91415926</v>
      </c>
      <c r="M383" s="5">
        <v>832809</v>
      </c>
      <c r="N383" s="5">
        <f t="shared" si="36"/>
        <v>90583117</v>
      </c>
      <c r="O383" s="5">
        <v>81833919</v>
      </c>
      <c r="P383" s="6">
        <v>0.4763</v>
      </c>
      <c r="Q383" s="5">
        <f t="shared" si="37"/>
        <v>38977</v>
      </c>
      <c r="R383" s="5">
        <v>0</v>
      </c>
      <c r="S383" s="5">
        <f t="shared" si="38"/>
        <v>38977</v>
      </c>
      <c r="T383" s="5">
        <v>0</v>
      </c>
      <c r="U383" s="5">
        <f t="shared" si="39"/>
        <v>90583117</v>
      </c>
      <c r="V383" s="6">
        <f t="shared" si="40"/>
        <v>0.43030000000000002</v>
      </c>
      <c r="W383" s="6">
        <v>0.43919999999999998</v>
      </c>
      <c r="X383" s="5">
        <f t="shared" si="41"/>
        <v>40150</v>
      </c>
    </row>
    <row r="384" spans="1:24" x14ac:dyDescent="0.25">
      <c r="A384">
        <v>2017</v>
      </c>
      <c r="B384">
        <v>68</v>
      </c>
      <c r="C384" t="s">
        <v>512</v>
      </c>
      <c r="D384" s="4">
        <v>8</v>
      </c>
      <c r="E384" t="s">
        <v>0</v>
      </c>
      <c r="F384" t="s">
        <v>508</v>
      </c>
      <c r="G384" t="s">
        <v>105</v>
      </c>
      <c r="H384" t="s">
        <v>508</v>
      </c>
      <c r="I384" s="5">
        <v>52917223107</v>
      </c>
      <c r="J384" s="5">
        <v>1646713863</v>
      </c>
      <c r="K384" s="5">
        <v>1699283</v>
      </c>
      <c r="L384" s="5">
        <f t="shared" si="42"/>
        <v>54565636253</v>
      </c>
      <c r="M384" s="5">
        <v>1128483528</v>
      </c>
      <c r="N384" s="5">
        <f t="shared" si="36"/>
        <v>53437152725</v>
      </c>
      <c r="O384" s="5">
        <v>50409775734</v>
      </c>
      <c r="P384" s="6">
        <v>5.2999999999999999E-2</v>
      </c>
      <c r="Q384" s="5">
        <f t="shared" si="37"/>
        <v>2671718</v>
      </c>
      <c r="R384" s="5">
        <v>0</v>
      </c>
      <c r="S384" s="5">
        <f t="shared" si="38"/>
        <v>2671718</v>
      </c>
      <c r="T384" s="5">
        <v>0</v>
      </c>
      <c r="U384" s="5">
        <f t="shared" si="39"/>
        <v>53437152725</v>
      </c>
      <c r="V384" s="6">
        <f t="shared" si="40"/>
        <v>0.05</v>
      </c>
      <c r="W384" s="6">
        <v>4.6699999999999998E-2</v>
      </c>
      <c r="X384" s="5">
        <f t="shared" si="41"/>
        <v>2548215</v>
      </c>
    </row>
    <row r="385" spans="1:24" x14ac:dyDescent="0.25">
      <c r="A385">
        <v>2017</v>
      </c>
      <c r="B385">
        <v>68</v>
      </c>
      <c r="C385" t="s">
        <v>512</v>
      </c>
      <c r="D385" s="4">
        <v>8</v>
      </c>
      <c r="E385" t="s">
        <v>0</v>
      </c>
      <c r="F385" t="s">
        <v>531</v>
      </c>
      <c r="G385" t="s">
        <v>97</v>
      </c>
      <c r="H385" t="s">
        <v>531</v>
      </c>
      <c r="I385" s="5">
        <v>5025438361</v>
      </c>
      <c r="J385" s="5">
        <v>5909529</v>
      </c>
      <c r="K385" s="5">
        <v>0</v>
      </c>
      <c r="L385" s="5">
        <f t="shared" si="42"/>
        <v>5031347890</v>
      </c>
      <c r="M385" s="5">
        <v>55680442</v>
      </c>
      <c r="N385" s="5">
        <f t="shared" si="36"/>
        <v>4975667448</v>
      </c>
      <c r="O385" s="5">
        <v>4759939867</v>
      </c>
      <c r="P385" s="6">
        <v>0.03</v>
      </c>
      <c r="Q385" s="5">
        <f t="shared" si="37"/>
        <v>142798</v>
      </c>
      <c r="R385" s="5">
        <v>0</v>
      </c>
      <c r="S385" s="5">
        <f t="shared" si="38"/>
        <v>142798</v>
      </c>
      <c r="T385" s="5">
        <v>0</v>
      </c>
      <c r="U385" s="5">
        <f t="shared" si="39"/>
        <v>4975667448</v>
      </c>
      <c r="V385" s="6">
        <f t="shared" si="40"/>
        <v>2.87E-2</v>
      </c>
      <c r="W385" s="6">
        <v>0.03</v>
      </c>
      <c r="X385" s="5">
        <f t="shared" si="41"/>
        <v>150940</v>
      </c>
    </row>
    <row r="386" spans="1:24" x14ac:dyDescent="0.25">
      <c r="A386">
        <v>2017</v>
      </c>
      <c r="B386">
        <v>68</v>
      </c>
      <c r="C386" t="s">
        <v>512</v>
      </c>
      <c r="D386" s="4">
        <v>8</v>
      </c>
      <c r="E386" t="s">
        <v>0</v>
      </c>
      <c r="F386" t="s">
        <v>532</v>
      </c>
      <c r="G386" t="s">
        <v>97</v>
      </c>
      <c r="H386" t="s">
        <v>532</v>
      </c>
      <c r="I386" s="5">
        <v>122156909</v>
      </c>
      <c r="J386" s="5">
        <v>4689161</v>
      </c>
      <c r="K386" s="5">
        <v>0</v>
      </c>
      <c r="L386" s="5">
        <f t="shared" si="42"/>
        <v>126846070</v>
      </c>
      <c r="M386" s="5">
        <v>1062997</v>
      </c>
      <c r="N386" s="5">
        <f t="shared" ref="N386:N418" si="43">L386-M386</f>
        <v>125783073</v>
      </c>
      <c r="O386" s="5">
        <v>116052418</v>
      </c>
      <c r="P386" s="6">
        <v>0.30509999999999998</v>
      </c>
      <c r="Q386" s="5">
        <f t="shared" ref="Q386:Q431" si="44">ROUND(O386*P386/1000,0)</f>
        <v>35408</v>
      </c>
      <c r="R386" s="5">
        <v>0</v>
      </c>
      <c r="S386" s="5">
        <f t="shared" ref="S386:S418" si="45">Q386-R386</f>
        <v>35408</v>
      </c>
      <c r="T386" s="5">
        <v>0</v>
      </c>
      <c r="U386" s="5">
        <f t="shared" ref="U386:U418" si="46">N386-T386</f>
        <v>125783073</v>
      </c>
      <c r="V386" s="6">
        <f t="shared" ref="V386:V431" si="47">IFERROR(ROUND(S386/U386*1000,4),"")</f>
        <v>0.28149999999999997</v>
      </c>
      <c r="W386" s="6">
        <v>0.22500000000000001</v>
      </c>
      <c r="X386" s="5">
        <f t="shared" si="41"/>
        <v>28540</v>
      </c>
    </row>
    <row r="387" spans="1:24" x14ac:dyDescent="0.25">
      <c r="A387">
        <v>2017</v>
      </c>
      <c r="B387">
        <v>68</v>
      </c>
      <c r="C387" t="s">
        <v>512</v>
      </c>
      <c r="D387" s="4">
        <v>8</v>
      </c>
      <c r="E387" t="s">
        <v>0</v>
      </c>
      <c r="F387" t="s">
        <v>533</v>
      </c>
      <c r="G387" t="s">
        <v>97</v>
      </c>
      <c r="H387" t="s">
        <v>533</v>
      </c>
      <c r="I387" s="5">
        <v>877025230</v>
      </c>
      <c r="J387" s="5">
        <v>0</v>
      </c>
      <c r="K387" s="5">
        <v>0</v>
      </c>
      <c r="L387" s="5">
        <f t="shared" si="42"/>
        <v>877025230</v>
      </c>
      <c r="M387" s="5">
        <v>6748759</v>
      </c>
      <c r="N387" s="5">
        <f t="shared" si="43"/>
        <v>870276471</v>
      </c>
      <c r="O387" s="5">
        <v>796359090</v>
      </c>
      <c r="P387" s="6">
        <v>0</v>
      </c>
      <c r="Q387" s="5">
        <f t="shared" si="44"/>
        <v>0</v>
      </c>
      <c r="R387" s="5">
        <v>0</v>
      </c>
      <c r="S387" s="5">
        <f t="shared" si="45"/>
        <v>0</v>
      </c>
      <c r="T387" s="5">
        <v>0</v>
      </c>
      <c r="U387" s="5">
        <f t="shared" si="46"/>
        <v>870276471</v>
      </c>
      <c r="V387" s="6">
        <f t="shared" si="47"/>
        <v>0</v>
      </c>
      <c r="W387" s="6">
        <v>0</v>
      </c>
      <c r="X387" s="5">
        <f t="shared" ref="X387:X432" si="48">ROUND(L387*W387/1000,0)</f>
        <v>0</v>
      </c>
    </row>
    <row r="388" spans="1:24" x14ac:dyDescent="0.25">
      <c r="A388">
        <v>2017</v>
      </c>
      <c r="B388">
        <v>68</v>
      </c>
      <c r="C388" t="s">
        <v>512</v>
      </c>
      <c r="D388" s="4">
        <v>8</v>
      </c>
      <c r="E388" t="s">
        <v>0</v>
      </c>
      <c r="F388" t="s">
        <v>534</v>
      </c>
      <c r="G388" t="s">
        <v>97</v>
      </c>
      <c r="H388" t="s">
        <v>534</v>
      </c>
      <c r="I388" s="5">
        <v>41978662</v>
      </c>
      <c r="J388" s="5">
        <v>6250464</v>
      </c>
      <c r="K388" s="5">
        <v>0</v>
      </c>
      <c r="L388" s="5">
        <f t="shared" si="42"/>
        <v>48229126</v>
      </c>
      <c r="M388" s="5">
        <v>41252</v>
      </c>
      <c r="N388" s="5">
        <f t="shared" si="43"/>
        <v>48187874</v>
      </c>
      <c r="O388" s="5">
        <v>42050064</v>
      </c>
      <c r="P388" s="6">
        <v>0.39300000000000002</v>
      </c>
      <c r="Q388" s="5">
        <f t="shared" si="44"/>
        <v>16526</v>
      </c>
      <c r="R388" s="5">
        <v>0</v>
      </c>
      <c r="S388" s="5">
        <f t="shared" si="45"/>
        <v>16526</v>
      </c>
      <c r="T388" s="5">
        <v>0</v>
      </c>
      <c r="U388" s="5">
        <f t="shared" si="46"/>
        <v>48187874</v>
      </c>
      <c r="V388" s="6">
        <f t="shared" si="47"/>
        <v>0.34289999999999998</v>
      </c>
      <c r="W388" s="6">
        <v>0.34449999999999997</v>
      </c>
      <c r="X388" s="5">
        <f t="shared" si="48"/>
        <v>16615</v>
      </c>
    </row>
    <row r="389" spans="1:24" x14ac:dyDescent="0.25">
      <c r="A389">
        <v>2017</v>
      </c>
      <c r="B389">
        <v>68</v>
      </c>
      <c r="C389" t="s">
        <v>512</v>
      </c>
      <c r="D389" s="4">
        <v>8</v>
      </c>
      <c r="E389" t="s">
        <v>0</v>
      </c>
      <c r="F389" t="s">
        <v>535</v>
      </c>
      <c r="G389" t="s">
        <v>97</v>
      </c>
      <c r="H389" t="s">
        <v>535</v>
      </c>
      <c r="I389" s="5">
        <v>53351037</v>
      </c>
      <c r="J389" s="5">
        <v>378486</v>
      </c>
      <c r="K389" s="5">
        <v>0</v>
      </c>
      <c r="L389" s="5">
        <f t="shared" si="42"/>
        <v>53729523</v>
      </c>
      <c r="M389" s="5">
        <v>1008851</v>
      </c>
      <c r="N389" s="5">
        <f t="shared" si="43"/>
        <v>52720672</v>
      </c>
      <c r="O389" s="5">
        <v>48512341</v>
      </c>
      <c r="P389" s="6">
        <v>0.15279999999999999</v>
      </c>
      <c r="Q389" s="5">
        <f t="shared" si="44"/>
        <v>7413</v>
      </c>
      <c r="R389" s="5">
        <v>0</v>
      </c>
      <c r="S389" s="5">
        <f t="shared" si="45"/>
        <v>7413</v>
      </c>
      <c r="T389" s="5">
        <v>0</v>
      </c>
      <c r="U389" s="5">
        <f t="shared" si="46"/>
        <v>52720672</v>
      </c>
      <c r="V389" s="6">
        <f t="shared" si="47"/>
        <v>0.1406</v>
      </c>
      <c r="W389" s="6">
        <v>0.1497</v>
      </c>
      <c r="X389" s="5">
        <f t="shared" si="48"/>
        <v>8043</v>
      </c>
    </row>
    <row r="390" spans="1:24" x14ac:dyDescent="0.25">
      <c r="A390">
        <v>2017</v>
      </c>
      <c r="B390">
        <v>68</v>
      </c>
      <c r="C390" t="s">
        <v>512</v>
      </c>
      <c r="D390" s="4">
        <v>8</v>
      </c>
      <c r="E390" t="s">
        <v>0</v>
      </c>
      <c r="F390" t="s">
        <v>536</v>
      </c>
      <c r="G390" t="s">
        <v>97</v>
      </c>
      <c r="H390" t="s">
        <v>536</v>
      </c>
      <c r="I390" s="5">
        <v>112765264</v>
      </c>
      <c r="J390" s="5">
        <v>216648</v>
      </c>
      <c r="K390" s="5">
        <v>0</v>
      </c>
      <c r="L390" s="5">
        <f t="shared" si="42"/>
        <v>112981912</v>
      </c>
      <c r="M390" s="5">
        <v>1394951</v>
      </c>
      <c r="N390" s="5">
        <f t="shared" si="43"/>
        <v>111586961</v>
      </c>
      <c r="O390" s="5">
        <v>104129833</v>
      </c>
      <c r="P390" s="6">
        <v>2.47E-2</v>
      </c>
      <c r="Q390" s="5">
        <f t="shared" si="44"/>
        <v>2572</v>
      </c>
      <c r="R390" s="5">
        <v>0</v>
      </c>
      <c r="S390" s="5">
        <f t="shared" si="45"/>
        <v>2572</v>
      </c>
      <c r="T390" s="5">
        <v>0</v>
      </c>
      <c r="U390" s="5">
        <f t="shared" si="46"/>
        <v>111586961</v>
      </c>
      <c r="V390" s="6">
        <f t="shared" si="47"/>
        <v>2.3E-2</v>
      </c>
      <c r="W390" s="6">
        <v>2.2800000000000001E-2</v>
      </c>
      <c r="X390" s="5">
        <f t="shared" si="48"/>
        <v>2576</v>
      </c>
    </row>
    <row r="391" spans="1:24" x14ac:dyDescent="0.25">
      <c r="A391">
        <v>2017</v>
      </c>
      <c r="B391">
        <v>68</v>
      </c>
      <c r="C391" t="s">
        <v>512</v>
      </c>
      <c r="D391" s="4">
        <v>8</v>
      </c>
      <c r="E391" t="s">
        <v>0</v>
      </c>
      <c r="F391" t="s">
        <v>537</v>
      </c>
      <c r="G391" t="s">
        <v>97</v>
      </c>
      <c r="H391" t="s">
        <v>538</v>
      </c>
      <c r="I391" s="5">
        <v>69886394</v>
      </c>
      <c r="J391" s="5">
        <v>468813</v>
      </c>
      <c r="K391" s="5">
        <v>0</v>
      </c>
      <c r="L391" s="5">
        <f t="shared" si="42"/>
        <v>70355207</v>
      </c>
      <c r="M391" s="5">
        <v>1287224</v>
      </c>
      <c r="N391" s="5">
        <f t="shared" si="43"/>
        <v>69067983</v>
      </c>
      <c r="O391" s="5">
        <v>61740119</v>
      </c>
      <c r="P391" s="6">
        <v>0.16900000000000001</v>
      </c>
      <c r="Q391" s="5">
        <f t="shared" si="44"/>
        <v>10434</v>
      </c>
      <c r="R391" s="5">
        <v>0</v>
      </c>
      <c r="S391" s="5">
        <f t="shared" si="45"/>
        <v>10434</v>
      </c>
      <c r="T391" s="5">
        <v>0</v>
      </c>
      <c r="U391" s="5">
        <f t="shared" si="46"/>
        <v>69067983</v>
      </c>
      <c r="V391" s="6">
        <f t="shared" si="47"/>
        <v>0.15110000000000001</v>
      </c>
      <c r="W391" s="6">
        <v>0.17510000000000001</v>
      </c>
      <c r="X391" s="5">
        <f t="shared" si="48"/>
        <v>12319</v>
      </c>
    </row>
    <row r="392" spans="1:24" x14ac:dyDescent="0.25">
      <c r="A392">
        <v>2017</v>
      </c>
      <c r="B392">
        <v>68</v>
      </c>
      <c r="C392" t="s">
        <v>512</v>
      </c>
      <c r="D392" s="4">
        <v>8</v>
      </c>
      <c r="E392" t="s">
        <v>0</v>
      </c>
      <c r="F392" t="s">
        <v>539</v>
      </c>
      <c r="G392" t="s">
        <v>97</v>
      </c>
      <c r="H392" t="s">
        <v>539</v>
      </c>
      <c r="I392" s="5">
        <v>98023363</v>
      </c>
      <c r="J392" s="5">
        <v>318026</v>
      </c>
      <c r="K392" s="5">
        <v>0</v>
      </c>
      <c r="L392" s="5">
        <f t="shared" si="42"/>
        <v>98341389</v>
      </c>
      <c r="M392" s="5">
        <v>986114</v>
      </c>
      <c r="N392" s="5">
        <f t="shared" si="43"/>
        <v>97355275</v>
      </c>
      <c r="O392" s="5">
        <v>90944472</v>
      </c>
      <c r="P392" s="6">
        <v>5.9499999999999997E-2</v>
      </c>
      <c r="Q392" s="5">
        <f t="shared" si="44"/>
        <v>5411</v>
      </c>
      <c r="R392" s="5">
        <v>0</v>
      </c>
      <c r="S392" s="5">
        <f t="shared" si="45"/>
        <v>5411</v>
      </c>
      <c r="T392" s="5">
        <v>0</v>
      </c>
      <c r="U392" s="5">
        <f t="shared" si="46"/>
        <v>97355275</v>
      </c>
      <c r="V392" s="6">
        <f t="shared" si="47"/>
        <v>5.5599999999999997E-2</v>
      </c>
      <c r="W392" s="6">
        <v>6.9000000000000006E-2</v>
      </c>
      <c r="X392" s="5">
        <f t="shared" si="48"/>
        <v>6786</v>
      </c>
    </row>
    <row r="393" spans="1:24" x14ac:dyDescent="0.25">
      <c r="A393">
        <v>2017</v>
      </c>
      <c r="B393">
        <v>68</v>
      </c>
      <c r="C393" t="s">
        <v>512</v>
      </c>
      <c r="D393" s="4">
        <v>8</v>
      </c>
      <c r="E393" t="s">
        <v>0</v>
      </c>
      <c r="F393" t="s">
        <v>540</v>
      </c>
      <c r="G393" t="s">
        <v>97</v>
      </c>
      <c r="H393" t="s">
        <v>540</v>
      </c>
      <c r="I393" s="5">
        <v>53315471</v>
      </c>
      <c r="J393" s="5">
        <v>644790</v>
      </c>
      <c r="K393" s="5">
        <v>0</v>
      </c>
      <c r="L393" s="5">
        <f t="shared" si="42"/>
        <v>53960261</v>
      </c>
      <c r="M393" s="5">
        <v>486874</v>
      </c>
      <c r="N393" s="5">
        <f t="shared" si="43"/>
        <v>53473387</v>
      </c>
      <c r="O393" s="5">
        <v>47316275</v>
      </c>
      <c r="P393" s="6">
        <v>0.43719999999999998</v>
      </c>
      <c r="Q393" s="5">
        <f t="shared" si="44"/>
        <v>20687</v>
      </c>
      <c r="R393" s="5">
        <v>0</v>
      </c>
      <c r="S393" s="5">
        <f t="shared" si="45"/>
        <v>20687</v>
      </c>
      <c r="T393" s="5">
        <v>0</v>
      </c>
      <c r="U393" s="5">
        <f t="shared" si="46"/>
        <v>53473387</v>
      </c>
      <c r="V393" s="6">
        <f t="shared" si="47"/>
        <v>0.38690000000000002</v>
      </c>
      <c r="W393" s="6">
        <v>0.38929999999999998</v>
      </c>
      <c r="X393" s="5">
        <f t="shared" si="48"/>
        <v>21007</v>
      </c>
    </row>
    <row r="394" spans="1:24" x14ac:dyDescent="0.25">
      <c r="A394">
        <v>2017</v>
      </c>
      <c r="B394">
        <v>68</v>
      </c>
      <c r="C394" t="s">
        <v>512</v>
      </c>
      <c r="D394" s="4">
        <v>8</v>
      </c>
      <c r="E394" t="s">
        <v>0</v>
      </c>
      <c r="F394" t="s">
        <v>541</v>
      </c>
      <c r="G394" t="s">
        <v>97</v>
      </c>
      <c r="H394" t="s">
        <v>541</v>
      </c>
      <c r="I394" s="5">
        <v>20961953</v>
      </c>
      <c r="J394" s="5">
        <v>342688</v>
      </c>
      <c r="K394" s="5">
        <v>0</v>
      </c>
      <c r="L394" s="5">
        <f t="shared" si="42"/>
        <v>21304641</v>
      </c>
      <c r="M394" s="5">
        <v>87374</v>
      </c>
      <c r="N394" s="5">
        <f t="shared" si="43"/>
        <v>21217267</v>
      </c>
      <c r="O394" s="5">
        <v>19691424</v>
      </c>
      <c r="P394" s="6">
        <v>0.1067</v>
      </c>
      <c r="Q394" s="5">
        <f t="shared" si="44"/>
        <v>2101</v>
      </c>
      <c r="R394" s="5">
        <v>0</v>
      </c>
      <c r="S394" s="5">
        <f t="shared" si="45"/>
        <v>2101</v>
      </c>
      <c r="T394" s="5">
        <v>0</v>
      </c>
      <c r="U394" s="5">
        <f t="shared" si="46"/>
        <v>21217267</v>
      </c>
      <c r="V394" s="6">
        <f t="shared" si="47"/>
        <v>9.9000000000000005E-2</v>
      </c>
      <c r="W394" s="6">
        <v>0.1051</v>
      </c>
      <c r="X394" s="5">
        <f t="shared" si="48"/>
        <v>2239</v>
      </c>
    </row>
    <row r="395" spans="1:24" x14ac:dyDescent="0.25">
      <c r="A395">
        <v>2017</v>
      </c>
      <c r="B395">
        <v>68</v>
      </c>
      <c r="C395" t="s">
        <v>512</v>
      </c>
      <c r="D395" s="4">
        <v>8</v>
      </c>
      <c r="E395" t="s">
        <v>0</v>
      </c>
      <c r="F395" t="s">
        <v>542</v>
      </c>
      <c r="G395" t="s">
        <v>97</v>
      </c>
      <c r="H395" t="s">
        <v>543</v>
      </c>
      <c r="I395" s="5">
        <v>6098404</v>
      </c>
      <c r="J395" s="5">
        <v>55404</v>
      </c>
      <c r="K395" s="5">
        <v>0</v>
      </c>
      <c r="L395" s="5">
        <f t="shared" si="42"/>
        <v>6153808</v>
      </c>
      <c r="M395" s="5">
        <v>18080</v>
      </c>
      <c r="N395" s="5">
        <f t="shared" si="43"/>
        <v>6135728</v>
      </c>
      <c r="O395" s="5">
        <v>5924733</v>
      </c>
      <c r="P395" s="6">
        <v>0.2132</v>
      </c>
      <c r="Q395" s="5">
        <f t="shared" si="44"/>
        <v>1263</v>
      </c>
      <c r="R395" s="5">
        <v>0</v>
      </c>
      <c r="S395" s="5">
        <f t="shared" si="45"/>
        <v>1263</v>
      </c>
      <c r="T395" s="5">
        <v>0</v>
      </c>
      <c r="U395" s="5">
        <f t="shared" si="46"/>
        <v>6135728</v>
      </c>
      <c r="V395" s="6">
        <f t="shared" si="47"/>
        <v>0.20580000000000001</v>
      </c>
      <c r="W395" s="6">
        <v>0.21260000000000001</v>
      </c>
      <c r="X395" s="5">
        <f t="shared" si="48"/>
        <v>1308</v>
      </c>
    </row>
    <row r="396" spans="1:24" x14ac:dyDescent="0.25">
      <c r="A396">
        <v>2017</v>
      </c>
      <c r="B396">
        <v>68</v>
      </c>
      <c r="C396" t="s">
        <v>512</v>
      </c>
      <c r="D396" s="4">
        <v>8</v>
      </c>
      <c r="E396" t="s">
        <v>0</v>
      </c>
      <c r="F396" t="s">
        <v>544</v>
      </c>
      <c r="G396" t="s">
        <v>94</v>
      </c>
      <c r="H396" t="s">
        <v>95</v>
      </c>
      <c r="I396" s="5">
        <v>52916199879</v>
      </c>
      <c r="J396" s="5">
        <v>1646713863</v>
      </c>
      <c r="K396" s="5">
        <v>1699283</v>
      </c>
      <c r="L396" s="5">
        <f t="shared" si="42"/>
        <v>54564613025</v>
      </c>
      <c r="M396" s="5">
        <v>1128469546</v>
      </c>
      <c r="N396" s="5">
        <f t="shared" si="43"/>
        <v>53436143479</v>
      </c>
      <c r="O396" s="5">
        <v>50408519249</v>
      </c>
      <c r="P396" s="6">
        <v>3.1962000000000002</v>
      </c>
      <c r="Q396" s="5">
        <f t="shared" si="44"/>
        <v>161115709</v>
      </c>
      <c r="R396" s="5">
        <v>1671812</v>
      </c>
      <c r="S396" s="5">
        <f t="shared" si="45"/>
        <v>159443897</v>
      </c>
      <c r="T396" s="5">
        <v>601947980</v>
      </c>
      <c r="U396" s="5">
        <f t="shared" si="46"/>
        <v>52834195499</v>
      </c>
      <c r="V396" s="6">
        <f t="shared" si="47"/>
        <v>3.0177999999999998</v>
      </c>
      <c r="W396" s="6">
        <v>3.2128000000000001</v>
      </c>
      <c r="X396" s="5">
        <f t="shared" si="48"/>
        <v>175305189</v>
      </c>
    </row>
    <row r="397" spans="1:24" x14ac:dyDescent="0.25">
      <c r="A397">
        <v>2017</v>
      </c>
      <c r="B397">
        <v>68</v>
      </c>
      <c r="C397" t="s">
        <v>512</v>
      </c>
      <c r="D397" s="4">
        <v>8</v>
      </c>
      <c r="E397" t="s">
        <v>0</v>
      </c>
      <c r="F397" t="s">
        <v>545</v>
      </c>
      <c r="G397" t="s">
        <v>97</v>
      </c>
      <c r="H397" t="s">
        <v>545</v>
      </c>
      <c r="I397" s="5">
        <v>99004023</v>
      </c>
      <c r="J397" s="5">
        <v>0</v>
      </c>
      <c r="K397" s="5">
        <v>0</v>
      </c>
      <c r="L397" s="5">
        <f t="shared" si="42"/>
        <v>99004023</v>
      </c>
      <c r="M397" s="5">
        <v>823331</v>
      </c>
      <c r="N397" s="5">
        <f t="shared" si="43"/>
        <v>98180692</v>
      </c>
      <c r="O397" s="5">
        <v>0</v>
      </c>
      <c r="P397" s="6">
        <v>0</v>
      </c>
      <c r="Q397" s="5">
        <f t="shared" si="44"/>
        <v>0</v>
      </c>
      <c r="R397" s="5">
        <v>0</v>
      </c>
      <c r="S397" s="5">
        <f t="shared" si="45"/>
        <v>0</v>
      </c>
      <c r="T397" s="5">
        <v>0</v>
      </c>
      <c r="U397" s="5">
        <f t="shared" si="46"/>
        <v>98180692</v>
      </c>
      <c r="V397" s="6">
        <f t="shared" si="47"/>
        <v>0</v>
      </c>
      <c r="W397" s="6">
        <v>0.26300000000000001</v>
      </c>
      <c r="X397" s="5">
        <f t="shared" si="48"/>
        <v>26038</v>
      </c>
    </row>
    <row r="398" spans="1:24" x14ac:dyDescent="0.25">
      <c r="A398">
        <v>2017</v>
      </c>
      <c r="B398">
        <v>68</v>
      </c>
      <c r="C398" t="s">
        <v>512</v>
      </c>
      <c r="D398" s="4">
        <v>8</v>
      </c>
      <c r="E398" t="s">
        <v>0</v>
      </c>
      <c r="F398" t="s">
        <v>546</v>
      </c>
      <c r="G398" t="s">
        <v>97</v>
      </c>
      <c r="H398" t="s">
        <v>546</v>
      </c>
      <c r="I398" s="5">
        <v>19409848</v>
      </c>
      <c r="J398" s="5">
        <v>170784</v>
      </c>
      <c r="K398" s="5">
        <v>0</v>
      </c>
      <c r="L398" s="5">
        <f t="shared" si="42"/>
        <v>19580632</v>
      </c>
      <c r="M398" s="5">
        <v>187602</v>
      </c>
      <c r="N398" s="5">
        <f t="shared" si="43"/>
        <v>19393030</v>
      </c>
      <c r="O398" s="5">
        <v>16936919</v>
      </c>
      <c r="P398" s="6">
        <v>0.13869999999999999</v>
      </c>
      <c r="Q398" s="5">
        <f t="shared" si="44"/>
        <v>2349</v>
      </c>
      <c r="R398" s="5">
        <v>0</v>
      </c>
      <c r="S398" s="5">
        <f t="shared" si="45"/>
        <v>2349</v>
      </c>
      <c r="T398" s="5">
        <v>0</v>
      </c>
      <c r="U398" s="5">
        <f t="shared" si="46"/>
        <v>19393030</v>
      </c>
      <c r="V398" s="6">
        <f t="shared" si="47"/>
        <v>0.1211</v>
      </c>
      <c r="W398" s="6">
        <v>0.1216</v>
      </c>
      <c r="X398" s="5">
        <f t="shared" si="48"/>
        <v>2381</v>
      </c>
    </row>
    <row r="399" spans="1:24" x14ac:dyDescent="0.25">
      <c r="A399">
        <v>2017</v>
      </c>
      <c r="B399">
        <v>68</v>
      </c>
      <c r="C399" t="s">
        <v>512</v>
      </c>
      <c r="D399" s="4">
        <v>8</v>
      </c>
      <c r="E399" t="s">
        <v>0</v>
      </c>
      <c r="F399" t="s">
        <v>547</v>
      </c>
      <c r="G399" t="s">
        <v>97</v>
      </c>
      <c r="H399" t="s">
        <v>547</v>
      </c>
      <c r="I399" s="5">
        <v>5267065942</v>
      </c>
      <c r="J399" s="5">
        <v>12551257</v>
      </c>
      <c r="K399" s="5">
        <v>0</v>
      </c>
      <c r="L399" s="5">
        <f t="shared" si="42"/>
        <v>5279617199</v>
      </c>
      <c r="M399" s="5">
        <v>29689486</v>
      </c>
      <c r="N399" s="5">
        <f t="shared" si="43"/>
        <v>5249927713</v>
      </c>
      <c r="O399" s="5">
        <v>5050935037</v>
      </c>
      <c r="P399" s="6">
        <v>4.0000000000000001E-3</v>
      </c>
      <c r="Q399" s="5">
        <f t="shared" si="44"/>
        <v>20204</v>
      </c>
      <c r="R399" s="5">
        <v>0</v>
      </c>
      <c r="S399" s="5">
        <f t="shared" si="45"/>
        <v>20204</v>
      </c>
      <c r="T399" s="5">
        <v>0</v>
      </c>
      <c r="U399" s="5">
        <f t="shared" si="46"/>
        <v>5249927713</v>
      </c>
      <c r="V399" s="6">
        <f t="shared" si="47"/>
        <v>3.8E-3</v>
      </c>
      <c r="W399" s="6">
        <v>4.7999999999999996E-3</v>
      </c>
      <c r="X399" s="5">
        <f t="shared" si="48"/>
        <v>25342</v>
      </c>
    </row>
    <row r="400" spans="1:24" x14ac:dyDescent="0.25">
      <c r="A400">
        <v>2017</v>
      </c>
      <c r="B400">
        <v>68</v>
      </c>
      <c r="C400" t="s">
        <v>512</v>
      </c>
      <c r="D400" s="4">
        <v>8</v>
      </c>
      <c r="E400" t="s">
        <v>0</v>
      </c>
      <c r="F400" t="s">
        <v>548</v>
      </c>
      <c r="G400" t="s">
        <v>97</v>
      </c>
      <c r="H400" t="s">
        <v>548</v>
      </c>
      <c r="I400" s="5">
        <v>65105707</v>
      </c>
      <c r="J400" s="5">
        <v>2598694</v>
      </c>
      <c r="K400" s="5">
        <v>0</v>
      </c>
      <c r="L400" s="5">
        <f t="shared" si="42"/>
        <v>67704401</v>
      </c>
      <c r="M400" s="5">
        <v>0</v>
      </c>
      <c r="N400" s="5">
        <f t="shared" si="43"/>
        <v>67704401</v>
      </c>
      <c r="O400" s="5">
        <v>63468355</v>
      </c>
      <c r="P400" s="6">
        <v>2.4419</v>
      </c>
      <c r="Q400" s="5">
        <f t="shared" si="44"/>
        <v>154983</v>
      </c>
      <c r="R400" s="5">
        <v>0</v>
      </c>
      <c r="S400" s="5">
        <f t="shared" si="45"/>
        <v>154983</v>
      </c>
      <c r="T400" s="5">
        <v>0</v>
      </c>
      <c r="U400" s="5">
        <f t="shared" si="46"/>
        <v>67704401</v>
      </c>
      <c r="V400" s="6">
        <f t="shared" si="47"/>
        <v>2.2890999999999999</v>
      </c>
      <c r="W400" s="6">
        <v>2.7795999999999998</v>
      </c>
      <c r="X400" s="5">
        <f t="shared" si="48"/>
        <v>188191</v>
      </c>
    </row>
    <row r="401" spans="1:24" x14ac:dyDescent="0.25">
      <c r="A401">
        <v>2017</v>
      </c>
      <c r="B401">
        <v>68</v>
      </c>
      <c r="C401" t="s">
        <v>512</v>
      </c>
      <c r="D401" s="4">
        <v>8</v>
      </c>
      <c r="E401" t="s">
        <v>0</v>
      </c>
      <c r="F401" t="s">
        <v>549</v>
      </c>
      <c r="G401" t="s">
        <v>97</v>
      </c>
      <c r="H401" t="s">
        <v>549</v>
      </c>
      <c r="I401" s="5">
        <v>261267164</v>
      </c>
      <c r="J401" s="5">
        <v>3055637</v>
      </c>
      <c r="K401" s="5">
        <v>0</v>
      </c>
      <c r="L401" s="5">
        <f t="shared" si="42"/>
        <v>264322801</v>
      </c>
      <c r="M401" s="5">
        <v>1511515</v>
      </c>
      <c r="N401" s="5">
        <f t="shared" si="43"/>
        <v>262811286</v>
      </c>
      <c r="O401" s="5">
        <v>239597635</v>
      </c>
      <c r="P401" s="6">
        <v>0.19700000000000001</v>
      </c>
      <c r="Q401" s="5">
        <f t="shared" si="44"/>
        <v>47201</v>
      </c>
      <c r="R401" s="5">
        <v>0</v>
      </c>
      <c r="S401" s="5">
        <f t="shared" si="45"/>
        <v>47201</v>
      </c>
      <c r="T401" s="5">
        <v>0</v>
      </c>
      <c r="U401" s="5">
        <f t="shared" si="46"/>
        <v>262811286</v>
      </c>
      <c r="V401" s="6">
        <f t="shared" si="47"/>
        <v>0.17960000000000001</v>
      </c>
      <c r="W401" s="6">
        <v>0.1963</v>
      </c>
      <c r="X401" s="5">
        <f t="shared" si="48"/>
        <v>51887</v>
      </c>
    </row>
    <row r="402" spans="1:24" x14ac:dyDescent="0.25">
      <c r="A402">
        <v>2017</v>
      </c>
      <c r="B402">
        <v>68</v>
      </c>
      <c r="C402" t="s">
        <v>512</v>
      </c>
      <c r="D402" s="4">
        <v>8</v>
      </c>
      <c r="E402" t="s">
        <v>0</v>
      </c>
      <c r="F402" t="s">
        <v>550</v>
      </c>
      <c r="G402" t="s">
        <v>97</v>
      </c>
      <c r="H402" t="s">
        <v>550</v>
      </c>
      <c r="I402" s="5">
        <v>40253363</v>
      </c>
      <c r="J402" s="5">
        <v>409160</v>
      </c>
      <c r="K402" s="5">
        <v>0</v>
      </c>
      <c r="L402" s="5">
        <f t="shared" si="42"/>
        <v>40662523</v>
      </c>
      <c r="M402" s="5">
        <v>255053</v>
      </c>
      <c r="N402" s="5">
        <f t="shared" si="43"/>
        <v>40407470</v>
      </c>
      <c r="O402" s="5">
        <v>36607263</v>
      </c>
      <c r="P402" s="6">
        <v>0.4219</v>
      </c>
      <c r="Q402" s="5">
        <f t="shared" si="44"/>
        <v>15445</v>
      </c>
      <c r="R402" s="5">
        <v>0</v>
      </c>
      <c r="S402" s="5">
        <f t="shared" si="45"/>
        <v>15445</v>
      </c>
      <c r="T402" s="5">
        <v>0</v>
      </c>
      <c r="U402" s="5">
        <f t="shared" si="46"/>
        <v>40407470</v>
      </c>
      <c r="V402" s="6">
        <f t="shared" si="47"/>
        <v>0.38219999999999998</v>
      </c>
      <c r="W402" s="6">
        <v>0.38179999999999997</v>
      </c>
      <c r="X402" s="5">
        <f t="shared" si="48"/>
        <v>15525</v>
      </c>
    </row>
    <row r="403" spans="1:24" x14ac:dyDescent="0.25">
      <c r="A403">
        <v>2017</v>
      </c>
      <c r="B403">
        <v>68</v>
      </c>
      <c r="C403" t="s">
        <v>512</v>
      </c>
      <c r="D403" s="4">
        <v>8</v>
      </c>
      <c r="E403" t="s">
        <v>0</v>
      </c>
      <c r="F403" t="s">
        <v>551</v>
      </c>
      <c r="G403" t="s">
        <v>97</v>
      </c>
      <c r="H403" t="s">
        <v>551</v>
      </c>
      <c r="I403" s="5">
        <v>523656986</v>
      </c>
      <c r="J403" s="5">
        <v>1959765</v>
      </c>
      <c r="K403" s="5">
        <v>0</v>
      </c>
      <c r="L403" s="5">
        <f t="shared" si="42"/>
        <v>525616751</v>
      </c>
      <c r="M403" s="5">
        <v>8696720</v>
      </c>
      <c r="N403" s="5">
        <f t="shared" si="43"/>
        <v>516920031</v>
      </c>
      <c r="O403" s="5">
        <v>470829774</v>
      </c>
      <c r="P403" s="6">
        <v>0.3836</v>
      </c>
      <c r="Q403" s="5">
        <f t="shared" si="44"/>
        <v>180610</v>
      </c>
      <c r="R403" s="5">
        <v>0</v>
      </c>
      <c r="S403" s="5">
        <f t="shared" si="45"/>
        <v>180610</v>
      </c>
      <c r="T403" s="5">
        <v>0</v>
      </c>
      <c r="U403" s="5">
        <f t="shared" si="46"/>
        <v>516920031</v>
      </c>
      <c r="V403" s="6">
        <f t="shared" si="47"/>
        <v>0.34939999999999999</v>
      </c>
      <c r="W403" s="6">
        <v>0.35010000000000002</v>
      </c>
      <c r="X403" s="5">
        <f t="shared" si="48"/>
        <v>184018</v>
      </c>
    </row>
    <row r="404" spans="1:24" x14ac:dyDescent="0.25">
      <c r="A404">
        <v>2017</v>
      </c>
      <c r="B404">
        <v>68</v>
      </c>
      <c r="C404" t="s">
        <v>512</v>
      </c>
      <c r="D404" s="4">
        <v>8</v>
      </c>
      <c r="E404" t="s">
        <v>0</v>
      </c>
      <c r="F404" t="s">
        <v>552</v>
      </c>
      <c r="G404" t="s">
        <v>97</v>
      </c>
      <c r="H404" t="s">
        <v>552</v>
      </c>
      <c r="I404" s="5">
        <v>67120918</v>
      </c>
      <c r="J404" s="5">
        <v>104709</v>
      </c>
      <c r="K404" s="5">
        <v>0</v>
      </c>
      <c r="L404" s="5">
        <f t="shared" si="42"/>
        <v>67225627</v>
      </c>
      <c r="M404" s="5">
        <v>1281892</v>
      </c>
      <c r="N404" s="5">
        <f t="shared" si="43"/>
        <v>65943735</v>
      </c>
      <c r="O404" s="5">
        <v>62026980</v>
      </c>
      <c r="P404" s="6">
        <v>4.7600000000000003E-2</v>
      </c>
      <c r="Q404" s="5">
        <f t="shared" si="44"/>
        <v>2952</v>
      </c>
      <c r="R404" s="5">
        <v>0</v>
      </c>
      <c r="S404" s="5">
        <f t="shared" si="45"/>
        <v>2952</v>
      </c>
      <c r="T404" s="5">
        <v>0</v>
      </c>
      <c r="U404" s="5">
        <f t="shared" si="46"/>
        <v>65943735</v>
      </c>
      <c r="V404" s="6">
        <f t="shared" si="47"/>
        <v>4.48E-2</v>
      </c>
      <c r="W404" s="6">
        <v>4.7100000000000003E-2</v>
      </c>
      <c r="X404" s="5">
        <f t="shared" si="48"/>
        <v>3166</v>
      </c>
    </row>
    <row r="405" spans="1:24" x14ac:dyDescent="0.25">
      <c r="A405">
        <v>2017</v>
      </c>
      <c r="B405">
        <v>68</v>
      </c>
      <c r="C405" t="s">
        <v>512</v>
      </c>
      <c r="D405" s="4">
        <v>8</v>
      </c>
      <c r="E405" t="s">
        <v>0</v>
      </c>
      <c r="F405" t="s">
        <v>553</v>
      </c>
      <c r="G405" t="s">
        <v>97</v>
      </c>
      <c r="H405" t="s">
        <v>553</v>
      </c>
      <c r="I405" s="5">
        <v>11917662</v>
      </c>
      <c r="J405" s="5">
        <v>96082</v>
      </c>
      <c r="K405" s="5">
        <v>0</v>
      </c>
      <c r="L405" s="5">
        <f t="shared" si="42"/>
        <v>12013744</v>
      </c>
      <c r="M405" s="5">
        <v>51121</v>
      </c>
      <c r="N405" s="5">
        <f t="shared" si="43"/>
        <v>11962623</v>
      </c>
      <c r="O405" s="5">
        <v>11172284</v>
      </c>
      <c r="P405" s="6">
        <v>0.63959999999999995</v>
      </c>
      <c r="Q405" s="5">
        <f t="shared" si="44"/>
        <v>7146</v>
      </c>
      <c r="R405" s="5">
        <v>0</v>
      </c>
      <c r="S405" s="5">
        <f t="shared" si="45"/>
        <v>7146</v>
      </c>
      <c r="T405" s="5">
        <v>0</v>
      </c>
      <c r="U405" s="5">
        <f t="shared" si="46"/>
        <v>11962623</v>
      </c>
      <c r="V405" s="6">
        <f t="shared" si="47"/>
        <v>0.59740000000000004</v>
      </c>
      <c r="W405" s="6">
        <v>0.58709999999999996</v>
      </c>
      <c r="X405" s="5">
        <f t="shared" si="48"/>
        <v>7053</v>
      </c>
    </row>
    <row r="406" spans="1:24" x14ac:dyDescent="0.25">
      <c r="A406">
        <v>2017</v>
      </c>
      <c r="B406">
        <v>68</v>
      </c>
      <c r="C406" t="s">
        <v>512</v>
      </c>
      <c r="D406" s="4">
        <v>8</v>
      </c>
      <c r="E406" t="s">
        <v>0</v>
      </c>
      <c r="F406" t="s">
        <v>554</v>
      </c>
      <c r="G406" t="s">
        <v>97</v>
      </c>
      <c r="H406" t="s">
        <v>554</v>
      </c>
      <c r="I406" s="5">
        <v>9595738</v>
      </c>
      <c r="J406" s="5">
        <v>69013</v>
      </c>
      <c r="K406" s="5">
        <v>0</v>
      </c>
      <c r="L406" s="5">
        <f t="shared" si="42"/>
        <v>9664751</v>
      </c>
      <c r="M406" s="5">
        <v>40359</v>
      </c>
      <c r="N406" s="5">
        <f t="shared" si="43"/>
        <v>9624392</v>
      </c>
      <c r="O406" s="5">
        <v>8473355</v>
      </c>
      <c r="P406" s="6">
        <v>0.50109999999999999</v>
      </c>
      <c r="Q406" s="5">
        <f t="shared" si="44"/>
        <v>4246</v>
      </c>
      <c r="R406" s="5">
        <v>0</v>
      </c>
      <c r="S406" s="5">
        <f t="shared" si="45"/>
        <v>4246</v>
      </c>
      <c r="T406" s="5">
        <v>0</v>
      </c>
      <c r="U406" s="5">
        <f t="shared" si="46"/>
        <v>9624392</v>
      </c>
      <c r="V406" s="6">
        <f t="shared" si="47"/>
        <v>0.44119999999999998</v>
      </c>
      <c r="W406" s="6">
        <v>0.44600000000000001</v>
      </c>
      <c r="X406" s="5">
        <f t="shared" si="48"/>
        <v>4310</v>
      </c>
    </row>
    <row r="407" spans="1:24" x14ac:dyDescent="0.25">
      <c r="A407">
        <v>2017</v>
      </c>
      <c r="B407">
        <v>68</v>
      </c>
      <c r="C407" t="s">
        <v>512</v>
      </c>
      <c r="D407" s="4">
        <v>8</v>
      </c>
      <c r="E407" t="s">
        <v>0</v>
      </c>
      <c r="F407" t="s">
        <v>555</v>
      </c>
      <c r="G407" t="s">
        <v>97</v>
      </c>
      <c r="H407" t="s">
        <v>555</v>
      </c>
      <c r="I407" s="5">
        <v>13314525</v>
      </c>
      <c r="J407" s="5">
        <v>297667</v>
      </c>
      <c r="K407" s="5">
        <v>0</v>
      </c>
      <c r="L407" s="5">
        <f t="shared" si="42"/>
        <v>13612192</v>
      </c>
      <c r="M407" s="5">
        <v>26397</v>
      </c>
      <c r="N407" s="5">
        <f t="shared" si="43"/>
        <v>13585795</v>
      </c>
      <c r="O407" s="5">
        <v>12975570</v>
      </c>
      <c r="P407" s="6">
        <v>0.2225</v>
      </c>
      <c r="Q407" s="5">
        <f t="shared" si="44"/>
        <v>2887</v>
      </c>
      <c r="R407" s="5">
        <v>0</v>
      </c>
      <c r="S407" s="5">
        <f t="shared" si="45"/>
        <v>2887</v>
      </c>
      <c r="T407" s="5">
        <v>0</v>
      </c>
      <c r="U407" s="5">
        <f t="shared" si="46"/>
        <v>13585795</v>
      </c>
      <c r="V407" s="6">
        <f t="shared" si="47"/>
        <v>0.21249999999999999</v>
      </c>
      <c r="W407" s="6">
        <v>0.2261</v>
      </c>
      <c r="X407" s="5">
        <f t="shared" si="48"/>
        <v>3078</v>
      </c>
    </row>
    <row r="408" spans="1:24" x14ac:dyDescent="0.25">
      <c r="A408">
        <v>2017</v>
      </c>
      <c r="B408">
        <v>68</v>
      </c>
      <c r="C408" t="s">
        <v>512</v>
      </c>
      <c r="D408" s="4">
        <v>8</v>
      </c>
      <c r="E408" t="s">
        <v>0</v>
      </c>
      <c r="F408" t="s">
        <v>556</v>
      </c>
      <c r="G408" t="s">
        <v>97</v>
      </c>
      <c r="H408" t="s">
        <v>556</v>
      </c>
      <c r="I408" s="5">
        <v>370440381</v>
      </c>
      <c r="J408" s="5">
        <v>8279676</v>
      </c>
      <c r="K408" s="5">
        <v>0</v>
      </c>
      <c r="L408" s="5">
        <f t="shared" si="42"/>
        <v>378720057</v>
      </c>
      <c r="M408" s="5">
        <v>3493024</v>
      </c>
      <c r="N408" s="5">
        <f t="shared" si="43"/>
        <v>375227033</v>
      </c>
      <c r="O408" s="5">
        <v>344832978</v>
      </c>
      <c r="P408" s="6">
        <v>0.13020000000000001</v>
      </c>
      <c r="Q408" s="5">
        <f t="shared" si="44"/>
        <v>44897</v>
      </c>
      <c r="R408" s="5">
        <v>0</v>
      </c>
      <c r="S408" s="5">
        <f t="shared" si="45"/>
        <v>44897</v>
      </c>
      <c r="T408" s="5">
        <v>0</v>
      </c>
      <c r="U408" s="5">
        <f t="shared" si="46"/>
        <v>375227033</v>
      </c>
      <c r="V408" s="6">
        <f t="shared" si="47"/>
        <v>0.1197</v>
      </c>
      <c r="W408" s="6">
        <v>0.1353</v>
      </c>
      <c r="X408" s="5">
        <f t="shared" si="48"/>
        <v>51241</v>
      </c>
    </row>
    <row r="409" spans="1:24" x14ac:dyDescent="0.25">
      <c r="A409">
        <v>2017</v>
      </c>
      <c r="B409">
        <v>68</v>
      </c>
      <c r="C409" t="s">
        <v>512</v>
      </c>
      <c r="D409" s="4">
        <v>8</v>
      </c>
      <c r="E409" t="s">
        <v>0</v>
      </c>
      <c r="F409" t="s">
        <v>557</v>
      </c>
      <c r="G409" t="s">
        <v>97</v>
      </c>
      <c r="H409" t="s">
        <v>557</v>
      </c>
      <c r="I409" s="5">
        <v>17788069</v>
      </c>
      <c r="J409" s="5">
        <v>132920</v>
      </c>
      <c r="K409" s="5">
        <v>0</v>
      </c>
      <c r="L409" s="5">
        <f t="shared" si="42"/>
        <v>17920989</v>
      </c>
      <c r="M409" s="5">
        <v>48708</v>
      </c>
      <c r="N409" s="5">
        <f t="shared" si="43"/>
        <v>17872281</v>
      </c>
      <c r="O409" s="5">
        <v>16476998</v>
      </c>
      <c r="P409" s="6">
        <v>0.51859999999999995</v>
      </c>
      <c r="Q409" s="5">
        <f t="shared" si="44"/>
        <v>8545</v>
      </c>
      <c r="R409" s="5">
        <v>0</v>
      </c>
      <c r="S409" s="5">
        <f t="shared" si="45"/>
        <v>8545</v>
      </c>
      <c r="T409" s="5">
        <v>0</v>
      </c>
      <c r="U409" s="5">
        <f t="shared" si="46"/>
        <v>17872281</v>
      </c>
      <c r="V409" s="6">
        <f t="shared" si="47"/>
        <v>0.47810000000000002</v>
      </c>
      <c r="W409" s="6">
        <v>0.4778</v>
      </c>
      <c r="X409" s="5">
        <f t="shared" si="48"/>
        <v>8563</v>
      </c>
    </row>
    <row r="410" spans="1:24" x14ac:dyDescent="0.25">
      <c r="A410">
        <v>2017</v>
      </c>
      <c r="B410">
        <v>68</v>
      </c>
      <c r="C410" t="s">
        <v>512</v>
      </c>
      <c r="D410" s="4">
        <v>8</v>
      </c>
      <c r="E410" t="s">
        <v>0</v>
      </c>
      <c r="F410" t="s">
        <v>558</v>
      </c>
      <c r="G410" t="s">
        <v>97</v>
      </c>
      <c r="H410" t="s">
        <v>558</v>
      </c>
      <c r="I410" s="5">
        <v>84879411</v>
      </c>
      <c r="J410" s="5">
        <v>143281</v>
      </c>
      <c r="K410" s="5">
        <v>0</v>
      </c>
      <c r="L410" s="5">
        <f t="shared" si="42"/>
        <v>85022692</v>
      </c>
      <c r="M410" s="5">
        <v>854094</v>
      </c>
      <c r="N410" s="5">
        <f t="shared" si="43"/>
        <v>84168598</v>
      </c>
      <c r="O410" s="5">
        <v>75752235</v>
      </c>
      <c r="P410" s="6">
        <v>0.60019999999999996</v>
      </c>
      <c r="Q410" s="5">
        <f t="shared" si="44"/>
        <v>45466</v>
      </c>
      <c r="R410" s="5">
        <v>0</v>
      </c>
      <c r="S410" s="5">
        <f t="shared" si="45"/>
        <v>45466</v>
      </c>
      <c r="T410" s="5">
        <v>0</v>
      </c>
      <c r="U410" s="5">
        <f t="shared" si="46"/>
        <v>84168598</v>
      </c>
      <c r="V410" s="6">
        <f t="shared" si="47"/>
        <v>0.54020000000000001</v>
      </c>
      <c r="W410" s="6">
        <v>0.55430000000000001</v>
      </c>
      <c r="X410" s="5">
        <f t="shared" si="48"/>
        <v>47128</v>
      </c>
    </row>
    <row r="411" spans="1:24" x14ac:dyDescent="0.25">
      <c r="A411">
        <v>2017</v>
      </c>
      <c r="B411">
        <v>69</v>
      </c>
      <c r="C411" t="s">
        <v>559</v>
      </c>
      <c r="D411" s="4">
        <v>7</v>
      </c>
      <c r="E411" t="s">
        <v>0</v>
      </c>
      <c r="F411" t="s">
        <v>560</v>
      </c>
      <c r="G411" t="s">
        <v>97</v>
      </c>
      <c r="H411" t="s">
        <v>560</v>
      </c>
      <c r="I411" s="5">
        <v>20991526819</v>
      </c>
      <c r="J411" s="5">
        <v>1129544808</v>
      </c>
      <c r="K411" s="5">
        <v>7224052</v>
      </c>
      <c r="L411" s="5">
        <f t="shared" si="42"/>
        <v>22128295679</v>
      </c>
      <c r="M411" s="5">
        <v>236274785</v>
      </c>
      <c r="N411" s="5">
        <f t="shared" si="43"/>
        <v>21892020894</v>
      </c>
      <c r="O411" s="5">
        <v>20648962613</v>
      </c>
      <c r="P411" s="6">
        <v>2.3298999999999999</v>
      </c>
      <c r="Q411" s="5">
        <f t="shared" si="44"/>
        <v>48110018</v>
      </c>
      <c r="R411" s="5">
        <v>293760</v>
      </c>
      <c r="S411" s="5">
        <f t="shared" si="45"/>
        <v>47816258</v>
      </c>
      <c r="T411" s="5">
        <v>141397591</v>
      </c>
      <c r="U411" s="5">
        <f t="shared" si="46"/>
        <v>21750623303</v>
      </c>
      <c r="V411" s="6">
        <f t="shared" si="47"/>
        <v>2.1983999999999999</v>
      </c>
      <c r="W411" s="6">
        <v>2.7648999999999999</v>
      </c>
      <c r="X411" s="5">
        <f t="shared" si="48"/>
        <v>61182525</v>
      </c>
    </row>
    <row r="412" spans="1:24" x14ac:dyDescent="0.25">
      <c r="A412">
        <v>2017</v>
      </c>
      <c r="B412">
        <v>69</v>
      </c>
      <c r="C412" t="s">
        <v>559</v>
      </c>
      <c r="D412" s="4">
        <v>7</v>
      </c>
      <c r="E412" t="s">
        <v>0</v>
      </c>
      <c r="F412" t="s">
        <v>561</v>
      </c>
      <c r="G412" t="s">
        <v>97</v>
      </c>
      <c r="H412" t="s">
        <v>561</v>
      </c>
      <c r="I412" s="5">
        <v>14956814398</v>
      </c>
      <c r="J412" s="5">
        <v>757400445</v>
      </c>
      <c r="K412" s="5">
        <v>6734257</v>
      </c>
      <c r="L412" s="5">
        <f t="shared" si="42"/>
        <v>15720949100</v>
      </c>
      <c r="M412" s="5">
        <v>125849041</v>
      </c>
      <c r="N412" s="5">
        <f t="shared" si="43"/>
        <v>15595100059</v>
      </c>
      <c r="O412" s="5">
        <v>14752369807</v>
      </c>
      <c r="P412" s="6">
        <v>0.11070000000000001</v>
      </c>
      <c r="Q412" s="5">
        <f t="shared" si="44"/>
        <v>1633087</v>
      </c>
      <c r="R412" s="5">
        <v>7318</v>
      </c>
      <c r="S412" s="5">
        <f t="shared" si="45"/>
        <v>1625769</v>
      </c>
      <c r="T412" s="5">
        <v>70217717</v>
      </c>
      <c r="U412" s="5">
        <f t="shared" si="46"/>
        <v>15524882342</v>
      </c>
      <c r="V412" s="6">
        <f t="shared" si="47"/>
        <v>0.1047</v>
      </c>
      <c r="W412" s="6">
        <v>0.11070000000000001</v>
      </c>
      <c r="X412" s="5">
        <f t="shared" si="48"/>
        <v>1740309</v>
      </c>
    </row>
    <row r="413" spans="1:24" x14ac:dyDescent="0.25">
      <c r="A413">
        <v>2017</v>
      </c>
      <c r="B413">
        <v>69</v>
      </c>
      <c r="C413" t="s">
        <v>559</v>
      </c>
      <c r="D413" s="4">
        <v>7</v>
      </c>
      <c r="E413" t="s">
        <v>0</v>
      </c>
      <c r="F413" t="s">
        <v>559</v>
      </c>
      <c r="G413" t="s">
        <v>94</v>
      </c>
      <c r="H413" t="s">
        <v>95</v>
      </c>
      <c r="I413" s="5">
        <v>28805682568</v>
      </c>
      <c r="J413" s="5">
        <v>1863309962</v>
      </c>
      <c r="K413" s="5">
        <v>10426464</v>
      </c>
      <c r="L413" s="5">
        <f t="shared" si="42"/>
        <v>30679418994</v>
      </c>
      <c r="M413" s="5">
        <v>398693599</v>
      </c>
      <c r="N413" s="5">
        <f t="shared" si="43"/>
        <v>30280725395</v>
      </c>
      <c r="O413" s="5">
        <v>28539863025</v>
      </c>
      <c r="P413" s="6">
        <v>4.8750999999999998</v>
      </c>
      <c r="Q413" s="5">
        <f t="shared" si="44"/>
        <v>139134686</v>
      </c>
      <c r="R413" s="5">
        <v>2009357</v>
      </c>
      <c r="S413" s="5">
        <f t="shared" si="45"/>
        <v>137125329</v>
      </c>
      <c r="T413" s="5">
        <v>465153743</v>
      </c>
      <c r="U413" s="5">
        <f t="shared" si="46"/>
        <v>29815571652</v>
      </c>
      <c r="V413" s="6">
        <f t="shared" si="47"/>
        <v>4.5991</v>
      </c>
      <c r="W413" s="6">
        <v>4.8750999999999998</v>
      </c>
      <c r="X413" s="5">
        <f t="shared" si="48"/>
        <v>149565236</v>
      </c>
    </row>
    <row r="414" spans="1:24" x14ac:dyDescent="0.25">
      <c r="A414">
        <v>2017</v>
      </c>
      <c r="B414">
        <v>70</v>
      </c>
      <c r="C414" t="s">
        <v>562</v>
      </c>
      <c r="D414" s="4">
        <v>8</v>
      </c>
      <c r="E414" t="s">
        <v>0</v>
      </c>
      <c r="F414" t="s">
        <v>562</v>
      </c>
      <c r="G414" t="s">
        <v>94</v>
      </c>
      <c r="H414" t="s">
        <v>95</v>
      </c>
      <c r="I414" s="5">
        <v>10104354857</v>
      </c>
      <c r="J414" s="5">
        <v>723270497</v>
      </c>
      <c r="K414" s="5">
        <v>12543324</v>
      </c>
      <c r="L414" s="5">
        <f t="shared" si="42"/>
        <v>10840168678</v>
      </c>
      <c r="M414" s="5">
        <v>243822994</v>
      </c>
      <c r="N414" s="5">
        <f t="shared" si="43"/>
        <v>10596345684</v>
      </c>
      <c r="O414" s="5">
        <v>10472329067</v>
      </c>
      <c r="P414" s="6">
        <v>5.59</v>
      </c>
      <c r="Q414" s="5">
        <f t="shared" si="44"/>
        <v>58540319</v>
      </c>
      <c r="R414" s="5">
        <v>109100</v>
      </c>
      <c r="S414" s="5">
        <f t="shared" si="45"/>
        <v>58431219</v>
      </c>
      <c r="T414" s="5">
        <v>23673781</v>
      </c>
      <c r="U414" s="5">
        <f t="shared" si="46"/>
        <v>10572671903</v>
      </c>
      <c r="V414" s="6">
        <f t="shared" si="47"/>
        <v>5.5266000000000002</v>
      </c>
      <c r="W414" s="6">
        <v>5.52</v>
      </c>
      <c r="X414" s="5">
        <f t="shared" si="48"/>
        <v>59837731</v>
      </c>
    </row>
    <row r="415" spans="1:24" s="14" customFormat="1" x14ac:dyDescent="0.25">
      <c r="A415" s="14">
        <v>2017</v>
      </c>
      <c r="B415" s="14">
        <v>71</v>
      </c>
      <c r="C415" s="14" t="s">
        <v>563</v>
      </c>
      <c r="D415" s="15">
        <v>5</v>
      </c>
      <c r="E415" s="14" t="s">
        <v>0</v>
      </c>
      <c r="F415" s="14" t="s">
        <v>563</v>
      </c>
      <c r="G415" s="14" t="s">
        <v>94</v>
      </c>
      <c r="H415" s="14" t="s">
        <v>242</v>
      </c>
      <c r="I415" s="5">
        <v>1192279162</v>
      </c>
      <c r="J415" s="5">
        <v>467857651</v>
      </c>
      <c r="K415" s="5">
        <v>8119933</v>
      </c>
      <c r="L415" s="5">
        <f t="shared" si="42"/>
        <v>1668256746</v>
      </c>
      <c r="M415" s="5">
        <v>13957038</v>
      </c>
      <c r="N415" s="5">
        <f t="shared" si="43"/>
        <v>1654299708</v>
      </c>
      <c r="O415" s="5">
        <v>1645838755</v>
      </c>
      <c r="P415" s="6">
        <v>9</v>
      </c>
      <c r="Q415" s="5">
        <f t="shared" si="44"/>
        <v>14812549</v>
      </c>
      <c r="R415" s="5">
        <v>0</v>
      </c>
      <c r="S415" s="5">
        <f t="shared" si="45"/>
        <v>14812549</v>
      </c>
      <c r="T415" s="5">
        <v>0</v>
      </c>
      <c r="U415" s="5">
        <f t="shared" si="46"/>
        <v>1654299708</v>
      </c>
      <c r="V415" s="6">
        <f t="shared" si="47"/>
        <v>8.9540000000000006</v>
      </c>
      <c r="W415" s="6">
        <v>9</v>
      </c>
      <c r="X415" s="5">
        <f t="shared" si="48"/>
        <v>15014311</v>
      </c>
    </row>
    <row r="416" spans="1:24" x14ac:dyDescent="0.25">
      <c r="A416">
        <v>2017</v>
      </c>
      <c r="B416">
        <v>72</v>
      </c>
      <c r="C416" t="s">
        <v>564</v>
      </c>
      <c r="D416" s="4">
        <v>7</v>
      </c>
      <c r="E416" t="s">
        <v>0</v>
      </c>
      <c r="F416" t="s">
        <v>97</v>
      </c>
      <c r="G416" t="s">
        <v>97</v>
      </c>
      <c r="H416" t="s">
        <v>97</v>
      </c>
      <c r="I416" s="5">
        <v>576932935</v>
      </c>
      <c r="J416" s="5">
        <v>521647637</v>
      </c>
      <c r="K416" s="5">
        <v>1687143</v>
      </c>
      <c r="L416" s="5">
        <f t="shared" si="42"/>
        <v>1100267715</v>
      </c>
      <c r="M416" s="5">
        <v>5676162</v>
      </c>
      <c r="N416" s="5">
        <f t="shared" si="43"/>
        <v>1094591553</v>
      </c>
      <c r="O416" s="5">
        <v>1058978735</v>
      </c>
      <c r="P416" s="6">
        <v>1.1677</v>
      </c>
      <c r="Q416" s="5">
        <f t="shared" si="44"/>
        <v>1236569</v>
      </c>
      <c r="R416" s="5">
        <v>0</v>
      </c>
      <c r="S416" s="5">
        <f t="shared" si="45"/>
        <v>1236569</v>
      </c>
      <c r="T416" s="5">
        <v>0</v>
      </c>
      <c r="U416" s="5">
        <f t="shared" si="46"/>
        <v>1094591553</v>
      </c>
      <c r="V416" s="6">
        <f t="shared" si="47"/>
        <v>1.1296999999999999</v>
      </c>
      <c r="W416" s="6">
        <v>1.1677</v>
      </c>
      <c r="X416" s="5">
        <f t="shared" si="48"/>
        <v>1284783</v>
      </c>
    </row>
    <row r="417" spans="1:24" x14ac:dyDescent="0.25">
      <c r="A417">
        <v>2017</v>
      </c>
      <c r="B417">
        <v>72</v>
      </c>
      <c r="C417" t="s">
        <v>564</v>
      </c>
      <c r="D417" s="4">
        <v>7</v>
      </c>
      <c r="E417" t="s">
        <v>0</v>
      </c>
      <c r="F417" t="s">
        <v>564</v>
      </c>
      <c r="G417" t="s">
        <v>94</v>
      </c>
      <c r="H417" t="s">
        <v>95</v>
      </c>
      <c r="I417" s="5">
        <v>760882748</v>
      </c>
      <c r="J417" s="5">
        <v>564340324</v>
      </c>
      <c r="K417" s="5">
        <v>1989756</v>
      </c>
      <c r="L417" s="5">
        <f t="shared" si="42"/>
        <v>1327212828</v>
      </c>
      <c r="M417" s="5">
        <v>7209362</v>
      </c>
      <c r="N417" s="5">
        <f t="shared" si="43"/>
        <v>1320003466</v>
      </c>
      <c r="O417" s="5">
        <v>1293833190</v>
      </c>
      <c r="P417" s="6">
        <v>7.2426000000000004</v>
      </c>
      <c r="Q417" s="5">
        <f t="shared" si="44"/>
        <v>9370716</v>
      </c>
      <c r="R417" s="5">
        <v>20597</v>
      </c>
      <c r="S417" s="5">
        <f t="shared" si="45"/>
        <v>9350119</v>
      </c>
      <c r="T417" s="5">
        <v>2535711</v>
      </c>
      <c r="U417" s="5">
        <f t="shared" si="46"/>
        <v>1317467755</v>
      </c>
      <c r="V417" s="6">
        <f t="shared" si="47"/>
        <v>7.0970000000000004</v>
      </c>
      <c r="W417" s="6">
        <v>7.2426000000000004</v>
      </c>
      <c r="X417" s="5">
        <f t="shared" si="48"/>
        <v>9612472</v>
      </c>
    </row>
    <row r="418" spans="1:24" x14ac:dyDescent="0.25">
      <c r="A418" s="7">
        <v>2017</v>
      </c>
      <c r="B418" s="7">
        <v>73</v>
      </c>
      <c r="C418" s="7" t="s">
        <v>565</v>
      </c>
      <c r="D418" s="8">
        <v>1</v>
      </c>
      <c r="E418" s="7" t="s">
        <v>0</v>
      </c>
      <c r="F418" s="7" t="s">
        <v>566</v>
      </c>
      <c r="G418" s="7" t="s">
        <v>105</v>
      </c>
      <c r="H418" s="7" t="s">
        <v>566</v>
      </c>
      <c r="I418" s="9">
        <v>0</v>
      </c>
      <c r="J418" s="9">
        <v>0</v>
      </c>
      <c r="K418" s="9">
        <v>0</v>
      </c>
      <c r="L418" s="9">
        <f t="shared" si="42"/>
        <v>0</v>
      </c>
      <c r="M418" s="9">
        <v>0</v>
      </c>
      <c r="N418" s="9">
        <f t="shared" si="43"/>
        <v>0</v>
      </c>
      <c r="O418" s="9"/>
      <c r="P418" s="10">
        <v>0</v>
      </c>
      <c r="Q418" s="9">
        <f t="shared" si="44"/>
        <v>0</v>
      </c>
      <c r="R418" s="9"/>
      <c r="S418" s="9">
        <f t="shared" si="45"/>
        <v>0</v>
      </c>
      <c r="T418" s="9"/>
      <c r="U418" s="9">
        <f t="shared" si="46"/>
        <v>0</v>
      </c>
      <c r="V418" s="10" t="str">
        <f t="shared" si="47"/>
        <v/>
      </c>
      <c r="W418" s="10">
        <v>0</v>
      </c>
      <c r="X418" s="9">
        <f t="shared" si="48"/>
        <v>0</v>
      </c>
    </row>
    <row r="419" spans="1:24" s="14" customFormat="1" x14ac:dyDescent="0.25">
      <c r="A419" s="14">
        <v>2017</v>
      </c>
      <c r="B419" s="14">
        <v>73</v>
      </c>
      <c r="C419" s="14" t="s">
        <v>565</v>
      </c>
      <c r="D419" s="15">
        <v>1</v>
      </c>
      <c r="E419" s="14" t="s">
        <v>0</v>
      </c>
      <c r="F419" s="14" t="s">
        <v>565</v>
      </c>
      <c r="G419" s="14" t="s">
        <v>94</v>
      </c>
      <c r="H419" s="14" t="s">
        <v>95</v>
      </c>
      <c r="I419" s="5">
        <v>194810758</v>
      </c>
      <c r="J419" s="5">
        <v>34431108</v>
      </c>
      <c r="K419" s="5">
        <v>0</v>
      </c>
      <c r="L419" s="5">
        <f t="shared" si="42"/>
        <v>229241866</v>
      </c>
      <c r="M419" s="5">
        <v>2467886</v>
      </c>
      <c r="N419" s="5">
        <f>L419-M419</f>
        <v>226773980</v>
      </c>
      <c r="O419" s="5">
        <v>226425150</v>
      </c>
      <c r="P419" s="6">
        <v>10</v>
      </c>
      <c r="Q419" s="5">
        <f t="shared" si="44"/>
        <v>2264252</v>
      </c>
      <c r="R419" s="5">
        <v>40626</v>
      </c>
      <c r="S419" s="5">
        <f>Q419-R419</f>
        <v>2223626</v>
      </c>
      <c r="T419" s="5">
        <v>4078041</v>
      </c>
      <c r="U419" s="5">
        <f>N419-T419</f>
        <v>222695939</v>
      </c>
      <c r="V419" s="6">
        <f t="shared" si="47"/>
        <v>9.9849999999999994</v>
      </c>
      <c r="W419" s="6">
        <v>10</v>
      </c>
      <c r="X419" s="5">
        <f t="shared" si="48"/>
        <v>2292419</v>
      </c>
    </row>
    <row r="420" spans="1:24" x14ac:dyDescent="0.25">
      <c r="A420">
        <v>2017</v>
      </c>
      <c r="B420">
        <v>74</v>
      </c>
      <c r="C420" t="s">
        <v>567</v>
      </c>
      <c r="D420" s="4">
        <v>8</v>
      </c>
      <c r="E420" t="s">
        <v>0</v>
      </c>
      <c r="F420" t="s">
        <v>568</v>
      </c>
      <c r="G420" t="s">
        <v>105</v>
      </c>
      <c r="H420" t="s">
        <v>568</v>
      </c>
      <c r="I420" s="5">
        <v>6335518121</v>
      </c>
      <c r="J420" s="5">
        <v>420748371</v>
      </c>
      <c r="K420" s="5">
        <v>26568631</v>
      </c>
      <c r="L420" s="5">
        <f t="shared" si="42"/>
        <v>6782835123</v>
      </c>
      <c r="M420" s="5">
        <v>74817348</v>
      </c>
      <c r="N420" s="5">
        <f t="shared" ref="N420:N432" si="49">L420-M420</f>
        <v>6708017775</v>
      </c>
      <c r="O420" s="5">
        <v>6390508259</v>
      </c>
      <c r="P420" s="6">
        <v>4.0815000000000001</v>
      </c>
      <c r="Q420" s="5">
        <f t="shared" si="44"/>
        <v>26082859</v>
      </c>
      <c r="R420" s="5">
        <v>0</v>
      </c>
      <c r="S420" s="5">
        <f t="shared" ref="S420:S432" si="50">Q420-R420</f>
        <v>26082859</v>
      </c>
      <c r="T420" s="5">
        <v>0</v>
      </c>
      <c r="U420" s="5">
        <f t="shared" ref="U420:U432" si="51">N420-T420</f>
        <v>6708017775</v>
      </c>
      <c r="V420" s="6">
        <f t="shared" si="47"/>
        <v>3.8883000000000001</v>
      </c>
      <c r="W420" s="6">
        <v>4.0815000000000001</v>
      </c>
      <c r="X420" s="5">
        <f t="shared" si="48"/>
        <v>27684142</v>
      </c>
    </row>
    <row r="421" spans="1:24" x14ac:dyDescent="0.25">
      <c r="A421">
        <v>2017</v>
      </c>
      <c r="B421">
        <v>74</v>
      </c>
      <c r="C421" t="s">
        <v>567</v>
      </c>
      <c r="D421" s="4">
        <v>8</v>
      </c>
      <c r="E421" t="s">
        <v>0</v>
      </c>
      <c r="F421" t="s">
        <v>104</v>
      </c>
      <c r="G421" t="s">
        <v>105</v>
      </c>
      <c r="H421" t="s">
        <v>104</v>
      </c>
      <c r="I421" s="5">
        <v>21235899883</v>
      </c>
      <c r="J421" s="5">
        <v>1287028965</v>
      </c>
      <c r="K421" s="5">
        <v>49026925</v>
      </c>
      <c r="L421" s="5">
        <f t="shared" si="42"/>
        <v>22571955773</v>
      </c>
      <c r="M421" s="5">
        <v>305032378</v>
      </c>
      <c r="N421" s="5">
        <f t="shared" si="49"/>
        <v>22266923395</v>
      </c>
      <c r="O421" s="5">
        <v>20941753126</v>
      </c>
      <c r="P421" s="6">
        <v>0.188</v>
      </c>
      <c r="Q421" s="5">
        <f t="shared" si="44"/>
        <v>3937050</v>
      </c>
      <c r="R421" s="5">
        <v>141651</v>
      </c>
      <c r="S421" s="5">
        <f t="shared" si="50"/>
        <v>3795399</v>
      </c>
      <c r="T421" s="5">
        <v>829604482</v>
      </c>
      <c r="U421" s="5">
        <f t="shared" si="51"/>
        <v>21437318913</v>
      </c>
      <c r="V421" s="6">
        <f t="shared" si="47"/>
        <v>0.17699999999999999</v>
      </c>
      <c r="W421" s="6">
        <v>0.188</v>
      </c>
      <c r="X421" s="5">
        <f t="shared" si="48"/>
        <v>4243528</v>
      </c>
    </row>
    <row r="422" spans="1:24" x14ac:dyDescent="0.25">
      <c r="A422">
        <v>2017</v>
      </c>
      <c r="B422">
        <v>74</v>
      </c>
      <c r="C422" t="s">
        <v>567</v>
      </c>
      <c r="D422" s="4">
        <v>8</v>
      </c>
      <c r="E422" t="s">
        <v>0</v>
      </c>
      <c r="F422" t="s">
        <v>569</v>
      </c>
      <c r="G422" t="s">
        <v>105</v>
      </c>
      <c r="H422" t="s">
        <v>569</v>
      </c>
      <c r="I422" s="5">
        <v>21235946215</v>
      </c>
      <c r="J422" s="5">
        <v>1287028965</v>
      </c>
      <c r="K422" s="5">
        <v>49026925</v>
      </c>
      <c r="L422" s="5">
        <f t="shared" si="42"/>
        <v>22572002105</v>
      </c>
      <c r="M422" s="5">
        <v>305032378</v>
      </c>
      <c r="N422" s="5">
        <f t="shared" si="49"/>
        <v>22266969727</v>
      </c>
      <c r="O422" s="5">
        <v>20941798622</v>
      </c>
      <c r="P422" s="6">
        <v>9.2899999999999996E-2</v>
      </c>
      <c r="Q422" s="5">
        <f t="shared" si="44"/>
        <v>1945493</v>
      </c>
      <c r="R422" s="5">
        <v>69973</v>
      </c>
      <c r="S422" s="5">
        <f t="shared" si="50"/>
        <v>1875520</v>
      </c>
      <c r="T422" s="5">
        <v>829604482</v>
      </c>
      <c r="U422" s="5">
        <f t="shared" si="51"/>
        <v>21437365245</v>
      </c>
      <c r="V422" s="6">
        <f t="shared" si="47"/>
        <v>8.7499999999999994E-2</v>
      </c>
      <c r="W422" s="6">
        <v>9.2899999999999996E-2</v>
      </c>
      <c r="X422" s="5">
        <f t="shared" si="48"/>
        <v>2096939</v>
      </c>
    </row>
    <row r="423" spans="1:24" x14ac:dyDescent="0.25">
      <c r="A423">
        <v>2017</v>
      </c>
      <c r="B423">
        <v>74</v>
      </c>
      <c r="C423" t="s">
        <v>567</v>
      </c>
      <c r="D423" s="4">
        <v>8</v>
      </c>
      <c r="E423" t="s">
        <v>0</v>
      </c>
      <c r="F423" t="s">
        <v>570</v>
      </c>
      <c r="G423" t="s">
        <v>97</v>
      </c>
      <c r="H423" t="s">
        <v>570</v>
      </c>
      <c r="I423" s="5">
        <v>881373953</v>
      </c>
      <c r="J423" s="5">
        <v>5173388</v>
      </c>
      <c r="K423" s="5">
        <v>0</v>
      </c>
      <c r="L423" s="5">
        <f t="shared" si="42"/>
        <v>886547341</v>
      </c>
      <c r="M423" s="5">
        <v>11312965</v>
      </c>
      <c r="N423" s="5">
        <f t="shared" si="49"/>
        <v>875234376</v>
      </c>
      <c r="O423" s="5">
        <v>846299595</v>
      </c>
      <c r="P423" s="6">
        <v>1.4999999999999999E-2</v>
      </c>
      <c r="Q423" s="5">
        <f t="shared" si="44"/>
        <v>12694</v>
      </c>
      <c r="R423" s="5">
        <v>0</v>
      </c>
      <c r="S423" s="5">
        <f t="shared" si="50"/>
        <v>12694</v>
      </c>
      <c r="T423" s="5">
        <v>0</v>
      </c>
      <c r="U423" s="5">
        <f t="shared" si="51"/>
        <v>875234376</v>
      </c>
      <c r="V423" s="6">
        <f t="shared" si="47"/>
        <v>1.4500000000000001E-2</v>
      </c>
      <c r="W423" s="6">
        <v>1.4999999999999999E-2</v>
      </c>
      <c r="X423" s="5">
        <f t="shared" si="48"/>
        <v>13298</v>
      </c>
    </row>
    <row r="424" spans="1:24" x14ac:dyDescent="0.25">
      <c r="A424">
        <v>2017</v>
      </c>
      <c r="B424">
        <v>74</v>
      </c>
      <c r="C424" t="s">
        <v>567</v>
      </c>
      <c r="D424" s="4">
        <v>8</v>
      </c>
      <c r="E424" t="s">
        <v>0</v>
      </c>
      <c r="F424" t="s">
        <v>571</v>
      </c>
      <c r="G424" t="s">
        <v>94</v>
      </c>
      <c r="H424" t="s">
        <v>95</v>
      </c>
      <c r="I424" s="5">
        <v>28491267087</v>
      </c>
      <c r="J424" s="5">
        <v>2617024637</v>
      </c>
      <c r="K424" s="5">
        <v>64287425</v>
      </c>
      <c r="L424" s="5">
        <f t="shared" si="42"/>
        <v>31172579149</v>
      </c>
      <c r="M424" s="5">
        <v>428760701</v>
      </c>
      <c r="N424" s="5">
        <f t="shared" si="49"/>
        <v>30743818448</v>
      </c>
      <c r="O424" s="5">
        <v>28944117042</v>
      </c>
      <c r="P424" s="6">
        <v>6.1</v>
      </c>
      <c r="Q424" s="5">
        <f t="shared" si="44"/>
        <v>176559114</v>
      </c>
      <c r="R424" s="5">
        <v>4894762</v>
      </c>
      <c r="S424" s="5">
        <f t="shared" si="50"/>
        <v>171664352</v>
      </c>
      <c r="T424" s="5">
        <v>929936657</v>
      </c>
      <c r="U424" s="5">
        <f t="shared" si="51"/>
        <v>29813881791</v>
      </c>
      <c r="V424" s="6">
        <f t="shared" si="47"/>
        <v>5.7579000000000002</v>
      </c>
      <c r="W424" s="6">
        <v>6.1</v>
      </c>
      <c r="X424" s="5">
        <f t="shared" si="48"/>
        <v>190152733</v>
      </c>
    </row>
    <row r="425" spans="1:24" x14ac:dyDescent="0.25">
      <c r="A425">
        <v>2017</v>
      </c>
      <c r="B425">
        <v>74</v>
      </c>
      <c r="C425" t="s">
        <v>567</v>
      </c>
      <c r="D425" s="4">
        <v>8</v>
      </c>
      <c r="E425" t="s">
        <v>0</v>
      </c>
      <c r="F425" t="s">
        <v>572</v>
      </c>
      <c r="G425" t="s">
        <v>105</v>
      </c>
      <c r="H425" t="s">
        <v>572</v>
      </c>
      <c r="I425" s="5">
        <v>28491267087</v>
      </c>
      <c r="J425" s="5">
        <v>2617024637</v>
      </c>
      <c r="K425" s="5">
        <v>64287425</v>
      </c>
      <c r="L425" s="5">
        <f t="shared" si="42"/>
        <v>31172579149</v>
      </c>
      <c r="M425" s="5">
        <v>428760701</v>
      </c>
      <c r="N425" s="5">
        <f t="shared" si="49"/>
        <v>30743818448</v>
      </c>
      <c r="O425" s="5">
        <v>28944117042</v>
      </c>
      <c r="P425" s="6">
        <v>0.55200000000000005</v>
      </c>
      <c r="Q425" s="5">
        <f t="shared" si="44"/>
        <v>15977153</v>
      </c>
      <c r="R425" s="5">
        <v>0</v>
      </c>
      <c r="S425" s="5">
        <f t="shared" si="50"/>
        <v>15977153</v>
      </c>
      <c r="T425" s="5">
        <v>0</v>
      </c>
      <c r="U425" s="5">
        <f t="shared" si="51"/>
        <v>30743818448</v>
      </c>
      <c r="V425" s="6">
        <f t="shared" si="47"/>
        <v>0.51970000000000005</v>
      </c>
      <c r="W425" s="6">
        <v>0.55200000000000005</v>
      </c>
      <c r="X425" s="5">
        <f t="shared" si="48"/>
        <v>17207264</v>
      </c>
    </row>
    <row r="426" spans="1:24" x14ac:dyDescent="0.25">
      <c r="A426">
        <v>2017</v>
      </c>
      <c r="B426">
        <v>74</v>
      </c>
      <c r="C426" t="s">
        <v>567</v>
      </c>
      <c r="D426" s="4">
        <v>8</v>
      </c>
      <c r="E426" t="s">
        <v>0</v>
      </c>
      <c r="F426" t="s">
        <v>573</v>
      </c>
      <c r="G426" t="s">
        <v>97</v>
      </c>
      <c r="H426" t="s">
        <v>573</v>
      </c>
      <c r="I426" s="5">
        <v>6197566402</v>
      </c>
      <c r="J426" s="5">
        <v>411686502</v>
      </c>
      <c r="K426" s="5">
        <v>24318138</v>
      </c>
      <c r="L426" s="5">
        <f t="shared" si="42"/>
        <v>6633571042</v>
      </c>
      <c r="M426" s="5">
        <v>72523752</v>
      </c>
      <c r="N426" s="5">
        <f t="shared" si="49"/>
        <v>6561047290</v>
      </c>
      <c r="O426" s="5">
        <v>6251864012</v>
      </c>
      <c r="P426" s="6">
        <v>2.2399</v>
      </c>
      <c r="Q426" s="5">
        <f t="shared" si="44"/>
        <v>14003550</v>
      </c>
      <c r="R426" s="5">
        <v>0</v>
      </c>
      <c r="S426" s="5">
        <f t="shared" si="50"/>
        <v>14003550</v>
      </c>
      <c r="T426" s="5">
        <v>0</v>
      </c>
      <c r="U426" s="5">
        <f t="shared" si="51"/>
        <v>6561047290</v>
      </c>
      <c r="V426" s="6">
        <f t="shared" si="47"/>
        <v>2.1343000000000001</v>
      </c>
      <c r="W426" s="6">
        <v>2.2399</v>
      </c>
      <c r="X426" s="5">
        <f t="shared" si="48"/>
        <v>14858536</v>
      </c>
    </row>
    <row r="427" spans="1:24" x14ac:dyDescent="0.25">
      <c r="A427">
        <v>2017</v>
      </c>
      <c r="B427">
        <v>74</v>
      </c>
      <c r="C427" t="s">
        <v>567</v>
      </c>
      <c r="D427" s="4">
        <v>8</v>
      </c>
      <c r="E427" t="s">
        <v>0</v>
      </c>
      <c r="F427" t="s">
        <v>574</v>
      </c>
      <c r="G427" t="s">
        <v>105</v>
      </c>
      <c r="H427" t="s">
        <v>574</v>
      </c>
      <c r="I427" s="5">
        <v>28491290948</v>
      </c>
      <c r="J427" s="5">
        <v>2617024637</v>
      </c>
      <c r="K427" s="5">
        <v>64287425</v>
      </c>
      <c r="L427" s="5">
        <f t="shared" si="42"/>
        <v>31172603010</v>
      </c>
      <c r="M427" s="5">
        <v>428760701</v>
      </c>
      <c r="N427" s="5">
        <f t="shared" si="49"/>
        <v>30743842309</v>
      </c>
      <c r="O427" s="5">
        <v>28944140903</v>
      </c>
      <c r="P427" s="6">
        <v>0.2</v>
      </c>
      <c r="Q427" s="5">
        <f t="shared" si="44"/>
        <v>5788828</v>
      </c>
      <c r="R427" s="5">
        <v>155415</v>
      </c>
      <c r="S427" s="5">
        <f t="shared" si="50"/>
        <v>5633413</v>
      </c>
      <c r="T427" s="5">
        <v>858764957</v>
      </c>
      <c r="U427" s="5">
        <f t="shared" si="51"/>
        <v>29885077352</v>
      </c>
      <c r="V427" s="6">
        <f t="shared" si="47"/>
        <v>0.1885</v>
      </c>
      <c r="W427" s="6">
        <v>0.2</v>
      </c>
      <c r="X427" s="5">
        <f t="shared" si="48"/>
        <v>6234521</v>
      </c>
    </row>
    <row r="428" spans="1:24" x14ac:dyDescent="0.25">
      <c r="A428">
        <v>2017</v>
      </c>
      <c r="B428">
        <v>74</v>
      </c>
      <c r="C428" t="s">
        <v>567</v>
      </c>
      <c r="D428" s="4">
        <v>8</v>
      </c>
      <c r="E428" t="s">
        <v>0</v>
      </c>
      <c r="F428" t="s">
        <v>575</v>
      </c>
      <c r="G428" t="s">
        <v>105</v>
      </c>
      <c r="H428" t="s">
        <v>575</v>
      </c>
      <c r="I428" s="5">
        <v>28491290948</v>
      </c>
      <c r="J428" s="5">
        <v>2617024637</v>
      </c>
      <c r="K428" s="5">
        <v>64287425</v>
      </c>
      <c r="L428" s="5">
        <f t="shared" si="42"/>
        <v>31172603010</v>
      </c>
      <c r="M428" s="5">
        <v>428760701</v>
      </c>
      <c r="N428" s="5">
        <f t="shared" si="49"/>
        <v>30743842309</v>
      </c>
      <c r="O428" s="5">
        <v>28944140903</v>
      </c>
      <c r="P428" s="6">
        <v>9.2999999999999999E-2</v>
      </c>
      <c r="Q428" s="5">
        <f t="shared" si="44"/>
        <v>2691805</v>
      </c>
      <c r="R428" s="5">
        <v>72288</v>
      </c>
      <c r="S428" s="5">
        <f t="shared" si="50"/>
        <v>2619517</v>
      </c>
      <c r="T428" s="5">
        <v>858764957</v>
      </c>
      <c r="U428" s="5">
        <f t="shared" si="51"/>
        <v>29885077352</v>
      </c>
      <c r="V428" s="6">
        <f t="shared" si="47"/>
        <v>8.77E-2</v>
      </c>
      <c r="W428" s="6">
        <v>9.0499999999999997E-2</v>
      </c>
      <c r="X428" s="5">
        <f t="shared" si="48"/>
        <v>2821121</v>
      </c>
    </row>
    <row r="429" spans="1:24" x14ac:dyDescent="0.25">
      <c r="A429">
        <v>2017</v>
      </c>
      <c r="B429">
        <v>75</v>
      </c>
      <c r="C429" t="s">
        <v>576</v>
      </c>
      <c r="D429" s="4">
        <v>7</v>
      </c>
      <c r="E429" t="s">
        <v>0</v>
      </c>
      <c r="F429" t="s">
        <v>576</v>
      </c>
      <c r="G429" t="s">
        <v>94</v>
      </c>
      <c r="H429" t="s">
        <v>95</v>
      </c>
      <c r="I429" s="5">
        <v>973349826</v>
      </c>
      <c r="J429" s="5">
        <v>151960492</v>
      </c>
      <c r="K429" s="5">
        <v>0</v>
      </c>
      <c r="L429" s="5">
        <f t="shared" si="42"/>
        <v>1125310318</v>
      </c>
      <c r="M429" s="5">
        <v>22376973</v>
      </c>
      <c r="N429" s="5">
        <f t="shared" si="49"/>
        <v>1102933345</v>
      </c>
      <c r="O429" s="5">
        <v>1074202936</v>
      </c>
      <c r="P429" s="6">
        <v>8.25</v>
      </c>
      <c r="Q429" s="5">
        <f t="shared" si="44"/>
        <v>8862174</v>
      </c>
      <c r="R429" s="5">
        <v>0</v>
      </c>
      <c r="S429" s="5">
        <f t="shared" si="50"/>
        <v>8862174</v>
      </c>
      <c r="T429" s="5">
        <v>0</v>
      </c>
      <c r="U429" s="5">
        <f t="shared" si="51"/>
        <v>1102933345</v>
      </c>
      <c r="V429" s="6">
        <f t="shared" si="47"/>
        <v>8.0350999999999999</v>
      </c>
      <c r="W429" s="6">
        <v>8.0350999999999999</v>
      </c>
      <c r="X429" s="5">
        <f t="shared" si="48"/>
        <v>9041981</v>
      </c>
    </row>
    <row r="430" spans="1:24" x14ac:dyDescent="0.25">
      <c r="A430">
        <v>2017</v>
      </c>
      <c r="B430">
        <v>76</v>
      </c>
      <c r="C430" t="s">
        <v>577</v>
      </c>
      <c r="D430" s="4">
        <v>8</v>
      </c>
      <c r="E430" t="s">
        <v>0</v>
      </c>
      <c r="F430" t="s">
        <v>578</v>
      </c>
      <c r="G430" t="s">
        <v>105</v>
      </c>
      <c r="H430" t="s">
        <v>578</v>
      </c>
      <c r="I430" s="5">
        <v>895487194</v>
      </c>
      <c r="J430" s="5">
        <v>179446441</v>
      </c>
      <c r="K430" s="5">
        <v>5324955</v>
      </c>
      <c r="L430" s="5">
        <f t="shared" ref="L430:L432" si="52">SUM(I430:K430)</f>
        <v>1080258590</v>
      </c>
      <c r="M430" s="5">
        <v>25533861</v>
      </c>
      <c r="N430" s="5">
        <f t="shared" si="49"/>
        <v>1054724729</v>
      </c>
      <c r="O430" s="5">
        <v>1053159795</v>
      </c>
      <c r="P430" s="6">
        <v>0.49120000000000003</v>
      </c>
      <c r="Q430" s="5">
        <f t="shared" si="44"/>
        <v>517312</v>
      </c>
      <c r="R430" s="5">
        <v>0</v>
      </c>
      <c r="S430" s="5">
        <f t="shared" si="50"/>
        <v>517312</v>
      </c>
      <c r="T430" s="5">
        <v>0</v>
      </c>
      <c r="U430" s="5">
        <f t="shared" si="51"/>
        <v>1054724729</v>
      </c>
      <c r="V430" s="6">
        <f t="shared" si="47"/>
        <v>0.49049999999999999</v>
      </c>
      <c r="W430" s="6">
        <v>0.49120000000000003</v>
      </c>
      <c r="X430" s="5">
        <f t="shared" si="48"/>
        <v>530623</v>
      </c>
    </row>
    <row r="431" spans="1:24" x14ac:dyDescent="0.25">
      <c r="A431">
        <v>2017</v>
      </c>
      <c r="B431">
        <v>76</v>
      </c>
      <c r="C431" t="s">
        <v>577</v>
      </c>
      <c r="D431" s="4">
        <v>8</v>
      </c>
      <c r="E431" t="s">
        <v>0</v>
      </c>
      <c r="F431" t="s">
        <v>577</v>
      </c>
      <c r="G431" t="s">
        <v>94</v>
      </c>
      <c r="H431" t="s">
        <v>95</v>
      </c>
      <c r="I431" s="5">
        <v>16677205932</v>
      </c>
      <c r="J431" s="5">
        <v>427836996</v>
      </c>
      <c r="K431" s="5">
        <v>6782986</v>
      </c>
      <c r="L431" s="5">
        <f t="shared" si="52"/>
        <v>17111825914</v>
      </c>
      <c r="M431" s="5">
        <v>500528173</v>
      </c>
      <c r="N431" s="5">
        <f t="shared" si="49"/>
        <v>16611297741</v>
      </c>
      <c r="O431" s="5">
        <v>15524398446</v>
      </c>
      <c r="P431" s="6">
        <v>3.6362999999999999</v>
      </c>
      <c r="Q431" s="5">
        <f t="shared" si="44"/>
        <v>56451370</v>
      </c>
      <c r="R431" s="5">
        <v>3001624</v>
      </c>
      <c r="S431" s="5">
        <f t="shared" si="50"/>
        <v>53449746</v>
      </c>
      <c r="T431" s="5">
        <v>1110884903</v>
      </c>
      <c r="U431" s="5">
        <f t="shared" si="51"/>
        <v>15500412838</v>
      </c>
      <c r="V431" s="6">
        <f t="shared" si="47"/>
        <v>3.4483000000000001</v>
      </c>
      <c r="W431" s="6">
        <v>3.6362999999999999</v>
      </c>
      <c r="X431" s="5">
        <f t="shared" si="48"/>
        <v>62223733</v>
      </c>
    </row>
    <row r="432" spans="1:24" x14ac:dyDescent="0.25">
      <c r="A432">
        <v>2017</v>
      </c>
      <c r="B432">
        <v>77</v>
      </c>
      <c r="C432" t="s">
        <v>579</v>
      </c>
      <c r="D432" s="4">
        <v>7</v>
      </c>
      <c r="E432" t="s">
        <v>0</v>
      </c>
      <c r="F432" t="s">
        <v>579</v>
      </c>
      <c r="G432" t="s">
        <v>94</v>
      </c>
      <c r="H432" t="s">
        <v>242</v>
      </c>
      <c r="I432" s="5">
        <v>616762715</v>
      </c>
      <c r="J432" s="5">
        <v>216248169</v>
      </c>
      <c r="K432" s="5">
        <v>3898654</v>
      </c>
      <c r="L432" s="5">
        <f t="shared" si="52"/>
        <v>836909538</v>
      </c>
      <c r="M432" s="5">
        <v>4467610</v>
      </c>
      <c r="N432" s="5">
        <f t="shared" si="49"/>
        <v>832441928</v>
      </c>
      <c r="O432" s="5">
        <v>829513556</v>
      </c>
      <c r="P432" s="6">
        <v>9.2520000000000007</v>
      </c>
      <c r="Q432" s="5">
        <f>ROUND(O432*P432/1000,0)</f>
        <v>7674659</v>
      </c>
      <c r="R432" s="5">
        <v>84920</v>
      </c>
      <c r="S432" s="5">
        <f t="shared" si="50"/>
        <v>7589739</v>
      </c>
      <c r="T432" s="5">
        <v>9572518</v>
      </c>
      <c r="U432" s="5">
        <f t="shared" si="51"/>
        <v>822869410</v>
      </c>
      <c r="V432" s="6">
        <f>IFERROR(ROUND(S432/U432*1000,4),"")</f>
        <v>9.2234999999999996</v>
      </c>
      <c r="W432" s="6">
        <v>9.2234999999999996</v>
      </c>
      <c r="X432" s="5">
        <f t="shared" si="48"/>
        <v>7719235</v>
      </c>
    </row>
    <row r="433" spans="9:24" x14ac:dyDescent="0.25">
      <c r="I433" s="12"/>
      <c r="J433" s="12"/>
      <c r="K433" s="12"/>
      <c r="L433" s="12"/>
      <c r="M433" s="12"/>
      <c r="N433" s="12"/>
      <c r="O433" s="12"/>
      <c r="P433" s="13"/>
      <c r="Q433" s="12"/>
      <c r="S433" s="12"/>
      <c r="X433" s="1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Property Taxes</vt:lpstr>
      <vt:lpstr>2017 Summary</vt:lpstr>
      <vt:lpstr>Taxable Value History</vt:lpstr>
      <vt:lpstr>Just Value History</vt:lpstr>
      <vt:lpstr>Millage Rate History</vt:lpstr>
      <vt:lpstr>Taxes Levied History</vt:lpstr>
      <vt:lpstr>TRIMAll</vt:lpstr>
      <vt:lpstr>'2017 Summary'!Print_Area</vt:lpstr>
      <vt:lpstr>'Just Value History'!Print_Area</vt:lpstr>
      <vt:lpstr>'Millage Rate History'!Print_Area</vt:lpstr>
      <vt:lpstr>'Property Taxes'!Print_Area</vt:lpstr>
      <vt:lpstr>'Taxable Value History'!Print_Area</vt:lpstr>
      <vt:lpstr>'Taxes Levied History'!Print_Area</vt:lpstr>
      <vt:lpstr>'2017 Summary'!Print_Titles</vt:lpstr>
      <vt:lpstr>'Just Value History'!Print_Titles</vt:lpstr>
      <vt:lpstr>'Millage Rate History'!Print_Titles</vt:lpstr>
      <vt:lpstr>'Property Taxes'!Print_Titles</vt:lpstr>
      <vt:lpstr>'Taxable Value History'!Print_Titles</vt:lpstr>
      <vt:lpstr>'Taxes Levied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Perkins</dc:creator>
  <cp:lastModifiedBy>Casey Perkins</cp:lastModifiedBy>
  <cp:lastPrinted>2017-09-21T20:53:13Z</cp:lastPrinted>
  <dcterms:created xsi:type="dcterms:W3CDTF">2017-09-20T14:17:34Z</dcterms:created>
  <dcterms:modified xsi:type="dcterms:W3CDTF">2017-12-05T16:15:04Z</dcterms:modified>
</cp:coreProperties>
</file>