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ITP User\Desktop\Work\Research\paper1\"/>
    </mc:Choice>
  </mc:AlternateContent>
  <xr:revisionPtr revIDLastSave="0" documentId="13_ncr:1_{7DBEDF11-FDB2-4CD1-887B-1B1CA8498EFF}" xr6:coauthVersionLast="47" xr6:coauthVersionMax="47" xr10:uidLastSave="{00000000-0000-0000-0000-000000000000}"/>
  <bookViews>
    <workbookView xWindow="-110" yWindow="-110" windowWidth="19420" windowHeight="10420" xr2:uid="{9742DB70-C973-4CCD-AC25-D37C46523392}"/>
  </bookViews>
  <sheets>
    <sheet name="damages" sheetId="1" r:id="rId1"/>
    <sheet name="buildings" sheetId="2" r:id="rId2"/>
    <sheet name="buildings summary" sheetId="4" r:id="rId3"/>
    <sheet name="Hazus Building Type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4" l="1"/>
  <c r="K4" i="4"/>
  <c r="K2" i="4"/>
  <c r="H3" i="4"/>
  <c r="H2" i="4"/>
  <c r="H4" i="4" s="1"/>
  <c r="E3" i="4"/>
  <c r="E4" i="4"/>
  <c r="E5" i="4"/>
  <c r="E6" i="4"/>
  <c r="E7" i="4"/>
  <c r="E8" i="4"/>
  <c r="E9" i="4"/>
  <c r="E10" i="4"/>
  <c r="E11" i="4"/>
  <c r="E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2" i="4"/>
  <c r="B38" i="4" l="1"/>
  <c r="E12" i="4"/>
  <c r="K5" i="4"/>
</calcChain>
</file>

<file path=xl/sharedStrings.xml><?xml version="1.0" encoding="utf-8"?>
<sst xmlns="http://schemas.openxmlformats.org/spreadsheetml/2006/main" count="590" uniqueCount="228">
  <si>
    <t>Damage State</t>
  </si>
  <si>
    <t>NISTIR Classification</t>
  </si>
  <si>
    <t>Component Name</t>
  </si>
  <si>
    <t>Z1</t>
  </si>
  <si>
    <t>Building ID</t>
  </si>
  <si>
    <t>Building Type</t>
  </si>
  <si>
    <t>S1L</t>
  </si>
  <si>
    <t>C3</t>
  </si>
  <si>
    <t>URML</t>
  </si>
  <si>
    <t>B2023.001</t>
  </si>
  <si>
    <t>Generic Storefront, Config: Monolithic, Lamination: Unknown, Glass Type: Unknown, Details: Aspect ratio = 6:5,  Other details Unknown</t>
  </si>
  <si>
    <t>Construction Year</t>
  </si>
  <si>
    <t>I1</t>
  </si>
  <si>
    <t>S5L</t>
  </si>
  <si>
    <t>Z3</t>
  </si>
  <si>
    <t>Existing Tag</t>
  </si>
  <si>
    <t>Green</t>
  </si>
  <si>
    <t>Yellow</t>
  </si>
  <si>
    <t>Red</t>
  </si>
  <si>
    <t>C1</t>
  </si>
  <si>
    <t>Red -&gt; Green</t>
  </si>
  <si>
    <t>Yellow -&gt; Green</t>
  </si>
  <si>
    <t>J1</t>
  </si>
  <si>
    <t>RM2L</t>
  </si>
  <si>
    <t>J3</t>
  </si>
  <si>
    <t>J5</t>
  </si>
  <si>
    <t>RM1L</t>
  </si>
  <si>
    <t>J6</t>
  </si>
  <si>
    <t>None</t>
  </si>
  <si>
    <t>L7</t>
  </si>
  <si>
    <t>W1</t>
  </si>
  <si>
    <t>W2</t>
  </si>
  <si>
    <t>M10</t>
  </si>
  <si>
    <t>M2</t>
  </si>
  <si>
    <t>Windows</t>
  </si>
  <si>
    <t>Stucco over masonry</t>
  </si>
  <si>
    <t>URM walls</t>
  </si>
  <si>
    <t>Stucco over brick</t>
  </si>
  <si>
    <t>Brick veneer</t>
  </si>
  <si>
    <t>Hazus</t>
  </si>
  <si>
    <t>A3</t>
  </si>
  <si>
    <t>S3</t>
  </si>
  <si>
    <t>Masonry</t>
  </si>
  <si>
    <t>Inspection Type</t>
  </si>
  <si>
    <t>Ext. &amp; Int.</t>
  </si>
  <si>
    <t>Ext. Only</t>
  </si>
  <si>
    <t>S1M</t>
  </si>
  <si>
    <t>S1H</t>
  </si>
  <si>
    <t>S2L</t>
  </si>
  <si>
    <t>S2M</t>
  </si>
  <si>
    <t>S2H</t>
  </si>
  <si>
    <t>S4L</t>
  </si>
  <si>
    <t>S4M</t>
  </si>
  <si>
    <t>S4H</t>
  </si>
  <si>
    <t>S5M</t>
  </si>
  <si>
    <t>S5H</t>
  </si>
  <si>
    <t>C1L</t>
  </si>
  <si>
    <t>C1M</t>
  </si>
  <si>
    <t>C1H</t>
  </si>
  <si>
    <t>C2L</t>
  </si>
  <si>
    <t>C2M</t>
  </si>
  <si>
    <t>C2H</t>
  </si>
  <si>
    <t>C3L</t>
  </si>
  <si>
    <t>C3M</t>
  </si>
  <si>
    <t>C3H</t>
  </si>
  <si>
    <t>PC1</t>
  </si>
  <si>
    <t>PC2L</t>
  </si>
  <si>
    <t>PC2M</t>
  </si>
  <si>
    <t>PC2H</t>
  </si>
  <si>
    <t>RM1M</t>
  </si>
  <si>
    <t>RM2M</t>
  </si>
  <si>
    <t>RM2H</t>
  </si>
  <si>
    <t>URMM</t>
  </si>
  <si>
    <t>MH</t>
  </si>
  <si>
    <t>B3</t>
  </si>
  <si>
    <t>General Damage Classification (Structural)</t>
  </si>
  <si>
    <t>General Damage Classification (Nonstructural)</t>
  </si>
  <si>
    <t>None(N)</t>
  </si>
  <si>
    <t>Insignificant (I)</t>
  </si>
  <si>
    <t>Unknown (UNK)</t>
  </si>
  <si>
    <t>Moderate (M)</t>
  </si>
  <si>
    <t>Comments about General Damage</t>
  </si>
  <si>
    <t>Cladding Separation or Damage</t>
  </si>
  <si>
    <t xml:space="preserve">Exterior Non-building Damage: Retaining wall displacement
Broken water line at shifted soda fountains, cracked slab-on-grade.  Retaining wall outside building shifted away from building.  </t>
  </si>
  <si>
    <t xml:space="preserve">0- </t>
  </si>
  <si>
    <t>No access to roof/interior so hard to tell</t>
  </si>
  <si>
    <t>ATC-13 Damage State, Nonstructural: 2 (Glazing) Balance not known</t>
  </si>
  <si>
    <t>Windows Damage</t>
  </si>
  <si>
    <t xml:space="preserve">20- </t>
  </si>
  <si>
    <t xml:space="preserve">30- </t>
  </si>
  <si>
    <t xml:space="preserve">80- </t>
  </si>
  <si>
    <t>Comments about Nonstructural Damage</t>
  </si>
  <si>
    <t xml:space="preserve">Broken water pipe at shifted soda machine.  Water flowed downstairs.  Turned off at 4am.  Minimal damage.  </t>
  </si>
  <si>
    <t xml:space="preserve">Cladding Separation or Damage: Some cracks in stucco
No contents in bldg </t>
  </si>
  <si>
    <t>glazing at corner/front (Nomadic Beads) 
significant (3 out of 4 large panes)
local plaster spalled on rear back wall (masonry appears intact in limited observation)</t>
  </si>
  <si>
    <t>Windows Damage: Glass storefront</t>
  </si>
  <si>
    <t>Notes from Casey</t>
  </si>
  <si>
    <t>C4</t>
  </si>
  <si>
    <t>None (N)</t>
  </si>
  <si>
    <t>[Blank]</t>
  </si>
  <si>
    <t>"some asbestos exposedPartitions Damage: Moderate- Water damage and modular furniture"</t>
  </si>
  <si>
    <t>Could be a yellow tag due to exposed asbestos and water damage</t>
  </si>
  <si>
    <t>B2011.201a</t>
  </si>
  <si>
    <t>Precast Concrete Panels 4.5 inches thick - in plane deformation</t>
  </si>
  <si>
    <t>E1</t>
  </si>
  <si>
    <t>Heavy (H)</t>
  </si>
  <si>
    <t>"Pounding w/ E2, rocks fell outSouth URM wall fell into parking lotNorth URM wall (seen from E2) has X-crack"</t>
  </si>
  <si>
    <t>plaster ceilings are caving in</t>
  </si>
  <si>
    <t>URM</t>
  </si>
  <si>
    <t>F2</t>
  </si>
  <si>
    <t>Minor (m)</t>
  </si>
  <si>
    <t>"Extensive piping damage @ penthouseExtensive clg damage, 3rd Floor.  Heavy clg damage 3rd FloorHeavy contents damage 3rd FloorDamage to floor to clg mod. partitions 3rd Floor"</t>
  </si>
  <si>
    <t>Some of the windows in the google maps photo already look broken, so it might not be from the earthquake. Also, the inspector listed the nonstructural damage as “None”, so the 20% of windows damaged could have already been damaged prior.</t>
  </si>
  <si>
    <t>0-NA</t>
  </si>
  <si>
    <t>Burgerfi</t>
  </si>
  <si>
    <t>Inti</t>
  </si>
  <si>
    <t>Carithers Building</t>
  </si>
  <si>
    <t xml:space="preserve">Center Bldg. </t>
  </si>
  <si>
    <t>County Offices</t>
  </si>
  <si>
    <t>Building Name / Alt Names</t>
  </si>
  <si>
    <t>Small World Café, Lothe's Salad, Nomad's</t>
  </si>
  <si>
    <t>I4</t>
  </si>
  <si>
    <t>Darin's Gun Exchange</t>
  </si>
  <si>
    <t>J2</t>
  </si>
  <si>
    <t>Ceja Vineyards</t>
  </si>
  <si>
    <t>"No damage observed in limited exterior survey.  South side of blds &amp; portion of North side visible.  "</t>
  </si>
  <si>
    <t>"Limited review of nonstructural through window.  Mostly empty bldg. unclear if damage to ceiling is from eq or bldg being abandoned.  "</t>
  </si>
  <si>
    <t>Cracks in stucco on exterior, cracks in ceilings &amp; partitions + broken windows</t>
  </si>
  <si>
    <t>Wildcat</t>
  </si>
  <si>
    <t xml:space="preserve">No damage observed in limited exterior survey.  Damage may be moderate to heavy.  Further inspection would be required south side of bldg only side visible. </t>
  </si>
  <si>
    <t xml:space="preserve">No review of nonstructural as interior was not visible and roof not accessible. </t>
  </si>
  <si>
    <t>Ceramic Tile</t>
  </si>
  <si>
    <t>"No damage observed in limited exterior survey.  East side of bldg only side visible.  "</t>
  </si>
  <si>
    <t xml:space="preserve">Limited review of nonstructural through south side windows. </t>
  </si>
  <si>
    <t>Pounding Damage: minor</t>
  </si>
  <si>
    <t xml:space="preserve">some lights are damaged and a small portion of the ceiling is damaged but unclear if from EQ. </t>
  </si>
  <si>
    <t>Merrill's Rx</t>
  </si>
  <si>
    <t>K1</t>
  </si>
  <si>
    <t>Kohls</t>
  </si>
  <si>
    <t xml:space="preserve">Crack in slab on grade around interior perimeter, presumably at interface with strip footing; slab side lower than chunk of concrete fell through ceiling near NE of building. </t>
  </si>
  <si>
    <t>"~36 ceiling tiles fell -one automatic sliding glass exit door came off track and was not operable.  ~12 floor tiles heavedcandles and glass merchandise fell; ~2 unanchored storage racks fellHanging TV monitors damaged slightly.  "</t>
  </si>
  <si>
    <t>L5</t>
  </si>
  <si>
    <t xml:space="preserve">[Blank] </t>
  </si>
  <si>
    <t>Napa Valley Classics, Lloose Caboose Hobbies</t>
  </si>
  <si>
    <t>Some reparable cracking in exterior stucco...may not even be repaired</t>
  </si>
  <si>
    <t>minor sheetrock + contents damage. Very little Windows Damage: 1 window @ storefront</t>
  </si>
  <si>
    <t xml:space="preserve">No structural damage observed.  Very minor cracking in exterior wall stucco. </t>
  </si>
  <si>
    <t xml:space="preserve">Some cracks in partitions.  Some windows broken.  1 window fell in and damage bike.  One air pipe broke in auto repair shop but it was replaced w/ no other damage. </t>
  </si>
  <si>
    <t>"contents: $5000 @ Hobbies store lost (toy trains) some collectables @ motorcycle store Cladding Separation or Damage: &lt;1%"</t>
  </si>
  <si>
    <t>L1</t>
  </si>
  <si>
    <t>“In general, very little nonstructural damage to the building was observed. There was almost no drywall damage observed on the first floor, and no ceiling damage reported. As noted above, there was damage to the light-frame furring at the third floor north wall, in the vicinity of one brace. Along the north wall, damage to the exterior wall occurred when the out-of-plane wall anchors of the adjacent building struck the drywall (Figure 4-5). No damage to equipment or piping, including the fire sprinkler system, was reported. “</t>
  </si>
  <si>
    <t>B2011.011b</t>
  </si>
  <si>
    <t>Exterior Wall - Cold formed steel walls with flat strap X-bracing, exterior - stucco one side</t>
  </si>
  <si>
    <t>Normal windows</t>
  </si>
  <si>
    <t>B2011.011a</t>
  </si>
  <si>
    <t>Exterior Wall - Cold formed steel walls with flat strap X-bracing, interior - gypsum board</t>
  </si>
  <si>
    <t>Stone Veneer</t>
  </si>
  <si>
    <t>"playful Digs"</t>
  </si>
  <si>
    <t>Few bricks fell from façade</t>
  </si>
  <si>
    <t>Loss of contents- convection oven leg failure
cracking of plaster on walls
Windows Damage: first floor only</t>
  </si>
  <si>
    <t>“The south exterior wall of the building, which contains large sections of solid wall, suffered the most significant damage (Figures 4-7 and 4-8). The wall, constructed with metal studs sheathed on the exterior with 5/8 inch gypsum fire-rated wallboard and approximately 1 1/4 inch of cement plaster (Figure 4-9), does not appear to have been detailed to accommodate story drift through a sliding or 4-6 4: Performance of Selected Buildings FEMA P-1024 yielding mechanism. Consequently, the wall suffered several types of damage due to in-plane displacement, including failure of connections at the floors causing separation and bowing of the wall (Figure 4-10 and 4-11), distressed studs, and plaster and gypsum wallboard cracking (Figure 4-12). In addition, the following damage was reported and/or observed: (1) Some adhered cast-stone foam-backed veneer and stone veneer became dislodged (Figure 4-12); (2) a water heater at the second floor, which was reportedly strapped, became dislodged, broke a water pipe and caused water to flow into an electrical room below where metering equipment suffered water damage; and (3) the glass in an interior room partition was broken. “</t>
  </si>
  <si>
    <t>Yellow tagged due to falling bricks above entrance</t>
  </si>
  <si>
    <t>Z6</t>
  </si>
  <si>
    <t>“One unbraced sprinkler line broke (Figure 4-29), and water ran for several hours. The lightly strapped hot water heater overturned breaking a water line but not the gas line, which had a flexible connection. There was damage to refrigeration equipment. The suspended acoustic tile ceiling was severely damaged, including substantial loss of tiles and failures in the grid, requiring replacement of the entire ceiling (Figure 4-30). Some light fixtures were dislodged at their connections to the struts supporting them. Some unanchored store fixtures shifted or overturned. At one aisle, all of the fixtures along one side overturned into the aisle; there was substantial loss of contents from shelves, and virtually all the product was lost (Figure 4-31). “</t>
  </si>
  <si>
    <t>“Significant cracking was observed to the exterior brick veneer of the building, which is mostly a true veneer with anchor ties. Interior finish on exterior wall and interior partitions are hollow clay tile with plaster. These were heavily damaged, especially near the front corner piers, with significant fallen clay tile units and debris. Plaster ceilings were damaged, especially in the vicinity of the corner piers. Heavy glazing damage was also observed (Figure 4-26).“</t>
  </si>
  <si>
    <t>Total =</t>
  </si>
  <si>
    <t>Green -&gt; Yellow</t>
  </si>
  <si>
    <t>Green -&gt; Red</t>
  </si>
  <si>
    <t>Yellow -&gt; Red</t>
  </si>
  <si>
    <t>Red -&gt; Yellow</t>
  </si>
  <si>
    <t>Total:</t>
  </si>
  <si>
    <t>Pre 1941</t>
  </si>
  <si>
    <t>1941 - 1975 (inclusive both sides)</t>
  </si>
  <si>
    <t>After 1975</t>
  </si>
  <si>
    <t>#</t>
  </si>
  <si>
    <t>Description</t>
  </si>
  <si>
    <t>Height</t>
  </si>
  <si>
    <t>Range</t>
  </si>
  <si>
    <t>Typical</t>
  </si>
  <si>
    <t>Name</t>
  </si>
  <si>
    <t>Stories</t>
  </si>
  <si>
    <t>Feet</t>
  </si>
  <si>
    <t>Wood, Light Frame (&lt;= 5,000 sq. ft.)</t>
  </si>
  <si>
    <t>1 - 2</t>
  </si>
  <si>
    <t>Wood, Commercial &amp; Industrial (&gt; 5,000 sq. ft.)</t>
  </si>
  <si>
    <t>All</t>
  </si>
  <si>
    <t>Steel Moment Frame</t>
  </si>
  <si>
    <t>Low-Rise</t>
  </si>
  <si>
    <t>1 - 3</t>
  </si>
  <si>
    <t>Mid-Rise</t>
  </si>
  <si>
    <t>4 - 7</t>
  </si>
  <si>
    <t>High-Rise</t>
  </si>
  <si>
    <t>8+</t>
  </si>
  <si>
    <t>Steel Braced Frame</t>
  </si>
  <si>
    <t>Steel Light Frame</t>
  </si>
  <si>
    <t>Steel Frame with Cast-in-Place Concrete Shear Walls</t>
  </si>
  <si>
    <t>Steel Frame with Unreinforced Masonry Infill Walls</t>
  </si>
  <si>
    <t>Concrete Moment Frame</t>
  </si>
  <si>
    <t>Concrete Shear Walls</t>
  </si>
  <si>
    <t>Concrete Frame with Unreinforced Masonry Infill Walls</t>
  </si>
  <si>
    <t>Precast Concrete TiltUp Walls</t>
  </si>
  <si>
    <t>Precast Concrete Frames with Concrete Shear Walls</t>
  </si>
  <si>
    <t>Reinforced Masonry Bearing Walls with Wood or Metal Deck Diaphragms</t>
  </si>
  <si>
    <t>4+</t>
  </si>
  <si>
    <t>Reinforced Masonry Bearing Walls with Precast Concrete Diaphragms</t>
  </si>
  <si>
    <t>Unreinforced Masonry Bearing Walls</t>
  </si>
  <si>
    <t>3+</t>
  </si>
  <si>
    <t>Mobile Homes</t>
  </si>
  <si>
    <t>B2011.021a</t>
  </si>
  <si>
    <t>Exterior Wall - Cold formed steel walls with 22 or 31 mil steel sheathing, interior - gypsum board</t>
  </si>
  <si>
    <t>B2011.111</t>
  </si>
  <si>
    <t>Exterior Wall - Light framed wood walls with structural panel sheathing, stucco no hold-downs</t>
  </si>
  <si>
    <t>Nate</t>
  </si>
  <si>
    <t>I might call this a storefront based on the ppt picture</t>
  </si>
  <si>
    <t xml:space="preserve">I feel like this building is probably wood and not URM, but I can't say for certain, so makes sense to go with the description from ATC. It might be masonry veneer rather than actual masonry, but would leave as is. </t>
  </si>
  <si>
    <t>I don't see a curtain wall here. I would have storefront and windows</t>
  </si>
  <si>
    <t>I would consider both in-plane and out-of-plane, thought out of plane damage is acceleration based rather than drift based</t>
  </si>
  <si>
    <t xml:space="preserve">Seems odd that this would be precast concrete. I wonder if it's actually masonry rather than concrete, but could be concrete. Regardless, should probably use hazus concrete wall instead. </t>
  </si>
  <si>
    <t>I'd call this a storefront</t>
  </si>
  <si>
    <t>no hold-downs seems reasonable for 1960s construction</t>
  </si>
  <si>
    <t>why  b and not a?</t>
  </si>
  <si>
    <t>Should account for the steel frame underneath somehow? This will affect overall building susceptibility</t>
  </si>
  <si>
    <t>also include windows as a separate item?</t>
  </si>
  <si>
    <t>likely stucco over metal studs? Or wood studs? Probably metal I think?</t>
  </si>
  <si>
    <t>storefront? Windows?</t>
  </si>
  <si>
    <t>Concrete Walls</t>
  </si>
  <si>
    <t>Cladding Damage % and Comment contradict each other. Use number and general damage classification</t>
  </si>
  <si>
    <t>Masonry Cladding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</si>
</sst>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3" tint="0.749992370372631"/>
        <bgColor indexed="64"/>
      </patternFill>
    </fill>
    <fill>
      <patternFill patternType="solid">
        <fgColor rgb="FFFFFF00"/>
        <bgColor indexed="64"/>
      </patternFill>
    </fill>
  </fills>
  <borders count="13">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s>
  <cellStyleXfs count="1">
    <xf numFmtId="0" fontId="0" fillId="0" borderId="0"/>
  </cellStyleXfs>
  <cellXfs count="26">
    <xf numFmtId="0" fontId="0" fillId="0" borderId="0" xfId="0"/>
    <xf numFmtId="0" fontId="0" fillId="0" borderId="1" xfId="0" applyBorder="1"/>
    <xf numFmtId="0" fontId="0" fillId="0" borderId="2" xfId="0" applyBorder="1"/>
    <xf numFmtId="0" fontId="1" fillId="2" borderId="1" xfId="0" applyFont="1" applyFill="1" applyBorder="1" applyAlignment="1">
      <alignment horizontal="center" vertical="center"/>
    </xf>
    <xf numFmtId="0" fontId="1" fillId="2" borderId="8" xfId="0" applyFont="1" applyFill="1" applyBorder="1" applyAlignment="1">
      <alignment horizontal="center" vertical="center"/>
    </xf>
    <xf numFmtId="0" fontId="0" fillId="0" borderId="3" xfId="0" applyBorder="1" applyAlignment="1">
      <alignment horizontal="left" vertical="top" wrapText="1"/>
    </xf>
    <xf numFmtId="16" fontId="0" fillId="0" borderId="9" xfId="0" quotePrefix="1" applyNumberFormat="1" applyBorder="1"/>
    <xf numFmtId="0" fontId="0" fillId="0" borderId="7" xfId="0" applyBorder="1" applyAlignment="1">
      <alignment horizontal="left" vertical="top" wrapText="1"/>
    </xf>
    <xf numFmtId="0" fontId="0" fillId="0" borderId="8" xfId="0" applyBorder="1"/>
    <xf numFmtId="0" fontId="0" fillId="0" borderId="9" xfId="0" quotePrefix="1" applyBorder="1"/>
    <xf numFmtId="0" fontId="0" fillId="0" borderId="11" xfId="0" applyBorder="1" applyAlignment="1">
      <alignment horizontal="left" vertical="top" wrapText="1"/>
    </xf>
    <xf numFmtId="0" fontId="0" fillId="0" borderId="6" xfId="0" applyBorder="1"/>
    <xf numFmtId="0" fontId="0" fillId="0" borderId="12" xfId="0" applyBorder="1"/>
    <xf numFmtId="0" fontId="0" fillId="0" borderId="9" xfId="0" applyBorder="1"/>
    <xf numFmtId="0" fontId="0" fillId="3" borderId="0" xfId="0" applyFill="1"/>
    <xf numFmtId="0" fontId="0" fillId="0" borderId="10" xfId="0" applyBorder="1" applyAlignment="1">
      <alignment horizontal="left" vertical="top" wrapText="1"/>
    </xf>
    <xf numFmtId="0" fontId="0" fillId="0" borderId="3" xfId="0" applyBorder="1" applyAlignment="1">
      <alignment horizontal="left" vertical="top" wrapText="1"/>
    </xf>
    <xf numFmtId="0" fontId="0" fillId="0" borderId="7" xfId="0" applyBorder="1" applyAlignment="1">
      <alignment horizontal="left" vertical="top" wrapText="1"/>
    </xf>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2" xfId="0" applyFont="1" applyFill="1" applyBorder="1" applyAlignment="1">
      <alignment horizontal="center" vertical="center"/>
    </xf>
  </cellXfs>
  <cellStyles count="1">
    <cellStyle name="Normal" xfId="0" builtinId="0"/>
  </cellStyles>
  <dxfs count="9">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144F-B88C-413F-9D4C-FD9A915BDF4F}">
  <dimension ref="A1:E51"/>
  <sheetViews>
    <sheetView tabSelected="1" workbookViewId="0">
      <selection activeCell="B15" sqref="B15"/>
    </sheetView>
  </sheetViews>
  <sheetFormatPr defaultRowHeight="14.5" x14ac:dyDescent="0.35"/>
  <cols>
    <col min="1" max="1" width="13.81640625" customWidth="1"/>
    <col min="2" max="2" width="19.7265625" customWidth="1"/>
    <col min="3" max="3" width="23.36328125" customWidth="1"/>
    <col min="4" max="4" width="14.453125" customWidth="1"/>
  </cols>
  <sheetData>
    <row r="1" spans="1:5" x14ac:dyDescent="0.35">
      <c r="A1" t="s">
        <v>4</v>
      </c>
      <c r="B1" t="s">
        <v>1</v>
      </c>
      <c r="C1" t="s">
        <v>2</v>
      </c>
      <c r="D1" t="s">
        <v>0</v>
      </c>
      <c r="E1" t="s">
        <v>212</v>
      </c>
    </row>
    <row r="2" spans="1:5" x14ac:dyDescent="0.35">
      <c r="A2" t="s">
        <v>40</v>
      </c>
      <c r="B2" t="s">
        <v>208</v>
      </c>
      <c r="C2" s="14" t="s">
        <v>209</v>
      </c>
      <c r="D2">
        <v>0</v>
      </c>
    </row>
    <row r="3" spans="1:5" x14ac:dyDescent="0.35">
      <c r="A3" t="s">
        <v>40</v>
      </c>
      <c r="B3" t="s">
        <v>9</v>
      </c>
      <c r="C3" s="14" t="s">
        <v>10</v>
      </c>
      <c r="D3">
        <v>0</v>
      </c>
      <c r="E3" t="s">
        <v>213</v>
      </c>
    </row>
    <row r="4" spans="1:5" x14ac:dyDescent="0.35">
      <c r="A4" t="s">
        <v>74</v>
      </c>
      <c r="B4" t="s">
        <v>39</v>
      </c>
      <c r="C4" s="14" t="s">
        <v>35</v>
      </c>
      <c r="D4">
        <v>0</v>
      </c>
    </row>
    <row r="5" spans="1:5" x14ac:dyDescent="0.35">
      <c r="A5" t="s">
        <v>74</v>
      </c>
      <c r="B5" t="s">
        <v>9</v>
      </c>
      <c r="C5" s="14" t="s">
        <v>10</v>
      </c>
      <c r="D5">
        <v>1</v>
      </c>
      <c r="E5" t="s">
        <v>213</v>
      </c>
    </row>
    <row r="6" spans="1:5" x14ac:dyDescent="0.35">
      <c r="A6" t="s">
        <v>19</v>
      </c>
      <c r="B6" t="s">
        <v>39</v>
      </c>
      <c r="C6" s="14" t="s">
        <v>227</v>
      </c>
      <c r="D6">
        <v>0</v>
      </c>
      <c r="E6" t="s">
        <v>214</v>
      </c>
    </row>
    <row r="7" spans="1:5" x14ac:dyDescent="0.35">
      <c r="A7" t="s">
        <v>19</v>
      </c>
      <c r="B7" t="s">
        <v>9</v>
      </c>
      <c r="C7" s="14" t="s">
        <v>10</v>
      </c>
      <c r="D7">
        <v>1</v>
      </c>
    </row>
    <row r="8" spans="1:5" x14ac:dyDescent="0.35">
      <c r="A8" t="s">
        <v>7</v>
      </c>
      <c r="B8" t="s">
        <v>39</v>
      </c>
      <c r="C8" s="14" t="s">
        <v>36</v>
      </c>
      <c r="D8">
        <v>0</v>
      </c>
    </row>
    <row r="9" spans="1:5" x14ac:dyDescent="0.35">
      <c r="A9" t="s">
        <v>7</v>
      </c>
      <c r="B9" t="s">
        <v>9</v>
      </c>
      <c r="C9" s="14" t="s">
        <v>10</v>
      </c>
      <c r="D9">
        <v>0</v>
      </c>
    </row>
    <row r="10" spans="1:5" x14ac:dyDescent="0.35">
      <c r="A10" t="s">
        <v>97</v>
      </c>
      <c r="B10" t="s">
        <v>102</v>
      </c>
      <c r="C10" s="14" t="s">
        <v>103</v>
      </c>
      <c r="D10">
        <v>0</v>
      </c>
    </row>
    <row r="11" spans="1:5" x14ac:dyDescent="0.35">
      <c r="A11" t="s">
        <v>97</v>
      </c>
      <c r="B11" t="s">
        <v>39</v>
      </c>
      <c r="C11" s="14" t="s">
        <v>34</v>
      </c>
      <c r="D11">
        <v>0</v>
      </c>
    </row>
    <row r="12" spans="1:5" x14ac:dyDescent="0.35">
      <c r="A12" t="s">
        <v>97</v>
      </c>
      <c r="B12" t="s">
        <v>9</v>
      </c>
      <c r="C12" s="14" t="s">
        <v>10</v>
      </c>
      <c r="D12">
        <v>0</v>
      </c>
    </row>
    <row r="13" spans="1:5" x14ac:dyDescent="0.35">
      <c r="A13" t="s">
        <v>104</v>
      </c>
      <c r="B13" t="s">
        <v>39</v>
      </c>
      <c r="C13" s="14" t="s">
        <v>108</v>
      </c>
      <c r="D13">
        <v>2</v>
      </c>
    </row>
    <row r="14" spans="1:5" x14ac:dyDescent="0.35">
      <c r="A14" t="s">
        <v>104</v>
      </c>
      <c r="B14" t="s">
        <v>9</v>
      </c>
      <c r="C14" s="14" t="s">
        <v>10</v>
      </c>
      <c r="D14">
        <v>0</v>
      </c>
    </row>
    <row r="15" spans="1:5" x14ac:dyDescent="0.35">
      <c r="A15" t="s">
        <v>109</v>
      </c>
      <c r="B15" t="s">
        <v>151</v>
      </c>
      <c r="C15" s="14" t="s">
        <v>152</v>
      </c>
      <c r="D15">
        <v>0</v>
      </c>
      <c r="E15" t="s">
        <v>223</v>
      </c>
    </row>
    <row r="16" spans="1:5" x14ac:dyDescent="0.35">
      <c r="A16" t="s">
        <v>109</v>
      </c>
      <c r="B16" t="s">
        <v>39</v>
      </c>
      <c r="C16" s="14" t="s">
        <v>34</v>
      </c>
      <c r="D16">
        <v>0</v>
      </c>
    </row>
    <row r="17" spans="1:5" x14ac:dyDescent="0.35">
      <c r="A17" t="s">
        <v>109</v>
      </c>
      <c r="B17" t="s">
        <v>9</v>
      </c>
      <c r="C17" s="14" t="s">
        <v>10</v>
      </c>
      <c r="D17">
        <v>0</v>
      </c>
      <c r="E17" t="s">
        <v>224</v>
      </c>
    </row>
    <row r="18" spans="1:5" x14ac:dyDescent="0.35">
      <c r="A18" t="s">
        <v>121</v>
      </c>
      <c r="B18" t="s">
        <v>39</v>
      </c>
      <c r="C18" s="14" t="s">
        <v>42</v>
      </c>
      <c r="D18">
        <v>0</v>
      </c>
    </row>
    <row r="19" spans="1:5" x14ac:dyDescent="0.35">
      <c r="A19" t="s">
        <v>121</v>
      </c>
      <c r="B19" t="s">
        <v>9</v>
      </c>
      <c r="C19" s="14" t="s">
        <v>10</v>
      </c>
      <c r="D19">
        <v>0</v>
      </c>
    </row>
    <row r="20" spans="1:5" x14ac:dyDescent="0.35">
      <c r="A20" t="s">
        <v>22</v>
      </c>
      <c r="B20" t="s">
        <v>39</v>
      </c>
      <c r="C20" s="14" t="s">
        <v>35</v>
      </c>
      <c r="D20">
        <v>1</v>
      </c>
    </row>
    <row r="21" spans="1:5" x14ac:dyDescent="0.35">
      <c r="A21" t="s">
        <v>22</v>
      </c>
      <c r="B21" t="s">
        <v>9</v>
      </c>
      <c r="C21" s="14" t="s">
        <v>10</v>
      </c>
      <c r="D21">
        <v>1</v>
      </c>
    </row>
    <row r="22" spans="1:5" x14ac:dyDescent="0.35">
      <c r="A22" t="s">
        <v>123</v>
      </c>
      <c r="B22" t="s">
        <v>39</v>
      </c>
      <c r="C22" s="14" t="s">
        <v>131</v>
      </c>
      <c r="D22">
        <v>0</v>
      </c>
    </row>
    <row r="23" spans="1:5" x14ac:dyDescent="0.35">
      <c r="A23" t="s">
        <v>123</v>
      </c>
      <c r="B23" t="s">
        <v>9</v>
      </c>
      <c r="C23" s="14" t="s">
        <v>10</v>
      </c>
      <c r="D23">
        <v>2</v>
      </c>
    </row>
    <row r="24" spans="1:5" x14ac:dyDescent="0.35">
      <c r="A24" t="s">
        <v>24</v>
      </c>
      <c r="B24" t="s">
        <v>39</v>
      </c>
      <c r="C24" s="14" t="s">
        <v>36</v>
      </c>
      <c r="D24">
        <v>0</v>
      </c>
    </row>
    <row r="25" spans="1:5" x14ac:dyDescent="0.35">
      <c r="A25" t="s">
        <v>24</v>
      </c>
      <c r="B25" t="s">
        <v>9</v>
      </c>
      <c r="C25" s="14" t="s">
        <v>10</v>
      </c>
      <c r="D25">
        <v>2</v>
      </c>
    </row>
    <row r="26" spans="1:5" x14ac:dyDescent="0.35">
      <c r="A26" t="s">
        <v>25</v>
      </c>
      <c r="B26" t="s">
        <v>39</v>
      </c>
      <c r="C26" s="14" t="s">
        <v>37</v>
      </c>
      <c r="D26">
        <v>0</v>
      </c>
    </row>
    <row r="27" spans="1:5" x14ac:dyDescent="0.35">
      <c r="A27" t="s">
        <v>25</v>
      </c>
      <c r="B27" t="s">
        <v>9</v>
      </c>
      <c r="C27" s="14" t="s">
        <v>10</v>
      </c>
      <c r="D27">
        <v>1</v>
      </c>
      <c r="E27" t="s">
        <v>215</v>
      </c>
    </row>
    <row r="28" spans="1:5" x14ac:dyDescent="0.35">
      <c r="A28" t="s">
        <v>27</v>
      </c>
      <c r="B28" t="s">
        <v>39</v>
      </c>
      <c r="C28" s="14" t="s">
        <v>35</v>
      </c>
      <c r="D28">
        <v>0</v>
      </c>
    </row>
    <row r="29" spans="1:5" x14ac:dyDescent="0.35">
      <c r="A29" t="s">
        <v>27</v>
      </c>
      <c r="B29" t="s">
        <v>39</v>
      </c>
      <c r="C29" s="14" t="s">
        <v>34</v>
      </c>
      <c r="D29">
        <v>3</v>
      </c>
    </row>
    <row r="30" spans="1:5" x14ac:dyDescent="0.35">
      <c r="A30" t="s">
        <v>137</v>
      </c>
      <c r="B30" t="s">
        <v>102</v>
      </c>
      <c r="C30" s="14" t="s">
        <v>103</v>
      </c>
      <c r="D30">
        <v>0</v>
      </c>
      <c r="E30" t="s">
        <v>216</v>
      </c>
    </row>
    <row r="31" spans="1:5" x14ac:dyDescent="0.35">
      <c r="A31" t="s">
        <v>137</v>
      </c>
      <c r="B31" t="s">
        <v>9</v>
      </c>
      <c r="C31" s="14" t="s">
        <v>10</v>
      </c>
      <c r="D31">
        <v>0</v>
      </c>
    </row>
    <row r="32" spans="1:5" x14ac:dyDescent="0.35">
      <c r="A32" t="s">
        <v>141</v>
      </c>
      <c r="B32" t="s">
        <v>39</v>
      </c>
      <c r="C32" s="14" t="s">
        <v>225</v>
      </c>
      <c r="D32">
        <v>0</v>
      </c>
      <c r="E32" t="s">
        <v>217</v>
      </c>
    </row>
    <row r="33" spans="1:5" x14ac:dyDescent="0.35">
      <c r="A33" t="s">
        <v>141</v>
      </c>
      <c r="B33" t="s">
        <v>9</v>
      </c>
      <c r="C33" s="14" t="s">
        <v>10</v>
      </c>
      <c r="D33">
        <v>0</v>
      </c>
    </row>
    <row r="34" spans="1:5" x14ac:dyDescent="0.35">
      <c r="A34" t="s">
        <v>29</v>
      </c>
      <c r="B34" t="s">
        <v>210</v>
      </c>
      <c r="C34" s="14" t="s">
        <v>211</v>
      </c>
      <c r="D34">
        <v>0</v>
      </c>
    </row>
    <row r="35" spans="1:5" x14ac:dyDescent="0.35">
      <c r="A35" t="s">
        <v>29</v>
      </c>
      <c r="B35" t="s">
        <v>39</v>
      </c>
      <c r="C35" s="14" t="s">
        <v>34</v>
      </c>
      <c r="D35">
        <v>0</v>
      </c>
    </row>
    <row r="36" spans="1:5" x14ac:dyDescent="0.35">
      <c r="A36" t="s">
        <v>32</v>
      </c>
      <c r="B36" t="s">
        <v>210</v>
      </c>
      <c r="C36" s="14" t="s">
        <v>211</v>
      </c>
      <c r="D36">
        <v>0</v>
      </c>
      <c r="E36" t="s">
        <v>219</v>
      </c>
    </row>
    <row r="37" spans="1:5" x14ac:dyDescent="0.35">
      <c r="A37" t="s">
        <v>32</v>
      </c>
      <c r="B37" t="s">
        <v>39</v>
      </c>
      <c r="C37" s="14" t="s">
        <v>34</v>
      </c>
      <c r="D37">
        <v>0</v>
      </c>
    </row>
    <row r="38" spans="1:5" x14ac:dyDescent="0.35">
      <c r="A38" t="s">
        <v>32</v>
      </c>
      <c r="B38" t="s">
        <v>9</v>
      </c>
      <c r="C38" s="14" t="s">
        <v>10</v>
      </c>
      <c r="D38">
        <v>0</v>
      </c>
      <c r="E38" t="s">
        <v>218</v>
      </c>
    </row>
    <row r="39" spans="1:5" x14ac:dyDescent="0.35">
      <c r="A39" t="s">
        <v>33</v>
      </c>
      <c r="B39" t="s">
        <v>210</v>
      </c>
      <c r="C39" s="14" t="s">
        <v>211</v>
      </c>
      <c r="D39">
        <v>0</v>
      </c>
      <c r="E39" t="s">
        <v>219</v>
      </c>
    </row>
    <row r="40" spans="1:5" x14ac:dyDescent="0.35">
      <c r="A40" t="s">
        <v>33</v>
      </c>
      <c r="B40" t="s">
        <v>9</v>
      </c>
      <c r="C40" s="14" t="s">
        <v>10</v>
      </c>
      <c r="D40">
        <v>0</v>
      </c>
      <c r="E40" t="s">
        <v>213</v>
      </c>
    </row>
    <row r="41" spans="1:5" x14ac:dyDescent="0.35">
      <c r="A41" t="s">
        <v>149</v>
      </c>
      <c r="B41" t="s">
        <v>151</v>
      </c>
      <c r="C41" s="14" t="s">
        <v>152</v>
      </c>
      <c r="D41">
        <v>1</v>
      </c>
      <c r="E41" t="s">
        <v>220</v>
      </c>
    </row>
    <row r="42" spans="1:5" x14ac:dyDescent="0.35">
      <c r="A42" t="s">
        <v>149</v>
      </c>
      <c r="B42" t="s">
        <v>39</v>
      </c>
      <c r="C42" s="14" t="s">
        <v>153</v>
      </c>
      <c r="D42">
        <v>0</v>
      </c>
    </row>
    <row r="43" spans="1:5" x14ac:dyDescent="0.35">
      <c r="A43" t="s">
        <v>3</v>
      </c>
      <c r="B43" t="s">
        <v>154</v>
      </c>
      <c r="C43" s="14" t="s">
        <v>155</v>
      </c>
      <c r="D43">
        <v>1</v>
      </c>
    </row>
    <row r="44" spans="1:5" x14ac:dyDescent="0.35">
      <c r="A44" t="s">
        <v>3</v>
      </c>
      <c r="B44" t="s">
        <v>39</v>
      </c>
      <c r="C44" s="14" t="s">
        <v>156</v>
      </c>
      <c r="D44">
        <v>2</v>
      </c>
    </row>
    <row r="45" spans="1:5" x14ac:dyDescent="0.35">
      <c r="A45" t="s">
        <v>3</v>
      </c>
      <c r="B45" t="s">
        <v>39</v>
      </c>
      <c r="C45" s="14" t="s">
        <v>153</v>
      </c>
      <c r="D45">
        <v>0</v>
      </c>
    </row>
    <row r="46" spans="1:5" x14ac:dyDescent="0.35">
      <c r="A46" t="s">
        <v>12</v>
      </c>
      <c r="B46" t="s">
        <v>39</v>
      </c>
      <c r="C46" s="14" t="s">
        <v>36</v>
      </c>
      <c r="D46">
        <v>2</v>
      </c>
      <c r="E46" t="s">
        <v>221</v>
      </c>
    </row>
    <row r="47" spans="1:5" x14ac:dyDescent="0.35">
      <c r="A47" t="s">
        <v>12</v>
      </c>
      <c r="B47" t="s">
        <v>39</v>
      </c>
      <c r="C47" s="14" t="s">
        <v>34</v>
      </c>
      <c r="D47">
        <v>0</v>
      </c>
    </row>
    <row r="48" spans="1:5" x14ac:dyDescent="0.35">
      <c r="A48" t="s">
        <v>12</v>
      </c>
      <c r="B48" t="s">
        <v>9</v>
      </c>
      <c r="C48" s="14" t="s">
        <v>10</v>
      </c>
      <c r="D48">
        <v>1</v>
      </c>
      <c r="E48" t="s">
        <v>222</v>
      </c>
    </row>
    <row r="49" spans="1:4" x14ac:dyDescent="0.35">
      <c r="A49" t="s">
        <v>14</v>
      </c>
      <c r="B49" t="s">
        <v>39</v>
      </c>
      <c r="C49" s="14" t="s">
        <v>38</v>
      </c>
      <c r="D49">
        <v>4</v>
      </c>
    </row>
    <row r="50" spans="1:4" x14ac:dyDescent="0.35">
      <c r="A50" t="s">
        <v>14</v>
      </c>
      <c r="B50" t="s">
        <v>39</v>
      </c>
      <c r="C50" s="14" t="s">
        <v>34</v>
      </c>
      <c r="D50">
        <v>4</v>
      </c>
    </row>
    <row r="51" spans="1:4" x14ac:dyDescent="0.35">
      <c r="A51" t="s">
        <v>162</v>
      </c>
      <c r="B51" t="s">
        <v>102</v>
      </c>
      <c r="C51" s="14" t="s">
        <v>103</v>
      </c>
      <c r="D51">
        <v>0</v>
      </c>
    </row>
  </sheetData>
  <sortState xmlns:xlrd2="http://schemas.microsoft.com/office/spreadsheetml/2017/richdata2" ref="A2:D50">
    <sortCondition ref="A2:A50"/>
  </sortState>
  <conditionalFormatting sqref="B41:B43 B2:C14 B29:C33 B17:C25">
    <cfRule type="cellIs" dxfId="7" priority="7" stopIfTrue="1" operator="equal">
      <formula>""</formula>
    </cfRule>
  </conditionalFormatting>
  <conditionalFormatting sqref="B36:B37">
    <cfRule type="cellIs" dxfId="6" priority="9" stopIfTrue="1" operator="equal">
      <formula>""</formula>
    </cfRule>
  </conditionalFormatting>
  <conditionalFormatting sqref="B46:C48">
    <cfRule type="cellIs" dxfId="5" priority="5" stopIfTrue="1" operator="equal">
      <formula>""</formula>
    </cfRule>
  </conditionalFormatting>
  <conditionalFormatting sqref="B51:C51">
    <cfRule type="cellIs" dxfId="4" priority="6" stopIfTrue="1" operator="equal">
      <formula>""</formula>
    </cfRule>
  </conditionalFormatting>
  <conditionalFormatting sqref="B15:B16">
    <cfRule type="cellIs" dxfId="3" priority="4" stopIfTrue="1" operator="equal">
      <formula>""</formula>
    </cfRule>
  </conditionalFormatting>
  <conditionalFormatting sqref="B27:C27">
    <cfRule type="cellIs" dxfId="2" priority="3" stopIfTrue="1" operator="equal">
      <formula>""</formula>
    </cfRule>
  </conditionalFormatting>
  <conditionalFormatting sqref="B38:C38">
    <cfRule type="cellIs" dxfId="1" priority="2" stopIfTrue="1" operator="equal">
      <formula>""</formula>
    </cfRule>
  </conditionalFormatting>
  <conditionalFormatting sqref="B40:C40">
    <cfRule type="cellIs" dxfId="0" priority="1" stopIfTrue="1"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27FA4-AA47-46AB-A7AB-AC2EB229CD91}">
  <dimension ref="A1:M24"/>
  <sheetViews>
    <sheetView workbookViewId="0">
      <pane xSplit="1" topLeftCell="B1" activePane="topRight" state="frozen"/>
      <selection pane="topRight" activeCell="C11" sqref="C11"/>
    </sheetView>
  </sheetViews>
  <sheetFormatPr defaultRowHeight="14.5" x14ac:dyDescent="0.35"/>
  <cols>
    <col min="1" max="1" width="11.1796875" customWidth="1"/>
    <col min="2" max="2" width="11.54296875" customWidth="1"/>
    <col min="3" max="3" width="14.453125" customWidth="1"/>
    <col min="4" max="4" width="14.81640625" customWidth="1"/>
    <col min="5" max="11" width="16.54296875" customWidth="1"/>
    <col min="12" max="12" width="24.81640625" customWidth="1"/>
  </cols>
  <sheetData>
    <row r="1" spans="1:13" x14ac:dyDescent="0.35">
      <c r="A1" t="s">
        <v>4</v>
      </c>
      <c r="B1" t="s">
        <v>5</v>
      </c>
      <c r="C1" t="s">
        <v>11</v>
      </c>
      <c r="D1" t="s">
        <v>43</v>
      </c>
      <c r="E1" t="s">
        <v>15</v>
      </c>
      <c r="F1" t="s">
        <v>119</v>
      </c>
      <c r="G1" t="s">
        <v>75</v>
      </c>
      <c r="H1" t="s">
        <v>76</v>
      </c>
      <c r="I1" t="s">
        <v>81</v>
      </c>
      <c r="J1" t="s">
        <v>82</v>
      </c>
      <c r="K1" t="s">
        <v>87</v>
      </c>
      <c r="L1" t="s">
        <v>91</v>
      </c>
      <c r="M1" t="s">
        <v>96</v>
      </c>
    </row>
    <row r="2" spans="1:13" x14ac:dyDescent="0.35">
      <c r="A2" t="s">
        <v>40</v>
      </c>
      <c r="B2" t="s">
        <v>41</v>
      </c>
      <c r="C2">
        <v>2014</v>
      </c>
      <c r="D2" t="s">
        <v>44</v>
      </c>
      <c r="E2" t="s">
        <v>28</v>
      </c>
      <c r="F2" t="s">
        <v>114</v>
      </c>
      <c r="G2" t="s">
        <v>77</v>
      </c>
      <c r="H2" t="s">
        <v>78</v>
      </c>
      <c r="I2" t="s">
        <v>83</v>
      </c>
      <c r="J2" t="s">
        <v>84</v>
      </c>
      <c r="K2" t="s">
        <v>84</v>
      </c>
      <c r="L2" t="s">
        <v>92</v>
      </c>
      <c r="M2" t="s">
        <v>28</v>
      </c>
    </row>
    <row r="3" spans="1:13" x14ac:dyDescent="0.35">
      <c r="A3" t="s">
        <v>74</v>
      </c>
      <c r="B3" t="s">
        <v>26</v>
      </c>
      <c r="C3">
        <v>1960</v>
      </c>
      <c r="D3" t="s">
        <v>45</v>
      </c>
      <c r="E3" t="s">
        <v>28</v>
      </c>
      <c r="G3" t="s">
        <v>78</v>
      </c>
      <c r="H3" t="s">
        <v>77</v>
      </c>
      <c r="I3" t="s">
        <v>85</v>
      </c>
      <c r="J3" t="s">
        <v>84</v>
      </c>
      <c r="K3" t="s">
        <v>88</v>
      </c>
      <c r="L3" t="s">
        <v>93</v>
      </c>
      <c r="M3" t="s">
        <v>112</v>
      </c>
    </row>
    <row r="4" spans="1:13" x14ac:dyDescent="0.35">
      <c r="A4" t="s">
        <v>19</v>
      </c>
      <c r="B4" t="s">
        <v>8</v>
      </c>
      <c r="C4">
        <v>1900</v>
      </c>
      <c r="D4" t="s">
        <v>44</v>
      </c>
      <c r="E4" t="s">
        <v>20</v>
      </c>
      <c r="F4" t="s">
        <v>120</v>
      </c>
      <c r="G4" t="s">
        <v>78</v>
      </c>
      <c r="H4" t="s">
        <v>78</v>
      </c>
      <c r="J4" t="s">
        <v>84</v>
      </c>
      <c r="K4" t="s">
        <v>89</v>
      </c>
      <c r="L4" t="s">
        <v>94</v>
      </c>
      <c r="M4" t="s">
        <v>28</v>
      </c>
    </row>
    <row r="5" spans="1:13" x14ac:dyDescent="0.35">
      <c r="A5" t="s">
        <v>7</v>
      </c>
      <c r="B5" t="s">
        <v>8</v>
      </c>
      <c r="C5">
        <v>1900</v>
      </c>
      <c r="D5" t="s">
        <v>45</v>
      </c>
      <c r="E5" t="s">
        <v>21</v>
      </c>
      <c r="F5" t="s">
        <v>115</v>
      </c>
      <c r="G5" t="s">
        <v>78</v>
      </c>
      <c r="H5" t="s">
        <v>79</v>
      </c>
      <c r="I5" t="s">
        <v>86</v>
      </c>
      <c r="J5" t="s">
        <v>84</v>
      </c>
      <c r="K5" t="s">
        <v>90</v>
      </c>
      <c r="L5" t="s">
        <v>95</v>
      </c>
      <c r="M5" t="s">
        <v>28</v>
      </c>
    </row>
    <row r="6" spans="1:13" x14ac:dyDescent="0.35">
      <c r="A6" t="s">
        <v>97</v>
      </c>
      <c r="B6" t="s">
        <v>65</v>
      </c>
      <c r="C6">
        <v>1965</v>
      </c>
      <c r="D6" t="s">
        <v>44</v>
      </c>
      <c r="E6" t="s">
        <v>17</v>
      </c>
      <c r="F6" t="s">
        <v>116</v>
      </c>
      <c r="G6" t="s">
        <v>98</v>
      </c>
      <c r="H6" t="s">
        <v>80</v>
      </c>
      <c r="I6" t="s">
        <v>99</v>
      </c>
      <c r="J6">
        <v>0</v>
      </c>
      <c r="K6">
        <v>0</v>
      </c>
      <c r="L6" t="s">
        <v>100</v>
      </c>
      <c r="M6" t="s">
        <v>101</v>
      </c>
    </row>
    <row r="7" spans="1:13" x14ac:dyDescent="0.35">
      <c r="A7" t="s">
        <v>104</v>
      </c>
      <c r="B7" t="s">
        <v>8</v>
      </c>
      <c r="C7">
        <v>1904</v>
      </c>
      <c r="D7" t="s">
        <v>44</v>
      </c>
      <c r="E7" t="s">
        <v>18</v>
      </c>
      <c r="F7" t="s">
        <v>117</v>
      </c>
      <c r="G7" t="s">
        <v>105</v>
      </c>
      <c r="H7" t="s">
        <v>80</v>
      </c>
      <c r="I7" t="s">
        <v>106</v>
      </c>
      <c r="J7">
        <v>5</v>
      </c>
      <c r="K7">
        <v>0</v>
      </c>
      <c r="L7" t="s">
        <v>107</v>
      </c>
      <c r="M7" t="s">
        <v>28</v>
      </c>
    </row>
    <row r="8" spans="1:13" x14ac:dyDescent="0.35">
      <c r="A8" t="s">
        <v>109</v>
      </c>
      <c r="B8" t="s">
        <v>48</v>
      </c>
      <c r="C8">
        <v>1970</v>
      </c>
      <c r="D8" t="s">
        <v>44</v>
      </c>
      <c r="E8" t="s">
        <v>16</v>
      </c>
      <c r="F8" t="s">
        <v>118</v>
      </c>
      <c r="G8" t="s">
        <v>110</v>
      </c>
      <c r="H8" t="s">
        <v>110</v>
      </c>
      <c r="I8" t="s">
        <v>99</v>
      </c>
      <c r="J8">
        <v>0</v>
      </c>
      <c r="K8">
        <v>0</v>
      </c>
      <c r="L8" t="s">
        <v>111</v>
      </c>
      <c r="M8" t="s">
        <v>226</v>
      </c>
    </row>
    <row r="9" spans="1:13" x14ac:dyDescent="0.35">
      <c r="A9" t="s">
        <v>121</v>
      </c>
      <c r="B9" t="s">
        <v>26</v>
      </c>
      <c r="C9">
        <v>1962</v>
      </c>
      <c r="D9" t="s">
        <v>44</v>
      </c>
      <c r="E9" t="s">
        <v>16</v>
      </c>
      <c r="F9" t="s">
        <v>122</v>
      </c>
      <c r="G9" t="s">
        <v>77</v>
      </c>
      <c r="H9" t="s">
        <v>77</v>
      </c>
      <c r="I9" t="s">
        <v>99</v>
      </c>
      <c r="J9">
        <v>0</v>
      </c>
      <c r="K9">
        <v>0</v>
      </c>
      <c r="L9" t="s">
        <v>99</v>
      </c>
      <c r="M9" t="s">
        <v>28</v>
      </c>
    </row>
    <row r="10" spans="1:13" x14ac:dyDescent="0.35">
      <c r="A10" t="s">
        <v>22</v>
      </c>
      <c r="B10" t="s">
        <v>23</v>
      </c>
      <c r="C10">
        <v>1963</v>
      </c>
      <c r="D10" t="s">
        <v>44</v>
      </c>
      <c r="E10" t="s">
        <v>16</v>
      </c>
      <c r="F10" t="s">
        <v>124</v>
      </c>
      <c r="G10" t="s">
        <v>78</v>
      </c>
      <c r="H10" t="s">
        <v>78</v>
      </c>
      <c r="I10" t="s">
        <v>99</v>
      </c>
      <c r="J10">
        <v>0</v>
      </c>
      <c r="K10">
        <v>15</v>
      </c>
      <c r="L10" t="s">
        <v>127</v>
      </c>
      <c r="M10" t="s">
        <v>28</v>
      </c>
    </row>
    <row r="11" spans="1:13" x14ac:dyDescent="0.35">
      <c r="A11" t="s">
        <v>123</v>
      </c>
      <c r="B11" t="s">
        <v>8</v>
      </c>
      <c r="C11">
        <v>1920</v>
      </c>
      <c r="D11" t="s">
        <v>45</v>
      </c>
      <c r="E11" t="s">
        <v>18</v>
      </c>
      <c r="G11" t="s">
        <v>79</v>
      </c>
      <c r="H11" t="s">
        <v>79</v>
      </c>
      <c r="I11" t="s">
        <v>125</v>
      </c>
      <c r="J11">
        <v>0</v>
      </c>
      <c r="K11">
        <v>45</v>
      </c>
      <c r="L11" t="s">
        <v>126</v>
      </c>
      <c r="M11" t="s">
        <v>28</v>
      </c>
    </row>
    <row r="12" spans="1:13" x14ac:dyDescent="0.35">
      <c r="A12" t="s">
        <v>24</v>
      </c>
      <c r="B12" t="s">
        <v>8</v>
      </c>
      <c r="C12">
        <v>1910</v>
      </c>
      <c r="D12" t="s">
        <v>45</v>
      </c>
      <c r="E12" t="s">
        <v>18</v>
      </c>
      <c r="F12" t="s">
        <v>128</v>
      </c>
      <c r="G12" t="s">
        <v>79</v>
      </c>
      <c r="H12" t="s">
        <v>79</v>
      </c>
      <c r="I12" t="s">
        <v>129</v>
      </c>
      <c r="J12">
        <v>0</v>
      </c>
      <c r="K12">
        <v>33</v>
      </c>
      <c r="L12" t="s">
        <v>130</v>
      </c>
      <c r="M12" t="s">
        <v>28</v>
      </c>
    </row>
    <row r="13" spans="1:13" x14ac:dyDescent="0.35">
      <c r="A13" t="s">
        <v>25</v>
      </c>
      <c r="B13" t="s">
        <v>26</v>
      </c>
      <c r="C13">
        <v>1960</v>
      </c>
      <c r="D13" t="s">
        <v>45</v>
      </c>
      <c r="E13" t="s">
        <v>18</v>
      </c>
      <c r="G13" t="s">
        <v>79</v>
      </c>
      <c r="H13" t="s">
        <v>79</v>
      </c>
      <c r="I13" t="s">
        <v>132</v>
      </c>
      <c r="J13">
        <v>0</v>
      </c>
      <c r="K13">
        <v>20</v>
      </c>
      <c r="L13" t="s">
        <v>133</v>
      </c>
      <c r="M13" t="s">
        <v>28</v>
      </c>
    </row>
    <row r="14" spans="1:13" x14ac:dyDescent="0.35">
      <c r="A14" t="s">
        <v>27</v>
      </c>
      <c r="B14" t="s">
        <v>8</v>
      </c>
      <c r="C14">
        <v>1920</v>
      </c>
      <c r="D14" t="s">
        <v>44</v>
      </c>
      <c r="E14" t="s">
        <v>28</v>
      </c>
      <c r="F14" t="s">
        <v>136</v>
      </c>
      <c r="G14" t="s">
        <v>78</v>
      </c>
      <c r="H14" t="s">
        <v>110</v>
      </c>
      <c r="I14" t="s">
        <v>134</v>
      </c>
      <c r="J14">
        <v>0</v>
      </c>
      <c r="K14">
        <v>50</v>
      </c>
      <c r="L14" t="s">
        <v>135</v>
      </c>
      <c r="M14" t="s">
        <v>28</v>
      </c>
    </row>
    <row r="15" spans="1:13" x14ac:dyDescent="0.35">
      <c r="A15" t="s">
        <v>137</v>
      </c>
      <c r="B15" t="s">
        <v>65</v>
      </c>
      <c r="C15">
        <v>1960</v>
      </c>
      <c r="D15" t="s">
        <v>44</v>
      </c>
      <c r="E15" t="s">
        <v>16</v>
      </c>
      <c r="F15" t="s">
        <v>138</v>
      </c>
      <c r="G15" t="s">
        <v>78</v>
      </c>
      <c r="H15" t="s">
        <v>110</v>
      </c>
      <c r="I15" t="s">
        <v>139</v>
      </c>
      <c r="J15" t="s">
        <v>113</v>
      </c>
      <c r="K15">
        <v>0</v>
      </c>
      <c r="L15" t="s">
        <v>140</v>
      </c>
      <c r="M15" t="s">
        <v>28</v>
      </c>
    </row>
    <row r="16" spans="1:13" x14ac:dyDescent="0.35">
      <c r="A16" t="s">
        <v>141</v>
      </c>
      <c r="B16" t="s">
        <v>59</v>
      </c>
      <c r="C16">
        <v>1940</v>
      </c>
      <c r="D16" t="s">
        <v>44</v>
      </c>
      <c r="E16" t="s">
        <v>16</v>
      </c>
      <c r="G16" t="s">
        <v>77</v>
      </c>
      <c r="H16" t="s">
        <v>77</v>
      </c>
      <c r="I16" t="s">
        <v>142</v>
      </c>
      <c r="J16" t="s">
        <v>113</v>
      </c>
      <c r="K16">
        <v>0</v>
      </c>
      <c r="L16" t="s">
        <v>142</v>
      </c>
      <c r="M16" t="s">
        <v>28</v>
      </c>
    </row>
    <row r="17" spans="1:13" x14ac:dyDescent="0.35">
      <c r="A17" t="s">
        <v>29</v>
      </c>
      <c r="B17" t="s">
        <v>30</v>
      </c>
      <c r="C17">
        <v>1936</v>
      </c>
      <c r="D17" t="s">
        <v>44</v>
      </c>
      <c r="E17" t="s">
        <v>16</v>
      </c>
      <c r="G17" t="s">
        <v>78</v>
      </c>
      <c r="H17" t="s">
        <v>78</v>
      </c>
      <c r="I17" t="s">
        <v>144</v>
      </c>
      <c r="J17">
        <v>0</v>
      </c>
      <c r="K17">
        <v>8</v>
      </c>
      <c r="L17" t="s">
        <v>145</v>
      </c>
      <c r="M17" t="s">
        <v>28</v>
      </c>
    </row>
    <row r="18" spans="1:13" x14ac:dyDescent="0.35">
      <c r="A18" t="s">
        <v>32</v>
      </c>
      <c r="B18" t="s">
        <v>31</v>
      </c>
      <c r="C18">
        <v>1960</v>
      </c>
      <c r="D18" t="s">
        <v>44</v>
      </c>
      <c r="E18" t="s">
        <v>28</v>
      </c>
      <c r="G18" t="s">
        <v>78</v>
      </c>
      <c r="H18" t="s">
        <v>78</v>
      </c>
      <c r="I18" t="s">
        <v>146</v>
      </c>
      <c r="J18">
        <v>0</v>
      </c>
      <c r="K18">
        <v>5</v>
      </c>
      <c r="L18" t="s">
        <v>147</v>
      </c>
      <c r="M18" t="s">
        <v>28</v>
      </c>
    </row>
    <row r="19" spans="1:13" x14ac:dyDescent="0.35">
      <c r="A19" t="s">
        <v>33</v>
      </c>
      <c r="B19" t="s">
        <v>30</v>
      </c>
      <c r="C19">
        <v>1940</v>
      </c>
      <c r="D19" t="s">
        <v>44</v>
      </c>
      <c r="E19" t="s">
        <v>28</v>
      </c>
      <c r="F19" t="s">
        <v>143</v>
      </c>
      <c r="G19" t="s">
        <v>77</v>
      </c>
      <c r="H19" t="s">
        <v>78</v>
      </c>
      <c r="I19" t="s">
        <v>99</v>
      </c>
      <c r="J19">
        <v>1</v>
      </c>
      <c r="K19">
        <v>5</v>
      </c>
      <c r="L19" t="s">
        <v>148</v>
      </c>
      <c r="M19" t="s">
        <v>28</v>
      </c>
    </row>
    <row r="20" spans="1:13" x14ac:dyDescent="0.35">
      <c r="A20" t="s">
        <v>149</v>
      </c>
      <c r="B20" t="s">
        <v>48</v>
      </c>
      <c r="C20">
        <v>2002</v>
      </c>
      <c r="D20" t="s">
        <v>44</v>
      </c>
      <c r="E20" t="s">
        <v>17</v>
      </c>
      <c r="L20" t="s">
        <v>150</v>
      </c>
      <c r="M20" t="s">
        <v>28</v>
      </c>
    </row>
    <row r="21" spans="1:13" x14ac:dyDescent="0.35">
      <c r="A21" t="s">
        <v>3</v>
      </c>
      <c r="B21" t="s">
        <v>6</v>
      </c>
      <c r="C21">
        <v>2008</v>
      </c>
      <c r="D21" t="s">
        <v>44</v>
      </c>
      <c r="E21" t="s">
        <v>20</v>
      </c>
      <c r="L21" t="s">
        <v>160</v>
      </c>
      <c r="M21" t="s">
        <v>28</v>
      </c>
    </row>
    <row r="22" spans="1:13" x14ac:dyDescent="0.35">
      <c r="A22" t="s">
        <v>12</v>
      </c>
      <c r="B22" t="s">
        <v>13</v>
      </c>
      <c r="C22">
        <v>1914</v>
      </c>
      <c r="D22" t="s">
        <v>44</v>
      </c>
      <c r="E22" t="s">
        <v>17</v>
      </c>
      <c r="F22" t="s">
        <v>157</v>
      </c>
      <c r="G22" t="s">
        <v>78</v>
      </c>
      <c r="H22" t="s">
        <v>78</v>
      </c>
      <c r="I22" t="s">
        <v>158</v>
      </c>
      <c r="J22" t="s">
        <v>113</v>
      </c>
      <c r="K22" t="s">
        <v>89</v>
      </c>
      <c r="L22" t="s">
        <v>159</v>
      </c>
      <c r="M22" t="s">
        <v>161</v>
      </c>
    </row>
    <row r="23" spans="1:13" x14ac:dyDescent="0.35">
      <c r="A23" t="s">
        <v>14</v>
      </c>
      <c r="B23" t="s">
        <v>13</v>
      </c>
      <c r="C23">
        <v>1933</v>
      </c>
      <c r="D23" t="s">
        <v>44</v>
      </c>
      <c r="E23" t="s">
        <v>18</v>
      </c>
      <c r="L23" t="s">
        <v>164</v>
      </c>
      <c r="M23" t="s">
        <v>28</v>
      </c>
    </row>
    <row r="24" spans="1:13" x14ac:dyDescent="0.35">
      <c r="A24" t="s">
        <v>162</v>
      </c>
      <c r="B24" t="s">
        <v>65</v>
      </c>
      <c r="C24">
        <v>1973</v>
      </c>
      <c r="D24" t="s">
        <v>44</v>
      </c>
      <c r="E24" t="s">
        <v>17</v>
      </c>
      <c r="L24" t="s">
        <v>163</v>
      </c>
      <c r="M24" t="s">
        <v>28</v>
      </c>
    </row>
  </sheetData>
  <sortState xmlns:xlrd2="http://schemas.microsoft.com/office/spreadsheetml/2017/richdata2" ref="A2:M23">
    <sortCondition ref="A2:A2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0AF77-EAAE-4618-BA02-30069C258B24}">
  <dimension ref="A1:K38"/>
  <sheetViews>
    <sheetView workbookViewId="0">
      <selection activeCell="H8" sqref="H8"/>
    </sheetView>
  </sheetViews>
  <sheetFormatPr defaultRowHeight="14.5" x14ac:dyDescent="0.35"/>
  <cols>
    <col min="3" max="3" width="3.453125" customWidth="1"/>
    <col min="4" max="4" width="14.453125" customWidth="1"/>
    <col min="6" max="6" width="4" customWidth="1"/>
    <col min="7" max="7" width="10" customWidth="1"/>
    <col min="9" max="9" width="3.7265625" customWidth="1"/>
    <col min="10" max="10" width="28.81640625" customWidth="1"/>
  </cols>
  <sheetData>
    <row r="1" spans="1:11" x14ac:dyDescent="0.35">
      <c r="A1" t="s">
        <v>5</v>
      </c>
      <c r="D1" t="s">
        <v>15</v>
      </c>
      <c r="G1" t="s">
        <v>43</v>
      </c>
      <c r="J1" t="s">
        <v>11</v>
      </c>
    </row>
    <row r="2" spans="1:11" x14ac:dyDescent="0.35">
      <c r="A2" t="s">
        <v>30</v>
      </c>
      <c r="B2">
        <f>COUNTIF(buildings!B:B,A2)</f>
        <v>2</v>
      </c>
      <c r="D2" t="s">
        <v>16</v>
      </c>
      <c r="E2">
        <f>COUNTIF(buildings!E:E,D2)</f>
        <v>6</v>
      </c>
      <c r="G2" t="s">
        <v>44</v>
      </c>
      <c r="H2">
        <f>COUNTIF(buildings!D:D,'buildings summary'!G2)</f>
        <v>18</v>
      </c>
      <c r="J2" t="s">
        <v>171</v>
      </c>
      <c r="K2">
        <f>COUNTIF(buildings!C:C,"&lt;1941")</f>
        <v>11</v>
      </c>
    </row>
    <row r="3" spans="1:11" x14ac:dyDescent="0.35">
      <c r="A3" s="1" t="s">
        <v>31</v>
      </c>
      <c r="B3">
        <f>COUNTIF(buildings!B:B,A3)</f>
        <v>1</v>
      </c>
      <c r="D3" t="s">
        <v>17</v>
      </c>
      <c r="E3">
        <f>COUNTIF(buildings!E:E,D3)</f>
        <v>4</v>
      </c>
      <c r="G3" t="s">
        <v>45</v>
      </c>
      <c r="H3">
        <f>COUNTIF(buildings!D:D,'buildings summary'!G3)</f>
        <v>5</v>
      </c>
      <c r="J3" t="s">
        <v>172</v>
      </c>
      <c r="K3">
        <f>COUNTIFS(buildings!C:C,"&gt;=1941",buildings!C:C,"&lt;=1975")</f>
        <v>9</v>
      </c>
    </row>
    <row r="4" spans="1:11" x14ac:dyDescent="0.35">
      <c r="A4" t="s">
        <v>6</v>
      </c>
      <c r="B4">
        <f>COUNTIF(buildings!B:B,A4)</f>
        <v>1</v>
      </c>
      <c r="D4" t="s">
        <v>18</v>
      </c>
      <c r="E4">
        <f>COUNTIF(buildings!E:E,D4)</f>
        <v>5</v>
      </c>
      <c r="G4" t="s">
        <v>170</v>
      </c>
      <c r="H4">
        <f>SUM(H2:H3)</f>
        <v>23</v>
      </c>
      <c r="J4" t="s">
        <v>173</v>
      </c>
      <c r="K4">
        <f>COUNTIF(buildings!C:C,"&gt;1975")</f>
        <v>3</v>
      </c>
    </row>
    <row r="5" spans="1:11" x14ac:dyDescent="0.35">
      <c r="A5" t="s">
        <v>46</v>
      </c>
      <c r="B5">
        <f>COUNTIF(buildings!B:B,A5)</f>
        <v>0</v>
      </c>
      <c r="D5" t="s">
        <v>166</v>
      </c>
      <c r="E5">
        <f>COUNTIF(buildings!E:E,D5)</f>
        <v>0</v>
      </c>
      <c r="J5" t="s">
        <v>170</v>
      </c>
      <c r="K5">
        <f>SUM(K2:K4)</f>
        <v>23</v>
      </c>
    </row>
    <row r="6" spans="1:11" x14ac:dyDescent="0.35">
      <c r="A6" s="1" t="s">
        <v>47</v>
      </c>
      <c r="B6">
        <f>COUNTIF(buildings!B:B,A6)</f>
        <v>0</v>
      </c>
      <c r="D6" t="s">
        <v>167</v>
      </c>
      <c r="E6">
        <f>COUNTIF(buildings!E:E,D6)</f>
        <v>0</v>
      </c>
    </row>
    <row r="7" spans="1:11" x14ac:dyDescent="0.35">
      <c r="A7" t="s">
        <v>48</v>
      </c>
      <c r="B7">
        <f>COUNTIF(buildings!B:B,A7)</f>
        <v>2</v>
      </c>
      <c r="D7" t="s">
        <v>21</v>
      </c>
      <c r="E7">
        <f>COUNTIF(buildings!E:E,D7)</f>
        <v>1</v>
      </c>
    </row>
    <row r="8" spans="1:11" x14ac:dyDescent="0.35">
      <c r="A8" t="s">
        <v>49</v>
      </c>
      <c r="B8">
        <f>COUNTIF(buildings!B:B,A8)</f>
        <v>0</v>
      </c>
      <c r="D8" t="s">
        <v>168</v>
      </c>
      <c r="E8">
        <f>COUNTIF(buildings!E:E,D8)</f>
        <v>0</v>
      </c>
    </row>
    <row r="9" spans="1:11" x14ac:dyDescent="0.35">
      <c r="A9" s="1" t="s">
        <v>50</v>
      </c>
      <c r="B9">
        <f>COUNTIF(buildings!B:B,A9)</f>
        <v>0</v>
      </c>
      <c r="D9" t="s">
        <v>20</v>
      </c>
      <c r="E9">
        <f>COUNTIF(buildings!E:E,D9)</f>
        <v>2</v>
      </c>
    </row>
    <row r="10" spans="1:11" x14ac:dyDescent="0.35">
      <c r="A10" s="2" t="s">
        <v>41</v>
      </c>
      <c r="B10">
        <f>COUNTIF(buildings!B:B,A10)</f>
        <v>1</v>
      </c>
      <c r="D10" t="s">
        <v>169</v>
      </c>
      <c r="E10">
        <f>COUNTIF(buildings!E:E,D10)</f>
        <v>0</v>
      </c>
    </row>
    <row r="11" spans="1:11" x14ac:dyDescent="0.35">
      <c r="A11" t="s">
        <v>51</v>
      </c>
      <c r="B11">
        <f>COUNTIF(buildings!B:B,A11)</f>
        <v>0</v>
      </c>
      <c r="D11" t="s">
        <v>28</v>
      </c>
      <c r="E11">
        <f>COUNTIF(buildings!E:E,D11)</f>
        <v>5</v>
      </c>
    </row>
    <row r="12" spans="1:11" x14ac:dyDescent="0.35">
      <c r="A12" t="s">
        <v>52</v>
      </c>
      <c r="B12">
        <f>COUNTIF(buildings!B:B,A12)</f>
        <v>0</v>
      </c>
      <c r="D12" t="s">
        <v>170</v>
      </c>
      <c r="E12">
        <f>SUM(E2:E11)</f>
        <v>23</v>
      </c>
    </row>
    <row r="13" spans="1:11" x14ac:dyDescent="0.35">
      <c r="A13" s="1" t="s">
        <v>53</v>
      </c>
      <c r="B13">
        <f>COUNTIF(buildings!B:B,A13)</f>
        <v>0</v>
      </c>
    </row>
    <row r="14" spans="1:11" x14ac:dyDescent="0.35">
      <c r="A14" t="s">
        <v>13</v>
      </c>
      <c r="B14">
        <f>COUNTIF(buildings!B:B,A14)</f>
        <v>2</v>
      </c>
    </row>
    <row r="15" spans="1:11" x14ac:dyDescent="0.35">
      <c r="A15" t="s">
        <v>54</v>
      </c>
      <c r="B15">
        <f>COUNTIF(buildings!B:B,A15)</f>
        <v>0</v>
      </c>
    </row>
    <row r="16" spans="1:11" x14ac:dyDescent="0.35">
      <c r="A16" s="1" t="s">
        <v>55</v>
      </c>
      <c r="B16">
        <f>COUNTIF(buildings!B:B,A16)</f>
        <v>0</v>
      </c>
    </row>
    <row r="17" spans="1:2" x14ac:dyDescent="0.35">
      <c r="A17" t="s">
        <v>56</v>
      </c>
      <c r="B17">
        <f>COUNTIF(buildings!B:B,A17)</f>
        <v>0</v>
      </c>
    </row>
    <row r="18" spans="1:2" x14ac:dyDescent="0.35">
      <c r="A18" t="s">
        <v>57</v>
      </c>
      <c r="B18">
        <f>COUNTIF(buildings!B:B,A18)</f>
        <v>0</v>
      </c>
    </row>
    <row r="19" spans="1:2" x14ac:dyDescent="0.35">
      <c r="A19" s="1" t="s">
        <v>58</v>
      </c>
      <c r="B19">
        <f>COUNTIF(buildings!B:B,A19)</f>
        <v>0</v>
      </c>
    </row>
    <row r="20" spans="1:2" x14ac:dyDescent="0.35">
      <c r="A20" t="s">
        <v>59</v>
      </c>
      <c r="B20">
        <f>COUNTIF(buildings!B:B,A20)</f>
        <v>1</v>
      </c>
    </row>
    <row r="21" spans="1:2" x14ac:dyDescent="0.35">
      <c r="A21" t="s">
        <v>60</v>
      </c>
      <c r="B21">
        <f>COUNTIF(buildings!B:B,A21)</f>
        <v>0</v>
      </c>
    </row>
    <row r="22" spans="1:2" x14ac:dyDescent="0.35">
      <c r="A22" s="1" t="s">
        <v>61</v>
      </c>
      <c r="B22">
        <f>COUNTIF(buildings!B:B,A22)</f>
        <v>0</v>
      </c>
    </row>
    <row r="23" spans="1:2" x14ac:dyDescent="0.35">
      <c r="A23" t="s">
        <v>62</v>
      </c>
      <c r="B23">
        <f>COUNTIF(buildings!B:B,A23)</f>
        <v>0</v>
      </c>
    </row>
    <row r="24" spans="1:2" x14ac:dyDescent="0.35">
      <c r="A24" t="s">
        <v>63</v>
      </c>
      <c r="B24">
        <f>COUNTIF(buildings!B:B,A24)</f>
        <v>0</v>
      </c>
    </row>
    <row r="25" spans="1:2" x14ac:dyDescent="0.35">
      <c r="A25" s="1" t="s">
        <v>64</v>
      </c>
      <c r="B25">
        <f>COUNTIF(buildings!B:B,A25)</f>
        <v>0</v>
      </c>
    </row>
    <row r="26" spans="1:2" x14ac:dyDescent="0.35">
      <c r="A26" s="2" t="s">
        <v>65</v>
      </c>
      <c r="B26">
        <f>COUNTIF(buildings!B:B,A26)</f>
        <v>3</v>
      </c>
    </row>
    <row r="27" spans="1:2" x14ac:dyDescent="0.35">
      <c r="A27" t="s">
        <v>66</v>
      </c>
      <c r="B27">
        <f>COUNTIF(buildings!B:B,A27)</f>
        <v>0</v>
      </c>
    </row>
    <row r="28" spans="1:2" x14ac:dyDescent="0.35">
      <c r="A28" t="s">
        <v>67</v>
      </c>
      <c r="B28">
        <f>COUNTIF(buildings!B:B,A28)</f>
        <v>0</v>
      </c>
    </row>
    <row r="29" spans="1:2" x14ac:dyDescent="0.35">
      <c r="A29" s="1" t="s">
        <v>68</v>
      </c>
      <c r="B29">
        <f>COUNTIF(buildings!B:B,A29)</f>
        <v>0</v>
      </c>
    </row>
    <row r="30" spans="1:2" x14ac:dyDescent="0.35">
      <c r="A30" t="s">
        <v>26</v>
      </c>
      <c r="B30">
        <f>COUNTIF(buildings!B:B,A30)</f>
        <v>3</v>
      </c>
    </row>
    <row r="31" spans="1:2" x14ac:dyDescent="0.35">
      <c r="A31" s="1" t="s">
        <v>69</v>
      </c>
      <c r="B31">
        <f>COUNTIF(buildings!B:B,A31)</f>
        <v>0</v>
      </c>
    </row>
    <row r="32" spans="1:2" x14ac:dyDescent="0.35">
      <c r="A32" t="s">
        <v>23</v>
      </c>
      <c r="B32">
        <f>COUNTIF(buildings!B:B,A32)</f>
        <v>1</v>
      </c>
    </row>
    <row r="33" spans="1:2" x14ac:dyDescent="0.35">
      <c r="A33" t="s">
        <v>70</v>
      </c>
      <c r="B33">
        <f>COUNTIF(buildings!B:B,A33)</f>
        <v>0</v>
      </c>
    </row>
    <row r="34" spans="1:2" x14ac:dyDescent="0.35">
      <c r="A34" s="1" t="s">
        <v>71</v>
      </c>
      <c r="B34">
        <f>COUNTIF(buildings!B:B,A34)</f>
        <v>0</v>
      </c>
    </row>
    <row r="35" spans="1:2" x14ac:dyDescent="0.35">
      <c r="A35" t="s">
        <v>8</v>
      </c>
      <c r="B35">
        <f>COUNTIF(buildings!B:B,A35)</f>
        <v>6</v>
      </c>
    </row>
    <row r="36" spans="1:2" x14ac:dyDescent="0.35">
      <c r="A36" s="1" t="s">
        <v>72</v>
      </c>
      <c r="B36">
        <f>COUNTIF(buildings!B:B,A36)</f>
        <v>0</v>
      </c>
    </row>
    <row r="37" spans="1:2" x14ac:dyDescent="0.35">
      <c r="A37" t="s">
        <v>73</v>
      </c>
      <c r="B37">
        <f>COUNTIF(buildings!B:B,A37)</f>
        <v>0</v>
      </c>
    </row>
    <row r="38" spans="1:2" x14ac:dyDescent="0.35">
      <c r="A38" t="s">
        <v>165</v>
      </c>
      <c r="B38">
        <f>SUM(B2:B37)</f>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BBCCE-B471-4E34-8E40-08538D3960D3}">
  <dimension ref="A1:G39"/>
  <sheetViews>
    <sheetView topLeftCell="A4" workbookViewId="0">
      <selection activeCell="C19" sqref="C19:C21"/>
    </sheetView>
  </sheetViews>
  <sheetFormatPr defaultRowHeight="14.5" x14ac:dyDescent="0.35"/>
  <cols>
    <col min="1" max="1" width="5.54296875" customWidth="1"/>
    <col min="2" max="2" width="12.54296875" customWidth="1"/>
    <col min="3" max="3" width="27.81640625" style="5" customWidth="1"/>
    <col min="5" max="5" width="8.7265625" style="13"/>
  </cols>
  <sheetData>
    <row r="1" spans="1:7" x14ac:dyDescent="0.35">
      <c r="A1" s="18" t="s">
        <v>174</v>
      </c>
      <c r="B1" s="18" t="s">
        <v>5</v>
      </c>
      <c r="C1" s="20" t="s">
        <v>175</v>
      </c>
      <c r="D1" s="22" t="s">
        <v>176</v>
      </c>
      <c r="E1" s="19"/>
      <c r="F1" s="19"/>
      <c r="G1" s="19"/>
    </row>
    <row r="2" spans="1:7" x14ac:dyDescent="0.35">
      <c r="A2" s="18"/>
      <c r="B2" s="18"/>
      <c r="C2" s="20"/>
      <c r="D2" s="23" t="s">
        <v>177</v>
      </c>
      <c r="E2" s="24"/>
      <c r="F2" s="25" t="s">
        <v>178</v>
      </c>
      <c r="G2" s="25"/>
    </row>
    <row r="3" spans="1:7" x14ac:dyDescent="0.35">
      <c r="A3" s="19"/>
      <c r="B3" s="19"/>
      <c r="C3" s="21"/>
      <c r="D3" s="3" t="s">
        <v>179</v>
      </c>
      <c r="E3" s="4" t="s">
        <v>180</v>
      </c>
      <c r="F3" s="3" t="s">
        <v>180</v>
      </c>
      <c r="G3" s="3" t="s">
        <v>181</v>
      </c>
    </row>
    <row r="4" spans="1:7" ht="29" x14ac:dyDescent="0.35">
      <c r="A4">
        <v>1</v>
      </c>
      <c r="B4" t="s">
        <v>30</v>
      </c>
      <c r="C4" s="5" t="s">
        <v>182</v>
      </c>
      <c r="E4" s="6" t="s">
        <v>183</v>
      </c>
      <c r="F4">
        <v>1</v>
      </c>
      <c r="G4">
        <v>14</v>
      </c>
    </row>
    <row r="5" spans="1:7" ht="29" x14ac:dyDescent="0.35">
      <c r="A5" s="1">
        <v>2</v>
      </c>
      <c r="B5" s="1" t="s">
        <v>31</v>
      </c>
      <c r="C5" s="7" t="s">
        <v>184</v>
      </c>
      <c r="D5" s="1"/>
      <c r="E5" s="8" t="s">
        <v>185</v>
      </c>
      <c r="F5" s="1">
        <v>2</v>
      </c>
      <c r="G5" s="1">
        <v>24</v>
      </c>
    </row>
    <row r="6" spans="1:7" x14ac:dyDescent="0.35">
      <c r="A6">
        <v>3</v>
      </c>
      <c r="B6" t="s">
        <v>6</v>
      </c>
      <c r="C6" s="16" t="s">
        <v>186</v>
      </c>
      <c r="D6" t="s">
        <v>187</v>
      </c>
      <c r="E6" s="9" t="s">
        <v>188</v>
      </c>
      <c r="F6">
        <v>2</v>
      </c>
      <c r="G6">
        <v>24</v>
      </c>
    </row>
    <row r="7" spans="1:7" x14ac:dyDescent="0.35">
      <c r="A7">
        <v>4</v>
      </c>
      <c r="B7" t="s">
        <v>46</v>
      </c>
      <c r="C7" s="16"/>
      <c r="D7" t="s">
        <v>189</v>
      </c>
      <c r="E7" s="9" t="s">
        <v>190</v>
      </c>
      <c r="F7">
        <v>5</v>
      </c>
      <c r="G7">
        <v>60</v>
      </c>
    </row>
    <row r="8" spans="1:7" x14ac:dyDescent="0.35">
      <c r="A8" s="1">
        <v>5</v>
      </c>
      <c r="B8" s="1" t="s">
        <v>47</v>
      </c>
      <c r="C8" s="17"/>
      <c r="D8" s="1" t="s">
        <v>191</v>
      </c>
      <c r="E8" s="8" t="s">
        <v>192</v>
      </c>
      <c r="F8" s="1">
        <v>13</v>
      </c>
      <c r="G8" s="1">
        <v>156</v>
      </c>
    </row>
    <row r="9" spans="1:7" x14ac:dyDescent="0.35">
      <c r="A9">
        <v>6</v>
      </c>
      <c r="B9" t="s">
        <v>48</v>
      </c>
      <c r="C9" s="15" t="s">
        <v>193</v>
      </c>
      <c r="D9" t="s">
        <v>187</v>
      </c>
      <c r="E9" s="9" t="s">
        <v>188</v>
      </c>
      <c r="F9">
        <v>2</v>
      </c>
      <c r="G9">
        <v>24</v>
      </c>
    </row>
    <row r="10" spans="1:7" x14ac:dyDescent="0.35">
      <c r="A10">
        <v>7</v>
      </c>
      <c r="B10" t="s">
        <v>49</v>
      </c>
      <c r="C10" s="16"/>
      <c r="D10" t="s">
        <v>189</v>
      </c>
      <c r="E10" s="9" t="s">
        <v>190</v>
      </c>
      <c r="F10">
        <v>5</v>
      </c>
      <c r="G10">
        <v>60</v>
      </c>
    </row>
    <row r="11" spans="1:7" x14ac:dyDescent="0.35">
      <c r="A11" s="1">
        <v>8</v>
      </c>
      <c r="B11" s="1" t="s">
        <v>50</v>
      </c>
      <c r="C11" s="17"/>
      <c r="D11" s="1" t="s">
        <v>191</v>
      </c>
      <c r="E11" s="8" t="s">
        <v>192</v>
      </c>
      <c r="F11" s="1">
        <v>13</v>
      </c>
      <c r="G11" s="1">
        <v>156</v>
      </c>
    </row>
    <row r="12" spans="1:7" x14ac:dyDescent="0.35">
      <c r="A12" s="2">
        <v>9</v>
      </c>
      <c r="B12" s="2" t="s">
        <v>41</v>
      </c>
      <c r="C12" s="10" t="s">
        <v>194</v>
      </c>
      <c r="D12" s="2"/>
      <c r="E12" s="11" t="s">
        <v>185</v>
      </c>
      <c r="F12" s="2">
        <v>1</v>
      </c>
      <c r="G12" s="2">
        <v>15</v>
      </c>
    </row>
    <row r="13" spans="1:7" x14ac:dyDescent="0.35">
      <c r="A13">
        <v>10</v>
      </c>
      <c r="B13" t="s">
        <v>51</v>
      </c>
      <c r="C13" s="16" t="s">
        <v>195</v>
      </c>
      <c r="D13" t="s">
        <v>187</v>
      </c>
      <c r="E13" s="9" t="s">
        <v>188</v>
      </c>
      <c r="F13">
        <v>2</v>
      </c>
      <c r="G13">
        <v>24</v>
      </c>
    </row>
    <row r="14" spans="1:7" x14ac:dyDescent="0.35">
      <c r="A14">
        <v>11</v>
      </c>
      <c r="B14" t="s">
        <v>52</v>
      </c>
      <c r="C14" s="16"/>
      <c r="D14" t="s">
        <v>189</v>
      </c>
      <c r="E14" s="9" t="s">
        <v>190</v>
      </c>
      <c r="F14">
        <v>5</v>
      </c>
      <c r="G14">
        <v>60</v>
      </c>
    </row>
    <row r="15" spans="1:7" x14ac:dyDescent="0.35">
      <c r="A15" s="1">
        <v>12</v>
      </c>
      <c r="B15" s="1" t="s">
        <v>53</v>
      </c>
      <c r="C15" s="17"/>
      <c r="D15" s="1" t="s">
        <v>191</v>
      </c>
      <c r="E15" s="8" t="s">
        <v>192</v>
      </c>
      <c r="F15" s="1">
        <v>13</v>
      </c>
      <c r="G15" s="1">
        <v>156</v>
      </c>
    </row>
    <row r="16" spans="1:7" x14ac:dyDescent="0.35">
      <c r="A16">
        <v>13</v>
      </c>
      <c r="B16" t="s">
        <v>13</v>
      </c>
      <c r="C16" s="15" t="s">
        <v>196</v>
      </c>
      <c r="D16" t="s">
        <v>187</v>
      </c>
      <c r="E16" s="9" t="s">
        <v>188</v>
      </c>
      <c r="F16">
        <v>2</v>
      </c>
      <c r="G16">
        <v>24</v>
      </c>
    </row>
    <row r="17" spans="1:7" x14ac:dyDescent="0.35">
      <c r="A17">
        <v>14</v>
      </c>
      <c r="B17" t="s">
        <v>54</v>
      </c>
      <c r="C17" s="16"/>
      <c r="D17" t="s">
        <v>189</v>
      </c>
      <c r="E17" s="9" t="s">
        <v>190</v>
      </c>
      <c r="F17">
        <v>5</v>
      </c>
      <c r="G17">
        <v>60</v>
      </c>
    </row>
    <row r="18" spans="1:7" x14ac:dyDescent="0.35">
      <c r="A18" s="1">
        <v>15</v>
      </c>
      <c r="B18" s="1" t="s">
        <v>55</v>
      </c>
      <c r="C18" s="17"/>
      <c r="D18" s="1" t="s">
        <v>191</v>
      </c>
      <c r="E18" s="8" t="s">
        <v>192</v>
      </c>
      <c r="F18" s="1">
        <v>13</v>
      </c>
      <c r="G18" s="1">
        <v>156</v>
      </c>
    </row>
    <row r="19" spans="1:7" x14ac:dyDescent="0.35">
      <c r="A19">
        <v>16</v>
      </c>
      <c r="B19" t="s">
        <v>56</v>
      </c>
      <c r="C19" s="15" t="s">
        <v>197</v>
      </c>
      <c r="D19" t="s">
        <v>187</v>
      </c>
      <c r="E19" s="9" t="s">
        <v>188</v>
      </c>
      <c r="F19">
        <v>2</v>
      </c>
      <c r="G19">
        <v>20</v>
      </c>
    </row>
    <row r="20" spans="1:7" x14ac:dyDescent="0.35">
      <c r="A20">
        <v>17</v>
      </c>
      <c r="B20" t="s">
        <v>57</v>
      </c>
      <c r="C20" s="16"/>
      <c r="D20" t="s">
        <v>189</v>
      </c>
      <c r="E20" s="9" t="s">
        <v>190</v>
      </c>
      <c r="F20">
        <v>5</v>
      </c>
      <c r="G20">
        <v>50</v>
      </c>
    </row>
    <row r="21" spans="1:7" x14ac:dyDescent="0.35">
      <c r="A21" s="1">
        <v>18</v>
      </c>
      <c r="B21" s="1" t="s">
        <v>58</v>
      </c>
      <c r="C21" s="17"/>
      <c r="D21" s="1" t="s">
        <v>191</v>
      </c>
      <c r="E21" s="8" t="s">
        <v>192</v>
      </c>
      <c r="F21" s="1">
        <v>12</v>
      </c>
      <c r="G21" s="1">
        <v>120</v>
      </c>
    </row>
    <row r="22" spans="1:7" x14ac:dyDescent="0.35">
      <c r="A22">
        <v>19</v>
      </c>
      <c r="B22" t="s">
        <v>59</v>
      </c>
      <c r="C22" s="15" t="s">
        <v>198</v>
      </c>
      <c r="D22" t="s">
        <v>187</v>
      </c>
      <c r="E22" s="9" t="s">
        <v>188</v>
      </c>
      <c r="F22">
        <v>2</v>
      </c>
      <c r="G22">
        <v>20</v>
      </c>
    </row>
    <row r="23" spans="1:7" x14ac:dyDescent="0.35">
      <c r="A23">
        <v>20</v>
      </c>
      <c r="B23" t="s">
        <v>60</v>
      </c>
      <c r="C23" s="16"/>
      <c r="D23" t="s">
        <v>189</v>
      </c>
      <c r="E23" s="9" t="s">
        <v>190</v>
      </c>
      <c r="F23">
        <v>5</v>
      </c>
      <c r="G23">
        <v>50</v>
      </c>
    </row>
    <row r="24" spans="1:7" x14ac:dyDescent="0.35">
      <c r="A24" s="1">
        <v>21</v>
      </c>
      <c r="B24" s="1" t="s">
        <v>61</v>
      </c>
      <c r="C24" s="17"/>
      <c r="D24" s="1" t="s">
        <v>191</v>
      </c>
      <c r="E24" s="8" t="s">
        <v>192</v>
      </c>
      <c r="F24" s="1">
        <v>12</v>
      </c>
      <c r="G24" s="1">
        <v>120</v>
      </c>
    </row>
    <row r="25" spans="1:7" x14ac:dyDescent="0.35">
      <c r="A25">
        <v>22</v>
      </c>
      <c r="B25" t="s">
        <v>62</v>
      </c>
      <c r="C25" s="15" t="s">
        <v>199</v>
      </c>
      <c r="D25" t="s">
        <v>187</v>
      </c>
      <c r="E25" s="9" t="s">
        <v>188</v>
      </c>
      <c r="F25">
        <v>2</v>
      </c>
      <c r="G25">
        <v>20</v>
      </c>
    </row>
    <row r="26" spans="1:7" x14ac:dyDescent="0.35">
      <c r="A26">
        <v>23</v>
      </c>
      <c r="B26" t="s">
        <v>63</v>
      </c>
      <c r="C26" s="16"/>
      <c r="D26" t="s">
        <v>189</v>
      </c>
      <c r="E26" s="9" t="s">
        <v>190</v>
      </c>
      <c r="F26">
        <v>5</v>
      </c>
      <c r="G26">
        <v>50</v>
      </c>
    </row>
    <row r="27" spans="1:7" x14ac:dyDescent="0.35">
      <c r="A27" s="1">
        <v>24</v>
      </c>
      <c r="B27" s="1" t="s">
        <v>64</v>
      </c>
      <c r="C27" s="17"/>
      <c r="D27" s="1" t="s">
        <v>191</v>
      </c>
      <c r="E27" s="8" t="s">
        <v>192</v>
      </c>
      <c r="F27" s="1">
        <v>12</v>
      </c>
      <c r="G27" s="1">
        <v>120</v>
      </c>
    </row>
    <row r="28" spans="1:7" x14ac:dyDescent="0.35">
      <c r="A28" s="2">
        <v>25</v>
      </c>
      <c r="B28" s="2" t="s">
        <v>65</v>
      </c>
      <c r="C28" s="10" t="s">
        <v>200</v>
      </c>
      <c r="D28" s="2"/>
      <c r="E28" s="11" t="s">
        <v>185</v>
      </c>
      <c r="F28" s="2">
        <v>1</v>
      </c>
      <c r="G28" s="2">
        <v>15</v>
      </c>
    </row>
    <row r="29" spans="1:7" x14ac:dyDescent="0.35">
      <c r="A29">
        <v>26</v>
      </c>
      <c r="B29" t="s">
        <v>66</v>
      </c>
      <c r="C29" s="16" t="s">
        <v>201</v>
      </c>
      <c r="D29" t="s">
        <v>187</v>
      </c>
      <c r="E29" s="9" t="s">
        <v>188</v>
      </c>
      <c r="F29">
        <v>2</v>
      </c>
      <c r="G29">
        <v>20</v>
      </c>
    </row>
    <row r="30" spans="1:7" x14ac:dyDescent="0.35">
      <c r="A30">
        <v>27</v>
      </c>
      <c r="B30" t="s">
        <v>67</v>
      </c>
      <c r="C30" s="16"/>
      <c r="D30" t="s">
        <v>189</v>
      </c>
      <c r="E30" s="9" t="s">
        <v>190</v>
      </c>
      <c r="F30">
        <v>5</v>
      </c>
      <c r="G30">
        <v>50</v>
      </c>
    </row>
    <row r="31" spans="1:7" x14ac:dyDescent="0.35">
      <c r="A31" s="1">
        <v>28</v>
      </c>
      <c r="B31" s="1" t="s">
        <v>68</v>
      </c>
      <c r="C31" s="17"/>
      <c r="D31" s="1" t="s">
        <v>191</v>
      </c>
      <c r="E31" s="8" t="s">
        <v>192</v>
      </c>
      <c r="F31" s="1">
        <v>12</v>
      </c>
      <c r="G31" s="1">
        <v>120</v>
      </c>
    </row>
    <row r="32" spans="1:7" x14ac:dyDescent="0.35">
      <c r="A32">
        <v>29</v>
      </c>
      <c r="B32" t="s">
        <v>26</v>
      </c>
      <c r="C32" s="15" t="s">
        <v>202</v>
      </c>
      <c r="D32" t="s">
        <v>187</v>
      </c>
      <c r="E32" s="9" t="s">
        <v>188</v>
      </c>
      <c r="F32">
        <v>2</v>
      </c>
      <c r="G32">
        <v>20</v>
      </c>
    </row>
    <row r="33" spans="1:7" x14ac:dyDescent="0.35">
      <c r="A33" s="1">
        <v>30</v>
      </c>
      <c r="B33" s="1" t="s">
        <v>69</v>
      </c>
      <c r="C33" s="17"/>
      <c r="D33" s="1" t="s">
        <v>189</v>
      </c>
      <c r="E33" s="8" t="s">
        <v>203</v>
      </c>
      <c r="F33" s="1">
        <v>5</v>
      </c>
      <c r="G33" s="1">
        <v>50</v>
      </c>
    </row>
    <row r="34" spans="1:7" x14ac:dyDescent="0.35">
      <c r="A34">
        <v>31</v>
      </c>
      <c r="B34" t="s">
        <v>23</v>
      </c>
      <c r="C34" s="15" t="s">
        <v>204</v>
      </c>
      <c r="D34" t="s">
        <v>187</v>
      </c>
      <c r="E34" s="9" t="s">
        <v>188</v>
      </c>
      <c r="F34">
        <v>2</v>
      </c>
      <c r="G34">
        <v>20</v>
      </c>
    </row>
    <row r="35" spans="1:7" x14ac:dyDescent="0.35">
      <c r="A35">
        <v>32</v>
      </c>
      <c r="B35" t="s">
        <v>70</v>
      </c>
      <c r="C35" s="16"/>
      <c r="D35" t="s">
        <v>189</v>
      </c>
      <c r="E35" s="9" t="s">
        <v>190</v>
      </c>
      <c r="F35">
        <v>5</v>
      </c>
      <c r="G35">
        <v>50</v>
      </c>
    </row>
    <row r="36" spans="1:7" x14ac:dyDescent="0.35">
      <c r="A36" s="1">
        <v>33</v>
      </c>
      <c r="B36" s="1" t="s">
        <v>71</v>
      </c>
      <c r="C36" s="17"/>
      <c r="D36" s="1" t="s">
        <v>191</v>
      </c>
      <c r="E36" s="8" t="s">
        <v>192</v>
      </c>
      <c r="F36" s="1">
        <v>12</v>
      </c>
      <c r="G36" s="1">
        <v>120</v>
      </c>
    </row>
    <row r="37" spans="1:7" x14ac:dyDescent="0.35">
      <c r="A37">
        <v>34</v>
      </c>
      <c r="B37" t="s">
        <v>8</v>
      </c>
      <c r="C37" s="15" t="s">
        <v>205</v>
      </c>
      <c r="D37" t="s">
        <v>187</v>
      </c>
      <c r="E37" s="9" t="s">
        <v>183</v>
      </c>
      <c r="F37">
        <v>1</v>
      </c>
      <c r="G37">
        <v>15</v>
      </c>
    </row>
    <row r="38" spans="1:7" x14ac:dyDescent="0.35">
      <c r="A38" s="1">
        <v>35</v>
      </c>
      <c r="B38" s="1" t="s">
        <v>72</v>
      </c>
      <c r="C38" s="17"/>
      <c r="D38" s="1" t="s">
        <v>189</v>
      </c>
      <c r="E38" s="8" t="s">
        <v>206</v>
      </c>
      <c r="F38" s="1">
        <v>3</v>
      </c>
      <c r="G38" s="1">
        <v>35</v>
      </c>
    </row>
    <row r="39" spans="1:7" x14ac:dyDescent="0.35">
      <c r="A39">
        <v>36</v>
      </c>
      <c r="B39" t="s">
        <v>73</v>
      </c>
      <c r="C39" s="5" t="s">
        <v>207</v>
      </c>
      <c r="E39" s="12" t="s">
        <v>185</v>
      </c>
      <c r="F39">
        <v>1</v>
      </c>
      <c r="G39">
        <v>10</v>
      </c>
    </row>
  </sheetData>
  <mergeCells count="17">
    <mergeCell ref="C22:C24"/>
    <mergeCell ref="A1:A3"/>
    <mergeCell ref="B1:B3"/>
    <mergeCell ref="C1:C3"/>
    <mergeCell ref="D1:G1"/>
    <mergeCell ref="D2:E2"/>
    <mergeCell ref="F2:G2"/>
    <mergeCell ref="C6:C8"/>
    <mergeCell ref="C9:C11"/>
    <mergeCell ref="C13:C15"/>
    <mergeCell ref="C16:C18"/>
    <mergeCell ref="C19:C21"/>
    <mergeCell ref="C25:C27"/>
    <mergeCell ref="C29:C31"/>
    <mergeCell ref="C32:C33"/>
    <mergeCell ref="C34:C36"/>
    <mergeCell ref="C37:C3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damages</vt:lpstr>
      <vt:lpstr>buildings</vt:lpstr>
      <vt:lpstr>buildings summary</vt:lpstr>
      <vt:lpstr>Hazus Building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Casey Jane Rodgers</dc:creator>
  <cp:lastModifiedBy>Casey Jane Rodgers</cp:lastModifiedBy>
  <dcterms:created xsi:type="dcterms:W3CDTF">2024-04-15T21:07:16Z</dcterms:created>
  <dcterms:modified xsi:type="dcterms:W3CDTF">2024-08-12T14:34:24Z</dcterms:modified>
</cp:coreProperties>
</file>