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cc\AC\Temp\"/>
    </mc:Choice>
  </mc:AlternateContent>
  <xr:revisionPtr revIDLastSave="709" documentId="13_ncr:1_{772069B0-6C93-A247-A177-1A2A643CA000}" xr6:coauthVersionLast="45" xr6:coauthVersionMax="45" xr10:uidLastSave="{E4CF0CFD-B3FD-46BE-A964-B6B3A9702E07}"/>
  <bookViews>
    <workbookView xWindow="0" yWindow="465" windowWidth="25605" windowHeight="14655" tabRatio="500" firstSheet="4" activeTab="4" xr2:uid="{00000000-000D-0000-FFFF-FFFF00000000}"/>
  </bookViews>
  <sheets>
    <sheet name="Run summary" sheetId="1" r:id="rId1"/>
    <sheet name="Cal summary" sheetId="2" r:id="rId2"/>
    <sheet name="TAC summary" sheetId="3" r:id="rId3"/>
    <sheet name="gain matching" sheetId="4" r:id="rId4"/>
    <sheet name="gain matching CN" sheetId="5" r:id="rId5"/>
  </sheet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9" i="1" l="1"/>
  <c r="D100" i="1"/>
  <c r="D101" i="1"/>
  <c r="D102" i="1"/>
  <c r="D103" i="1"/>
  <c r="D104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71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3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4" i="1"/>
  <c r="C25" i="4" l="1"/>
  <c r="C24" i="4"/>
  <c r="G30" i="4" s="1"/>
  <c r="G32" i="4" s="1"/>
  <c r="B42" i="4" s="1"/>
  <c r="F42" i="4" s="1"/>
  <c r="N42" i="4" s="1"/>
  <c r="C20" i="4"/>
  <c r="D20" i="4"/>
  <c r="B20" i="4"/>
  <c r="C9" i="4"/>
  <c r="C38" i="4"/>
  <c r="G38" i="4" s="1"/>
  <c r="M38" i="4" s="1"/>
  <c r="B38" i="4"/>
  <c r="F38" i="4"/>
  <c r="N38" i="4" s="1"/>
  <c r="C39" i="4"/>
  <c r="G39" i="4" s="1"/>
  <c r="M39" i="4" s="1"/>
  <c r="B39" i="4"/>
  <c r="F39" i="4"/>
  <c r="N39" i="4" s="1"/>
  <c r="C40" i="4"/>
  <c r="G40" i="4" s="1"/>
  <c r="M40" i="4"/>
  <c r="B40" i="4"/>
  <c r="F40" i="4" s="1"/>
  <c r="N40" i="4" s="1"/>
  <c r="A31" i="4"/>
  <c r="G33" i="4" s="1"/>
  <c r="C42" i="4" s="1"/>
  <c r="G42" i="4" s="1"/>
  <c r="M42" i="4" s="1"/>
  <c r="A30" i="4"/>
  <c r="J32" i="4" s="1"/>
  <c r="B45" i="4" s="1"/>
  <c r="F45" i="4" s="1"/>
  <c r="N45" i="4" s="1"/>
  <c r="B25" i="4"/>
  <c r="F31" i="4" s="1"/>
  <c r="B9" i="4"/>
  <c r="B24" i="4"/>
  <c r="F30" i="4" s="1"/>
  <c r="G31" i="4"/>
  <c r="D25" i="4"/>
  <c r="H31" i="4" s="1"/>
  <c r="D9" i="4"/>
  <c r="D24" i="4"/>
  <c r="H30" i="4"/>
  <c r="E20" i="4"/>
  <c r="E25" i="4" s="1"/>
  <c r="I31" i="4" s="1"/>
  <c r="E9" i="4"/>
  <c r="E24" i="4" s="1"/>
  <c r="I30" i="4" s="1"/>
  <c r="F20" i="4"/>
  <c r="F25" i="4"/>
  <c r="J31" i="4" s="1"/>
  <c r="F9" i="4"/>
  <c r="F24" i="4"/>
  <c r="J30" i="4"/>
  <c r="G20" i="4"/>
  <c r="G25" i="4" s="1"/>
  <c r="K31" i="4" s="1"/>
  <c r="G9" i="4"/>
  <c r="G24" i="4" s="1"/>
  <c r="K30" i="4" s="1"/>
  <c r="C47" i="4"/>
  <c r="G47" i="4"/>
  <c r="M47" i="4" s="1"/>
  <c r="B47" i="4"/>
  <c r="F47" i="4"/>
  <c r="N47" i="4"/>
  <c r="I20" i="4"/>
  <c r="I25" i="4" s="1"/>
  <c r="M31" i="4" s="1"/>
  <c r="I9" i="4"/>
  <c r="I24" i="4" s="1"/>
  <c r="M30" i="4" s="1"/>
  <c r="J20" i="4"/>
  <c r="J25" i="4"/>
  <c r="N31" i="4" s="1"/>
  <c r="J9" i="4"/>
  <c r="J24" i="4"/>
  <c r="N30" i="4"/>
  <c r="K20" i="4"/>
  <c r="K25" i="4" s="1"/>
  <c r="O31" i="4" s="1"/>
  <c r="K9" i="4"/>
  <c r="K24" i="4" s="1"/>
  <c r="O30" i="4" s="1"/>
  <c r="L20" i="4"/>
  <c r="L25" i="4"/>
  <c r="P31" i="4" s="1"/>
  <c r="L9" i="4"/>
  <c r="L24" i="4"/>
  <c r="P30" i="4"/>
  <c r="M20" i="4"/>
  <c r="M25" i="4" s="1"/>
  <c r="Q31" i="4" s="1"/>
  <c r="M9" i="4"/>
  <c r="M24" i="4" s="1"/>
  <c r="Q30" i="4" s="1"/>
  <c r="N20" i="4"/>
  <c r="N25" i="4"/>
  <c r="R31" i="4" s="1"/>
  <c r="N9" i="4"/>
  <c r="N24" i="4"/>
  <c r="R30" i="4"/>
  <c r="O20" i="4"/>
  <c r="O25" i="4" s="1"/>
  <c r="S31" i="4" s="1"/>
  <c r="O9" i="4"/>
  <c r="O24" i="4" s="1"/>
  <c r="S30" i="4" s="1"/>
  <c r="P20" i="4"/>
  <c r="P25" i="4"/>
  <c r="T31" i="4" s="1"/>
  <c r="P9" i="4"/>
  <c r="P24" i="4"/>
  <c r="T30" i="4"/>
  <c r="Q20" i="4"/>
  <c r="Q25" i="4" s="1"/>
  <c r="U31" i="4" s="1"/>
  <c r="Q9" i="4"/>
  <c r="Q24" i="4" s="1"/>
  <c r="U30" i="4" s="1"/>
  <c r="B37" i="4"/>
  <c r="F37" i="4"/>
  <c r="N37" i="4" s="1"/>
  <c r="C37" i="4"/>
  <c r="G37" i="4"/>
  <c r="M37" i="4"/>
  <c r="H25" i="4"/>
  <c r="H24" i="4"/>
  <c r="U32" i="4" l="1"/>
  <c r="S32" i="4"/>
  <c r="Q32" i="4"/>
  <c r="O32" i="4"/>
  <c r="M32" i="4"/>
  <c r="K32" i="4"/>
  <c r="I32" i="4"/>
  <c r="R33" i="4"/>
  <c r="C53" i="4" s="1"/>
  <c r="G53" i="4" s="1"/>
  <c r="M53" i="4" s="1"/>
  <c r="P33" i="4"/>
  <c r="C51" i="4" s="1"/>
  <c r="G51" i="4" s="1"/>
  <c r="M51" i="4" s="1"/>
  <c r="J33" i="4"/>
  <c r="C45" i="4" s="1"/>
  <c r="G45" i="4" s="1"/>
  <c r="M45" i="4" s="1"/>
  <c r="F32" i="4"/>
  <c r="T32" i="4"/>
  <c r="B55" i="4" s="1"/>
  <c r="F55" i="4" s="1"/>
  <c r="N55" i="4" s="1"/>
  <c r="R32" i="4"/>
  <c r="B53" i="4" s="1"/>
  <c r="F53" i="4" s="1"/>
  <c r="N53" i="4" s="1"/>
  <c r="P32" i="4"/>
  <c r="B51" i="4" s="1"/>
  <c r="F51" i="4" s="1"/>
  <c r="N51" i="4" s="1"/>
  <c r="N32" i="4"/>
  <c r="B49" i="4" s="1"/>
  <c r="F49" i="4" s="1"/>
  <c r="N49" i="4" s="1"/>
  <c r="H32" i="4"/>
  <c r="B43" i="4" s="1"/>
  <c r="F43" i="4" s="1"/>
  <c r="N43" i="4" s="1"/>
  <c r="F33" i="4" l="1"/>
  <c r="C41" i="4" s="1"/>
  <c r="G41" i="4" s="1"/>
  <c r="M41" i="4" s="1"/>
  <c r="B41" i="4"/>
  <c r="F41" i="4" s="1"/>
  <c r="N41" i="4" s="1"/>
  <c r="U33" i="4"/>
  <c r="C56" i="4" s="1"/>
  <c r="G56" i="4" s="1"/>
  <c r="M56" i="4" s="1"/>
  <c r="B56" i="4"/>
  <c r="F56" i="4" s="1"/>
  <c r="N56" i="4" s="1"/>
  <c r="T33" i="4"/>
  <c r="C55" i="4" s="1"/>
  <c r="G55" i="4" s="1"/>
  <c r="M55" i="4" s="1"/>
  <c r="O33" i="4"/>
  <c r="C50" i="4" s="1"/>
  <c r="G50" i="4" s="1"/>
  <c r="M50" i="4" s="1"/>
  <c r="B50" i="4"/>
  <c r="F50" i="4" s="1"/>
  <c r="N50" i="4" s="1"/>
  <c r="K33" i="4"/>
  <c r="C46" i="4" s="1"/>
  <c r="G46" i="4" s="1"/>
  <c r="M46" i="4" s="1"/>
  <c r="B46" i="4"/>
  <c r="F46" i="4" s="1"/>
  <c r="N46" i="4" s="1"/>
  <c r="B54" i="4"/>
  <c r="F54" i="4" s="1"/>
  <c r="N54" i="4" s="1"/>
  <c r="S33" i="4"/>
  <c r="C54" i="4" s="1"/>
  <c r="G54" i="4" s="1"/>
  <c r="M54" i="4" s="1"/>
  <c r="H33" i="4"/>
  <c r="C43" i="4" s="1"/>
  <c r="G43" i="4" s="1"/>
  <c r="M43" i="4" s="1"/>
  <c r="M33" i="4"/>
  <c r="C48" i="4" s="1"/>
  <c r="G48" i="4" s="1"/>
  <c r="M48" i="4" s="1"/>
  <c r="B48" i="4"/>
  <c r="F48" i="4" s="1"/>
  <c r="N48" i="4" s="1"/>
  <c r="N33" i="4"/>
  <c r="C49" i="4" s="1"/>
  <c r="G49" i="4" s="1"/>
  <c r="M49" i="4" s="1"/>
  <c r="B44" i="4"/>
  <c r="F44" i="4" s="1"/>
  <c r="N44" i="4" s="1"/>
  <c r="I33" i="4"/>
  <c r="C44" i="4" s="1"/>
  <c r="G44" i="4" s="1"/>
  <c r="M44" i="4" s="1"/>
  <c r="Q33" i="4"/>
  <c r="C52" i="4" s="1"/>
  <c r="G52" i="4" s="1"/>
  <c r="M52" i="4" s="1"/>
  <c r="B52" i="4"/>
  <c r="F52" i="4" s="1"/>
  <c r="N52" i="4" s="1"/>
</calcChain>
</file>

<file path=xl/sharedStrings.xml><?xml version="1.0" encoding="utf-8"?>
<sst xmlns="http://schemas.openxmlformats.org/spreadsheetml/2006/main" count="350" uniqueCount="126">
  <si>
    <t>Run #</t>
  </si>
  <si>
    <t>Beam</t>
  </si>
  <si>
    <t>Length (s)</t>
  </si>
  <si>
    <t>Length (m)</t>
  </si>
  <si>
    <t>B/G (sec)</t>
  </si>
  <si>
    <t>Beam on (sec)</t>
  </si>
  <si>
    <t>Beam off (sec)</t>
  </si>
  <si>
    <t>Tape move (sec)</t>
  </si>
  <si>
    <t>Total</t>
  </si>
  <si>
    <t xml:space="preserve">Good? </t>
  </si>
  <si>
    <t>Note</t>
  </si>
  <si>
    <t>Start with 148La</t>
  </si>
  <si>
    <t>148La</t>
  </si>
  <si>
    <t>y</t>
  </si>
  <si>
    <t>159 keV</t>
  </si>
  <si>
    <t>"Not sure this even ran". This is OK</t>
  </si>
  <si>
    <t>"Digitizer 4 not reading out any rates". Probably junk</t>
  </si>
  <si>
    <t>"No reading on VME02 - stop run". Probably junk</t>
  </si>
  <si>
    <t>No data</t>
  </si>
  <si>
    <t>Run stopped bc "Guy working CARIBU platform"</t>
  </si>
  <si>
    <t>No runs114-119</t>
  </si>
  <si>
    <t>"Tape used to remove activity once a minute" hereafter as motor controller cycle changed</t>
  </si>
  <si>
    <t>"Tape not working" 20mins into run. Laptop turned off and on again, tape then working again, contaminants increasing here</t>
  </si>
  <si>
    <t>"Rates down by a factor of 2 for last 25 mins of run"</t>
  </si>
  <si>
    <t>"Rates down by a factor of 2..."</t>
  </si>
  <si>
    <t xml:space="preserve">"Beam taken away" after end of run 132. </t>
  </si>
  <si>
    <t>Problem with data files</t>
  </si>
  <si>
    <t>Change to 150La</t>
  </si>
  <si>
    <t>110 keV or 130 keV</t>
  </si>
  <si>
    <t>150La</t>
  </si>
  <si>
    <t>"Data wasn't being written"</t>
  </si>
  <si>
    <t>"Magnet changed to optimise 150Ce"</t>
  </si>
  <si>
    <t>Nothing written</t>
  </si>
  <si>
    <t>"Tape move every 59 sec to remove long-lived activity"</t>
  </si>
  <si>
    <t>"Sorted all 150la decay data -&gt; 150La_sum.root"</t>
  </si>
  <si>
    <t>Tape jammed partway through so tape mvmt turned off</t>
  </si>
  <si>
    <t>Tape still off (i.e. not moving)</t>
  </si>
  <si>
    <t>"No data being collected"</t>
  </si>
  <si>
    <t>Change to 152La</t>
  </si>
  <si>
    <t>152La</t>
  </si>
  <si>
    <t>Changing to shorter tape cycle</t>
  </si>
  <si>
    <t>"No data being collected"Stopped to check LaBr 2 signal</t>
  </si>
  <si>
    <t>"No data being collected". Run without LaBr 2</t>
  </si>
  <si>
    <t>"No data being collected". No middle LaBr (i.e. LaBr 2?) data</t>
  </si>
  <si>
    <t>start 16:35, end unknown</t>
  </si>
  <si>
    <t>start unknown, end 20:15</t>
  </si>
  <si>
    <t>CARIBU settings changed after run 200 to try enhance 152La</t>
  </si>
  <si>
    <t xml:space="preserve">Might be garbage; check after sorting. </t>
  </si>
  <si>
    <t>Change to calibrations</t>
  </si>
  <si>
    <t>calib</t>
  </si>
  <si>
    <t>am243-3</t>
  </si>
  <si>
    <t>source</t>
  </si>
  <si>
    <t>Calibration. Tape cycle turned off for calibration source at implant point</t>
  </si>
  <si>
    <t>am243-2</t>
  </si>
  <si>
    <t>am243-1</t>
  </si>
  <si>
    <t>eu152-2</t>
  </si>
  <si>
    <t>eu152-1</t>
  </si>
  <si>
    <t>ta182</t>
  </si>
  <si>
    <t>Source</t>
  </si>
  <si>
    <t>La/Nd</t>
  </si>
  <si>
    <t>Time</t>
  </si>
  <si>
    <t>Source info?</t>
  </si>
  <si>
    <t>Source loc.</t>
  </si>
  <si>
    <t>Am243</t>
  </si>
  <si>
    <t>La</t>
  </si>
  <si>
    <t>GOOD</t>
  </si>
  <si>
    <t>am243</t>
  </si>
  <si>
    <t>Baseline shifts?</t>
  </si>
  <si>
    <t>background</t>
  </si>
  <si>
    <t>Bi207f</t>
  </si>
  <si>
    <t>Bi207</t>
  </si>
  <si>
    <t>bi207-labr</t>
  </si>
  <si>
    <t>cal1</t>
  </si>
  <si>
    <t>cal2</t>
  </si>
  <si>
    <t>cal3</t>
  </si>
  <si>
    <t>cal4</t>
  </si>
  <si>
    <t>cal5</t>
  </si>
  <si>
    <t>cal6</t>
  </si>
  <si>
    <t>cal7</t>
  </si>
  <si>
    <t>cal8</t>
  </si>
  <si>
    <t>cal9</t>
  </si>
  <si>
    <t>Co56_again</t>
  </si>
  <si>
    <t>Co56</t>
  </si>
  <si>
    <t>Nb</t>
  </si>
  <si>
    <t>4 hours?</t>
  </si>
  <si>
    <t>5 uCi, 1/24/14</t>
  </si>
  <si>
    <t>junk</t>
  </si>
  <si>
    <t>Co60_LaBrE</t>
  </si>
  <si>
    <t>Co60</t>
  </si>
  <si>
    <t>cs137-1</t>
  </si>
  <si>
    <t>Cs137</t>
  </si>
  <si>
    <t>cs137-2</t>
  </si>
  <si>
    <t>cs137-3</t>
  </si>
  <si>
    <t>cs137-4</t>
  </si>
  <si>
    <t>Eu152</t>
  </si>
  <si>
    <t>l2a</t>
  </si>
  <si>
    <t>l2b</t>
  </si>
  <si>
    <t>l2c</t>
  </si>
  <si>
    <t>l2d</t>
  </si>
  <si>
    <t>l2e</t>
  </si>
  <si>
    <t>l2f</t>
  </si>
  <si>
    <t>l2g</t>
  </si>
  <si>
    <t>labrtest</t>
  </si>
  <si>
    <t>Ta182</t>
  </si>
  <si>
    <t>temp2</t>
  </si>
  <si>
    <t>temp3</t>
  </si>
  <si>
    <t>temp4</t>
  </si>
  <si>
    <t>temp5</t>
  </si>
  <si>
    <t>temp</t>
  </si>
  <si>
    <t>Detector</t>
  </si>
  <si>
    <t>Delay (ns)</t>
  </si>
  <si>
    <t>Crystal</t>
  </si>
  <si>
    <t>Run</t>
  </si>
  <si>
    <t>Channel 6</t>
  </si>
  <si>
    <t>Average</t>
  </si>
  <si>
    <t>E(g)</t>
  </si>
  <si>
    <t>m</t>
  </si>
  <si>
    <t>c</t>
  </si>
  <si>
    <t>gain old</t>
  </si>
  <si>
    <t>offset old</t>
  </si>
  <si>
    <t>gain new</t>
  </si>
  <si>
    <t>offset new</t>
  </si>
  <si>
    <t>cell filled in gray means peak was not clearly distinguishable from bkgd</t>
  </si>
  <si>
    <t>Lack of data in crystal channels 6 and 11 for some reason</t>
  </si>
  <si>
    <t>Files in /data/caribu/ladecay/rootfiles/nocal analysed under the assumption that they had not been sorted, and thus have gain 1 and offset 0</t>
  </si>
  <si>
    <t>Ideally we would also fit peak at 4218 keV to improve calibration at higher energies, but this peak is fairly weak and thus not easy to fit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</si>
</sst>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00000"/>
    <numFmt numFmtId="166" formatCode="0.0"/>
    <numFmt numFmtId="168" formatCode="0.00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Times New Roman"/>
    </font>
    <font>
      <sz val="12"/>
      <color theme="4"/>
      <name val="Calibri"/>
      <scheme val="minor"/>
    </font>
    <font>
      <b/>
      <sz val="12"/>
      <color theme="9"/>
      <name val="Calibri"/>
      <scheme val="minor"/>
    </font>
    <font>
      <b/>
      <sz val="12"/>
      <color theme="4"/>
      <name val="Calibri"/>
      <scheme val="minor"/>
    </font>
    <font>
      <b/>
      <sz val="12"/>
      <color rgb="FFFF0000"/>
      <name val="Calibri"/>
      <scheme val="minor"/>
    </font>
    <font>
      <b/>
      <sz val="12"/>
      <color theme="6"/>
      <name val="Calibri"/>
      <scheme val="minor"/>
    </font>
    <font>
      <b/>
      <sz val="10"/>
      <color theme="1"/>
      <name val="Times New Roman"/>
    </font>
    <font>
      <b/>
      <sz val="12"/>
      <color rgb="FF66006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0" xfId="0" applyNumberFormat="1"/>
    <xf numFmtId="2" fontId="1" fillId="0" borderId="0" xfId="0" applyNumberFormat="1" applyFont="1"/>
    <xf numFmtId="4" fontId="1" fillId="0" borderId="0" xfId="0" applyNumberFormat="1" applyFont="1"/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2" fontId="6" fillId="0" borderId="0" xfId="0" applyNumberFormat="1" applyFont="1" applyAlignment="1">
      <alignment horizontal="right" vertical="center" wrapText="1"/>
    </xf>
    <xf numFmtId="164" fontId="0" fillId="0" borderId="0" xfId="0" applyNumberFormat="1"/>
    <xf numFmtId="165" fontId="6" fillId="0" borderId="0" xfId="0" applyNumberFormat="1" applyFont="1" applyAlignment="1">
      <alignment horizontal="right" vertical="center" wrapText="1"/>
    </xf>
    <xf numFmtId="165" fontId="0" fillId="0" borderId="0" xfId="0" applyNumberFormat="1"/>
    <xf numFmtId="164" fontId="13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/>
    <xf numFmtId="165" fontId="1" fillId="0" borderId="0" xfId="0" applyNumberFormat="1" applyFont="1"/>
    <xf numFmtId="2" fontId="11" fillId="0" borderId="0" xfId="0" applyNumberFormat="1" applyFont="1"/>
    <xf numFmtId="2" fontId="8" fillId="0" borderId="0" xfId="0" applyNumberFormat="1" applyFont="1"/>
    <xf numFmtId="2" fontId="10" fillId="0" borderId="0" xfId="0" applyNumberFormat="1" applyFont="1"/>
    <xf numFmtId="2" fontId="9" fillId="0" borderId="0" xfId="0" applyNumberFormat="1" applyFont="1"/>
    <xf numFmtId="2" fontId="12" fillId="0" borderId="0" xfId="0" applyNumberFormat="1" applyFont="1"/>
    <xf numFmtId="2" fontId="14" fillId="0" borderId="0" xfId="0" applyNumberFormat="1" applyFont="1"/>
    <xf numFmtId="0" fontId="0" fillId="0" borderId="2" xfId="0" applyFill="1" applyBorder="1"/>
    <xf numFmtId="0" fontId="0" fillId="0" borderId="3" xfId="0" applyFill="1" applyBorder="1"/>
    <xf numFmtId="1" fontId="0" fillId="0" borderId="0" xfId="0" applyNumberFormat="1" applyFont="1"/>
    <xf numFmtId="0" fontId="0" fillId="0" borderId="0" xfId="0" applyFont="1"/>
    <xf numFmtId="1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0" fillId="0" borderId="0" xfId="0" applyNumberFormat="1" applyFont="1"/>
    <xf numFmtId="168" fontId="0" fillId="0" borderId="0" xfId="0" applyNumberFormat="1"/>
    <xf numFmtId="49" fontId="0" fillId="0" borderId="0" xfId="0" applyNumberFormat="1"/>
    <xf numFmtId="2" fontId="0" fillId="2" borderId="0" xfId="0" applyNumberFormat="1" applyFill="1"/>
  </cellXfs>
  <cellStyles count="133">
    <cellStyle name="Followed Hyperlink" xfId="76" builtinId="9" hidden="1"/>
    <cellStyle name="Followed Hyperlink" xfId="124" builtinId="9" hidden="1"/>
    <cellStyle name="Followed Hyperlink" xfId="116" builtinId="9" hidden="1"/>
    <cellStyle name="Followed Hyperlink" xfId="106" builtinId="9" hidden="1"/>
    <cellStyle name="Followed Hyperlink" xfId="84" builtinId="9" hidden="1"/>
    <cellStyle name="Followed Hyperlink" xfId="98" builtinId="9" hidden="1"/>
    <cellStyle name="Followed Hyperlink" xfId="94" builtinId="9" hidden="1"/>
    <cellStyle name="Followed Hyperlink" xfId="96" builtinId="9" hidden="1"/>
    <cellStyle name="Followed Hyperlink" xfId="120" builtinId="9" hidden="1"/>
    <cellStyle name="Followed Hyperlink" xfId="132" builtinId="9" hidden="1"/>
    <cellStyle name="Followed Hyperlink" xfId="130" builtinId="9" hidden="1"/>
    <cellStyle name="Followed Hyperlink" xfId="80" builtinId="9" hidden="1"/>
    <cellStyle name="Followed Hyperlink" xfId="92" builtinId="9" hidden="1"/>
    <cellStyle name="Followed Hyperlink" xfId="74" builtinId="9" hidden="1"/>
    <cellStyle name="Followed Hyperlink" xfId="104" builtinId="9" hidden="1"/>
    <cellStyle name="Followed Hyperlink" xfId="88" builtinId="9" hidden="1"/>
    <cellStyle name="Followed Hyperlink" xfId="126" builtinId="9" hidden="1"/>
    <cellStyle name="Followed Hyperlink" xfId="110" builtinId="9" hidden="1"/>
    <cellStyle name="Followed Hyperlink" xfId="72" builtinId="9" hidden="1"/>
    <cellStyle name="Followed Hyperlink" xfId="78" builtinId="9" hidden="1"/>
    <cellStyle name="Followed Hyperlink" xfId="118" builtinId="9" hidden="1"/>
    <cellStyle name="Followed Hyperlink" xfId="114" builtinId="9" hidden="1"/>
    <cellStyle name="Followed Hyperlink" xfId="122" builtinId="9" hidden="1"/>
    <cellStyle name="Followed Hyperlink" xfId="82" builtinId="9" hidden="1"/>
    <cellStyle name="Followed Hyperlink" xfId="112" builtinId="9" hidden="1"/>
    <cellStyle name="Followed Hyperlink" xfId="90" builtinId="9" hidden="1"/>
    <cellStyle name="Followed Hyperlink" xfId="68" builtinId="9" hidden="1"/>
    <cellStyle name="Followed Hyperlink" xfId="70" builtinId="9" hidden="1"/>
    <cellStyle name="Followed Hyperlink" xfId="86" builtinId="9" hidden="1"/>
    <cellStyle name="Followed Hyperlink" xfId="102" builtinId="9" hidden="1"/>
    <cellStyle name="Followed Hyperlink" xfId="108" builtinId="9" hidden="1"/>
    <cellStyle name="Followed Hyperlink" xfId="100" builtinId="9" hidden="1"/>
    <cellStyle name="Followed Hyperlink" xfId="128" builtinId="9" hidden="1"/>
    <cellStyle name="Followed Hyperlink" xfId="32" builtinId="9" hidden="1"/>
    <cellStyle name="Followed Hyperlink" xfId="8" builtinId="9" hidden="1"/>
    <cellStyle name="Followed Hyperlink" xfId="14" builtinId="9" hidden="1"/>
    <cellStyle name="Followed Hyperlink" xfId="64" builtinId="9" hidden="1"/>
    <cellStyle name="Followed Hyperlink" xfId="12" builtinId="9" hidden="1"/>
    <cellStyle name="Followed Hyperlink" xfId="38" builtinId="9" hidden="1"/>
    <cellStyle name="Followed Hyperlink" xfId="46" builtinId="9" hidden="1"/>
    <cellStyle name="Followed Hyperlink" xfId="62" builtinId="9" hidden="1"/>
    <cellStyle name="Followed Hyperlink" xfId="42" builtinId="9" hidden="1"/>
    <cellStyle name="Followed Hyperlink" xfId="44" builtinId="9" hidden="1"/>
    <cellStyle name="Followed Hyperlink" xfId="60" builtinId="9" hidden="1"/>
    <cellStyle name="Followed Hyperlink" xfId="24" builtinId="9" hidden="1"/>
    <cellStyle name="Followed Hyperlink" xfId="56" builtinId="9" hidden="1"/>
    <cellStyle name="Followed Hyperlink" xfId="66" builtinId="9" hidden="1"/>
    <cellStyle name="Followed Hyperlink" xfId="58" builtinId="9" hidden="1"/>
    <cellStyle name="Followed Hyperlink" xfId="50" builtinId="9" hidden="1"/>
    <cellStyle name="Followed Hyperlink" xfId="18" builtinId="9" hidden="1"/>
    <cellStyle name="Followed Hyperlink" xfId="22" builtinId="9" hidden="1"/>
    <cellStyle name="Followed Hyperlink" xfId="2" builtinId="9" hidden="1"/>
    <cellStyle name="Followed Hyperlink" xfId="40" builtinId="9" hidden="1"/>
    <cellStyle name="Followed Hyperlink" xfId="4" builtinId="9" hidden="1"/>
    <cellStyle name="Followed Hyperlink" xfId="20" builtinId="9" hidden="1"/>
    <cellStyle name="Followed Hyperlink" xfId="36" builtinId="9" hidden="1"/>
    <cellStyle name="Followed Hyperlink" xfId="10" builtinId="9" hidden="1"/>
    <cellStyle name="Followed Hyperlink" xfId="52" builtinId="9" hidden="1"/>
    <cellStyle name="Followed Hyperlink" xfId="16" builtinId="9" hidden="1"/>
    <cellStyle name="Followed Hyperlink" xfId="28" builtinId="9" hidden="1"/>
    <cellStyle name="Followed Hyperlink" xfId="34" builtinId="9" hidden="1"/>
    <cellStyle name="Followed Hyperlink" xfId="54" builtinId="9" hidden="1"/>
    <cellStyle name="Followed Hyperlink" xfId="26" builtinId="9" hidden="1"/>
    <cellStyle name="Followed Hyperlink" xfId="48" builtinId="9" hidden="1"/>
    <cellStyle name="Followed Hyperlink" xfId="30" builtinId="9" hidden="1"/>
    <cellStyle name="Followed Hyperlink" xfId="6" builtinId="9" hidden="1"/>
    <cellStyle name="Hyperlink" xfId="75" builtinId="8" hidden="1"/>
    <cellStyle name="Hyperlink" xfId="119" builtinId="8" hidden="1"/>
    <cellStyle name="Hyperlink" xfId="117" builtinId="8" hidden="1"/>
    <cellStyle name="Hyperlink" xfId="101" builtinId="8" hidden="1"/>
    <cellStyle name="Hyperlink" xfId="89" builtinId="8" hidden="1"/>
    <cellStyle name="Hyperlink" xfId="69" builtinId="8" hidden="1"/>
    <cellStyle name="Hyperlink" xfId="81" builtinId="8" hidden="1"/>
    <cellStyle name="Hyperlink" xfId="107" builtinId="8" hidden="1"/>
    <cellStyle name="Hyperlink" xfId="21" builtinId="8" hidden="1"/>
    <cellStyle name="Hyperlink" xfId="99" builtinId="8" hidden="1"/>
    <cellStyle name="Hyperlink" xfId="3" builtinId="8" hidden="1"/>
    <cellStyle name="Hyperlink" xfId="79" builtinId="8" hidden="1"/>
    <cellStyle name="Hyperlink" xfId="95" builtinId="8" hidden="1"/>
    <cellStyle name="Hyperlink" xfId="103" builtinId="8" hidden="1"/>
    <cellStyle name="Hyperlink" xfId="31" builtinId="8" hidden="1"/>
    <cellStyle name="Hyperlink" xfId="43" builtinId="8" hidden="1"/>
    <cellStyle name="Hyperlink" xfId="121" builtinId="8" hidden="1"/>
    <cellStyle name="Hyperlink" xfId="109" builtinId="8" hidden="1"/>
    <cellStyle name="Hyperlink" xfId="123" builtinId="8" hidden="1"/>
    <cellStyle name="Hyperlink" xfId="87" builtinId="8" hidden="1"/>
    <cellStyle name="Hyperlink" xfId="105" builtinId="8" hidden="1"/>
    <cellStyle name="Hyperlink" xfId="71" builtinId="8" hidden="1"/>
    <cellStyle name="Hyperlink" xfId="83" builtinId="8" hidden="1"/>
    <cellStyle name="Hyperlink" xfId="129" builtinId="8" hidden="1"/>
    <cellStyle name="Hyperlink" xfId="93" builtinId="8" hidden="1"/>
    <cellStyle name="Hyperlink" xfId="115" builtinId="8" hidden="1"/>
    <cellStyle name="Hyperlink" xfId="113" builtinId="8" hidden="1"/>
    <cellStyle name="Hyperlink" xfId="125" builtinId="8" hidden="1"/>
    <cellStyle name="Hyperlink" xfId="91" builtinId="8" hidden="1"/>
    <cellStyle name="Hyperlink" xfId="67" builtinId="8" hidden="1"/>
    <cellStyle name="Hyperlink" xfId="131" builtinId="8" hidden="1"/>
    <cellStyle name="Hyperlink" xfId="85" builtinId="8" hidden="1"/>
    <cellStyle name="Hyperlink" xfId="77" builtinId="8" hidden="1"/>
    <cellStyle name="Hyperlink" xfId="39" builtinId="8" hidden="1"/>
    <cellStyle name="Hyperlink" xfId="53" builtinId="8" hidden="1"/>
    <cellStyle name="Hyperlink" xfId="41" builtinId="8" hidden="1"/>
    <cellStyle name="Hyperlink" xfId="13" builtinId="8" hidden="1"/>
    <cellStyle name="Hyperlink" xfId="27" builtinId="8" hidden="1"/>
    <cellStyle name="Hyperlink" xfId="1" builtinId="8" hidden="1"/>
    <cellStyle name="Hyperlink" xfId="45" builtinId="8" hidden="1"/>
    <cellStyle name="Hyperlink" xfId="57" builtinId="8" hidden="1"/>
    <cellStyle name="Hyperlink" xfId="35" builtinId="8" hidden="1"/>
    <cellStyle name="Hyperlink" xfId="33" builtinId="8" hidden="1"/>
    <cellStyle name="Hyperlink" xfId="49" builtinId="8" hidden="1"/>
    <cellStyle name="Hyperlink" xfId="17" builtinId="8" hidden="1"/>
    <cellStyle name="Hyperlink" xfId="97" builtinId="8" hidden="1"/>
    <cellStyle name="Hyperlink" xfId="59" builtinId="8" hidden="1"/>
    <cellStyle name="Hyperlink" xfId="61" builtinId="8" hidden="1"/>
    <cellStyle name="Hyperlink" xfId="73" builtinId="8" hidden="1"/>
    <cellStyle name="Hyperlink" xfId="47" builtinId="8" hidden="1"/>
    <cellStyle name="Hyperlink" xfId="11" builtinId="8" hidden="1"/>
    <cellStyle name="Hyperlink" xfId="65" builtinId="8" hidden="1"/>
    <cellStyle name="Hyperlink" xfId="29" builtinId="8" hidden="1"/>
    <cellStyle name="Hyperlink" xfId="111" builtinId="8" hidden="1"/>
    <cellStyle name="Hyperlink" xfId="23" builtinId="8" hidden="1"/>
    <cellStyle name="Hyperlink" xfId="127" builtinId="8" hidden="1"/>
    <cellStyle name="Hyperlink" xfId="7" builtinId="8" hidden="1"/>
    <cellStyle name="Hyperlink" xfId="19" builtinId="8" hidden="1"/>
    <cellStyle name="Hyperlink" xfId="25" builtinId="8" hidden="1"/>
    <cellStyle name="Hyperlink" xfId="9" builtinId="8" hidden="1"/>
    <cellStyle name="Hyperlink" xfId="55" builtinId="8" hidden="1"/>
    <cellStyle name="Hyperlink" xfId="15" builtinId="8" hidden="1"/>
    <cellStyle name="Hyperlink" xfId="63" builtinId="8" hidden="1"/>
    <cellStyle name="Hyperlink" xfId="37" builtinId="8" hidden="1"/>
    <cellStyle name="Hyperlink" xfId="51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workbookViewId="0">
      <pane ySplit="1" topLeftCell="A67" activePane="bottomLeft" state="frozen"/>
      <selection pane="bottomLeft" activeCell="J28" sqref="J28"/>
    </sheetView>
  </sheetViews>
  <sheetFormatPr defaultColWidth="11" defaultRowHeight="15.95"/>
  <cols>
    <col min="1" max="1" width="5.875" bestFit="1" customWidth="1"/>
    <col min="2" max="2" width="8.375" customWidth="1"/>
    <col min="3" max="3" width="8.375" style="36" customWidth="1"/>
    <col min="4" max="4" width="9.375" style="32" customWidth="1"/>
    <col min="5" max="5" width="8.625" bestFit="1" customWidth="1"/>
    <col min="6" max="6" width="12.875" bestFit="1" customWidth="1"/>
    <col min="7" max="7" width="13.125" bestFit="1" customWidth="1"/>
    <col min="8" max="8" width="14.875" bestFit="1" customWidth="1"/>
    <col min="9" max="9" width="8.625" bestFit="1" customWidth="1"/>
    <col min="10" max="10" width="5.375" bestFit="1" customWidth="1"/>
    <col min="11" max="11" width="7.125" customWidth="1"/>
    <col min="12" max="12" width="10.875" style="32"/>
    <col min="13" max="13" width="11.875" bestFit="1" customWidth="1"/>
  </cols>
  <sheetData>
    <row r="1" spans="1:12" s="1" customFormat="1" ht="15.75">
      <c r="A1" s="1" t="s">
        <v>0</v>
      </c>
      <c r="B1" s="1" t="s">
        <v>1</v>
      </c>
      <c r="C1" s="3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</row>
    <row r="2" spans="1:12" s="1" customFormat="1" ht="15.75">
      <c r="C2" s="34"/>
    </row>
    <row r="3" spans="1:12" s="1" customFormat="1" ht="15.75">
      <c r="A3" s="1" t="s">
        <v>11</v>
      </c>
      <c r="C3" s="34"/>
    </row>
    <row r="4" spans="1:12" ht="15.75">
      <c r="A4">
        <v>100</v>
      </c>
      <c r="B4" t="s">
        <v>12</v>
      </c>
      <c r="C4" s="35">
        <v>3500.2</v>
      </c>
      <c r="D4" s="33">
        <f>C4/60</f>
        <v>58.336666666666666</v>
      </c>
      <c r="E4">
        <v>1</v>
      </c>
      <c r="F4">
        <v>5</v>
      </c>
      <c r="G4">
        <v>4</v>
      </c>
      <c r="H4">
        <v>1</v>
      </c>
      <c r="I4">
        <v>1</v>
      </c>
      <c r="J4">
        <v>12</v>
      </c>
      <c r="K4" t="s">
        <v>13</v>
      </c>
      <c r="L4" s="1" t="s">
        <v>14</v>
      </c>
    </row>
    <row r="5" spans="1:12" ht="15.75">
      <c r="A5">
        <v>101</v>
      </c>
      <c r="B5" t="s">
        <v>12</v>
      </c>
      <c r="C5" s="35">
        <v>3639.8</v>
      </c>
      <c r="D5" s="33">
        <f t="shared" ref="D5:D35" si="0">C5/60</f>
        <v>60.663333333333334</v>
      </c>
      <c r="E5">
        <v>1</v>
      </c>
      <c r="F5">
        <v>5</v>
      </c>
      <c r="G5">
        <v>4</v>
      </c>
      <c r="H5">
        <v>1</v>
      </c>
      <c r="I5">
        <v>1</v>
      </c>
      <c r="J5">
        <v>12</v>
      </c>
      <c r="K5" t="s">
        <v>13</v>
      </c>
      <c r="L5" s="1"/>
    </row>
    <row r="6" spans="1:12" ht="15.75">
      <c r="A6">
        <v>102</v>
      </c>
      <c r="B6" t="s">
        <v>12</v>
      </c>
      <c r="C6" s="35">
        <v>3607</v>
      </c>
      <c r="D6" s="33">
        <f t="shared" si="0"/>
        <v>60.116666666666667</v>
      </c>
      <c r="E6">
        <v>1</v>
      </c>
      <c r="F6">
        <v>5</v>
      </c>
      <c r="G6">
        <v>4</v>
      </c>
      <c r="H6">
        <v>1</v>
      </c>
      <c r="I6">
        <v>1</v>
      </c>
      <c r="J6">
        <v>12</v>
      </c>
      <c r="K6" t="s">
        <v>13</v>
      </c>
      <c r="L6" s="1"/>
    </row>
    <row r="7" spans="1:12" ht="15.75">
      <c r="A7">
        <v>103</v>
      </c>
      <c r="B7" t="s">
        <v>12</v>
      </c>
      <c r="C7" s="35">
        <v>3801.3</v>
      </c>
      <c r="D7" s="33">
        <f t="shared" si="0"/>
        <v>63.355000000000004</v>
      </c>
      <c r="E7">
        <v>1</v>
      </c>
      <c r="F7">
        <v>5</v>
      </c>
      <c r="G7">
        <v>4</v>
      </c>
      <c r="H7">
        <v>1</v>
      </c>
      <c r="I7">
        <v>1</v>
      </c>
      <c r="J7">
        <v>12</v>
      </c>
      <c r="K7" t="s">
        <v>13</v>
      </c>
      <c r="L7" s="1"/>
    </row>
    <row r="8" spans="1:12" ht="15.75">
      <c r="A8">
        <v>104</v>
      </c>
      <c r="B8" t="s">
        <v>12</v>
      </c>
      <c r="C8" s="35">
        <v>4647</v>
      </c>
      <c r="D8" s="33">
        <f t="shared" si="0"/>
        <v>77.45</v>
      </c>
      <c r="E8">
        <v>1</v>
      </c>
      <c r="F8">
        <v>5</v>
      </c>
      <c r="G8">
        <v>4</v>
      </c>
      <c r="H8">
        <v>1</v>
      </c>
      <c r="I8">
        <v>1</v>
      </c>
      <c r="J8">
        <v>12</v>
      </c>
      <c r="K8" t="s">
        <v>13</v>
      </c>
      <c r="L8" s="1"/>
    </row>
    <row r="9" spans="1:12" ht="15.75">
      <c r="A9">
        <v>105</v>
      </c>
      <c r="B9" t="s">
        <v>12</v>
      </c>
      <c r="C9" s="35">
        <v>3911</v>
      </c>
      <c r="D9" s="33">
        <f t="shared" si="0"/>
        <v>65.183333333333337</v>
      </c>
      <c r="E9">
        <v>1</v>
      </c>
      <c r="F9">
        <v>5</v>
      </c>
      <c r="G9">
        <v>4</v>
      </c>
      <c r="H9">
        <v>1</v>
      </c>
      <c r="I9">
        <v>1</v>
      </c>
      <c r="J9">
        <v>12</v>
      </c>
      <c r="K9" t="s">
        <v>13</v>
      </c>
      <c r="L9" s="1"/>
    </row>
    <row r="10" spans="1:12" ht="15.75">
      <c r="A10">
        <v>106</v>
      </c>
      <c r="B10" t="s">
        <v>12</v>
      </c>
      <c r="C10" s="35">
        <v>3810.1</v>
      </c>
      <c r="D10" s="33">
        <f t="shared" si="0"/>
        <v>63.501666666666665</v>
      </c>
      <c r="E10">
        <v>1</v>
      </c>
      <c r="F10">
        <v>5</v>
      </c>
      <c r="G10">
        <v>4</v>
      </c>
      <c r="H10">
        <v>1</v>
      </c>
      <c r="I10">
        <v>1</v>
      </c>
      <c r="J10">
        <v>12</v>
      </c>
      <c r="K10" t="s">
        <v>13</v>
      </c>
      <c r="L10" s="1"/>
    </row>
    <row r="11" spans="1:12" ht="15.75">
      <c r="A11">
        <v>107</v>
      </c>
      <c r="B11" t="s">
        <v>12</v>
      </c>
      <c r="C11" s="36">
        <v>2569.3000000000002</v>
      </c>
      <c r="D11" s="33">
        <f t="shared" si="0"/>
        <v>42.821666666666673</v>
      </c>
      <c r="E11">
        <v>1</v>
      </c>
      <c r="F11">
        <v>5</v>
      </c>
      <c r="G11">
        <v>4</v>
      </c>
      <c r="H11">
        <v>1</v>
      </c>
      <c r="I11">
        <v>1</v>
      </c>
      <c r="J11">
        <v>12</v>
      </c>
      <c r="K11" t="s">
        <v>13</v>
      </c>
      <c r="L11" s="1"/>
    </row>
    <row r="12" spans="1:12" ht="15.75">
      <c r="A12">
        <v>108</v>
      </c>
      <c r="B12" t="s">
        <v>12</v>
      </c>
      <c r="C12" s="35">
        <v>660.1</v>
      </c>
      <c r="D12" s="33">
        <f t="shared" si="0"/>
        <v>11.001666666666667</v>
      </c>
      <c r="E12">
        <v>1</v>
      </c>
      <c r="F12">
        <v>5</v>
      </c>
      <c r="G12">
        <v>4</v>
      </c>
      <c r="H12">
        <v>1</v>
      </c>
      <c r="I12">
        <v>1</v>
      </c>
      <c r="J12">
        <v>12</v>
      </c>
      <c r="K12" t="s">
        <v>13</v>
      </c>
      <c r="L12" s="32" t="s">
        <v>15</v>
      </c>
    </row>
    <row r="13" spans="1:12" ht="15.75">
      <c r="A13">
        <v>109</v>
      </c>
      <c r="B13" t="s">
        <v>12</v>
      </c>
      <c r="C13" s="35">
        <v>193.7</v>
      </c>
      <c r="D13" s="33">
        <f t="shared" si="0"/>
        <v>3.2283333333333331</v>
      </c>
      <c r="E13">
        <v>1</v>
      </c>
      <c r="F13">
        <v>5</v>
      </c>
      <c r="G13">
        <v>4</v>
      </c>
      <c r="H13">
        <v>1</v>
      </c>
      <c r="I13">
        <v>1</v>
      </c>
      <c r="J13">
        <v>12</v>
      </c>
      <c r="L13" s="32" t="s">
        <v>16</v>
      </c>
    </row>
    <row r="14" spans="1:12" ht="15.75">
      <c r="A14">
        <v>110</v>
      </c>
      <c r="B14" t="s">
        <v>12</v>
      </c>
      <c r="C14" s="35">
        <v>653.5</v>
      </c>
      <c r="D14" s="33">
        <f t="shared" si="0"/>
        <v>10.891666666666667</v>
      </c>
      <c r="E14">
        <v>1</v>
      </c>
      <c r="F14">
        <v>5</v>
      </c>
      <c r="G14">
        <v>4</v>
      </c>
      <c r="H14">
        <v>1</v>
      </c>
      <c r="I14">
        <v>1</v>
      </c>
      <c r="J14">
        <v>12</v>
      </c>
      <c r="L14" s="32" t="s">
        <v>17</v>
      </c>
    </row>
    <row r="15" spans="1:12" ht="15.75">
      <c r="A15">
        <v>111</v>
      </c>
      <c r="B15" t="s">
        <v>12</v>
      </c>
      <c r="C15" s="35">
        <v>1653</v>
      </c>
      <c r="D15" s="33">
        <f t="shared" si="0"/>
        <v>27.55</v>
      </c>
      <c r="E15">
        <v>1</v>
      </c>
      <c r="F15">
        <v>5</v>
      </c>
      <c r="G15">
        <v>4</v>
      </c>
      <c r="H15">
        <v>1</v>
      </c>
      <c r="I15">
        <v>1</v>
      </c>
      <c r="J15">
        <v>12</v>
      </c>
      <c r="L15" s="32" t="s">
        <v>18</v>
      </c>
    </row>
    <row r="16" spans="1:12" ht="15.75">
      <c r="A16">
        <v>112</v>
      </c>
      <c r="B16" t="s">
        <v>12</v>
      </c>
      <c r="C16" s="35">
        <v>2195.1</v>
      </c>
      <c r="D16" s="33">
        <f t="shared" si="0"/>
        <v>36.585000000000001</v>
      </c>
      <c r="E16">
        <v>1</v>
      </c>
      <c r="F16">
        <v>5</v>
      </c>
      <c r="G16">
        <v>4</v>
      </c>
      <c r="H16">
        <v>1</v>
      </c>
      <c r="I16">
        <v>1</v>
      </c>
      <c r="J16">
        <v>12</v>
      </c>
      <c r="K16" t="s">
        <v>13</v>
      </c>
      <c r="L16" s="32" t="s">
        <v>19</v>
      </c>
    </row>
    <row r="17" spans="1:12" ht="15.75">
      <c r="A17">
        <v>113</v>
      </c>
      <c r="B17" t="s">
        <v>12</v>
      </c>
      <c r="C17" s="35">
        <v>3979.7</v>
      </c>
      <c r="D17" s="33">
        <f t="shared" si="0"/>
        <v>66.328333333333333</v>
      </c>
      <c r="E17">
        <v>1</v>
      </c>
      <c r="F17">
        <v>5</v>
      </c>
      <c r="G17">
        <v>4</v>
      </c>
      <c r="H17">
        <v>1</v>
      </c>
      <c r="I17">
        <v>1</v>
      </c>
      <c r="J17">
        <v>12</v>
      </c>
      <c r="K17" t="s">
        <v>13</v>
      </c>
      <c r="L17" s="32" t="s">
        <v>20</v>
      </c>
    </row>
    <row r="18" spans="1:12" ht="15.75">
      <c r="A18">
        <v>120</v>
      </c>
      <c r="B18" t="s">
        <v>12</v>
      </c>
      <c r="C18" s="35">
        <v>3740</v>
      </c>
      <c r="D18" s="33">
        <f t="shared" si="0"/>
        <v>62.333333333333336</v>
      </c>
      <c r="E18">
        <v>1</v>
      </c>
      <c r="F18">
        <v>5</v>
      </c>
      <c r="G18">
        <v>4</v>
      </c>
      <c r="H18">
        <v>1</v>
      </c>
      <c r="I18">
        <v>1</v>
      </c>
      <c r="J18">
        <v>12</v>
      </c>
      <c r="K18" t="s">
        <v>13</v>
      </c>
      <c r="L18" s="32" t="s">
        <v>21</v>
      </c>
    </row>
    <row r="19" spans="1:12" ht="15.75">
      <c r="A19">
        <v>121</v>
      </c>
      <c r="B19" t="s">
        <v>12</v>
      </c>
      <c r="C19" s="35">
        <v>3760.2</v>
      </c>
      <c r="D19" s="33">
        <f t="shared" si="0"/>
        <v>62.669999999999995</v>
      </c>
      <c r="E19">
        <v>1</v>
      </c>
      <c r="F19">
        <v>5</v>
      </c>
      <c r="G19">
        <v>4</v>
      </c>
      <c r="H19">
        <v>1</v>
      </c>
      <c r="I19">
        <v>1</v>
      </c>
      <c r="J19">
        <v>12</v>
      </c>
      <c r="K19" t="s">
        <v>13</v>
      </c>
    </row>
    <row r="20" spans="1:12" ht="15.75">
      <c r="A20">
        <v>122</v>
      </c>
      <c r="B20" t="s">
        <v>12</v>
      </c>
      <c r="C20" s="35">
        <v>3296.8</v>
      </c>
      <c r="D20" s="33">
        <f t="shared" si="0"/>
        <v>54.946666666666673</v>
      </c>
      <c r="E20">
        <v>1</v>
      </c>
      <c r="F20">
        <v>5</v>
      </c>
      <c r="G20">
        <v>4</v>
      </c>
      <c r="H20">
        <v>1</v>
      </c>
      <c r="I20">
        <v>1</v>
      </c>
      <c r="J20">
        <v>12</v>
      </c>
      <c r="K20" t="s">
        <v>13</v>
      </c>
    </row>
    <row r="21" spans="1:12" ht="15.75">
      <c r="A21">
        <v>123</v>
      </c>
      <c r="B21" t="s">
        <v>12</v>
      </c>
      <c r="C21" s="35">
        <v>3586.9</v>
      </c>
      <c r="D21" s="33">
        <f t="shared" si="0"/>
        <v>59.781666666666666</v>
      </c>
      <c r="E21">
        <v>1</v>
      </c>
      <c r="F21">
        <v>5</v>
      </c>
      <c r="G21">
        <v>4</v>
      </c>
      <c r="H21">
        <v>1</v>
      </c>
      <c r="I21">
        <v>1</v>
      </c>
      <c r="J21">
        <v>12</v>
      </c>
      <c r="K21" t="s">
        <v>13</v>
      </c>
    </row>
    <row r="22" spans="1:12" ht="15.75">
      <c r="A22">
        <v>124</v>
      </c>
      <c r="B22" t="s">
        <v>12</v>
      </c>
      <c r="C22" s="35">
        <v>3711.8</v>
      </c>
      <c r="D22" s="33">
        <f t="shared" si="0"/>
        <v>61.863333333333337</v>
      </c>
      <c r="E22">
        <v>1</v>
      </c>
      <c r="F22">
        <v>5</v>
      </c>
      <c r="G22">
        <v>4</v>
      </c>
      <c r="H22">
        <v>1</v>
      </c>
      <c r="I22">
        <v>1</v>
      </c>
      <c r="J22">
        <v>12</v>
      </c>
      <c r="K22" t="s">
        <v>13</v>
      </c>
    </row>
    <row r="23" spans="1:12" ht="15.75">
      <c r="A23">
        <v>125</v>
      </c>
      <c r="B23" t="s">
        <v>12</v>
      </c>
      <c r="C23" s="35">
        <v>3033.1</v>
      </c>
      <c r="D23" s="33">
        <f t="shared" si="0"/>
        <v>50.551666666666662</v>
      </c>
      <c r="E23">
        <v>1</v>
      </c>
      <c r="F23">
        <v>5</v>
      </c>
      <c r="G23">
        <v>4</v>
      </c>
      <c r="H23">
        <v>1</v>
      </c>
      <c r="I23">
        <v>1</v>
      </c>
      <c r="J23">
        <v>12</v>
      </c>
      <c r="K23" t="s">
        <v>13</v>
      </c>
      <c r="L23" s="32" t="s">
        <v>22</v>
      </c>
    </row>
    <row r="24" spans="1:12" ht="15.75">
      <c r="A24">
        <v>126</v>
      </c>
      <c r="B24" t="s">
        <v>12</v>
      </c>
      <c r="C24" s="35">
        <v>3560.9</v>
      </c>
      <c r="D24" s="33">
        <f t="shared" si="0"/>
        <v>59.348333333333336</v>
      </c>
      <c r="E24">
        <v>1</v>
      </c>
      <c r="F24">
        <v>5</v>
      </c>
      <c r="G24">
        <v>4</v>
      </c>
      <c r="H24">
        <v>1</v>
      </c>
      <c r="I24">
        <v>1</v>
      </c>
      <c r="J24">
        <v>12</v>
      </c>
      <c r="K24" t="s">
        <v>13</v>
      </c>
    </row>
    <row r="25" spans="1:12" ht="15.75">
      <c r="A25">
        <v>127</v>
      </c>
      <c r="B25" t="s">
        <v>12</v>
      </c>
      <c r="C25" s="35">
        <v>3378.1</v>
      </c>
      <c r="D25" s="33">
        <f t="shared" si="0"/>
        <v>56.301666666666662</v>
      </c>
      <c r="E25">
        <v>1</v>
      </c>
      <c r="F25">
        <v>5</v>
      </c>
      <c r="G25">
        <v>4</v>
      </c>
      <c r="H25">
        <v>1</v>
      </c>
      <c r="I25">
        <v>1</v>
      </c>
      <c r="J25">
        <v>12</v>
      </c>
      <c r="K25" t="s">
        <v>13</v>
      </c>
    </row>
    <row r="26" spans="1:12" ht="15.75">
      <c r="A26">
        <v>128</v>
      </c>
      <c r="B26" t="s">
        <v>12</v>
      </c>
      <c r="C26" s="35">
        <v>3643.7</v>
      </c>
      <c r="D26" s="33">
        <f t="shared" si="0"/>
        <v>60.728333333333332</v>
      </c>
      <c r="E26">
        <v>1</v>
      </c>
      <c r="F26">
        <v>5</v>
      </c>
      <c r="G26">
        <v>4</v>
      </c>
      <c r="H26">
        <v>1</v>
      </c>
      <c r="I26">
        <v>1</v>
      </c>
      <c r="J26">
        <v>12</v>
      </c>
      <c r="K26" t="s">
        <v>13</v>
      </c>
    </row>
    <row r="27" spans="1:12" ht="15.75">
      <c r="A27">
        <v>129</v>
      </c>
      <c r="B27" t="s">
        <v>12</v>
      </c>
      <c r="C27" s="35">
        <v>4347.2</v>
      </c>
      <c r="D27" s="33">
        <f t="shared" si="0"/>
        <v>72.453333333333333</v>
      </c>
      <c r="E27">
        <v>1</v>
      </c>
      <c r="F27">
        <v>5</v>
      </c>
      <c r="G27">
        <v>4</v>
      </c>
      <c r="H27">
        <v>1</v>
      </c>
      <c r="I27">
        <v>1</v>
      </c>
      <c r="J27">
        <v>12</v>
      </c>
      <c r="K27" t="s">
        <v>13</v>
      </c>
    </row>
    <row r="28" spans="1:12" ht="15.75">
      <c r="A28">
        <v>130</v>
      </c>
      <c r="B28" t="s">
        <v>12</v>
      </c>
      <c r="C28" s="35">
        <v>4208.1000000000004</v>
      </c>
      <c r="D28" s="33">
        <f t="shared" si="0"/>
        <v>70.135000000000005</v>
      </c>
      <c r="E28">
        <v>1</v>
      </c>
      <c r="F28">
        <v>5</v>
      </c>
      <c r="G28">
        <v>4</v>
      </c>
      <c r="H28">
        <v>1</v>
      </c>
      <c r="I28">
        <v>1</v>
      </c>
      <c r="J28">
        <v>12</v>
      </c>
      <c r="K28" t="s">
        <v>13</v>
      </c>
      <c r="L28" s="32" t="s">
        <v>23</v>
      </c>
    </row>
    <row r="29" spans="1:12" ht="15.75">
      <c r="A29">
        <v>131</v>
      </c>
      <c r="B29" t="s">
        <v>12</v>
      </c>
      <c r="C29" s="35">
        <v>4506.8</v>
      </c>
      <c r="D29" s="33">
        <f t="shared" si="0"/>
        <v>75.11333333333333</v>
      </c>
      <c r="E29">
        <v>1</v>
      </c>
      <c r="F29">
        <v>5</v>
      </c>
      <c r="G29">
        <v>4</v>
      </c>
      <c r="H29">
        <v>1</v>
      </c>
      <c r="I29">
        <v>1</v>
      </c>
      <c r="J29">
        <v>12</v>
      </c>
      <c r="K29" t="s">
        <v>13</v>
      </c>
      <c r="L29" s="32" t="s">
        <v>24</v>
      </c>
    </row>
    <row r="30" spans="1:12" ht="15.75">
      <c r="A30">
        <v>132</v>
      </c>
      <c r="B30" t="s">
        <v>12</v>
      </c>
      <c r="C30" s="35">
        <v>59.5</v>
      </c>
      <c r="D30" s="33">
        <f t="shared" si="0"/>
        <v>0.9916666666666667</v>
      </c>
      <c r="E30">
        <v>1</v>
      </c>
      <c r="F30">
        <v>5</v>
      </c>
      <c r="G30">
        <v>4</v>
      </c>
      <c r="H30">
        <v>1</v>
      </c>
      <c r="I30">
        <v>1</v>
      </c>
      <c r="J30">
        <v>12</v>
      </c>
      <c r="L30" s="32" t="s">
        <v>25</v>
      </c>
    </row>
    <row r="31" spans="1:12" ht="15.75">
      <c r="A31">
        <v>133</v>
      </c>
      <c r="B31" t="s">
        <v>12</v>
      </c>
      <c r="C31" s="35">
        <v>3861.9</v>
      </c>
      <c r="D31" s="33">
        <f t="shared" si="0"/>
        <v>64.364999999999995</v>
      </c>
      <c r="E31">
        <v>1</v>
      </c>
      <c r="F31">
        <v>5</v>
      </c>
      <c r="G31">
        <v>4</v>
      </c>
      <c r="H31">
        <v>1</v>
      </c>
      <c r="I31">
        <v>1</v>
      </c>
      <c r="J31">
        <v>12</v>
      </c>
      <c r="K31" t="s">
        <v>13</v>
      </c>
      <c r="L31" s="1"/>
    </row>
    <row r="32" spans="1:12" ht="15.75">
      <c r="A32">
        <v>134</v>
      </c>
      <c r="B32" t="s">
        <v>12</v>
      </c>
      <c r="C32" s="35">
        <v>0</v>
      </c>
      <c r="D32" s="33">
        <f t="shared" si="0"/>
        <v>0</v>
      </c>
      <c r="E32">
        <v>1</v>
      </c>
      <c r="F32">
        <v>5</v>
      </c>
      <c r="G32">
        <v>4</v>
      </c>
      <c r="H32">
        <v>1</v>
      </c>
      <c r="I32">
        <v>1</v>
      </c>
      <c r="J32">
        <v>12</v>
      </c>
      <c r="L32" s="1" t="s">
        <v>26</v>
      </c>
    </row>
    <row r="33" spans="1:12" ht="15.75">
      <c r="A33">
        <v>135</v>
      </c>
      <c r="B33" t="s">
        <v>12</v>
      </c>
      <c r="C33" s="35">
        <v>3827.8</v>
      </c>
      <c r="D33" s="33">
        <f t="shared" si="0"/>
        <v>63.796666666666667</v>
      </c>
      <c r="E33">
        <v>1</v>
      </c>
      <c r="F33">
        <v>5</v>
      </c>
      <c r="G33">
        <v>4</v>
      </c>
      <c r="H33">
        <v>1</v>
      </c>
      <c r="I33">
        <v>1</v>
      </c>
      <c r="J33">
        <v>12</v>
      </c>
      <c r="K33" t="s">
        <v>13</v>
      </c>
      <c r="L33" s="1"/>
    </row>
    <row r="34" spans="1:12" ht="15.75">
      <c r="A34">
        <v>136</v>
      </c>
      <c r="B34" t="s">
        <v>12</v>
      </c>
      <c r="C34" s="35">
        <v>1006.2</v>
      </c>
      <c r="D34" s="33">
        <f t="shared" si="0"/>
        <v>16.77</v>
      </c>
      <c r="E34">
        <v>1</v>
      </c>
      <c r="F34">
        <v>5</v>
      </c>
      <c r="G34">
        <v>4</v>
      </c>
      <c r="H34">
        <v>1</v>
      </c>
      <c r="I34">
        <v>1</v>
      </c>
      <c r="J34">
        <v>12</v>
      </c>
      <c r="K34" t="s">
        <v>13</v>
      </c>
      <c r="L34" s="1"/>
    </row>
    <row r="35" spans="1:12" ht="15.75">
      <c r="A35">
        <v>137</v>
      </c>
      <c r="B35" t="s">
        <v>12</v>
      </c>
      <c r="C35" s="35">
        <v>3218.7</v>
      </c>
      <c r="D35" s="33">
        <f t="shared" si="0"/>
        <v>53.644999999999996</v>
      </c>
      <c r="E35">
        <v>1</v>
      </c>
      <c r="F35">
        <v>5</v>
      </c>
      <c r="G35">
        <v>4</v>
      </c>
      <c r="H35">
        <v>1</v>
      </c>
      <c r="I35">
        <v>1</v>
      </c>
      <c r="J35">
        <v>12</v>
      </c>
      <c r="K35" t="s">
        <v>13</v>
      </c>
      <c r="L35" s="1"/>
    </row>
    <row r="36" spans="1:12" ht="15.75">
      <c r="C36" s="35"/>
      <c r="D36"/>
      <c r="L36" s="1"/>
    </row>
    <row r="37" spans="1:12" ht="15.75">
      <c r="A37" s="1" t="s">
        <v>27</v>
      </c>
      <c r="C37" s="35"/>
      <c r="D37"/>
      <c r="L37" s="1" t="s">
        <v>28</v>
      </c>
    </row>
    <row r="38" spans="1:12" ht="15.75">
      <c r="A38">
        <v>138</v>
      </c>
      <c r="B38" t="s">
        <v>29</v>
      </c>
      <c r="C38" s="35">
        <v>0</v>
      </c>
      <c r="D38" s="33">
        <f>C38/60</f>
        <v>0</v>
      </c>
      <c r="E38">
        <v>1</v>
      </c>
      <c r="F38">
        <v>2</v>
      </c>
      <c r="G38">
        <v>5</v>
      </c>
      <c r="H38">
        <v>1</v>
      </c>
      <c r="I38">
        <v>1</v>
      </c>
      <c r="J38">
        <v>10</v>
      </c>
      <c r="L38" s="32" t="s">
        <v>30</v>
      </c>
    </row>
    <row r="39" spans="1:12" ht="15.75">
      <c r="A39">
        <v>139</v>
      </c>
      <c r="B39" t="s">
        <v>29</v>
      </c>
      <c r="C39" s="35">
        <v>0</v>
      </c>
      <c r="D39" s="33">
        <f t="shared" ref="D39:D68" si="1">C39/60</f>
        <v>0</v>
      </c>
      <c r="E39">
        <v>1</v>
      </c>
      <c r="F39">
        <v>2</v>
      </c>
      <c r="G39">
        <v>5</v>
      </c>
      <c r="H39">
        <v>1</v>
      </c>
      <c r="I39">
        <v>1</v>
      </c>
      <c r="J39">
        <v>10</v>
      </c>
      <c r="L39" s="32" t="s">
        <v>30</v>
      </c>
    </row>
    <row r="40" spans="1:12" ht="15.75">
      <c r="A40">
        <v>140</v>
      </c>
      <c r="B40" t="s">
        <v>29</v>
      </c>
      <c r="C40" s="35">
        <v>7435.6</v>
      </c>
      <c r="D40" s="33">
        <f t="shared" si="1"/>
        <v>123.92666666666668</v>
      </c>
      <c r="E40">
        <v>1</v>
      </c>
      <c r="F40">
        <v>2</v>
      </c>
      <c r="G40">
        <v>5</v>
      </c>
      <c r="H40">
        <v>1</v>
      </c>
      <c r="I40">
        <v>1</v>
      </c>
      <c r="J40">
        <v>10</v>
      </c>
      <c r="K40" t="s">
        <v>13</v>
      </c>
    </row>
    <row r="41" spans="1:12" ht="15.75">
      <c r="A41">
        <v>141</v>
      </c>
      <c r="B41" t="s">
        <v>29</v>
      </c>
      <c r="C41" s="35">
        <v>2043.8</v>
      </c>
      <c r="D41" s="33">
        <f t="shared" si="1"/>
        <v>34.063333333333333</v>
      </c>
      <c r="E41">
        <v>1</v>
      </c>
      <c r="F41">
        <v>2</v>
      </c>
      <c r="G41">
        <v>5</v>
      </c>
      <c r="H41">
        <v>1</v>
      </c>
      <c r="I41">
        <v>1</v>
      </c>
      <c r="J41">
        <v>10</v>
      </c>
      <c r="K41" t="s">
        <v>13</v>
      </c>
      <c r="L41" s="32" t="s">
        <v>31</v>
      </c>
    </row>
    <row r="42" spans="1:12" ht="15.75">
      <c r="A42">
        <v>142</v>
      </c>
      <c r="B42" t="s">
        <v>29</v>
      </c>
      <c r="C42" s="35">
        <v>6297.4</v>
      </c>
      <c r="D42" s="33">
        <f t="shared" si="1"/>
        <v>104.95666666666666</v>
      </c>
      <c r="E42">
        <v>1</v>
      </c>
      <c r="F42">
        <v>2</v>
      </c>
      <c r="G42">
        <v>5</v>
      </c>
      <c r="H42">
        <v>1</v>
      </c>
      <c r="I42">
        <v>1</v>
      </c>
      <c r="J42">
        <v>10</v>
      </c>
      <c r="K42" t="s">
        <v>13</v>
      </c>
    </row>
    <row r="43" spans="1:12" ht="15.75">
      <c r="A43">
        <v>143</v>
      </c>
      <c r="B43" t="s">
        <v>29</v>
      </c>
      <c r="C43" s="35">
        <v>3211.8</v>
      </c>
      <c r="D43" s="33">
        <f t="shared" si="1"/>
        <v>53.53</v>
      </c>
      <c r="E43">
        <v>1</v>
      </c>
      <c r="F43">
        <v>2</v>
      </c>
      <c r="G43">
        <v>5</v>
      </c>
      <c r="H43">
        <v>1</v>
      </c>
      <c r="I43">
        <v>1</v>
      </c>
      <c r="J43">
        <v>10</v>
      </c>
      <c r="K43" t="s">
        <v>13</v>
      </c>
    </row>
    <row r="44" spans="1:12" ht="15.75">
      <c r="A44">
        <v>144</v>
      </c>
      <c r="B44" t="s">
        <v>29</v>
      </c>
      <c r="C44" s="35">
        <v>252.2</v>
      </c>
      <c r="D44" s="33">
        <f t="shared" si="1"/>
        <v>4.2033333333333331</v>
      </c>
      <c r="E44">
        <v>1</v>
      </c>
      <c r="F44">
        <v>2</v>
      </c>
      <c r="G44">
        <v>5</v>
      </c>
      <c r="H44">
        <v>1</v>
      </c>
      <c r="I44">
        <v>1</v>
      </c>
      <c r="J44">
        <v>10</v>
      </c>
      <c r="L44" s="32" t="s">
        <v>32</v>
      </c>
    </row>
    <row r="45" spans="1:12" ht="15.75">
      <c r="A45">
        <v>145</v>
      </c>
      <c r="B45" t="s">
        <v>29</v>
      </c>
      <c r="C45" s="35">
        <v>59.9</v>
      </c>
      <c r="D45" s="33">
        <f t="shared" si="1"/>
        <v>0.99833333333333329</v>
      </c>
      <c r="E45">
        <v>1</v>
      </c>
      <c r="F45">
        <v>2</v>
      </c>
      <c r="G45">
        <v>5</v>
      </c>
      <c r="H45">
        <v>1</v>
      </c>
      <c r="I45">
        <v>1</v>
      </c>
      <c r="J45">
        <v>10</v>
      </c>
      <c r="L45" s="32" t="s">
        <v>33</v>
      </c>
    </row>
    <row r="46" spans="1:12" ht="15.75">
      <c r="A46">
        <v>146</v>
      </c>
      <c r="B46" t="s">
        <v>29</v>
      </c>
      <c r="C46" s="35">
        <v>3520.8</v>
      </c>
      <c r="D46" s="33">
        <f t="shared" si="1"/>
        <v>58.68</v>
      </c>
      <c r="E46">
        <v>1</v>
      </c>
      <c r="F46">
        <v>2</v>
      </c>
      <c r="G46">
        <v>5</v>
      </c>
      <c r="H46">
        <v>1</v>
      </c>
      <c r="I46">
        <v>1</v>
      </c>
      <c r="J46">
        <v>10</v>
      </c>
      <c r="K46" t="s">
        <v>13</v>
      </c>
      <c r="L46" s="32" t="s">
        <v>34</v>
      </c>
    </row>
    <row r="47" spans="1:12" ht="15.75">
      <c r="A47">
        <v>147</v>
      </c>
      <c r="B47" t="s">
        <v>29</v>
      </c>
      <c r="C47" s="35">
        <v>8888.2000000000007</v>
      </c>
      <c r="D47" s="33">
        <f t="shared" si="1"/>
        <v>148.13666666666668</v>
      </c>
      <c r="E47">
        <v>1</v>
      </c>
      <c r="F47">
        <v>2</v>
      </c>
      <c r="G47">
        <v>5</v>
      </c>
      <c r="H47">
        <v>1</v>
      </c>
      <c r="I47">
        <v>1</v>
      </c>
      <c r="J47">
        <v>10</v>
      </c>
      <c r="K47" t="s">
        <v>13</v>
      </c>
    </row>
    <row r="48" spans="1:12" ht="15.75">
      <c r="A48">
        <v>148</v>
      </c>
      <c r="B48" t="s">
        <v>29</v>
      </c>
      <c r="C48" s="35">
        <v>7979.3</v>
      </c>
      <c r="D48" s="33">
        <f t="shared" si="1"/>
        <v>132.98833333333334</v>
      </c>
      <c r="E48">
        <v>1</v>
      </c>
      <c r="F48">
        <v>2</v>
      </c>
      <c r="G48">
        <v>5</v>
      </c>
      <c r="H48">
        <v>1</v>
      </c>
      <c r="I48">
        <v>1</v>
      </c>
      <c r="J48">
        <v>10</v>
      </c>
      <c r="K48" t="s">
        <v>13</v>
      </c>
    </row>
    <row r="49" spans="1:12" ht="15.75">
      <c r="A49">
        <v>149</v>
      </c>
      <c r="B49" t="s">
        <v>29</v>
      </c>
      <c r="C49" s="36">
        <v>4758.3999999999996</v>
      </c>
      <c r="D49" s="33">
        <f t="shared" si="1"/>
        <v>79.306666666666658</v>
      </c>
      <c r="E49">
        <v>1</v>
      </c>
      <c r="F49">
        <v>2</v>
      </c>
      <c r="G49">
        <v>5</v>
      </c>
      <c r="H49">
        <v>1</v>
      </c>
      <c r="I49">
        <v>1</v>
      </c>
      <c r="J49">
        <v>10</v>
      </c>
      <c r="K49" t="s">
        <v>13</v>
      </c>
    </row>
    <row r="50" spans="1:12" ht="15.75">
      <c r="A50">
        <v>150</v>
      </c>
      <c r="B50" t="s">
        <v>29</v>
      </c>
      <c r="C50" s="36">
        <v>3594</v>
      </c>
      <c r="D50" s="33">
        <f t="shared" si="1"/>
        <v>59.9</v>
      </c>
      <c r="E50">
        <v>1</v>
      </c>
      <c r="F50">
        <v>2</v>
      </c>
      <c r="G50">
        <v>5</v>
      </c>
      <c r="H50">
        <v>1</v>
      </c>
      <c r="I50">
        <v>1</v>
      </c>
      <c r="J50">
        <v>10</v>
      </c>
      <c r="K50" t="s">
        <v>13</v>
      </c>
    </row>
    <row r="51" spans="1:12" ht="15.75">
      <c r="A51">
        <v>151</v>
      </c>
      <c r="B51" t="s">
        <v>29</v>
      </c>
      <c r="C51" s="36">
        <v>4731.1000000000004</v>
      </c>
      <c r="D51" s="33">
        <f t="shared" si="1"/>
        <v>78.851666666666674</v>
      </c>
      <c r="E51">
        <v>1</v>
      </c>
      <c r="F51">
        <v>2</v>
      </c>
      <c r="G51">
        <v>5</v>
      </c>
      <c r="H51">
        <v>1</v>
      </c>
      <c r="I51">
        <v>1</v>
      </c>
      <c r="J51">
        <v>10</v>
      </c>
      <c r="K51" t="s">
        <v>13</v>
      </c>
    </row>
    <row r="52" spans="1:12" ht="15.75">
      <c r="A52">
        <v>152</v>
      </c>
      <c r="B52" t="s">
        <v>29</v>
      </c>
      <c r="C52" s="36">
        <v>3902.6</v>
      </c>
      <c r="D52" s="33">
        <f t="shared" si="1"/>
        <v>65.043333333333337</v>
      </c>
      <c r="E52">
        <v>1</v>
      </c>
      <c r="F52">
        <v>2</v>
      </c>
      <c r="G52">
        <v>5</v>
      </c>
      <c r="H52">
        <v>1</v>
      </c>
      <c r="I52">
        <v>1</v>
      </c>
      <c r="J52">
        <v>10</v>
      </c>
      <c r="K52" t="s">
        <v>13</v>
      </c>
    </row>
    <row r="53" spans="1:12" ht="15.75">
      <c r="A53">
        <v>153</v>
      </c>
      <c r="B53" t="s">
        <v>29</v>
      </c>
      <c r="C53" s="36">
        <v>3613.1</v>
      </c>
      <c r="D53" s="33">
        <f t="shared" si="1"/>
        <v>60.218333333333334</v>
      </c>
      <c r="E53">
        <v>1</v>
      </c>
      <c r="F53">
        <v>2</v>
      </c>
      <c r="G53">
        <v>5</v>
      </c>
      <c r="H53">
        <v>1</v>
      </c>
      <c r="I53">
        <v>1</v>
      </c>
      <c r="J53">
        <v>10</v>
      </c>
      <c r="K53" t="s">
        <v>13</v>
      </c>
    </row>
    <row r="54" spans="1:12" ht="15.75">
      <c r="A54">
        <v>154</v>
      </c>
      <c r="B54" t="s">
        <v>29</v>
      </c>
      <c r="C54" s="36">
        <v>4519.2</v>
      </c>
      <c r="D54" s="33">
        <f t="shared" si="1"/>
        <v>75.319999999999993</v>
      </c>
      <c r="E54">
        <v>1</v>
      </c>
      <c r="F54">
        <v>2</v>
      </c>
      <c r="G54">
        <v>5</v>
      </c>
      <c r="H54">
        <v>1</v>
      </c>
      <c r="I54">
        <v>1</v>
      </c>
      <c r="J54">
        <v>10</v>
      </c>
      <c r="K54" t="s">
        <v>13</v>
      </c>
    </row>
    <row r="55" spans="1:12" ht="15.75">
      <c r="A55">
        <v>155</v>
      </c>
      <c r="B55" t="s">
        <v>29</v>
      </c>
      <c r="C55" s="36">
        <v>5346.9</v>
      </c>
      <c r="D55" s="33">
        <f t="shared" si="1"/>
        <v>89.114999999999995</v>
      </c>
      <c r="E55">
        <v>1</v>
      </c>
      <c r="F55">
        <v>2</v>
      </c>
      <c r="G55">
        <v>5</v>
      </c>
      <c r="H55">
        <v>1</v>
      </c>
      <c r="I55">
        <v>1</v>
      </c>
      <c r="J55">
        <v>10</v>
      </c>
      <c r="K55" t="s">
        <v>13</v>
      </c>
    </row>
    <row r="56" spans="1:12" ht="15.75">
      <c r="A56">
        <v>156</v>
      </c>
      <c r="B56" t="s">
        <v>29</v>
      </c>
      <c r="C56" s="36">
        <v>3787.7</v>
      </c>
      <c r="D56" s="33">
        <f t="shared" si="1"/>
        <v>63.12833333333333</v>
      </c>
      <c r="E56">
        <v>1</v>
      </c>
      <c r="F56">
        <v>2</v>
      </c>
      <c r="G56">
        <v>5</v>
      </c>
      <c r="H56">
        <v>1</v>
      </c>
      <c r="I56">
        <v>1</v>
      </c>
      <c r="J56">
        <v>10</v>
      </c>
      <c r="K56" t="s">
        <v>13</v>
      </c>
    </row>
    <row r="57" spans="1:12" ht="15.75">
      <c r="A57">
        <v>157</v>
      </c>
      <c r="B57" t="s">
        <v>29</v>
      </c>
      <c r="C57" s="36">
        <v>3932.3</v>
      </c>
      <c r="D57" s="33">
        <f t="shared" si="1"/>
        <v>65.538333333333341</v>
      </c>
      <c r="E57">
        <v>1</v>
      </c>
      <c r="F57">
        <v>2</v>
      </c>
      <c r="G57">
        <v>5</v>
      </c>
      <c r="H57">
        <v>1</v>
      </c>
      <c r="I57">
        <v>1</v>
      </c>
      <c r="J57">
        <v>10</v>
      </c>
      <c r="K57" t="s">
        <v>13</v>
      </c>
      <c r="L57" s="32" t="s">
        <v>35</v>
      </c>
    </row>
    <row r="58" spans="1:12" ht="15.75">
      <c r="A58">
        <v>158</v>
      </c>
      <c r="B58" t="s">
        <v>29</v>
      </c>
      <c r="C58" s="36">
        <v>3259.6</v>
      </c>
      <c r="D58" s="33">
        <f t="shared" si="1"/>
        <v>54.326666666666668</v>
      </c>
      <c r="E58">
        <v>1</v>
      </c>
      <c r="F58">
        <v>2</v>
      </c>
      <c r="G58">
        <v>5</v>
      </c>
      <c r="H58">
        <v>1</v>
      </c>
      <c r="I58">
        <v>1</v>
      </c>
      <c r="J58">
        <v>10</v>
      </c>
      <c r="K58" t="s">
        <v>13</v>
      </c>
    </row>
    <row r="59" spans="1:12" ht="15.75">
      <c r="A59">
        <v>159</v>
      </c>
      <c r="B59" t="s">
        <v>29</v>
      </c>
      <c r="C59" s="36">
        <v>4095.9</v>
      </c>
      <c r="D59" s="33">
        <f t="shared" si="1"/>
        <v>68.265000000000001</v>
      </c>
      <c r="E59">
        <v>1</v>
      </c>
      <c r="F59">
        <v>2</v>
      </c>
      <c r="G59">
        <v>5</v>
      </c>
      <c r="H59">
        <v>1</v>
      </c>
      <c r="I59">
        <v>1</v>
      </c>
      <c r="J59">
        <v>10</v>
      </c>
      <c r="K59" t="s">
        <v>13</v>
      </c>
    </row>
    <row r="60" spans="1:12" ht="15.75">
      <c r="A60">
        <v>160</v>
      </c>
      <c r="B60" t="s">
        <v>29</v>
      </c>
      <c r="C60" s="36">
        <v>3065.8</v>
      </c>
      <c r="D60" s="33">
        <f t="shared" si="1"/>
        <v>51.096666666666671</v>
      </c>
      <c r="E60">
        <v>1</v>
      </c>
      <c r="F60">
        <v>2</v>
      </c>
      <c r="G60">
        <v>5</v>
      </c>
      <c r="H60">
        <v>1</v>
      </c>
      <c r="I60">
        <v>1</v>
      </c>
      <c r="J60">
        <v>10</v>
      </c>
      <c r="K60" t="s">
        <v>13</v>
      </c>
    </row>
    <row r="61" spans="1:12" ht="15.75">
      <c r="A61">
        <v>161</v>
      </c>
      <c r="B61" t="s">
        <v>29</v>
      </c>
      <c r="C61" s="36">
        <v>4065.8</v>
      </c>
      <c r="D61" s="33">
        <f t="shared" si="1"/>
        <v>67.763333333333335</v>
      </c>
      <c r="E61">
        <v>1</v>
      </c>
      <c r="F61">
        <v>2</v>
      </c>
      <c r="G61">
        <v>5</v>
      </c>
      <c r="H61">
        <v>1</v>
      </c>
      <c r="I61">
        <v>1</v>
      </c>
      <c r="J61">
        <v>10</v>
      </c>
      <c r="K61" t="s">
        <v>13</v>
      </c>
    </row>
    <row r="62" spans="1:12" ht="15.75">
      <c r="A62">
        <v>162</v>
      </c>
      <c r="B62" t="s">
        <v>29</v>
      </c>
      <c r="C62" s="36">
        <v>4598.6000000000004</v>
      </c>
      <c r="D62" s="33">
        <f t="shared" si="1"/>
        <v>76.643333333333345</v>
      </c>
      <c r="E62">
        <v>1</v>
      </c>
      <c r="F62">
        <v>2</v>
      </c>
      <c r="G62">
        <v>5</v>
      </c>
      <c r="H62">
        <v>1</v>
      </c>
      <c r="I62">
        <v>1</v>
      </c>
      <c r="J62">
        <v>10</v>
      </c>
      <c r="K62" t="s">
        <v>13</v>
      </c>
    </row>
    <row r="63" spans="1:12" ht="15.75">
      <c r="A63">
        <v>163</v>
      </c>
      <c r="B63" t="s">
        <v>29</v>
      </c>
      <c r="C63" s="36">
        <v>4209.6000000000004</v>
      </c>
      <c r="D63" s="33">
        <f t="shared" si="1"/>
        <v>70.160000000000011</v>
      </c>
      <c r="E63">
        <v>1</v>
      </c>
      <c r="F63">
        <v>2</v>
      </c>
      <c r="G63">
        <v>5</v>
      </c>
      <c r="H63">
        <v>1</v>
      </c>
      <c r="I63">
        <v>1</v>
      </c>
      <c r="J63">
        <v>10</v>
      </c>
      <c r="K63" t="s">
        <v>13</v>
      </c>
    </row>
    <row r="64" spans="1:12" ht="15.75">
      <c r="A64">
        <v>164</v>
      </c>
      <c r="B64" t="s">
        <v>29</v>
      </c>
      <c r="C64" s="36">
        <v>7788.6</v>
      </c>
      <c r="D64" s="33">
        <f t="shared" si="1"/>
        <v>129.81</v>
      </c>
      <c r="E64">
        <v>1</v>
      </c>
      <c r="F64">
        <v>2</v>
      </c>
      <c r="G64">
        <v>5</v>
      </c>
      <c r="H64">
        <v>1</v>
      </c>
      <c r="I64">
        <v>1</v>
      </c>
      <c r="J64">
        <v>10</v>
      </c>
      <c r="K64" t="s">
        <v>13</v>
      </c>
    </row>
    <row r="65" spans="1:12" ht="15.75">
      <c r="A65">
        <v>165</v>
      </c>
      <c r="B65" t="s">
        <v>29</v>
      </c>
      <c r="C65" s="36">
        <v>6138.6</v>
      </c>
      <c r="D65" s="33">
        <f t="shared" si="1"/>
        <v>102.31</v>
      </c>
      <c r="E65">
        <v>1</v>
      </c>
      <c r="F65">
        <v>2</v>
      </c>
      <c r="G65">
        <v>5</v>
      </c>
      <c r="H65">
        <v>1</v>
      </c>
      <c r="I65">
        <v>1</v>
      </c>
      <c r="J65">
        <v>10</v>
      </c>
      <c r="K65" t="s">
        <v>13</v>
      </c>
      <c r="L65" s="32" t="s">
        <v>36</v>
      </c>
    </row>
    <row r="66" spans="1:12" ht="15.75">
      <c r="A66">
        <v>166</v>
      </c>
      <c r="B66" t="s">
        <v>29</v>
      </c>
      <c r="C66" s="36">
        <v>3663.4</v>
      </c>
      <c r="D66" s="33">
        <f t="shared" si="1"/>
        <v>61.056666666666665</v>
      </c>
      <c r="E66">
        <v>1</v>
      </c>
      <c r="F66">
        <v>2</v>
      </c>
      <c r="G66">
        <v>5</v>
      </c>
      <c r="H66">
        <v>1</v>
      </c>
      <c r="I66">
        <v>1</v>
      </c>
      <c r="J66">
        <v>10</v>
      </c>
      <c r="K66" t="s">
        <v>13</v>
      </c>
    </row>
    <row r="67" spans="1:12" ht="15.75">
      <c r="A67">
        <v>167</v>
      </c>
      <c r="B67" t="s">
        <v>29</v>
      </c>
      <c r="C67" s="36">
        <v>3805.2</v>
      </c>
      <c r="D67" s="33">
        <f t="shared" si="1"/>
        <v>63.419999999999995</v>
      </c>
      <c r="E67">
        <v>1</v>
      </c>
      <c r="F67">
        <v>2</v>
      </c>
      <c r="G67">
        <v>5</v>
      </c>
      <c r="H67">
        <v>1</v>
      </c>
      <c r="I67">
        <v>1</v>
      </c>
      <c r="J67">
        <v>10</v>
      </c>
      <c r="K67" t="s">
        <v>13</v>
      </c>
    </row>
    <row r="68" spans="1:12" ht="15.75">
      <c r="A68">
        <v>168</v>
      </c>
      <c r="B68" t="s">
        <v>29</v>
      </c>
      <c r="C68" s="36">
        <v>1389.9</v>
      </c>
      <c r="D68" s="33">
        <f t="shared" si="1"/>
        <v>23.165000000000003</v>
      </c>
      <c r="E68">
        <v>1</v>
      </c>
      <c r="F68">
        <v>2</v>
      </c>
      <c r="G68">
        <v>5</v>
      </c>
      <c r="H68">
        <v>1</v>
      </c>
      <c r="I68">
        <v>1</v>
      </c>
      <c r="J68">
        <v>10</v>
      </c>
      <c r="L68" s="32" t="s">
        <v>37</v>
      </c>
    </row>
    <row r="69" spans="1:12" ht="15.75"/>
    <row r="70" spans="1:12" ht="15.75">
      <c r="A70" s="1" t="s">
        <v>38</v>
      </c>
    </row>
    <row r="71" spans="1:12" ht="15.75">
      <c r="A71">
        <v>180</v>
      </c>
      <c r="B71" t="s">
        <v>39</v>
      </c>
      <c r="C71" s="36">
        <v>3713.9</v>
      </c>
      <c r="D71" s="33">
        <f t="shared" ref="D71:D96" si="2">C71/60</f>
        <v>61.898333333333333</v>
      </c>
      <c r="E71">
        <v>1</v>
      </c>
      <c r="F71">
        <v>2</v>
      </c>
      <c r="G71">
        <v>5</v>
      </c>
      <c r="H71">
        <v>1</v>
      </c>
      <c r="I71">
        <v>1</v>
      </c>
      <c r="J71">
        <v>10</v>
      </c>
      <c r="K71" t="s">
        <v>13</v>
      </c>
    </row>
    <row r="72" spans="1:12" ht="15.75">
      <c r="A72">
        <v>181</v>
      </c>
      <c r="B72" t="s">
        <v>39</v>
      </c>
      <c r="C72" s="36">
        <v>4029.8</v>
      </c>
      <c r="D72" s="33">
        <f t="shared" si="2"/>
        <v>67.163333333333341</v>
      </c>
      <c r="E72">
        <v>1</v>
      </c>
      <c r="F72">
        <v>2</v>
      </c>
      <c r="G72">
        <v>5</v>
      </c>
      <c r="H72">
        <v>1</v>
      </c>
      <c r="I72">
        <v>1</v>
      </c>
      <c r="J72">
        <v>10</v>
      </c>
      <c r="K72" t="s">
        <v>13</v>
      </c>
    </row>
    <row r="73" spans="1:12" ht="15.75">
      <c r="A73">
        <v>182</v>
      </c>
      <c r="B73" t="s">
        <v>39</v>
      </c>
      <c r="C73" s="36">
        <v>2722.8</v>
      </c>
      <c r="D73" s="33">
        <f t="shared" si="2"/>
        <v>45.38</v>
      </c>
      <c r="E73">
        <v>1</v>
      </c>
      <c r="F73">
        <v>2</v>
      </c>
      <c r="G73">
        <v>5</v>
      </c>
      <c r="H73">
        <v>1</v>
      </c>
      <c r="I73">
        <v>1</v>
      </c>
      <c r="J73">
        <v>10</v>
      </c>
      <c r="K73" t="s">
        <v>13</v>
      </c>
    </row>
    <row r="74" spans="1:12" ht="15.75">
      <c r="A74">
        <v>183</v>
      </c>
      <c r="B74" t="s">
        <v>39</v>
      </c>
      <c r="C74" s="36">
        <v>3327.1</v>
      </c>
      <c r="D74" s="33">
        <f t="shared" si="2"/>
        <v>55.451666666666668</v>
      </c>
      <c r="E74">
        <v>1</v>
      </c>
      <c r="F74">
        <v>2</v>
      </c>
      <c r="G74">
        <v>5</v>
      </c>
      <c r="H74">
        <v>1</v>
      </c>
      <c r="I74">
        <v>1</v>
      </c>
      <c r="J74">
        <v>10</v>
      </c>
      <c r="K74" t="s">
        <v>13</v>
      </c>
    </row>
    <row r="75" spans="1:12" ht="15.75">
      <c r="A75">
        <v>184</v>
      </c>
      <c r="B75" t="s">
        <v>39</v>
      </c>
      <c r="C75" s="36">
        <v>2687.2</v>
      </c>
      <c r="D75" s="33">
        <f t="shared" si="2"/>
        <v>44.786666666666662</v>
      </c>
      <c r="E75">
        <v>1</v>
      </c>
      <c r="F75">
        <v>2</v>
      </c>
      <c r="G75">
        <v>5</v>
      </c>
      <c r="H75">
        <v>1</v>
      </c>
      <c r="I75">
        <v>1</v>
      </c>
      <c r="J75">
        <v>10</v>
      </c>
      <c r="K75" t="s">
        <v>13</v>
      </c>
    </row>
    <row r="76" spans="1:12" ht="15.75">
      <c r="A76">
        <v>185</v>
      </c>
      <c r="B76" t="s">
        <v>39</v>
      </c>
      <c r="C76" s="36">
        <v>7105.2</v>
      </c>
      <c r="D76" s="33">
        <f t="shared" si="2"/>
        <v>118.42</v>
      </c>
      <c r="E76">
        <v>1</v>
      </c>
      <c r="F76">
        <v>1</v>
      </c>
      <c r="G76">
        <v>3</v>
      </c>
      <c r="H76">
        <v>1</v>
      </c>
      <c r="I76">
        <v>1</v>
      </c>
      <c r="J76">
        <v>7</v>
      </c>
      <c r="K76" t="s">
        <v>13</v>
      </c>
      <c r="L76" s="32" t="s">
        <v>40</v>
      </c>
    </row>
    <row r="77" spans="1:12" ht="15.75">
      <c r="A77">
        <v>186</v>
      </c>
      <c r="B77" t="s">
        <v>39</v>
      </c>
      <c r="C77" s="36">
        <v>7273</v>
      </c>
      <c r="D77" s="33">
        <f t="shared" si="2"/>
        <v>121.21666666666667</v>
      </c>
      <c r="E77">
        <v>1</v>
      </c>
      <c r="F77">
        <v>1</v>
      </c>
      <c r="G77">
        <v>3</v>
      </c>
      <c r="H77">
        <v>1</v>
      </c>
      <c r="I77">
        <v>1</v>
      </c>
      <c r="J77">
        <v>7</v>
      </c>
      <c r="K77" t="s">
        <v>13</v>
      </c>
    </row>
    <row r="78" spans="1:12" ht="15.75">
      <c r="A78">
        <v>187</v>
      </c>
      <c r="B78" t="s">
        <v>39</v>
      </c>
      <c r="C78" s="36">
        <v>7383.3</v>
      </c>
      <c r="D78" s="33">
        <f t="shared" si="2"/>
        <v>123.05500000000001</v>
      </c>
      <c r="E78">
        <v>1</v>
      </c>
      <c r="F78">
        <v>1</v>
      </c>
      <c r="G78">
        <v>3</v>
      </c>
      <c r="H78">
        <v>1</v>
      </c>
      <c r="I78">
        <v>1</v>
      </c>
      <c r="J78">
        <v>7</v>
      </c>
      <c r="K78" t="s">
        <v>13</v>
      </c>
    </row>
    <row r="79" spans="1:12" ht="15.75">
      <c r="A79">
        <v>188</v>
      </c>
      <c r="B79" t="s">
        <v>39</v>
      </c>
      <c r="C79" s="36">
        <v>6881.4</v>
      </c>
      <c r="D79" s="33">
        <f t="shared" si="2"/>
        <v>114.69</v>
      </c>
      <c r="E79">
        <v>1</v>
      </c>
      <c r="F79">
        <v>1</v>
      </c>
      <c r="G79">
        <v>3</v>
      </c>
      <c r="H79">
        <v>1</v>
      </c>
      <c r="I79">
        <v>1</v>
      </c>
      <c r="J79">
        <v>7</v>
      </c>
      <c r="K79" t="s">
        <v>13</v>
      </c>
    </row>
    <row r="80" spans="1:12" ht="15.75">
      <c r="A80">
        <v>189</v>
      </c>
      <c r="B80" t="s">
        <v>39</v>
      </c>
      <c r="C80" s="36">
        <v>6884</v>
      </c>
      <c r="D80" s="33">
        <f t="shared" si="2"/>
        <v>114.73333333333333</v>
      </c>
      <c r="E80">
        <v>1</v>
      </c>
      <c r="F80">
        <v>1</v>
      </c>
      <c r="G80">
        <v>3</v>
      </c>
      <c r="H80">
        <v>1</v>
      </c>
      <c r="I80">
        <v>1</v>
      </c>
      <c r="J80">
        <v>7</v>
      </c>
      <c r="K80" t="s">
        <v>13</v>
      </c>
    </row>
    <row r="81" spans="1:12" ht="15.75">
      <c r="A81">
        <v>190</v>
      </c>
      <c r="B81" t="s">
        <v>39</v>
      </c>
      <c r="C81" s="36">
        <v>7230.4</v>
      </c>
      <c r="D81" s="33">
        <f t="shared" si="2"/>
        <v>120.50666666666666</v>
      </c>
      <c r="E81">
        <v>1</v>
      </c>
      <c r="F81">
        <v>1</v>
      </c>
      <c r="G81">
        <v>3</v>
      </c>
      <c r="H81">
        <v>1</v>
      </c>
      <c r="I81">
        <v>1</v>
      </c>
      <c r="J81">
        <v>7</v>
      </c>
      <c r="K81" t="s">
        <v>13</v>
      </c>
    </row>
    <row r="82" spans="1:12" ht="15.75">
      <c r="A82">
        <v>191</v>
      </c>
      <c r="B82" t="s">
        <v>39</v>
      </c>
      <c r="C82" s="36">
        <v>0</v>
      </c>
      <c r="D82" s="33">
        <f t="shared" si="2"/>
        <v>0</v>
      </c>
      <c r="E82">
        <v>1</v>
      </c>
      <c r="F82">
        <v>1</v>
      </c>
      <c r="G82">
        <v>3</v>
      </c>
      <c r="H82">
        <v>1</v>
      </c>
      <c r="I82">
        <v>1</v>
      </c>
      <c r="J82">
        <v>7</v>
      </c>
      <c r="L82" s="32" t="s">
        <v>41</v>
      </c>
    </row>
    <row r="83" spans="1:12" ht="15.75">
      <c r="A83">
        <v>192</v>
      </c>
      <c r="B83" t="s">
        <v>39</v>
      </c>
      <c r="C83" s="36">
        <v>0</v>
      </c>
      <c r="D83" s="33">
        <f t="shared" si="2"/>
        <v>0</v>
      </c>
      <c r="E83">
        <v>1</v>
      </c>
      <c r="F83">
        <v>1</v>
      </c>
      <c r="G83">
        <v>3</v>
      </c>
      <c r="H83">
        <v>1</v>
      </c>
      <c r="I83">
        <v>1</v>
      </c>
      <c r="J83">
        <v>7</v>
      </c>
      <c r="L83" s="32" t="s">
        <v>42</v>
      </c>
    </row>
    <row r="84" spans="1:12" ht="15.75">
      <c r="A84">
        <v>193</v>
      </c>
      <c r="B84" t="s">
        <v>39</v>
      </c>
      <c r="C84" s="36">
        <v>0</v>
      </c>
      <c r="D84" s="33">
        <f t="shared" si="2"/>
        <v>0</v>
      </c>
      <c r="E84">
        <v>1</v>
      </c>
      <c r="F84">
        <v>1</v>
      </c>
      <c r="G84">
        <v>3</v>
      </c>
      <c r="H84">
        <v>1</v>
      </c>
      <c r="I84">
        <v>1</v>
      </c>
      <c r="J84">
        <v>7</v>
      </c>
      <c r="L84" s="32" t="s">
        <v>43</v>
      </c>
    </row>
    <row r="85" spans="1:12" ht="15.75">
      <c r="A85">
        <v>194</v>
      </c>
      <c r="B85" t="s">
        <v>39</v>
      </c>
      <c r="C85" s="36">
        <v>204</v>
      </c>
      <c r="D85" s="33">
        <f t="shared" si="2"/>
        <v>3.4</v>
      </c>
      <c r="E85">
        <v>0.25</v>
      </c>
      <c r="F85">
        <v>0.5</v>
      </c>
      <c r="G85">
        <v>0.5</v>
      </c>
      <c r="H85">
        <v>1</v>
      </c>
      <c r="I85">
        <v>0.25</v>
      </c>
      <c r="J85">
        <v>2.5</v>
      </c>
      <c r="L85" s="32" t="s">
        <v>40</v>
      </c>
    </row>
    <row r="86" spans="1:12" ht="15.75">
      <c r="A86">
        <v>195</v>
      </c>
      <c r="B86" t="s">
        <v>39</v>
      </c>
      <c r="C86" s="36">
        <v>7568.7</v>
      </c>
      <c r="D86" s="33">
        <f t="shared" si="2"/>
        <v>126.145</v>
      </c>
      <c r="E86">
        <v>0.25</v>
      </c>
      <c r="F86">
        <v>0.5</v>
      </c>
      <c r="G86">
        <v>0.5</v>
      </c>
      <c r="H86">
        <v>1</v>
      </c>
      <c r="I86">
        <v>0.25</v>
      </c>
      <c r="J86">
        <v>2.5</v>
      </c>
      <c r="K86" t="s">
        <v>13</v>
      </c>
    </row>
    <row r="87" spans="1:12" ht="15.75">
      <c r="A87">
        <v>196</v>
      </c>
      <c r="B87" t="s">
        <v>39</v>
      </c>
      <c r="C87" s="36">
        <v>7141.9</v>
      </c>
      <c r="D87" s="33">
        <f t="shared" si="2"/>
        <v>119.03166666666667</v>
      </c>
      <c r="E87">
        <v>0.25</v>
      </c>
      <c r="F87">
        <v>0.5</v>
      </c>
      <c r="G87">
        <v>0.5</v>
      </c>
      <c r="H87">
        <v>1</v>
      </c>
      <c r="I87">
        <v>0.25</v>
      </c>
      <c r="J87">
        <v>2.5</v>
      </c>
      <c r="K87" t="s">
        <v>13</v>
      </c>
      <c r="L87" s="32" t="s">
        <v>44</v>
      </c>
    </row>
    <row r="88" spans="1:12" ht="15.75">
      <c r="A88">
        <v>197</v>
      </c>
      <c r="B88" t="s">
        <v>39</v>
      </c>
      <c r="C88" s="36">
        <v>6006.7</v>
      </c>
      <c r="D88" s="33">
        <f t="shared" si="2"/>
        <v>100.11166666666666</v>
      </c>
      <c r="E88">
        <v>0.25</v>
      </c>
      <c r="F88">
        <v>0.5</v>
      </c>
      <c r="G88">
        <v>0.5</v>
      </c>
      <c r="H88">
        <v>1</v>
      </c>
      <c r="I88">
        <v>0.25</v>
      </c>
      <c r="J88">
        <v>2.5</v>
      </c>
      <c r="K88" t="s">
        <v>13</v>
      </c>
      <c r="L88" s="32" t="s">
        <v>45</v>
      </c>
    </row>
    <row r="89" spans="1:12" ht="15.75">
      <c r="A89">
        <v>198</v>
      </c>
      <c r="B89" t="s">
        <v>39</v>
      </c>
      <c r="C89" s="36">
        <v>4283.5</v>
      </c>
      <c r="D89" s="33">
        <f t="shared" si="2"/>
        <v>71.391666666666666</v>
      </c>
      <c r="E89">
        <v>0.25</v>
      </c>
      <c r="F89">
        <v>0.5</v>
      </c>
      <c r="G89">
        <v>0.5</v>
      </c>
      <c r="H89">
        <v>1</v>
      </c>
      <c r="I89">
        <v>0.25</v>
      </c>
      <c r="J89">
        <v>2.5</v>
      </c>
      <c r="K89" t="s">
        <v>13</v>
      </c>
    </row>
    <row r="90" spans="1:12" ht="15.75">
      <c r="A90">
        <v>199</v>
      </c>
      <c r="B90" t="s">
        <v>39</v>
      </c>
      <c r="C90" s="36">
        <v>5193.1000000000004</v>
      </c>
      <c r="D90" s="33">
        <f t="shared" si="2"/>
        <v>86.551666666666677</v>
      </c>
      <c r="E90">
        <v>0.25</v>
      </c>
      <c r="F90">
        <v>0.5</v>
      </c>
      <c r="G90">
        <v>0.5</v>
      </c>
      <c r="H90">
        <v>1</v>
      </c>
      <c r="I90">
        <v>0.25</v>
      </c>
      <c r="J90">
        <v>2.5</v>
      </c>
      <c r="K90" t="s">
        <v>13</v>
      </c>
    </row>
    <row r="91" spans="1:12" ht="15.75">
      <c r="A91">
        <v>200</v>
      </c>
      <c r="B91" t="s">
        <v>39</v>
      </c>
      <c r="C91" s="36">
        <v>2715.5</v>
      </c>
      <c r="D91" s="33">
        <f t="shared" si="2"/>
        <v>45.258333333333333</v>
      </c>
      <c r="E91">
        <v>0.25</v>
      </c>
      <c r="F91">
        <v>0.5</v>
      </c>
      <c r="G91">
        <v>0.5</v>
      </c>
      <c r="H91">
        <v>1</v>
      </c>
      <c r="I91">
        <v>0.25</v>
      </c>
      <c r="J91">
        <v>2.5</v>
      </c>
      <c r="K91" t="s">
        <v>13</v>
      </c>
      <c r="L91" s="32" t="s">
        <v>46</v>
      </c>
    </row>
    <row r="92" spans="1:12" ht="15.75">
      <c r="A92">
        <v>201</v>
      </c>
      <c r="B92" t="s">
        <v>39</v>
      </c>
      <c r="C92" s="36">
        <v>5377</v>
      </c>
      <c r="D92" s="33">
        <f t="shared" si="2"/>
        <v>89.61666666666666</v>
      </c>
      <c r="E92">
        <v>0.25</v>
      </c>
      <c r="F92">
        <v>0.5</v>
      </c>
      <c r="G92">
        <v>0.5</v>
      </c>
      <c r="H92">
        <v>1</v>
      </c>
      <c r="I92">
        <v>0.25</v>
      </c>
      <c r="J92">
        <v>2.5</v>
      </c>
      <c r="K92" t="s">
        <v>13</v>
      </c>
    </row>
    <row r="93" spans="1:12" ht="15.75">
      <c r="A93">
        <v>202</v>
      </c>
      <c r="B93" t="s">
        <v>39</v>
      </c>
      <c r="C93" s="36">
        <v>3990</v>
      </c>
      <c r="D93" s="33">
        <f t="shared" si="2"/>
        <v>66.5</v>
      </c>
      <c r="E93">
        <v>0.25</v>
      </c>
      <c r="F93">
        <v>0.5</v>
      </c>
      <c r="G93">
        <v>0.5</v>
      </c>
      <c r="H93">
        <v>1</v>
      </c>
      <c r="I93">
        <v>0.25</v>
      </c>
      <c r="J93">
        <v>2.5</v>
      </c>
      <c r="K93" t="s">
        <v>13</v>
      </c>
    </row>
    <row r="94" spans="1:12" ht="15.75">
      <c r="A94">
        <v>203</v>
      </c>
      <c r="B94" t="s">
        <v>39</v>
      </c>
      <c r="C94" s="36">
        <v>5683.9</v>
      </c>
      <c r="D94" s="33">
        <f t="shared" si="2"/>
        <v>94.731666666666655</v>
      </c>
      <c r="E94">
        <v>0.25</v>
      </c>
      <c r="F94">
        <v>0.5</v>
      </c>
      <c r="G94">
        <v>0.5</v>
      </c>
      <c r="H94">
        <v>1</v>
      </c>
      <c r="I94">
        <v>0.25</v>
      </c>
      <c r="J94">
        <v>2.5</v>
      </c>
      <c r="K94" t="s">
        <v>13</v>
      </c>
    </row>
    <row r="95" spans="1:12" ht="15.75">
      <c r="A95">
        <v>204</v>
      </c>
      <c r="B95" t="s">
        <v>39</v>
      </c>
      <c r="C95" s="36">
        <v>7446.6</v>
      </c>
      <c r="D95" s="33">
        <f t="shared" si="2"/>
        <v>124.11</v>
      </c>
      <c r="E95">
        <v>0.25</v>
      </c>
      <c r="F95">
        <v>0.5</v>
      </c>
      <c r="G95">
        <v>0.5</v>
      </c>
      <c r="H95">
        <v>1</v>
      </c>
      <c r="I95">
        <v>0.25</v>
      </c>
      <c r="J95">
        <v>2.5</v>
      </c>
      <c r="K95" t="s">
        <v>13</v>
      </c>
    </row>
    <row r="96" spans="1:12" ht="15.75">
      <c r="A96">
        <v>205</v>
      </c>
      <c r="B96" t="s">
        <v>39</v>
      </c>
      <c r="C96" s="36">
        <v>16858.5</v>
      </c>
      <c r="D96" s="33">
        <f t="shared" si="2"/>
        <v>280.97500000000002</v>
      </c>
      <c r="E96">
        <v>0.25</v>
      </c>
      <c r="F96">
        <v>0.5</v>
      </c>
      <c r="G96">
        <v>0.5</v>
      </c>
      <c r="H96">
        <v>1</v>
      </c>
      <c r="I96">
        <v>0.25</v>
      </c>
      <c r="J96">
        <v>2.5</v>
      </c>
      <c r="L96" s="32" t="s">
        <v>47</v>
      </c>
    </row>
    <row r="97" spans="1:12" ht="15.75"/>
    <row r="98" spans="1:12" ht="15.75">
      <c r="A98" s="1" t="s">
        <v>48</v>
      </c>
    </row>
    <row r="99" spans="1:12" ht="15.75">
      <c r="A99" t="s">
        <v>49</v>
      </c>
      <c r="B99" t="s">
        <v>50</v>
      </c>
      <c r="C99" s="36">
        <v>13.3</v>
      </c>
      <c r="D99" s="33">
        <f>C99/60</f>
        <v>0.22166666666666668</v>
      </c>
      <c r="E99" t="s">
        <v>51</v>
      </c>
      <c r="L99" s="32" t="s">
        <v>52</v>
      </c>
    </row>
    <row r="100" spans="1:12" ht="15.75">
      <c r="A100" t="s">
        <v>49</v>
      </c>
      <c r="B100" t="s">
        <v>53</v>
      </c>
      <c r="C100" s="36">
        <v>473.2</v>
      </c>
      <c r="D100" s="33">
        <f t="shared" ref="D100:D104" si="3">C100/60</f>
        <v>7.8866666666666667</v>
      </c>
      <c r="E100" t="s">
        <v>51</v>
      </c>
      <c r="L100" s="32" t="s">
        <v>52</v>
      </c>
    </row>
    <row r="101" spans="1:12" ht="15.75">
      <c r="A101" t="s">
        <v>49</v>
      </c>
      <c r="B101" t="s">
        <v>54</v>
      </c>
      <c r="C101" s="36">
        <v>0</v>
      </c>
      <c r="D101" s="33">
        <f t="shared" si="3"/>
        <v>0</v>
      </c>
      <c r="E101" t="s">
        <v>51</v>
      </c>
      <c r="L101" s="32" t="s">
        <v>52</v>
      </c>
    </row>
    <row r="102" spans="1:12" ht="15.75">
      <c r="A102" t="s">
        <v>49</v>
      </c>
      <c r="B102" t="s">
        <v>55</v>
      </c>
      <c r="C102" s="36">
        <v>579.79999999999995</v>
      </c>
      <c r="D102" s="33">
        <f t="shared" si="3"/>
        <v>9.6633333333333322</v>
      </c>
      <c r="E102" t="s">
        <v>51</v>
      </c>
      <c r="L102" s="32" t="s">
        <v>52</v>
      </c>
    </row>
    <row r="103" spans="1:12" ht="15.75">
      <c r="A103" t="s">
        <v>49</v>
      </c>
      <c r="B103" t="s">
        <v>56</v>
      </c>
      <c r="C103" s="36">
        <v>599</v>
      </c>
      <c r="D103" s="33">
        <f t="shared" si="3"/>
        <v>9.9833333333333325</v>
      </c>
      <c r="E103" t="s">
        <v>51</v>
      </c>
      <c r="L103" s="32" t="s">
        <v>52</v>
      </c>
    </row>
    <row r="104" spans="1:12" ht="15.75">
      <c r="A104" t="s">
        <v>49</v>
      </c>
      <c r="B104" t="s">
        <v>57</v>
      </c>
      <c r="C104" s="36">
        <v>3845</v>
      </c>
      <c r="D104" s="33">
        <f t="shared" si="3"/>
        <v>64.083333333333329</v>
      </c>
      <c r="E104" t="s">
        <v>51</v>
      </c>
      <c r="L104" s="32" t="s">
        <v>52</v>
      </c>
    </row>
    <row r="105" spans="1:12" ht="15.75"/>
    <row r="106" spans="1:12" ht="15.75"/>
    <row r="107" spans="1:12" ht="15.75"/>
    <row r="108" spans="1:12" ht="15.75"/>
    <row r="112" spans="1:12" ht="15.75">
      <c r="B112" s="1"/>
      <c r="D112" s="31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E16" sqref="E16"/>
    </sheetView>
  </sheetViews>
  <sheetFormatPr defaultColWidth="11" defaultRowHeight="15.95"/>
  <cols>
    <col min="1" max="1" width="11" bestFit="1" customWidth="1"/>
    <col min="5" max="5" width="12.875" bestFit="1" customWidth="1"/>
  </cols>
  <sheetData>
    <row r="1" spans="1:6" s="1" customFormat="1" ht="15.7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ht="15.75">
      <c r="A2" s="1" t="s">
        <v>53</v>
      </c>
      <c r="B2" s="1" t="s">
        <v>63</v>
      </c>
      <c r="C2" s="1" t="s">
        <v>64</v>
      </c>
      <c r="D2" s="1" t="s">
        <v>65</v>
      </c>
    </row>
    <row r="3" spans="1:6" ht="15.75">
      <c r="A3" t="s">
        <v>66</v>
      </c>
      <c r="B3" t="s">
        <v>63</v>
      </c>
      <c r="C3" t="s">
        <v>64</v>
      </c>
      <c r="D3" s="2" t="s">
        <v>67</v>
      </c>
    </row>
    <row r="4" spans="1:6" ht="15.75">
      <c r="A4" t="s">
        <v>68</v>
      </c>
      <c r="D4">
        <v>10</v>
      </c>
    </row>
    <row r="5" spans="1:6" ht="15.75">
      <c r="A5" t="s">
        <v>69</v>
      </c>
      <c r="B5" t="s">
        <v>70</v>
      </c>
      <c r="C5" t="s">
        <v>64</v>
      </c>
    </row>
    <row r="6" spans="1:6" ht="15.75">
      <c r="A6" t="s">
        <v>71</v>
      </c>
      <c r="B6" t="s">
        <v>70</v>
      </c>
      <c r="C6" t="s">
        <v>64</v>
      </c>
    </row>
    <row r="7" spans="1:6" ht="15.75">
      <c r="A7" t="s">
        <v>72</v>
      </c>
    </row>
    <row r="8" spans="1:6" ht="15.75">
      <c r="A8" t="s">
        <v>73</v>
      </c>
    </row>
    <row r="9" spans="1:6" ht="15.75">
      <c r="A9" t="s">
        <v>74</v>
      </c>
    </row>
    <row r="10" spans="1:6" ht="15.75">
      <c r="A10" t="s">
        <v>75</v>
      </c>
    </row>
    <row r="11" spans="1:6" ht="15.75">
      <c r="A11" t="s">
        <v>76</v>
      </c>
    </row>
    <row r="12" spans="1:6" ht="15.75">
      <c r="A12" t="s">
        <v>77</v>
      </c>
    </row>
    <row r="13" spans="1:6" ht="15.75">
      <c r="A13" t="s">
        <v>78</v>
      </c>
    </row>
    <row r="14" spans="1:6" ht="15.75">
      <c r="A14" t="s">
        <v>79</v>
      </c>
    </row>
    <row r="15" spans="1:6" ht="15.75">
      <c r="A15" t="s">
        <v>80</v>
      </c>
    </row>
    <row r="16" spans="1:6" ht="15.75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</row>
    <row r="17" spans="1:5" ht="15.75">
      <c r="A17" t="s">
        <v>82</v>
      </c>
      <c r="B17" t="s">
        <v>82</v>
      </c>
      <c r="C17" t="s">
        <v>83</v>
      </c>
      <c r="D17" t="s">
        <v>86</v>
      </c>
    </row>
    <row r="18" spans="1:5" ht="15.75">
      <c r="A18" t="s">
        <v>87</v>
      </c>
      <c r="B18" t="s">
        <v>88</v>
      </c>
      <c r="C18" t="s">
        <v>64</v>
      </c>
      <c r="D18">
        <v>10</v>
      </c>
    </row>
    <row r="19" spans="1:5" ht="15.75">
      <c r="A19" t="s">
        <v>89</v>
      </c>
      <c r="B19" t="s">
        <v>90</v>
      </c>
      <c r="C19" t="s">
        <v>64</v>
      </c>
    </row>
    <row r="20" spans="1:5" ht="15.75">
      <c r="A20" t="s">
        <v>91</v>
      </c>
      <c r="B20" t="s">
        <v>90</v>
      </c>
      <c r="C20" t="s">
        <v>64</v>
      </c>
    </row>
    <row r="21" spans="1:5" ht="15.75">
      <c r="A21" t="s">
        <v>92</v>
      </c>
      <c r="B21" t="s">
        <v>90</v>
      </c>
      <c r="C21" t="s">
        <v>64</v>
      </c>
    </row>
    <row r="22" spans="1:5" ht="15.75">
      <c r="A22" t="s">
        <v>93</v>
      </c>
      <c r="B22" t="s">
        <v>90</v>
      </c>
      <c r="C22" t="s">
        <v>64</v>
      </c>
    </row>
    <row r="23" spans="1:5" ht="15.75">
      <c r="A23" s="1" t="s">
        <v>55</v>
      </c>
      <c r="B23" s="1" t="s">
        <v>94</v>
      </c>
      <c r="C23" s="1" t="s">
        <v>64</v>
      </c>
      <c r="D23" s="1" t="s">
        <v>65</v>
      </c>
      <c r="E23" s="1"/>
    </row>
    <row r="24" spans="1:5" ht="15.75">
      <c r="A24" t="s">
        <v>94</v>
      </c>
      <c r="B24" t="s">
        <v>94</v>
      </c>
      <c r="C24" t="s">
        <v>64</v>
      </c>
      <c r="D24" t="s">
        <v>67</v>
      </c>
    </row>
    <row r="25" spans="1:5" ht="15.75">
      <c r="A25" t="s">
        <v>86</v>
      </c>
    </row>
    <row r="26" spans="1:5" ht="15.75">
      <c r="A26" t="s">
        <v>95</v>
      </c>
    </row>
    <row r="27" spans="1:5" ht="15.75">
      <c r="A27" t="s">
        <v>96</v>
      </c>
    </row>
    <row r="28" spans="1:5" ht="15.75">
      <c r="A28" t="s">
        <v>97</v>
      </c>
    </row>
    <row r="29" spans="1:5" ht="15.75">
      <c r="A29" t="s">
        <v>98</v>
      </c>
    </row>
    <row r="30" spans="1:5" ht="15.75">
      <c r="A30" t="s">
        <v>99</v>
      </c>
    </row>
    <row r="31" spans="1:5" ht="15.75">
      <c r="A31" t="s">
        <v>100</v>
      </c>
    </row>
    <row r="32" spans="1:5" ht="15.75">
      <c r="A32" t="s">
        <v>101</v>
      </c>
    </row>
    <row r="33" spans="1:5" ht="15.75">
      <c r="A33" t="s">
        <v>102</v>
      </c>
    </row>
    <row r="34" spans="1:5" ht="15.75">
      <c r="A34" s="1" t="s">
        <v>103</v>
      </c>
      <c r="B34" s="1" t="s">
        <v>103</v>
      </c>
      <c r="C34" s="1" t="s">
        <v>64</v>
      </c>
      <c r="D34" s="1">
        <v>70</v>
      </c>
      <c r="E34" s="1"/>
    </row>
    <row r="35" spans="1:5" ht="15.75">
      <c r="A35" t="s">
        <v>104</v>
      </c>
    </row>
    <row r="36" spans="1:5" ht="15.75">
      <c r="A36" t="s">
        <v>105</v>
      </c>
    </row>
    <row r="37" spans="1:5" ht="15.75">
      <c r="A37" t="s">
        <v>106</v>
      </c>
    </row>
    <row r="38" spans="1:5" ht="15.75">
      <c r="A38" t="s">
        <v>107</v>
      </c>
    </row>
    <row r="39" spans="1:5" ht="15.75">
      <c r="A39" t="s">
        <v>108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11" sqref="B11"/>
    </sheetView>
  </sheetViews>
  <sheetFormatPr defaultColWidth="11" defaultRowHeight="15.95"/>
  <sheetData>
    <row r="1" spans="1:3" ht="15.75">
      <c r="A1" s="1" t="s">
        <v>0</v>
      </c>
      <c r="B1" s="1" t="s">
        <v>109</v>
      </c>
      <c r="C1" s="1" t="s">
        <v>110</v>
      </c>
    </row>
    <row r="2" spans="1:3" ht="15.75">
      <c r="A2">
        <v>100</v>
      </c>
      <c r="B2">
        <v>1</v>
      </c>
      <c r="C2">
        <v>10</v>
      </c>
    </row>
    <row r="3" spans="1:3" ht="15.75">
      <c r="A3">
        <v>101</v>
      </c>
      <c r="B3">
        <v>1</v>
      </c>
      <c r="C3">
        <v>20</v>
      </c>
    </row>
    <row r="4" spans="1:3" ht="15.75">
      <c r="A4">
        <v>102</v>
      </c>
      <c r="B4">
        <v>2</v>
      </c>
      <c r="C4">
        <v>10</v>
      </c>
    </row>
    <row r="5" spans="1:3" ht="15.75">
      <c r="A5">
        <v>103</v>
      </c>
      <c r="B5">
        <v>2</v>
      </c>
      <c r="C5">
        <v>20</v>
      </c>
    </row>
    <row r="6" spans="1:3" ht="15.75">
      <c r="A6">
        <v>104</v>
      </c>
      <c r="B6" t="s">
        <v>86</v>
      </c>
    </row>
    <row r="7" spans="1:3" ht="15.75">
      <c r="A7">
        <v>105</v>
      </c>
      <c r="B7">
        <v>3</v>
      </c>
      <c r="C7">
        <v>10</v>
      </c>
    </row>
    <row r="8" spans="1:3" ht="15.75">
      <c r="A8">
        <v>106</v>
      </c>
      <c r="B8">
        <v>3</v>
      </c>
      <c r="C8">
        <v>20</v>
      </c>
    </row>
    <row r="9" spans="1:3" ht="15.75">
      <c r="A9">
        <v>107</v>
      </c>
      <c r="B9">
        <v>4</v>
      </c>
      <c r="C9">
        <v>10</v>
      </c>
    </row>
    <row r="10" spans="1:3" ht="15.75">
      <c r="A10">
        <v>108</v>
      </c>
      <c r="B10">
        <v>4</v>
      </c>
      <c r="C10">
        <v>20</v>
      </c>
    </row>
    <row r="11" spans="1:3" ht="15.75">
      <c r="A11">
        <v>109</v>
      </c>
      <c r="B11" t="s">
        <v>86</v>
      </c>
    </row>
    <row r="12" spans="1:3" ht="15.75">
      <c r="A12">
        <v>110</v>
      </c>
      <c r="B12">
        <v>5</v>
      </c>
      <c r="C12">
        <v>10</v>
      </c>
    </row>
    <row r="13" spans="1:3" ht="15.75">
      <c r="A13">
        <v>111</v>
      </c>
      <c r="B13">
        <v>5</v>
      </c>
      <c r="C13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6"/>
  <sheetViews>
    <sheetView workbookViewId="0"/>
  </sheetViews>
  <sheetFormatPr defaultColWidth="11" defaultRowHeight="15.95"/>
  <cols>
    <col min="1" max="1" width="8.375" style="1" bestFit="1" customWidth="1"/>
    <col min="2" max="3" width="8.125" bestFit="1" customWidth="1"/>
    <col min="4" max="4" width="11.125" bestFit="1" customWidth="1"/>
    <col min="5" max="5" width="8.875" bestFit="1" customWidth="1"/>
    <col min="6" max="6" width="8.5" bestFit="1" customWidth="1"/>
    <col min="7" max="7" width="9.5" bestFit="1" customWidth="1"/>
    <col min="8" max="8" width="7.875" bestFit="1" customWidth="1"/>
    <col min="9" max="12" width="8.125" bestFit="1" customWidth="1"/>
    <col min="13" max="13" width="9.5" bestFit="1" customWidth="1"/>
    <col min="14" max="14" width="13" bestFit="1" customWidth="1"/>
    <col min="15" max="17" width="8.125" bestFit="1" customWidth="1"/>
    <col min="18" max="18" width="11.125" bestFit="1" customWidth="1"/>
    <col min="19" max="19" width="9.5" bestFit="1" customWidth="1"/>
    <col min="20" max="20" width="7.875" bestFit="1" customWidth="1"/>
    <col min="21" max="21" width="7.375" bestFit="1" customWidth="1"/>
  </cols>
  <sheetData>
    <row r="1" spans="1:20" ht="15.75">
      <c r="A1" s="1">
        <v>511</v>
      </c>
      <c r="B1" s="1" t="s">
        <v>111</v>
      </c>
    </row>
    <row r="2" spans="1:20" s="1" customFormat="1" ht="15.75">
      <c r="A2" s="3" t="s">
        <v>112</v>
      </c>
      <c r="B2" s="3">
        <v>5</v>
      </c>
      <c r="C2" s="3">
        <v>6</v>
      </c>
      <c r="D2" s="3">
        <v>7</v>
      </c>
      <c r="E2" s="3">
        <v>8</v>
      </c>
      <c r="F2" s="3">
        <v>9</v>
      </c>
      <c r="G2" s="3">
        <v>10</v>
      </c>
      <c r="H2" s="3">
        <v>11</v>
      </c>
      <c r="I2" s="3">
        <v>12</v>
      </c>
      <c r="J2" s="3">
        <v>13</v>
      </c>
      <c r="K2" s="3">
        <v>14</v>
      </c>
      <c r="L2" s="3">
        <v>15</v>
      </c>
      <c r="M2" s="3">
        <v>16</v>
      </c>
      <c r="N2" s="3">
        <v>17</v>
      </c>
      <c r="O2" s="3">
        <v>18</v>
      </c>
      <c r="P2" s="3">
        <v>19</v>
      </c>
      <c r="Q2" s="3">
        <v>20</v>
      </c>
      <c r="S2" s="1" t="s">
        <v>113</v>
      </c>
    </row>
    <row r="3" spans="1:20" ht="15.75">
      <c r="A3" s="3">
        <v>100</v>
      </c>
      <c r="B3" s="4">
        <v>1021.33</v>
      </c>
      <c r="C3" s="4">
        <v>968.01</v>
      </c>
      <c r="D3" s="4">
        <v>1021.68</v>
      </c>
      <c r="E3" s="4">
        <v>1021.18</v>
      </c>
      <c r="F3" s="4">
        <v>1019.25</v>
      </c>
      <c r="G3" s="4">
        <v>1021.6</v>
      </c>
      <c r="H3" s="4"/>
      <c r="I3" s="4">
        <v>1021.22</v>
      </c>
      <c r="J3" s="4">
        <v>1021.3</v>
      </c>
      <c r="K3" s="4">
        <v>1021.62</v>
      </c>
      <c r="L3" s="4">
        <v>1022.2</v>
      </c>
      <c r="M3" s="4">
        <v>1021.82</v>
      </c>
      <c r="N3" s="4">
        <v>1021.54</v>
      </c>
      <c r="O3" s="4">
        <v>1021.86</v>
      </c>
      <c r="P3" s="4">
        <v>1022.03</v>
      </c>
      <c r="Q3" s="4">
        <v>1020.84</v>
      </c>
      <c r="R3" s="29">
        <v>1</v>
      </c>
      <c r="S3" s="23">
        <v>968.01099999999997</v>
      </c>
      <c r="T3" s="23">
        <v>2768.2087000000001</v>
      </c>
    </row>
    <row r="4" spans="1:20" ht="15.75">
      <c r="A4" s="3">
        <v>120</v>
      </c>
      <c r="B4" s="4">
        <v>1021.51</v>
      </c>
      <c r="C4" s="4">
        <v>972.14</v>
      </c>
      <c r="D4" s="4">
        <v>1021.68</v>
      </c>
      <c r="E4" s="4">
        <v>1021.18</v>
      </c>
      <c r="F4" s="4">
        <v>1019.25</v>
      </c>
      <c r="G4" s="4">
        <v>1021.6</v>
      </c>
      <c r="H4" s="4"/>
      <c r="I4" s="4">
        <v>1021.22</v>
      </c>
      <c r="J4" s="4">
        <v>1021.3</v>
      </c>
      <c r="K4" s="4">
        <v>1021.62</v>
      </c>
      <c r="L4" s="4">
        <v>1022.2</v>
      </c>
      <c r="M4" s="4">
        <v>1021.82</v>
      </c>
      <c r="N4" s="4">
        <v>1021.54</v>
      </c>
      <c r="O4" s="4">
        <v>1021.86</v>
      </c>
      <c r="P4" s="4">
        <v>1022.03</v>
      </c>
      <c r="Q4" s="4">
        <v>1020.84</v>
      </c>
      <c r="R4" s="29">
        <v>2</v>
      </c>
      <c r="S4" s="24">
        <v>969.04100000000005</v>
      </c>
      <c r="T4" s="25">
        <v>2771.5918000000001</v>
      </c>
    </row>
    <row r="5" spans="1:20" ht="15.75">
      <c r="A5" s="3">
        <v>140</v>
      </c>
      <c r="B5" s="4">
        <v>1021.69</v>
      </c>
      <c r="C5" s="4">
        <v>973.94</v>
      </c>
      <c r="D5" s="4">
        <v>1021.68</v>
      </c>
      <c r="E5" s="4">
        <v>1021.18</v>
      </c>
      <c r="F5" s="4">
        <v>1019.25</v>
      </c>
      <c r="G5" s="4">
        <v>1021.6</v>
      </c>
      <c r="H5" s="4"/>
      <c r="I5" s="4">
        <v>1021.22</v>
      </c>
      <c r="J5" s="4">
        <v>1021.3</v>
      </c>
      <c r="K5" s="4">
        <v>1021.62</v>
      </c>
      <c r="L5" s="4">
        <v>1022.2</v>
      </c>
      <c r="M5" s="4">
        <v>1021.82</v>
      </c>
      <c r="N5" s="4">
        <v>1021.54</v>
      </c>
      <c r="O5" s="4">
        <v>1021.86</v>
      </c>
      <c r="P5" s="4">
        <v>1022.03</v>
      </c>
      <c r="Q5" s="4">
        <v>1020.84</v>
      </c>
      <c r="R5" s="29">
        <v>3</v>
      </c>
      <c r="S5" s="26">
        <v>969.61234999999999</v>
      </c>
      <c r="T5" s="26">
        <v>2773.6433200000001</v>
      </c>
    </row>
    <row r="6" spans="1:20" ht="15.75">
      <c r="A6" s="3">
        <v>160</v>
      </c>
      <c r="B6" s="4">
        <v>1021.68</v>
      </c>
      <c r="C6" s="4">
        <v>973.17</v>
      </c>
      <c r="D6" s="4">
        <v>1021.68</v>
      </c>
      <c r="E6" s="4">
        <v>1021.18</v>
      </c>
      <c r="F6" s="4">
        <v>1019.25</v>
      </c>
      <c r="G6" s="4">
        <v>1021.6</v>
      </c>
      <c r="H6" s="4"/>
      <c r="I6" s="4">
        <v>1021.22</v>
      </c>
      <c r="J6" s="4">
        <v>1021.3</v>
      </c>
      <c r="K6" s="4">
        <v>1021.62</v>
      </c>
      <c r="L6" s="4">
        <v>1022.2</v>
      </c>
      <c r="M6" s="4">
        <v>1021.82</v>
      </c>
      <c r="N6" s="4">
        <v>1021.54</v>
      </c>
      <c r="O6" s="4">
        <v>1021.86</v>
      </c>
      <c r="P6" s="4">
        <v>1022.03</v>
      </c>
      <c r="Q6" s="4">
        <v>1020.84</v>
      </c>
      <c r="R6" s="29">
        <v>4</v>
      </c>
      <c r="S6" s="27">
        <v>970.92246</v>
      </c>
      <c r="T6" s="27">
        <v>2778.0868799999998</v>
      </c>
    </row>
    <row r="7" spans="1:20" ht="15.75">
      <c r="A7" s="3">
        <v>180</v>
      </c>
      <c r="B7" s="4">
        <v>1021.68</v>
      </c>
      <c r="C7" s="4">
        <v>972.24</v>
      </c>
      <c r="D7" s="4">
        <v>1021.68</v>
      </c>
      <c r="E7" s="4">
        <v>1021.18</v>
      </c>
      <c r="F7" s="4">
        <v>1019.25</v>
      </c>
      <c r="G7" s="4">
        <v>1021.6</v>
      </c>
      <c r="H7" s="4"/>
      <c r="I7" s="4">
        <v>1021.22</v>
      </c>
      <c r="J7" s="4">
        <v>1021.3</v>
      </c>
      <c r="K7" s="4">
        <v>1021.62</v>
      </c>
      <c r="L7" s="4">
        <v>1022.2</v>
      </c>
      <c r="M7" s="4">
        <v>1021.82</v>
      </c>
      <c r="N7" s="4">
        <v>1021.54</v>
      </c>
      <c r="O7" s="4">
        <v>1021.86</v>
      </c>
      <c r="P7" s="4">
        <v>1022.03</v>
      </c>
      <c r="Q7" s="4">
        <v>1020.84</v>
      </c>
      <c r="R7" s="30">
        <v>5</v>
      </c>
      <c r="S7" s="28">
        <v>972.21483333333344</v>
      </c>
      <c r="T7" s="28">
        <v>2780.8593466666666</v>
      </c>
    </row>
    <row r="8" spans="1:20" ht="15.75">
      <c r="A8" s="3">
        <v>193</v>
      </c>
      <c r="B8" s="4">
        <v>1021.72</v>
      </c>
      <c r="C8" s="4">
        <v>973.66</v>
      </c>
      <c r="D8" s="4">
        <v>1021.68</v>
      </c>
      <c r="E8" s="4">
        <v>1021.18</v>
      </c>
      <c r="F8" s="4">
        <v>1019.25</v>
      </c>
      <c r="G8" s="4">
        <v>1021.6</v>
      </c>
      <c r="H8" s="4"/>
      <c r="I8" s="4">
        <v>1021.22</v>
      </c>
      <c r="J8" s="4">
        <v>1021.3</v>
      </c>
      <c r="K8" s="4">
        <v>1021.62</v>
      </c>
      <c r="L8" s="4">
        <v>1022.2</v>
      </c>
      <c r="M8" s="4">
        <v>1021.82</v>
      </c>
      <c r="N8" s="4">
        <v>1021.54</v>
      </c>
      <c r="O8" s="4">
        <v>1021.86</v>
      </c>
      <c r="P8" s="4">
        <v>1022.03</v>
      </c>
      <c r="Q8" s="4">
        <v>1020.84</v>
      </c>
      <c r="R8" s="30">
        <v>6</v>
      </c>
      <c r="S8" s="6">
        <v>973.03261904761894</v>
      </c>
      <c r="T8" s="6">
        <v>2782.9540387096781</v>
      </c>
    </row>
    <row r="9" spans="1:20" ht="15.75">
      <c r="A9" s="1" t="s">
        <v>114</v>
      </c>
      <c r="B9" s="6">
        <f>AVERAGE(B3:B8)</f>
        <v>1021.6016666666668</v>
      </c>
      <c r="C9" s="6">
        <f>C3</f>
        <v>968.01</v>
      </c>
      <c r="D9" s="6">
        <f t="shared" ref="D9:Q9" si="0">AVERAGE(D3:D8)</f>
        <v>1021.68</v>
      </c>
      <c r="E9" s="6">
        <f t="shared" si="0"/>
        <v>1021.18</v>
      </c>
      <c r="F9" s="6">
        <f t="shared" si="0"/>
        <v>1019.25</v>
      </c>
      <c r="G9" s="6">
        <f t="shared" si="0"/>
        <v>1021.6</v>
      </c>
      <c r="H9" s="6"/>
      <c r="I9" s="6">
        <f t="shared" si="0"/>
        <v>1021.2200000000001</v>
      </c>
      <c r="J9" s="6">
        <f t="shared" si="0"/>
        <v>1021.3000000000001</v>
      </c>
      <c r="K9" s="6">
        <f t="shared" si="0"/>
        <v>1021.62</v>
      </c>
      <c r="L9" s="6">
        <f t="shared" si="0"/>
        <v>1022.1999999999999</v>
      </c>
      <c r="M9" s="6">
        <f t="shared" si="0"/>
        <v>1021.82</v>
      </c>
      <c r="N9" s="6">
        <f t="shared" si="0"/>
        <v>1021.54</v>
      </c>
      <c r="O9" s="6">
        <f t="shared" si="0"/>
        <v>1021.86</v>
      </c>
      <c r="P9" s="6">
        <f t="shared" si="0"/>
        <v>1022.0299999999999</v>
      </c>
      <c r="Q9" s="6">
        <f t="shared" si="0"/>
        <v>1020.84</v>
      </c>
    </row>
    <row r="12" spans="1:20" ht="15.75">
      <c r="A12" s="1">
        <v>1462</v>
      </c>
      <c r="B12" s="1" t="s">
        <v>111</v>
      </c>
    </row>
    <row r="13" spans="1:20" ht="15.75">
      <c r="A13" s="3" t="s">
        <v>112</v>
      </c>
      <c r="B13" s="3">
        <v>5</v>
      </c>
      <c r="C13" s="3">
        <v>6</v>
      </c>
      <c r="D13" s="3">
        <v>7</v>
      </c>
      <c r="E13" s="3">
        <v>8</v>
      </c>
      <c r="F13" s="3">
        <v>9</v>
      </c>
      <c r="G13" s="3">
        <v>10</v>
      </c>
      <c r="H13" s="3">
        <v>11</v>
      </c>
      <c r="I13" s="3">
        <v>12</v>
      </c>
      <c r="J13" s="3">
        <v>13</v>
      </c>
      <c r="K13" s="3">
        <v>14</v>
      </c>
      <c r="L13" s="3">
        <v>15</v>
      </c>
      <c r="M13" s="3">
        <v>16</v>
      </c>
      <c r="N13" s="3">
        <v>17</v>
      </c>
      <c r="O13" s="3">
        <v>18</v>
      </c>
      <c r="P13" s="3">
        <v>19</v>
      </c>
      <c r="Q13" s="3">
        <v>20</v>
      </c>
    </row>
    <row r="14" spans="1:20" ht="15.75">
      <c r="A14" s="3">
        <v>100</v>
      </c>
      <c r="B14" s="4">
        <v>2922.4</v>
      </c>
      <c r="C14" s="4">
        <v>2768.22</v>
      </c>
      <c r="D14" s="4">
        <v>2920.29</v>
      </c>
      <c r="E14" s="4">
        <v>2921.82</v>
      </c>
      <c r="F14" s="4">
        <v>2913.19</v>
      </c>
      <c r="G14" s="4">
        <v>2921.59</v>
      </c>
      <c r="H14" s="4"/>
      <c r="I14" s="4">
        <v>2921.46</v>
      </c>
      <c r="J14" s="4">
        <v>2921.37</v>
      </c>
      <c r="K14" s="4">
        <v>2921.1</v>
      </c>
      <c r="L14" s="4">
        <v>2921.79</v>
      </c>
      <c r="M14" s="4">
        <v>2922.31</v>
      </c>
      <c r="N14" s="4">
        <v>2920.88</v>
      </c>
      <c r="O14" s="4">
        <v>2919.33</v>
      </c>
      <c r="P14" s="4">
        <v>2921.33</v>
      </c>
      <c r="Q14" s="4">
        <v>2921.72</v>
      </c>
    </row>
    <row r="15" spans="1:20" ht="15.75">
      <c r="A15" s="3">
        <v>120</v>
      </c>
      <c r="B15" s="4">
        <v>2922.2</v>
      </c>
      <c r="C15" s="4">
        <v>2780.3</v>
      </c>
      <c r="D15" s="4">
        <v>2920.4</v>
      </c>
      <c r="E15" s="4">
        <v>2921.82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0" ht="15.75">
      <c r="A16" s="3">
        <v>140</v>
      </c>
      <c r="B16" s="4">
        <v>2922.82</v>
      </c>
      <c r="C16" s="4">
        <v>2785.75</v>
      </c>
      <c r="D16" s="4">
        <v>2920.82</v>
      </c>
      <c r="E16" s="4">
        <v>2921.82</v>
      </c>
      <c r="F16" s="4">
        <v>2913.49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21" ht="15.75">
      <c r="A17" s="3">
        <v>160</v>
      </c>
      <c r="B17" s="4">
        <v>2922.73</v>
      </c>
      <c r="C17" s="4">
        <v>2783.48</v>
      </c>
      <c r="D17" s="4">
        <v>2920.99</v>
      </c>
      <c r="E17" s="4">
        <v>2921.82</v>
      </c>
      <c r="F17" s="4">
        <v>2913.62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21" ht="15.75">
      <c r="A18" s="3">
        <v>180</v>
      </c>
      <c r="B18" s="4">
        <v>2922.79</v>
      </c>
      <c r="C18" s="4">
        <v>2780.72</v>
      </c>
      <c r="D18" s="4">
        <v>2920.88</v>
      </c>
      <c r="E18" s="4">
        <v>2921.82</v>
      </c>
      <c r="F18" s="4">
        <v>2913.65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21" ht="15.75">
      <c r="A19" s="3">
        <v>193</v>
      </c>
      <c r="B19" s="4">
        <v>2922.64</v>
      </c>
      <c r="C19" s="4">
        <v>2785.4</v>
      </c>
      <c r="D19" s="4">
        <v>2920.96</v>
      </c>
      <c r="E19" s="4">
        <v>2921.82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21" ht="15.75">
      <c r="A20" s="1" t="s">
        <v>114</v>
      </c>
      <c r="B20" s="6">
        <f>AVERAGE(B14:B19)</f>
        <v>2922.5966666666664</v>
      </c>
      <c r="C20" s="6">
        <f>C14</f>
        <v>2768.22</v>
      </c>
      <c r="D20" s="6">
        <f>AVERAGE(D14:D19)</f>
        <v>2920.7233333333334</v>
      </c>
      <c r="E20" s="6">
        <f t="shared" ref="E20:Q20" si="1">AVERAGE(E14:E19)</f>
        <v>2921.82</v>
      </c>
      <c r="F20" s="6">
        <f t="shared" si="1"/>
        <v>2913.4874999999997</v>
      </c>
      <c r="G20" s="6">
        <f t="shared" si="1"/>
        <v>2921.59</v>
      </c>
      <c r="H20" s="6"/>
      <c r="I20" s="6">
        <f t="shared" si="1"/>
        <v>2921.46</v>
      </c>
      <c r="J20" s="6">
        <f t="shared" si="1"/>
        <v>2921.37</v>
      </c>
      <c r="K20" s="6">
        <f t="shared" si="1"/>
        <v>2921.1</v>
      </c>
      <c r="L20" s="6">
        <f t="shared" si="1"/>
        <v>2921.79</v>
      </c>
      <c r="M20" s="6">
        <f t="shared" si="1"/>
        <v>2922.31</v>
      </c>
      <c r="N20" s="6">
        <f t="shared" si="1"/>
        <v>2920.88</v>
      </c>
      <c r="O20" s="6">
        <f t="shared" si="1"/>
        <v>2919.33</v>
      </c>
      <c r="P20" s="6">
        <f t="shared" si="1"/>
        <v>2921.33</v>
      </c>
      <c r="Q20" s="6">
        <f t="shared" si="1"/>
        <v>2921.72</v>
      </c>
    </row>
    <row r="23" spans="1:21" ht="15.75">
      <c r="B23">
        <v>5</v>
      </c>
      <c r="C23">
        <v>6</v>
      </c>
      <c r="D23">
        <v>7</v>
      </c>
      <c r="E23">
        <v>8</v>
      </c>
      <c r="F23">
        <v>9</v>
      </c>
      <c r="G23">
        <v>10</v>
      </c>
      <c r="H23">
        <v>11</v>
      </c>
      <c r="I23">
        <v>12</v>
      </c>
      <c r="J23">
        <v>13</v>
      </c>
      <c r="K23">
        <v>14</v>
      </c>
      <c r="L23">
        <v>15</v>
      </c>
      <c r="M23">
        <v>16</v>
      </c>
      <c r="N23">
        <v>17</v>
      </c>
      <c r="O23">
        <v>18</v>
      </c>
      <c r="P23">
        <v>19</v>
      </c>
      <c r="Q23">
        <v>20</v>
      </c>
    </row>
    <row r="24" spans="1:21" ht="15.75">
      <c r="A24" s="1">
        <v>1022</v>
      </c>
      <c r="B24" s="5">
        <f>B9</f>
        <v>1021.6016666666668</v>
      </c>
      <c r="C24" s="5">
        <f>S7</f>
        <v>972.21483333333344</v>
      </c>
      <c r="D24" s="5">
        <f t="shared" ref="D24:Q24" si="2">D9</f>
        <v>1021.68</v>
      </c>
      <c r="E24" s="5">
        <f t="shared" si="2"/>
        <v>1021.18</v>
      </c>
      <c r="F24" s="5">
        <f t="shared" si="2"/>
        <v>1019.25</v>
      </c>
      <c r="G24" s="5">
        <f t="shared" si="2"/>
        <v>1021.6</v>
      </c>
      <c r="H24" s="5">
        <f t="shared" si="2"/>
        <v>0</v>
      </c>
      <c r="I24" s="5">
        <f t="shared" si="2"/>
        <v>1021.2200000000001</v>
      </c>
      <c r="J24" s="5">
        <f t="shared" si="2"/>
        <v>1021.3000000000001</v>
      </c>
      <c r="K24" s="5">
        <f t="shared" si="2"/>
        <v>1021.62</v>
      </c>
      <c r="L24" s="5">
        <f t="shared" si="2"/>
        <v>1022.1999999999999</v>
      </c>
      <c r="M24" s="5">
        <f t="shared" si="2"/>
        <v>1021.82</v>
      </c>
      <c r="N24" s="5">
        <f t="shared" si="2"/>
        <v>1021.54</v>
      </c>
      <c r="O24" s="5">
        <f t="shared" si="2"/>
        <v>1021.86</v>
      </c>
      <c r="P24" s="5">
        <f t="shared" si="2"/>
        <v>1022.0299999999999</v>
      </c>
      <c r="Q24" s="5">
        <f t="shared" si="2"/>
        <v>1020.84</v>
      </c>
    </row>
    <row r="25" spans="1:21" ht="15.75">
      <c r="A25" s="7">
        <v>2921.64</v>
      </c>
      <c r="B25" s="5">
        <f>B20</f>
        <v>2922.5966666666664</v>
      </c>
      <c r="C25" s="5">
        <f>T7</f>
        <v>2780.8593466666666</v>
      </c>
      <c r="D25" s="5">
        <f t="shared" ref="D25:Q25" si="3">D20</f>
        <v>2920.7233333333334</v>
      </c>
      <c r="E25" s="5">
        <f t="shared" si="3"/>
        <v>2921.82</v>
      </c>
      <c r="F25" s="5">
        <f t="shared" si="3"/>
        <v>2913.4874999999997</v>
      </c>
      <c r="G25" s="5">
        <f t="shared" si="3"/>
        <v>2921.59</v>
      </c>
      <c r="H25" s="5">
        <f t="shared" si="3"/>
        <v>0</v>
      </c>
      <c r="I25" s="5">
        <f t="shared" si="3"/>
        <v>2921.46</v>
      </c>
      <c r="J25" s="5">
        <f t="shared" si="3"/>
        <v>2921.37</v>
      </c>
      <c r="K25" s="5">
        <f t="shared" si="3"/>
        <v>2921.1</v>
      </c>
      <c r="L25" s="5">
        <f t="shared" si="3"/>
        <v>2921.79</v>
      </c>
      <c r="M25" s="5">
        <f t="shared" si="3"/>
        <v>2922.31</v>
      </c>
      <c r="N25" s="5">
        <f t="shared" si="3"/>
        <v>2920.88</v>
      </c>
      <c r="O25" s="5">
        <f t="shared" si="3"/>
        <v>2919.33</v>
      </c>
      <c r="P25" s="5">
        <f t="shared" si="3"/>
        <v>2921.33</v>
      </c>
      <c r="Q25" s="5">
        <f t="shared" si="3"/>
        <v>2921.72</v>
      </c>
    </row>
    <row r="29" spans="1:21" ht="15.75">
      <c r="A29" s="8" t="s">
        <v>115</v>
      </c>
      <c r="B29" s="8"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  <c r="L29" s="8">
        <v>11</v>
      </c>
      <c r="M29" s="8">
        <v>12</v>
      </c>
      <c r="N29" s="8">
        <v>13</v>
      </c>
      <c r="O29" s="8">
        <v>14</v>
      </c>
      <c r="P29" s="8">
        <v>15</v>
      </c>
      <c r="Q29" s="8">
        <v>16</v>
      </c>
      <c r="R29" s="8">
        <v>17</v>
      </c>
      <c r="S29" s="8">
        <v>18</v>
      </c>
      <c r="T29" s="8">
        <v>19</v>
      </c>
      <c r="U29" s="8">
        <v>20</v>
      </c>
    </row>
    <row r="30" spans="1:21" ht="15.75">
      <c r="A30" s="9">
        <f>A24</f>
        <v>1022</v>
      </c>
      <c r="B30" s="9"/>
      <c r="C30" s="9"/>
      <c r="D30" s="9"/>
      <c r="E30" s="9"/>
      <c r="F30" s="14">
        <f>B24</f>
        <v>1021.6016666666668</v>
      </c>
      <c r="G30" s="14">
        <f t="shared" ref="G30:U30" si="4">C24</f>
        <v>972.21483333333344</v>
      </c>
      <c r="H30" s="14">
        <f t="shared" si="4"/>
        <v>1021.68</v>
      </c>
      <c r="I30" s="14">
        <f t="shared" si="4"/>
        <v>1021.18</v>
      </c>
      <c r="J30" s="14">
        <f t="shared" si="4"/>
        <v>1019.25</v>
      </c>
      <c r="K30" s="14">
        <f t="shared" si="4"/>
        <v>1021.6</v>
      </c>
      <c r="L30" s="14"/>
      <c r="M30" s="14">
        <f t="shared" si="4"/>
        <v>1021.2200000000001</v>
      </c>
      <c r="N30" s="14">
        <f t="shared" si="4"/>
        <v>1021.3000000000001</v>
      </c>
      <c r="O30" s="14">
        <f t="shared" si="4"/>
        <v>1021.62</v>
      </c>
      <c r="P30" s="14">
        <f t="shared" si="4"/>
        <v>1022.1999999999999</v>
      </c>
      <c r="Q30" s="14">
        <f t="shared" si="4"/>
        <v>1021.82</v>
      </c>
      <c r="R30" s="14">
        <f t="shared" si="4"/>
        <v>1021.54</v>
      </c>
      <c r="S30" s="14">
        <f t="shared" si="4"/>
        <v>1021.86</v>
      </c>
      <c r="T30" s="14">
        <f t="shared" si="4"/>
        <v>1022.0299999999999</v>
      </c>
      <c r="U30" s="14">
        <f t="shared" si="4"/>
        <v>1020.84</v>
      </c>
    </row>
    <row r="31" spans="1:21" ht="15.75">
      <c r="A31" s="9">
        <f>A25</f>
        <v>2921.64</v>
      </c>
      <c r="B31" s="9"/>
      <c r="C31" s="9"/>
      <c r="D31" s="9"/>
      <c r="E31" s="9"/>
      <c r="F31" s="14">
        <f>B25</f>
        <v>2922.5966666666664</v>
      </c>
      <c r="G31" s="14">
        <f t="shared" ref="G31:U31" si="5">C25</f>
        <v>2780.8593466666666</v>
      </c>
      <c r="H31" s="14">
        <f t="shared" si="5"/>
        <v>2920.7233333333334</v>
      </c>
      <c r="I31" s="14">
        <f t="shared" si="5"/>
        <v>2921.82</v>
      </c>
      <c r="J31" s="14">
        <f t="shared" si="5"/>
        <v>2913.4874999999997</v>
      </c>
      <c r="K31" s="14">
        <f t="shared" si="5"/>
        <v>2921.59</v>
      </c>
      <c r="L31" s="14"/>
      <c r="M31" s="14">
        <f t="shared" si="5"/>
        <v>2921.46</v>
      </c>
      <c r="N31" s="14">
        <f t="shared" si="5"/>
        <v>2921.37</v>
      </c>
      <c r="O31" s="14">
        <f t="shared" si="5"/>
        <v>2921.1</v>
      </c>
      <c r="P31" s="14">
        <f t="shared" si="5"/>
        <v>2921.79</v>
      </c>
      <c r="Q31" s="14">
        <f t="shared" si="5"/>
        <v>2922.31</v>
      </c>
      <c r="R31" s="14">
        <f t="shared" si="5"/>
        <v>2920.88</v>
      </c>
      <c r="S31" s="14">
        <f t="shared" si="5"/>
        <v>2919.33</v>
      </c>
      <c r="T31" s="14">
        <f t="shared" si="5"/>
        <v>2921.33</v>
      </c>
      <c r="U31" s="14">
        <f t="shared" si="5"/>
        <v>2921.72</v>
      </c>
    </row>
    <row r="32" spans="1:21" ht="15.75">
      <c r="A32" s="8" t="s">
        <v>116</v>
      </c>
      <c r="B32" s="10">
        <v>1</v>
      </c>
      <c r="C32" s="10">
        <v>1</v>
      </c>
      <c r="D32" s="10">
        <v>1</v>
      </c>
      <c r="E32" s="10">
        <v>1</v>
      </c>
      <c r="F32" s="10">
        <f>($A$31-$A$30)/(F31-F30)</f>
        <v>0.99928721537931475</v>
      </c>
      <c r="G32" s="10">
        <f t="shared" ref="G32:U32" si="6">($A$31-$A$30)/(G31-G30)</f>
        <v>1.0503114271465994</v>
      </c>
      <c r="H32" s="10">
        <f t="shared" si="6"/>
        <v>1.0003141932867952</v>
      </c>
      <c r="I32" s="10">
        <f t="shared" si="6"/>
        <v>0.99947386143614758</v>
      </c>
      <c r="J32" s="10">
        <f t="shared" si="6"/>
        <v>1.0028520710840114</v>
      </c>
      <c r="K32" s="10">
        <f t="shared" si="6"/>
        <v>0.99981578850414987</v>
      </c>
      <c r="L32" s="10"/>
      <c r="M32" s="10">
        <f t="shared" si="6"/>
        <v>0.99968425041047448</v>
      </c>
      <c r="N32" s="10">
        <f t="shared" si="6"/>
        <v>0.99977369254816939</v>
      </c>
      <c r="O32" s="10">
        <f t="shared" si="6"/>
        <v>1.0000842335797164</v>
      </c>
      <c r="P32" s="10">
        <f t="shared" si="6"/>
        <v>1.0000263214693697</v>
      </c>
      <c r="Q32" s="10">
        <f t="shared" si="6"/>
        <v>0.99955274692316198</v>
      </c>
      <c r="R32" s="10">
        <f t="shared" si="6"/>
        <v>1.0001579496035464</v>
      </c>
      <c r="S32" s="10">
        <f t="shared" si="6"/>
        <v>1.0011436280942518</v>
      </c>
      <c r="T32" s="10">
        <f t="shared" si="6"/>
        <v>1.0001790133206969</v>
      </c>
      <c r="U32" s="10">
        <f t="shared" si="6"/>
        <v>0.99934767055258633</v>
      </c>
    </row>
    <row r="33" spans="1:21" ht="15.75">
      <c r="A33" s="8" t="s">
        <v>117</v>
      </c>
      <c r="B33" s="11">
        <v>0</v>
      </c>
      <c r="C33" s="11">
        <v>0</v>
      </c>
      <c r="D33" s="11">
        <v>0</v>
      </c>
      <c r="E33" s="11">
        <v>0</v>
      </c>
      <c r="F33" s="11">
        <f>$A$31-F32*F31</f>
        <v>1.1265152897994994</v>
      </c>
      <c r="G33" s="11">
        <f t="shared" ref="G33:U33" si="7">$A$31-G32*G31</f>
        <v>0.871650908572974</v>
      </c>
      <c r="H33" s="11">
        <f t="shared" si="7"/>
        <v>-1.0049972529486695E-3</v>
      </c>
      <c r="I33" s="11">
        <f t="shared" si="7"/>
        <v>1.3572821786351597</v>
      </c>
      <c r="J33" s="11">
        <f t="shared" si="7"/>
        <v>-0.15697345237867921</v>
      </c>
      <c r="K33" s="11">
        <f t="shared" si="7"/>
        <v>0.58819046416056153</v>
      </c>
      <c r="L33" s="11"/>
      <c r="M33" s="11">
        <f t="shared" si="7"/>
        <v>1.1024497958151187</v>
      </c>
      <c r="N33" s="11">
        <f t="shared" si="7"/>
        <v>0.93112780055434996</v>
      </c>
      <c r="O33" s="11">
        <f t="shared" si="7"/>
        <v>0.29394529029013938</v>
      </c>
      <c r="P33" s="11">
        <f t="shared" si="7"/>
        <v>-0.22690580598964516</v>
      </c>
      <c r="Q33" s="11">
        <f t="shared" si="7"/>
        <v>0.6370121389745691</v>
      </c>
      <c r="R33" s="11">
        <f t="shared" si="7"/>
        <v>0.29864816199324196</v>
      </c>
      <c r="S33" s="11">
        <f t="shared" si="7"/>
        <v>-1.0286278043922721</v>
      </c>
      <c r="T33" s="11">
        <f t="shared" si="7"/>
        <v>-0.21295698415178776</v>
      </c>
      <c r="U33" s="11">
        <f t="shared" si="7"/>
        <v>1.8259239930976037</v>
      </c>
    </row>
    <row r="34" spans="1:21" ht="15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5.75">
      <c r="A35" s="9"/>
      <c r="B35" s="9"/>
      <c r="C35" s="9"/>
      <c r="D35" s="9"/>
      <c r="E35" s="9"/>
      <c r="F35" s="9"/>
      <c r="G35" s="9"/>
      <c r="H35" s="9"/>
      <c r="I35" s="1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5.75">
      <c r="A36" s="8" t="s">
        <v>111</v>
      </c>
      <c r="B36" s="8" t="s">
        <v>116</v>
      </c>
      <c r="C36" s="8" t="s">
        <v>117</v>
      </c>
      <c r="D36" s="8" t="s">
        <v>118</v>
      </c>
      <c r="E36" s="8" t="s">
        <v>119</v>
      </c>
      <c r="F36" s="8" t="s">
        <v>120</v>
      </c>
      <c r="G36" s="8" t="s">
        <v>121</v>
      </c>
      <c r="H36" s="9"/>
      <c r="I36" s="9"/>
      <c r="J36" s="9">
        <v>0</v>
      </c>
      <c r="K36" s="9">
        <v>350</v>
      </c>
      <c r="L36" s="9">
        <v>0</v>
      </c>
      <c r="M36" s="9">
        <v>0</v>
      </c>
      <c r="N36" s="16">
        <v>0</v>
      </c>
      <c r="O36" s="9"/>
      <c r="P36" s="9"/>
      <c r="Q36" s="9">
        <v>0</v>
      </c>
      <c r="R36" s="9">
        <v>0</v>
      </c>
      <c r="S36" s="9"/>
      <c r="T36" s="9"/>
      <c r="U36" s="9"/>
    </row>
    <row r="37" spans="1:21" ht="15.75">
      <c r="A37" s="9">
        <v>1</v>
      </c>
      <c r="B37" s="10">
        <f>B32</f>
        <v>1</v>
      </c>
      <c r="C37" s="11">
        <f>B33</f>
        <v>0</v>
      </c>
      <c r="D37" s="9">
        <v>1</v>
      </c>
      <c r="E37" s="13">
        <v>0</v>
      </c>
      <c r="F37" s="11">
        <f>B37*D37</f>
        <v>1</v>
      </c>
      <c r="G37" s="11">
        <f>C37+E37</f>
        <v>0</v>
      </c>
      <c r="H37" s="9"/>
      <c r="I37" s="9"/>
      <c r="J37" s="9">
        <v>1</v>
      </c>
      <c r="K37" s="9">
        <v>0</v>
      </c>
      <c r="L37" s="9">
        <v>0.90900000000000003</v>
      </c>
      <c r="M37" s="15">
        <f>G37</f>
        <v>0</v>
      </c>
      <c r="N37" s="17">
        <f>F37</f>
        <v>1</v>
      </c>
      <c r="O37" s="9"/>
      <c r="P37" s="9"/>
      <c r="Q37" s="9">
        <v>0</v>
      </c>
      <c r="R37" s="9">
        <v>1</v>
      </c>
      <c r="S37" s="13"/>
      <c r="T37" s="13"/>
      <c r="U37" s="13"/>
    </row>
    <row r="38" spans="1:21" ht="15.75">
      <c r="A38" s="9">
        <v>2</v>
      </c>
      <c r="B38" s="10">
        <f>C32</f>
        <v>1</v>
      </c>
      <c r="C38" s="11">
        <f>C33</f>
        <v>0</v>
      </c>
      <c r="D38" s="9">
        <v>0.72447936999999996</v>
      </c>
      <c r="E38" s="13">
        <v>-10.398</v>
      </c>
      <c r="F38" s="11">
        <f>B38*D38</f>
        <v>0.72447936999999996</v>
      </c>
      <c r="G38" s="11">
        <f t="shared" ref="G38:G56" si="8">C38+E38</f>
        <v>-10.398</v>
      </c>
      <c r="H38" s="9"/>
      <c r="I38" s="9"/>
      <c r="J38" s="9">
        <v>2</v>
      </c>
      <c r="K38" s="9">
        <v>0</v>
      </c>
      <c r="L38" s="9">
        <v>0.91200000000000003</v>
      </c>
      <c r="M38" s="15">
        <f t="shared" ref="M38:M56" si="9">G38</f>
        <v>-10.398</v>
      </c>
      <c r="N38" s="17">
        <f t="shared" ref="N38:N56" si="10">F38</f>
        <v>0.72447936999999996</v>
      </c>
      <c r="O38" s="9"/>
      <c r="P38" s="9"/>
      <c r="Q38" s="9">
        <v>-10.398</v>
      </c>
      <c r="R38" s="9">
        <v>0.72447936999999996</v>
      </c>
      <c r="S38" s="13"/>
      <c r="T38" s="13"/>
      <c r="U38" s="13"/>
    </row>
    <row r="39" spans="1:21" ht="15.75">
      <c r="A39" s="9">
        <v>3</v>
      </c>
      <c r="B39" s="10">
        <f>D32</f>
        <v>1</v>
      </c>
      <c r="C39" s="11">
        <f>D33</f>
        <v>0</v>
      </c>
      <c r="D39" s="9">
        <v>0.72204696000000002</v>
      </c>
      <c r="E39" s="13">
        <v>-9.9320000000000004</v>
      </c>
      <c r="F39" s="11">
        <f t="shared" ref="F39:F56" si="11">B39*D39</f>
        <v>0.72204696000000002</v>
      </c>
      <c r="G39" s="11">
        <f t="shared" si="8"/>
        <v>-9.9320000000000004</v>
      </c>
      <c r="H39" s="9"/>
      <c r="I39" s="9"/>
      <c r="J39" s="9">
        <v>3</v>
      </c>
      <c r="K39" s="9">
        <v>0</v>
      </c>
      <c r="L39" s="9">
        <v>0.91200000000000003</v>
      </c>
      <c r="M39" s="15">
        <f t="shared" si="9"/>
        <v>-9.9320000000000004</v>
      </c>
      <c r="N39" s="17">
        <f t="shared" si="10"/>
        <v>0.72204696000000002</v>
      </c>
      <c r="O39" s="9"/>
      <c r="P39" s="9"/>
      <c r="Q39" s="9">
        <v>-9.9320000000000004</v>
      </c>
      <c r="R39" s="9">
        <v>0.72204696000000002</v>
      </c>
      <c r="S39" s="13"/>
      <c r="T39" s="13"/>
      <c r="U39" s="13"/>
    </row>
    <row r="40" spans="1:21" ht="15.75">
      <c r="A40" s="9">
        <v>4</v>
      </c>
      <c r="B40" s="10">
        <f>E32</f>
        <v>1</v>
      </c>
      <c r="C40" s="11">
        <f>E33</f>
        <v>0</v>
      </c>
      <c r="D40" s="13">
        <v>0.71747282000000001</v>
      </c>
      <c r="E40" s="13">
        <v>-9.9290000000000003</v>
      </c>
      <c r="F40" s="11">
        <f t="shared" si="11"/>
        <v>0.71747282000000001</v>
      </c>
      <c r="G40" s="11">
        <f t="shared" si="8"/>
        <v>-9.9290000000000003</v>
      </c>
      <c r="H40" s="9"/>
      <c r="I40" s="9"/>
      <c r="J40" s="9">
        <v>4</v>
      </c>
      <c r="K40" s="13">
        <v>0</v>
      </c>
      <c r="L40" s="13">
        <v>0.91</v>
      </c>
      <c r="M40" s="15">
        <f t="shared" si="9"/>
        <v>-9.9290000000000003</v>
      </c>
      <c r="N40" s="17">
        <f t="shared" si="10"/>
        <v>0.71747282000000001</v>
      </c>
      <c r="O40" s="13"/>
      <c r="P40" s="13"/>
      <c r="Q40" s="13">
        <v>-9.9290000000000003</v>
      </c>
      <c r="R40" s="13">
        <v>0.71747282000000001</v>
      </c>
      <c r="S40" s="13"/>
      <c r="T40" s="13"/>
      <c r="U40" s="13"/>
    </row>
    <row r="41" spans="1:21" ht="15.75">
      <c r="A41" s="9">
        <v>5</v>
      </c>
      <c r="B41" s="10">
        <f>F32</f>
        <v>0.99928721537931475</v>
      </c>
      <c r="C41" s="11">
        <f>F33</f>
        <v>1.1265152897994994</v>
      </c>
      <c r="D41" s="13">
        <v>0.80776378000000004</v>
      </c>
      <c r="E41" s="13">
        <v>-10.853</v>
      </c>
      <c r="F41" s="11">
        <f t="shared" si="11"/>
        <v>0.8071880184004695</v>
      </c>
      <c r="G41" s="11">
        <f t="shared" si="8"/>
        <v>-9.7264847102005003</v>
      </c>
      <c r="H41" s="9"/>
      <c r="I41" s="9"/>
      <c r="J41" s="9">
        <v>5</v>
      </c>
      <c r="K41" s="13">
        <v>0</v>
      </c>
      <c r="L41" s="13">
        <v>0.91</v>
      </c>
      <c r="M41" s="15">
        <f t="shared" si="9"/>
        <v>-9.7264847102005003</v>
      </c>
      <c r="N41" s="17">
        <f t="shared" si="10"/>
        <v>0.8071880184004695</v>
      </c>
      <c r="O41" s="13"/>
      <c r="P41" s="13"/>
      <c r="Q41" s="13">
        <v>-10.853</v>
      </c>
      <c r="R41" s="13">
        <v>0.80776378000000004</v>
      </c>
      <c r="S41" s="13"/>
      <c r="T41" s="13"/>
      <c r="U41" s="13"/>
    </row>
    <row r="42" spans="1:21" s="1" customFormat="1" ht="15.75">
      <c r="A42" s="8">
        <v>6</v>
      </c>
      <c r="B42" s="18">
        <f>G32</f>
        <v>1.0503114271465994</v>
      </c>
      <c r="C42" s="19">
        <f>G33</f>
        <v>0.871650908572974</v>
      </c>
      <c r="D42" s="20">
        <v>0.79105245999999996</v>
      </c>
      <c r="E42" s="20">
        <v>-10.335000000000001</v>
      </c>
      <c r="F42" s="19">
        <f t="shared" si="11"/>
        <v>0.83085143821042817</v>
      </c>
      <c r="G42" s="19">
        <f t="shared" si="8"/>
        <v>-9.4633490914270268</v>
      </c>
      <c r="H42" s="8"/>
      <c r="I42" s="8"/>
      <c r="J42" s="8">
        <v>6</v>
      </c>
      <c r="K42" s="20">
        <v>0</v>
      </c>
      <c r="L42" s="20">
        <v>0.91</v>
      </c>
      <c r="M42" s="21">
        <f t="shared" si="9"/>
        <v>-9.4633490914270268</v>
      </c>
      <c r="N42" s="22">
        <f t="shared" si="10"/>
        <v>0.83085143821042817</v>
      </c>
      <c r="O42" s="20"/>
      <c r="P42" s="20"/>
      <c r="Q42" s="20">
        <v>-10.335000000000001</v>
      </c>
      <c r="R42" s="20">
        <v>0.79105245999999996</v>
      </c>
      <c r="S42" s="20"/>
      <c r="T42" s="20"/>
      <c r="U42" s="20"/>
    </row>
    <row r="43" spans="1:21" ht="15.75">
      <c r="A43" s="9">
        <v>7</v>
      </c>
      <c r="B43" s="10">
        <f>H32</f>
        <v>1.0003141932867952</v>
      </c>
      <c r="C43" s="11">
        <f>H33</f>
        <v>-1.0049972529486695E-3</v>
      </c>
      <c r="D43" s="13">
        <v>0.78233710000000001</v>
      </c>
      <c r="E43" s="13">
        <v>-9.6319999999999997</v>
      </c>
      <c r="F43" s="11">
        <f t="shared" si="11"/>
        <v>0.78258290506483075</v>
      </c>
      <c r="G43" s="11">
        <f t="shared" si="8"/>
        <v>-9.6330049972529483</v>
      </c>
      <c r="H43" s="9"/>
      <c r="I43" s="9"/>
      <c r="J43" s="9">
        <v>7</v>
      </c>
      <c r="K43" s="13">
        <v>0</v>
      </c>
      <c r="L43" s="13">
        <v>0.91300000000000003</v>
      </c>
      <c r="M43" s="15">
        <f t="shared" si="9"/>
        <v>-9.6330049972529483</v>
      </c>
      <c r="N43" s="17">
        <f t="shared" si="10"/>
        <v>0.78258290506483075</v>
      </c>
      <c r="O43" s="13"/>
      <c r="P43" s="13"/>
      <c r="Q43" s="13">
        <v>-9.6319999999999997</v>
      </c>
      <c r="R43" s="13">
        <v>0.78233710000000001</v>
      </c>
      <c r="S43" s="13"/>
      <c r="T43" s="13"/>
      <c r="U43" s="13"/>
    </row>
    <row r="44" spans="1:21" ht="15.75">
      <c r="A44" s="9">
        <v>8</v>
      </c>
      <c r="B44" s="10">
        <f>I32</f>
        <v>0.99947386143614758</v>
      </c>
      <c r="C44" s="11">
        <f>I33</f>
        <v>1.3572821786351597</v>
      </c>
      <c r="D44" s="13">
        <v>0.78231872000000002</v>
      </c>
      <c r="E44" s="13">
        <v>-10.882999999999999</v>
      </c>
      <c r="F44" s="11">
        <f t="shared" si="11"/>
        <v>0.78190711195218432</v>
      </c>
      <c r="G44" s="11">
        <f t="shared" si="8"/>
        <v>-9.5257178213648395</v>
      </c>
      <c r="H44" s="9"/>
      <c r="I44" s="9"/>
      <c r="J44" s="9">
        <v>8</v>
      </c>
      <c r="K44" s="13">
        <v>0</v>
      </c>
      <c r="L44" s="13">
        <v>0.91</v>
      </c>
      <c r="M44" s="15">
        <f t="shared" si="9"/>
        <v>-9.5257178213648395</v>
      </c>
      <c r="N44" s="17">
        <f t="shared" si="10"/>
        <v>0.78190711195218432</v>
      </c>
      <c r="O44" s="13"/>
      <c r="P44" s="13"/>
      <c r="Q44" s="13">
        <v>-10.882999999999999</v>
      </c>
      <c r="R44" s="13">
        <v>0.78231872000000002</v>
      </c>
      <c r="S44" s="13"/>
      <c r="T44" s="13"/>
      <c r="U44" s="13"/>
    </row>
    <row r="45" spans="1:21" ht="15.75">
      <c r="A45" s="9">
        <v>9</v>
      </c>
      <c r="B45" s="10">
        <f>J32</f>
        <v>1.0028520710840114</v>
      </c>
      <c r="C45" s="11">
        <f>J33</f>
        <v>-0.15697345237867921</v>
      </c>
      <c r="D45" s="13">
        <v>0.81045210999999995</v>
      </c>
      <c r="E45" s="13">
        <v>-9.625</v>
      </c>
      <c r="F45" s="11">
        <f t="shared" si="11"/>
        <v>0.81276357702790702</v>
      </c>
      <c r="G45" s="11">
        <f t="shared" si="8"/>
        <v>-9.7819734523786792</v>
      </c>
      <c r="H45" s="9"/>
      <c r="I45" s="9"/>
      <c r="J45" s="9">
        <v>9</v>
      </c>
      <c r="K45" s="13">
        <v>0</v>
      </c>
      <c r="L45" s="13">
        <v>0.91200000000000003</v>
      </c>
      <c r="M45" s="15">
        <f t="shared" si="9"/>
        <v>-9.7819734523786792</v>
      </c>
      <c r="N45" s="17">
        <f t="shared" si="10"/>
        <v>0.81276357702790702</v>
      </c>
      <c r="O45" s="13"/>
      <c r="P45" s="13"/>
      <c r="Q45" s="13">
        <v>-9.625</v>
      </c>
      <c r="R45" s="13">
        <v>0.81045210999999995</v>
      </c>
      <c r="S45" s="13"/>
      <c r="T45" s="13"/>
      <c r="U45" s="13"/>
    </row>
    <row r="46" spans="1:21" ht="15.75">
      <c r="A46" s="9">
        <v>10</v>
      </c>
      <c r="B46" s="10">
        <f>K32</f>
        <v>0.99981578850414987</v>
      </c>
      <c r="C46" s="11">
        <f>K33</f>
        <v>0.58819046416056153</v>
      </c>
      <c r="D46" s="13">
        <v>0.78869840999999996</v>
      </c>
      <c r="E46" s="13">
        <v>-10.324</v>
      </c>
      <c r="F46" s="11">
        <f t="shared" si="11"/>
        <v>0.78855312268611921</v>
      </c>
      <c r="G46" s="11">
        <f t="shared" si="8"/>
        <v>-9.7358095358394383</v>
      </c>
      <c r="H46" s="9"/>
      <c r="I46" s="9"/>
      <c r="J46" s="9">
        <v>10</v>
      </c>
      <c r="K46" s="13">
        <v>0</v>
      </c>
      <c r="L46" s="13">
        <v>0.91400000000000003</v>
      </c>
      <c r="M46" s="15">
        <f t="shared" si="9"/>
        <v>-9.7358095358394383</v>
      </c>
      <c r="N46" s="17">
        <f t="shared" si="10"/>
        <v>0.78855312268611921</v>
      </c>
      <c r="O46" s="13"/>
      <c r="P46" s="13"/>
      <c r="Q46" s="13">
        <v>-10.324</v>
      </c>
      <c r="R46" s="13">
        <v>0.78869840999999996</v>
      </c>
      <c r="S46" s="13"/>
      <c r="T46" s="13"/>
      <c r="U46" s="13"/>
    </row>
    <row r="47" spans="1:21" ht="15.75">
      <c r="A47" s="9">
        <v>11</v>
      </c>
      <c r="B47" s="10">
        <f>L32</f>
        <v>0</v>
      </c>
      <c r="C47" s="11">
        <f>L33</f>
        <v>0</v>
      </c>
      <c r="D47" s="13">
        <v>0.80406306000000005</v>
      </c>
      <c r="E47" s="13">
        <v>-10.468</v>
      </c>
      <c r="F47" s="11">
        <f t="shared" si="11"/>
        <v>0</v>
      </c>
      <c r="G47" s="11">
        <f t="shared" si="8"/>
        <v>-10.468</v>
      </c>
      <c r="H47" s="9"/>
      <c r="I47" s="9"/>
      <c r="J47" s="9">
        <v>11</v>
      </c>
      <c r="K47" s="13">
        <v>0</v>
      </c>
      <c r="L47" s="13">
        <v>0.91200000000000003</v>
      </c>
      <c r="M47" s="15">
        <f t="shared" si="9"/>
        <v>-10.468</v>
      </c>
      <c r="N47" s="17">
        <f t="shared" si="10"/>
        <v>0</v>
      </c>
      <c r="O47" s="13"/>
      <c r="P47" s="13"/>
      <c r="Q47" s="13">
        <v>-10.468</v>
      </c>
      <c r="R47" s="13">
        <v>0.80406306000000005</v>
      </c>
      <c r="S47" s="13"/>
      <c r="T47" s="13"/>
      <c r="U47" s="13"/>
    </row>
    <row r="48" spans="1:21" ht="15.75">
      <c r="A48" s="9">
        <v>12</v>
      </c>
      <c r="B48" s="10">
        <f>M32</f>
        <v>0.99968425041047448</v>
      </c>
      <c r="C48" s="11">
        <f>M33</f>
        <v>1.1024497958151187</v>
      </c>
      <c r="D48" s="13">
        <v>0.83686360999999998</v>
      </c>
      <c r="E48" s="13">
        <v>-11.295999999999999</v>
      </c>
      <c r="F48" s="11">
        <f t="shared" si="11"/>
        <v>0.83659937065865364</v>
      </c>
      <c r="G48" s="11">
        <f t="shared" si="8"/>
        <v>-10.193550204184881</v>
      </c>
      <c r="H48" s="9"/>
      <c r="I48" s="9"/>
      <c r="J48" s="9">
        <v>12</v>
      </c>
      <c r="K48" s="13">
        <v>0</v>
      </c>
      <c r="L48" s="13">
        <v>0.91400000000000003</v>
      </c>
      <c r="M48" s="15">
        <f t="shared" si="9"/>
        <v>-10.193550204184881</v>
      </c>
      <c r="N48" s="17">
        <f t="shared" si="10"/>
        <v>0.83659937065865364</v>
      </c>
      <c r="O48" s="13"/>
      <c r="P48" s="13"/>
      <c r="Q48" s="13">
        <v>-11.295999999999999</v>
      </c>
      <c r="R48" s="13">
        <v>0.83686360999999998</v>
      </c>
      <c r="S48" s="13"/>
      <c r="T48" s="13"/>
      <c r="U48" s="13"/>
    </row>
    <row r="49" spans="1:21" ht="15.75">
      <c r="A49" s="9">
        <v>13</v>
      </c>
      <c r="B49" s="10">
        <f>N32</f>
        <v>0.99977369254816939</v>
      </c>
      <c r="C49" s="11">
        <f>N33</f>
        <v>0.93112780055434996</v>
      </c>
      <c r="D49" s="13">
        <v>0.81642694000000005</v>
      </c>
      <c r="E49" s="13">
        <v>-10.624000000000001</v>
      </c>
      <c r="F49" s="11">
        <f>B49*D49</f>
        <v>0.81624217649960273</v>
      </c>
      <c r="G49" s="11">
        <f t="shared" si="8"/>
        <v>-9.6928721994456506</v>
      </c>
      <c r="H49" s="9"/>
      <c r="I49" s="9"/>
      <c r="J49" s="9">
        <v>13</v>
      </c>
      <c r="K49" s="13">
        <v>0</v>
      </c>
      <c r="L49" s="13">
        <v>0.91200000000000003</v>
      </c>
      <c r="M49" s="15">
        <f t="shared" si="9"/>
        <v>-9.6928721994456506</v>
      </c>
      <c r="N49" s="17">
        <f t="shared" si="10"/>
        <v>0.81624217649960273</v>
      </c>
      <c r="O49" s="13"/>
      <c r="P49" s="13"/>
      <c r="Q49" s="13">
        <v>-10.624000000000001</v>
      </c>
      <c r="R49" s="13">
        <v>0.81642694000000005</v>
      </c>
      <c r="S49" s="13"/>
      <c r="T49" s="13"/>
      <c r="U49" s="13"/>
    </row>
    <row r="50" spans="1:21" ht="15.75">
      <c r="A50" s="9">
        <v>14</v>
      </c>
      <c r="B50" s="10">
        <f>O32</f>
        <v>1.0000842335797164</v>
      </c>
      <c r="C50" s="11">
        <f>O33</f>
        <v>0.29394529029013938</v>
      </c>
      <c r="D50" s="13">
        <v>0.77684666999999996</v>
      </c>
      <c r="E50" s="13">
        <v>-10.058999999999999</v>
      </c>
      <c r="F50" s="11">
        <f t="shared" si="11"/>
        <v>0.77691210657590482</v>
      </c>
      <c r="G50" s="11">
        <f t="shared" si="8"/>
        <v>-9.7650547097098599</v>
      </c>
      <c r="H50" s="9"/>
      <c r="I50" s="9"/>
      <c r="J50" s="9">
        <v>14</v>
      </c>
      <c r="K50" s="13">
        <v>0</v>
      </c>
      <c r="L50" s="13">
        <v>0.91</v>
      </c>
      <c r="M50" s="15">
        <f t="shared" si="9"/>
        <v>-9.7650547097098599</v>
      </c>
      <c r="N50" s="17">
        <f t="shared" si="10"/>
        <v>0.77691210657590482</v>
      </c>
      <c r="O50" s="13"/>
      <c r="P50" s="13"/>
      <c r="Q50" s="13">
        <v>-10.058999999999999</v>
      </c>
      <c r="R50" s="13">
        <v>0.77684666999999996</v>
      </c>
      <c r="S50" s="13"/>
      <c r="T50" s="13"/>
      <c r="U50" s="13"/>
    </row>
    <row r="51" spans="1:21" ht="15.75">
      <c r="A51" s="9">
        <v>15</v>
      </c>
      <c r="B51" s="10">
        <f>P32</f>
        <v>1.0000263214693697</v>
      </c>
      <c r="C51" s="11">
        <f>P33</f>
        <v>-0.22690580598964516</v>
      </c>
      <c r="D51" s="13">
        <v>0.77059973000000004</v>
      </c>
      <c r="E51" s="13">
        <v>-9.8450000000000006</v>
      </c>
      <c r="F51" s="11">
        <f t="shared" si="11"/>
        <v>0.77062001331718954</v>
      </c>
      <c r="G51" s="11">
        <f t="shared" si="8"/>
        <v>-10.071905805989646</v>
      </c>
      <c r="H51" s="9"/>
      <c r="I51" s="9"/>
      <c r="J51" s="9">
        <v>15</v>
      </c>
      <c r="K51" s="13">
        <v>0</v>
      </c>
      <c r="L51" s="13">
        <v>0.91</v>
      </c>
      <c r="M51" s="15">
        <f t="shared" si="9"/>
        <v>-10.071905805989646</v>
      </c>
      <c r="N51" s="17">
        <f t="shared" si="10"/>
        <v>0.77062001331718954</v>
      </c>
      <c r="O51" s="13"/>
      <c r="P51" s="13"/>
      <c r="Q51" s="13">
        <v>-9.8450000000000006</v>
      </c>
      <c r="R51" s="13">
        <v>0.77059973000000004</v>
      </c>
      <c r="S51" s="13"/>
      <c r="T51" s="13"/>
      <c r="U51" s="13"/>
    </row>
    <row r="52" spans="1:21" ht="15.75">
      <c r="A52" s="9">
        <v>16</v>
      </c>
      <c r="B52" s="10">
        <f>Q32</f>
        <v>0.99955274692316198</v>
      </c>
      <c r="C52" s="11">
        <f>Q33</f>
        <v>0.6370121389745691</v>
      </c>
      <c r="D52" s="13">
        <v>0.79909927999999997</v>
      </c>
      <c r="E52" s="13">
        <v>-10.103</v>
      </c>
      <c r="F52" s="11">
        <f t="shared" si="11"/>
        <v>0.79874188038832095</v>
      </c>
      <c r="G52" s="11">
        <f t="shared" si="8"/>
        <v>-9.4659878610254307</v>
      </c>
      <c r="H52" s="9"/>
      <c r="I52" s="9"/>
      <c r="J52" s="9">
        <v>16</v>
      </c>
      <c r="K52" s="13">
        <v>0</v>
      </c>
      <c r="L52" s="13">
        <v>0.91</v>
      </c>
      <c r="M52" s="15">
        <f t="shared" si="9"/>
        <v>-9.4659878610254307</v>
      </c>
      <c r="N52" s="17">
        <f t="shared" si="10"/>
        <v>0.79874188038832095</v>
      </c>
      <c r="O52" s="13"/>
      <c r="P52" s="13"/>
      <c r="Q52" s="13">
        <v>-10.103</v>
      </c>
      <c r="R52" s="13">
        <v>0.79909927999999997</v>
      </c>
      <c r="S52" s="13"/>
      <c r="T52" s="13"/>
      <c r="U52" s="13"/>
    </row>
    <row r="53" spans="1:21" ht="15.75">
      <c r="A53" s="9">
        <v>17</v>
      </c>
      <c r="B53" s="10">
        <f>R32</f>
        <v>1.0001579496035464</v>
      </c>
      <c r="C53" s="11">
        <f>R33</f>
        <v>0.29864816199324196</v>
      </c>
      <c r="D53" s="13">
        <v>0.78705944000000005</v>
      </c>
      <c r="E53" s="13">
        <v>-9.8859999999999992</v>
      </c>
      <c r="F53" s="11">
        <f t="shared" si="11"/>
        <v>0.78718375572651555</v>
      </c>
      <c r="G53" s="11">
        <f t="shared" si="8"/>
        <v>-9.5873518380067573</v>
      </c>
      <c r="H53" s="9"/>
      <c r="I53" s="9"/>
      <c r="J53" s="9">
        <v>17</v>
      </c>
      <c r="K53" s="13">
        <v>0</v>
      </c>
      <c r="L53" s="13">
        <v>0.91</v>
      </c>
      <c r="M53" s="15">
        <f t="shared" si="9"/>
        <v>-9.5873518380067573</v>
      </c>
      <c r="N53" s="17">
        <f t="shared" si="10"/>
        <v>0.78718375572651555</v>
      </c>
      <c r="O53" s="13"/>
      <c r="P53" s="13"/>
      <c r="Q53" s="13">
        <v>-9.8859999999999992</v>
      </c>
      <c r="R53" s="13">
        <v>0.78705944000000005</v>
      </c>
      <c r="S53" s="13"/>
      <c r="T53" s="13"/>
      <c r="U53" s="13"/>
    </row>
    <row r="54" spans="1:21" ht="15.75">
      <c r="A54" s="9">
        <v>18</v>
      </c>
      <c r="B54" s="10">
        <f>S32</f>
        <v>1.0011436280942518</v>
      </c>
      <c r="C54" s="11">
        <f>S33</f>
        <v>-1.0286278043922721</v>
      </c>
      <c r="D54" s="13">
        <v>0.81048644000000003</v>
      </c>
      <c r="E54" s="13">
        <v>-9.4190000000000005</v>
      </c>
      <c r="F54" s="11">
        <f t="shared" si="11"/>
        <v>0.81141333506279423</v>
      </c>
      <c r="G54" s="11">
        <f t="shared" si="8"/>
        <v>-10.447627804392273</v>
      </c>
      <c r="H54" s="9"/>
      <c r="I54" s="9"/>
      <c r="J54" s="9">
        <v>18</v>
      </c>
      <c r="K54" s="13">
        <v>0</v>
      </c>
      <c r="L54" s="13">
        <v>0.91</v>
      </c>
      <c r="M54" s="15">
        <f t="shared" si="9"/>
        <v>-10.447627804392273</v>
      </c>
      <c r="N54" s="17">
        <f t="shared" si="10"/>
        <v>0.81141333506279423</v>
      </c>
      <c r="O54" s="13"/>
      <c r="P54" s="13"/>
      <c r="Q54" s="13">
        <v>-9.4190000000000005</v>
      </c>
      <c r="R54" s="13">
        <v>0.81048644000000003</v>
      </c>
      <c r="S54" s="13"/>
      <c r="T54" s="13"/>
      <c r="U54" s="13"/>
    </row>
    <row r="55" spans="1:21" ht="15.75">
      <c r="A55" s="9">
        <v>19</v>
      </c>
      <c r="B55" s="10">
        <f>T32</f>
        <v>1.0001790133206969</v>
      </c>
      <c r="C55" s="11">
        <f>T33</f>
        <v>-0.21295698415178776</v>
      </c>
      <c r="D55" s="13">
        <v>0.79685052000000001</v>
      </c>
      <c r="E55" s="13">
        <v>-8.8829999999999991</v>
      </c>
      <c r="F55" s="11">
        <f t="shared" si="11"/>
        <v>0.79699316685768429</v>
      </c>
      <c r="G55" s="11">
        <f t="shared" si="8"/>
        <v>-9.0959569841517869</v>
      </c>
      <c r="H55" s="9"/>
      <c r="I55" s="9"/>
      <c r="J55" s="9">
        <v>19</v>
      </c>
      <c r="K55" s="13">
        <v>0</v>
      </c>
      <c r="L55" s="13">
        <v>0.91200000000000003</v>
      </c>
      <c r="M55" s="15">
        <f t="shared" si="9"/>
        <v>-9.0959569841517869</v>
      </c>
      <c r="N55" s="17">
        <f t="shared" si="10"/>
        <v>0.79699316685768429</v>
      </c>
      <c r="O55" s="13"/>
      <c r="P55" s="13"/>
      <c r="Q55" s="13">
        <v>-8.8829999999999991</v>
      </c>
      <c r="R55" s="13">
        <v>0.79685052000000001</v>
      </c>
      <c r="S55" s="13"/>
      <c r="T55" s="13"/>
      <c r="U55" s="13"/>
    </row>
    <row r="56" spans="1:21" ht="15.75">
      <c r="A56" s="9">
        <v>20</v>
      </c>
      <c r="B56" s="10">
        <f>U32</f>
        <v>0.99934767055258633</v>
      </c>
      <c r="C56" s="11">
        <f>U33</f>
        <v>1.8259239930976037</v>
      </c>
      <c r="D56" s="13">
        <v>0.80990561999999999</v>
      </c>
      <c r="E56" s="13">
        <v>-11.042</v>
      </c>
      <c r="F56" s="11">
        <f t="shared" si="11"/>
        <v>0.80937729471444819</v>
      </c>
      <c r="G56" s="11">
        <f t="shared" si="8"/>
        <v>-9.2160760069023961</v>
      </c>
      <c r="H56" s="9"/>
      <c r="I56" s="9"/>
      <c r="J56" s="9">
        <v>20</v>
      </c>
      <c r="K56" s="13">
        <v>0</v>
      </c>
      <c r="L56" s="13">
        <v>0.91</v>
      </c>
      <c r="M56" s="15">
        <f t="shared" si="9"/>
        <v>-9.2160760069023961</v>
      </c>
      <c r="N56" s="17">
        <f t="shared" si="10"/>
        <v>0.80937729471444819</v>
      </c>
      <c r="O56" s="13"/>
      <c r="P56" s="13"/>
      <c r="Q56" s="13">
        <v>-11.042</v>
      </c>
      <c r="R56" s="13">
        <v>0.80990561999999999</v>
      </c>
      <c r="S56" s="13"/>
      <c r="T56" s="13"/>
      <c r="U56" s="13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F18C-190F-48DB-B03C-47266078C5E8}">
  <dimension ref="A1:Q37"/>
  <sheetViews>
    <sheetView tabSelected="1" topLeftCell="A8" workbookViewId="0">
      <selection activeCell="F23" sqref="F23"/>
    </sheetView>
  </sheetViews>
  <sheetFormatPr defaultRowHeight="15.75"/>
  <sheetData>
    <row r="1" spans="1:17">
      <c r="A1" s="1">
        <v>511</v>
      </c>
      <c r="B1" s="1" t="s">
        <v>111</v>
      </c>
    </row>
    <row r="2" spans="1:17">
      <c r="A2" s="3" t="s">
        <v>112</v>
      </c>
      <c r="B2" s="3">
        <v>5</v>
      </c>
      <c r="C2" s="3">
        <v>6</v>
      </c>
      <c r="D2" s="3">
        <v>7</v>
      </c>
      <c r="E2" s="3">
        <v>8</v>
      </c>
      <c r="F2" s="3">
        <v>9</v>
      </c>
      <c r="G2" s="3">
        <v>10</v>
      </c>
      <c r="H2" s="3">
        <v>11</v>
      </c>
      <c r="I2" s="3">
        <v>12</v>
      </c>
      <c r="J2" s="3">
        <v>13</v>
      </c>
      <c r="K2" s="3">
        <v>14</v>
      </c>
      <c r="L2" s="3">
        <v>15</v>
      </c>
      <c r="M2" s="3">
        <v>16</v>
      </c>
      <c r="N2" s="3">
        <v>17</v>
      </c>
      <c r="O2" s="3">
        <v>18</v>
      </c>
      <c r="P2" s="3">
        <v>19</v>
      </c>
      <c r="Q2" s="3">
        <v>20</v>
      </c>
    </row>
    <row r="3" spans="1:17">
      <c r="A3" s="1">
        <v>105</v>
      </c>
      <c r="B3" s="37">
        <v>639.13300000000004</v>
      </c>
      <c r="C3" s="37"/>
      <c r="D3" s="37">
        <v>659.30799999999999</v>
      </c>
      <c r="E3" s="37">
        <v>660.02800000000002</v>
      </c>
      <c r="F3" s="37">
        <v>636.36900000000003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>
      <c r="A4" s="1">
        <v>145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</row>
    <row r="5" spans="1:17">
      <c r="A5" s="1">
        <v>185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1:17">
      <c r="A6" s="1"/>
    </row>
    <row r="7" spans="1:17">
      <c r="A7" s="1">
        <v>1462</v>
      </c>
      <c r="B7" s="1" t="s">
        <v>111</v>
      </c>
    </row>
    <row r="8" spans="1:17">
      <c r="A8" s="3" t="s">
        <v>112</v>
      </c>
      <c r="B8" s="3">
        <v>5</v>
      </c>
      <c r="C8" s="3">
        <v>6</v>
      </c>
      <c r="D8" s="3">
        <v>7</v>
      </c>
      <c r="E8" s="3">
        <v>8</v>
      </c>
      <c r="F8" s="3">
        <v>9</v>
      </c>
      <c r="G8" s="3">
        <v>10</v>
      </c>
      <c r="H8" s="3">
        <v>11</v>
      </c>
      <c r="I8" s="3">
        <v>12</v>
      </c>
      <c r="J8" s="3">
        <v>13</v>
      </c>
      <c r="K8" s="3">
        <v>14</v>
      </c>
      <c r="L8" s="3">
        <v>15</v>
      </c>
      <c r="M8" s="3">
        <v>16</v>
      </c>
      <c r="N8" s="3">
        <v>17</v>
      </c>
      <c r="O8" s="3">
        <v>18</v>
      </c>
      <c r="P8" s="3">
        <v>19</v>
      </c>
      <c r="Q8" s="3">
        <v>20</v>
      </c>
    </row>
    <row r="9" spans="1:17">
      <c r="A9" s="1">
        <v>105</v>
      </c>
      <c r="B9" s="5">
        <v>1815.86</v>
      </c>
      <c r="C9" s="5"/>
      <c r="D9" s="5">
        <v>1873.31</v>
      </c>
      <c r="E9" s="5">
        <v>1874.3</v>
      </c>
      <c r="F9" s="5">
        <v>1808.07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1">
        <v>145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1">
        <v>185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4" spans="1:17">
      <c r="A14" s="1">
        <v>2614</v>
      </c>
      <c r="B14" s="1" t="s">
        <v>111</v>
      </c>
    </row>
    <row r="15" spans="1:17">
      <c r="A15" s="3" t="s">
        <v>112</v>
      </c>
      <c r="B15" s="3">
        <v>5</v>
      </c>
      <c r="C15" s="3">
        <v>6</v>
      </c>
      <c r="D15" s="3">
        <v>7</v>
      </c>
      <c r="E15" s="3">
        <v>8</v>
      </c>
      <c r="F15" s="3">
        <v>9</v>
      </c>
      <c r="G15" s="3">
        <v>10</v>
      </c>
      <c r="H15" s="3">
        <v>11</v>
      </c>
      <c r="I15" s="3">
        <v>12</v>
      </c>
      <c r="J15" s="3">
        <v>13</v>
      </c>
      <c r="K15" s="3">
        <v>14</v>
      </c>
      <c r="L15" s="3">
        <v>15</v>
      </c>
      <c r="M15" s="3">
        <v>16</v>
      </c>
      <c r="N15" s="3">
        <v>17</v>
      </c>
      <c r="O15" s="3">
        <v>18</v>
      </c>
      <c r="P15" s="3">
        <v>19</v>
      </c>
      <c r="Q15" s="3">
        <v>20</v>
      </c>
    </row>
    <row r="16" spans="1:17">
      <c r="A16" s="1">
        <v>105</v>
      </c>
      <c r="B16" s="5">
        <v>3243.95</v>
      </c>
      <c r="C16" s="5"/>
      <c r="D16" s="5">
        <v>3347.13</v>
      </c>
      <c r="E16" s="5">
        <v>3349.01</v>
      </c>
      <c r="F16" s="5">
        <v>3230.32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1">
        <v>145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1">
        <v>185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1" spans="1:17">
      <c r="A21" s="1">
        <v>5507</v>
      </c>
      <c r="B21" s="1" t="s">
        <v>111</v>
      </c>
    </row>
    <row r="22" spans="1:17">
      <c r="A22" s="3" t="s">
        <v>112</v>
      </c>
      <c r="B22" s="3">
        <v>5</v>
      </c>
      <c r="C22" s="3">
        <v>6</v>
      </c>
      <c r="D22" s="3">
        <v>7</v>
      </c>
      <c r="E22" s="3">
        <v>8</v>
      </c>
      <c r="F22" s="3">
        <v>9</v>
      </c>
      <c r="G22" s="3">
        <v>10</v>
      </c>
      <c r="H22" s="3">
        <v>11</v>
      </c>
      <c r="I22" s="3">
        <v>12</v>
      </c>
      <c r="J22" s="3">
        <v>13</v>
      </c>
      <c r="K22" s="3">
        <v>14</v>
      </c>
      <c r="L22" s="3">
        <v>15</v>
      </c>
      <c r="M22" s="3">
        <v>16</v>
      </c>
      <c r="N22" s="3">
        <v>17</v>
      </c>
      <c r="O22" s="3">
        <v>18</v>
      </c>
      <c r="P22" s="3">
        <v>19</v>
      </c>
      <c r="Q22" s="3">
        <v>20</v>
      </c>
    </row>
    <row r="23" spans="1:17">
      <c r="A23" s="1">
        <v>105</v>
      </c>
      <c r="B23" s="5">
        <v>6827.25</v>
      </c>
      <c r="C23" s="5"/>
      <c r="D23" s="5">
        <v>7043.76</v>
      </c>
      <c r="E23" s="5">
        <v>7045.4</v>
      </c>
      <c r="F23" s="3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1">
        <v>145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1">
        <v>185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8" spans="1:17">
      <c r="A28" s="1">
        <v>4218</v>
      </c>
      <c r="B28" s="1" t="s">
        <v>111</v>
      </c>
    </row>
    <row r="29" spans="1:17">
      <c r="A29" s="3" t="s">
        <v>112</v>
      </c>
      <c r="B29" s="3">
        <v>5</v>
      </c>
      <c r="C29" s="3">
        <v>6</v>
      </c>
      <c r="D29" s="3">
        <v>7</v>
      </c>
      <c r="E29" s="3">
        <v>8</v>
      </c>
      <c r="F29" s="3">
        <v>9</v>
      </c>
      <c r="G29" s="3">
        <v>10</v>
      </c>
      <c r="H29" s="3">
        <v>11</v>
      </c>
      <c r="I29" s="3">
        <v>12</v>
      </c>
      <c r="J29" s="3">
        <v>13</v>
      </c>
      <c r="K29" s="3">
        <v>14</v>
      </c>
      <c r="L29" s="3">
        <v>15</v>
      </c>
      <c r="M29" s="3">
        <v>16</v>
      </c>
      <c r="N29" s="3">
        <v>17</v>
      </c>
      <c r="O29" s="3">
        <v>18</v>
      </c>
      <c r="P29" s="3">
        <v>19</v>
      </c>
      <c r="Q29" s="3">
        <v>20</v>
      </c>
    </row>
    <row r="30" spans="1:17">
      <c r="A30" s="1">
        <v>105</v>
      </c>
      <c r="B30" s="39"/>
      <c r="C30" s="5"/>
      <c r="D30" s="39"/>
      <c r="E30" s="39"/>
      <c r="F30" s="5">
        <v>5213.3900000000003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1">
        <v>145</v>
      </c>
    </row>
    <row r="32" spans="1:17">
      <c r="A32" s="1">
        <v>185</v>
      </c>
    </row>
    <row r="34" spans="1:1">
      <c r="A34" s="38" t="s">
        <v>122</v>
      </c>
    </row>
    <row r="35" spans="1:1">
      <c r="A35" s="38" t="s">
        <v>123</v>
      </c>
    </row>
    <row r="36" spans="1:1">
      <c r="A36" s="38" t="s">
        <v>124</v>
      </c>
    </row>
    <row r="37" spans="1:1">
      <c r="A37" s="38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CDF6B5735F442AF2600C30E071ED0" ma:contentTypeVersion="28" ma:contentTypeDescription="Create a new document." ma:contentTypeScope="" ma:versionID="55ec0485eff19fff68afc3e9646de560">
  <xsd:schema xmlns:xsd="http://www.w3.org/2001/XMLSchema" xmlns:xs="http://www.w3.org/2001/XMLSchema" xmlns:p="http://schemas.microsoft.com/office/2006/metadata/properties" xmlns:ns2="839113e4-aecf-44f1-9079-ff2af7ebf962" targetNamespace="http://schemas.microsoft.com/office/2006/metadata/properties" ma:root="true" ma:fieldsID="5650156754658462355568f62a11e32e" ns2:_="">
    <xsd:import namespace="839113e4-aecf-44f1-9079-ff2af7ebf962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113e4-aecf-44f1-9079-ff2af7ebf962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839113e4-aecf-44f1-9079-ff2af7ebf962" xsi:nil="true"/>
    <TeamsChannelId xmlns="839113e4-aecf-44f1-9079-ff2af7ebf962" xsi:nil="true"/>
    <Invited_Leaders xmlns="839113e4-aecf-44f1-9079-ff2af7ebf962" xsi:nil="true"/>
    <FolderType xmlns="839113e4-aecf-44f1-9079-ff2af7ebf962" xsi:nil="true"/>
    <Leaders xmlns="839113e4-aecf-44f1-9079-ff2af7ebf962">
      <UserInfo>
        <DisplayName/>
        <AccountId xsi:nil="true"/>
        <AccountType/>
      </UserInfo>
    </Leaders>
    <Members xmlns="839113e4-aecf-44f1-9079-ff2af7ebf962">
      <UserInfo>
        <DisplayName/>
        <AccountId xsi:nil="true"/>
        <AccountType/>
      </UserInfo>
    </Members>
    <Member_Groups xmlns="839113e4-aecf-44f1-9079-ff2af7ebf962">
      <UserInfo>
        <DisplayName/>
        <AccountId xsi:nil="true"/>
        <AccountType/>
      </UserInfo>
    </Member_Groups>
    <CultureName xmlns="839113e4-aecf-44f1-9079-ff2af7ebf962" xsi:nil="true"/>
    <Distribution_Groups xmlns="839113e4-aecf-44f1-9079-ff2af7ebf962" xsi:nil="true"/>
    <Owner xmlns="839113e4-aecf-44f1-9079-ff2af7ebf962">
      <UserInfo>
        <DisplayName/>
        <AccountId xsi:nil="true"/>
        <AccountType/>
      </UserInfo>
    </Owner>
    <AppVersion xmlns="839113e4-aecf-44f1-9079-ff2af7ebf962" xsi:nil="true"/>
    <NotebookType xmlns="839113e4-aecf-44f1-9079-ff2af7ebf962" xsi:nil="true"/>
    <Templates xmlns="839113e4-aecf-44f1-9079-ff2af7ebf962" xsi:nil="true"/>
    <Has_Leaders_Only_SectionGroup xmlns="839113e4-aecf-44f1-9079-ff2af7ebf962" xsi:nil="true"/>
    <Invited_Members xmlns="839113e4-aecf-44f1-9079-ff2af7ebf962" xsi:nil="true"/>
    <Is_Collaboration_Space_Locked xmlns="839113e4-aecf-44f1-9079-ff2af7ebf962" xsi:nil="true"/>
    <LMS_Mappings xmlns="839113e4-aecf-44f1-9079-ff2af7ebf962" xsi:nil="true"/>
    <IsNotebookLocked xmlns="839113e4-aecf-44f1-9079-ff2af7ebf962" xsi:nil="true"/>
    <Math_Settings xmlns="839113e4-aecf-44f1-9079-ff2af7ebf962" xsi:nil="true"/>
    <Self_Registration_Enabled xmlns="839113e4-aecf-44f1-9079-ff2af7ebf962" xsi:nil="true"/>
  </documentManagement>
</p:properties>
</file>

<file path=customXml/itemProps1.xml><?xml version="1.0" encoding="utf-8"?>
<ds:datastoreItem xmlns:ds="http://schemas.openxmlformats.org/officeDocument/2006/customXml" ds:itemID="{170977AE-3DDD-41FD-A2AE-84BEB8CFECFB}"/>
</file>

<file path=customXml/itemProps2.xml><?xml version="1.0" encoding="utf-8"?>
<ds:datastoreItem xmlns:ds="http://schemas.openxmlformats.org/officeDocument/2006/customXml" ds:itemID="{B3BF7462-4F26-4716-A50C-F5EEFC88633E}"/>
</file>

<file path=customXml/itemProps3.xml><?xml version="1.0" encoding="utf-8"?>
<ds:datastoreItem xmlns:ds="http://schemas.openxmlformats.org/officeDocument/2006/customXml" ds:itemID="{03AB115D-E6FF-439D-8F4D-AC2077392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Australian National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Mitchell</dc:creator>
  <cp:keywords/>
  <dc:description/>
  <cp:lastModifiedBy>Caspian Nicholls</cp:lastModifiedBy>
  <cp:revision/>
  <dcterms:created xsi:type="dcterms:W3CDTF">2015-07-25T16:50:54Z</dcterms:created>
  <dcterms:modified xsi:type="dcterms:W3CDTF">2020-04-14T07:08:09Z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0x0101004EBCDF6B5735F442AF2600C30E071ED0</vt:lpwstr>
  </property>
</Properties>
</file>