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60" windowWidth="19320" windowHeight="7770" tabRatio="806"/>
  </bookViews>
  <sheets>
    <sheet name="13寸天线盖版" sheetId="50" r:id="rId1"/>
    <sheet name="14寸天线盖版" sheetId="51" r:id="rId2"/>
    <sheet name="14寸一体版" sheetId="52" r:id="rId3"/>
    <sheet name="13寸一体版" sheetId="53" state="hidden" r:id="rId4"/>
    <sheet name="14寸下盖" sheetId="54" state="hidden" r:id="rId5"/>
    <sheet name="13寸下盖" sheetId="55" state="hidden" r:id="rId6"/>
  </sheets>
  <definedNames>
    <definedName name="_xlnm.Print_Area" localSheetId="0">'13寸天线盖版'!$A$1:$GH$34</definedName>
    <definedName name="_xlnm.Print_Area" localSheetId="5">'13寸下盖'!$A$1:$EX$20</definedName>
    <definedName name="_xlnm.Print_Area" localSheetId="3">'13寸一体版'!$A$1:$GB$26</definedName>
    <definedName name="_xlnm.Print_Area" localSheetId="1">'14寸天线盖版'!$A$1:$GB$34</definedName>
    <definedName name="_xlnm.Print_Area" localSheetId="4">'14寸下盖'!$A$1:$GH$20</definedName>
    <definedName name="_xlnm.Print_Area" localSheetId="2">'14寸一体版'!$A$1:$GH$26</definedName>
  </definedNames>
  <calcPr calcId="124519"/>
</workbook>
</file>

<file path=xl/calcChain.xml><?xml version="1.0" encoding="utf-8"?>
<calcChain xmlns="http://schemas.openxmlformats.org/spreadsheetml/2006/main">
  <c r="BS13" i="52"/>
  <c r="AW6" i="50"/>
  <c r="FT26" i="52"/>
  <c r="FN26"/>
  <c r="FH26"/>
  <c r="FB26"/>
  <c r="EV26"/>
  <c r="EP26"/>
  <c r="EJ26"/>
  <c r="ED26"/>
  <c r="DX26"/>
  <c r="DR26"/>
  <c r="FT25"/>
  <c r="FN25"/>
  <c r="FH25"/>
  <c r="FB25"/>
  <c r="EV25"/>
  <c r="EP25"/>
  <c r="EJ25"/>
  <c r="ED25"/>
  <c r="DX25"/>
  <c r="DR25"/>
  <c r="FV24"/>
  <c r="FT24"/>
  <c r="FP24"/>
  <c r="FN24"/>
  <c r="FJ24"/>
  <c r="FH24"/>
  <c r="FD24"/>
  <c r="FB24"/>
  <c r="EX24"/>
  <c r="EV24"/>
  <c r="ER24"/>
  <c r="EP24"/>
  <c r="EL24"/>
  <c r="EJ24"/>
  <c r="EF24"/>
  <c r="ED24"/>
  <c r="DZ24"/>
  <c r="DX24"/>
  <c r="DT24"/>
  <c r="DR24"/>
  <c r="FX23"/>
  <c r="FV23"/>
  <c r="FT23"/>
  <c r="FR23"/>
  <c r="FP23"/>
  <c r="FN23"/>
  <c r="FL23"/>
  <c r="FJ23"/>
  <c r="FH23"/>
  <c r="FF23"/>
  <c r="FD23"/>
  <c r="FB23"/>
  <c r="EZ23"/>
  <c r="EX23"/>
  <c r="EV23"/>
  <c r="ET23"/>
  <c r="ER23"/>
  <c r="EP23"/>
  <c r="EN23"/>
  <c r="EL23"/>
  <c r="EJ23"/>
  <c r="EH23"/>
  <c r="EF23"/>
  <c r="ED23"/>
  <c r="EB23"/>
  <c r="DZ23"/>
  <c r="DX23"/>
  <c r="DV23"/>
  <c r="DT23"/>
  <c r="DR23"/>
  <c r="FX22"/>
  <c r="FV22"/>
  <c r="FT22"/>
  <c r="FR22"/>
  <c r="FP22"/>
  <c r="FN22"/>
  <c r="FL22"/>
  <c r="FJ22"/>
  <c r="FH22"/>
  <c r="FF22"/>
  <c r="FD22"/>
  <c r="FB22"/>
  <c r="EZ22"/>
  <c r="EX22"/>
  <c r="EV22"/>
  <c r="ET22"/>
  <c r="ER22"/>
  <c r="EP22"/>
  <c r="EN22"/>
  <c r="EL22"/>
  <c r="EJ22"/>
  <c r="EH22"/>
  <c r="EF22"/>
  <c r="ED22"/>
  <c r="EB22"/>
  <c r="DZ22"/>
  <c r="DX22"/>
  <c r="DV22"/>
  <c r="DT22"/>
  <c r="DR22"/>
  <c r="FX21"/>
  <c r="FV21"/>
  <c r="FT21"/>
  <c r="FX25" s="1"/>
  <c r="FR21"/>
  <c r="FP21"/>
  <c r="FN21"/>
  <c r="FR26" s="1"/>
  <c r="FL21"/>
  <c r="FJ21"/>
  <c r="FH21"/>
  <c r="FL26" s="1"/>
  <c r="FF21"/>
  <c r="FD21"/>
  <c r="FB21"/>
  <c r="FF26" s="1"/>
  <c r="EZ21"/>
  <c r="EX21"/>
  <c r="EV21"/>
  <c r="EZ26" s="1"/>
  <c r="ET21"/>
  <c r="ER21"/>
  <c r="EP21"/>
  <c r="ET26" s="1"/>
  <c r="EN21"/>
  <c r="EL21"/>
  <c r="EJ21"/>
  <c r="EN26" s="1"/>
  <c r="EH21"/>
  <c r="EF21"/>
  <c r="ED21"/>
  <c r="EH26" s="1"/>
  <c r="EB21"/>
  <c r="DZ21"/>
  <c r="DX21"/>
  <c r="EB26" s="1"/>
  <c r="DV21"/>
  <c r="DT21"/>
  <c r="DR21"/>
  <c r="DV26" s="1"/>
  <c r="FY20"/>
  <c r="FV20"/>
  <c r="FS20"/>
  <c r="FP20"/>
  <c r="FM20"/>
  <c r="FJ20"/>
  <c r="FG20"/>
  <c r="FD20"/>
  <c r="FA20"/>
  <c r="EX20"/>
  <c r="EU20"/>
  <c r="ER20"/>
  <c r="EO20"/>
  <c r="EL20"/>
  <c r="EI20"/>
  <c r="EF20"/>
  <c r="EC20"/>
  <c r="DZ20"/>
  <c r="DW20"/>
  <c r="DT20"/>
  <c r="FY18"/>
  <c r="FV18"/>
  <c r="FS18"/>
  <c r="FP18"/>
  <c r="FM18"/>
  <c r="FJ18"/>
  <c r="FG18"/>
  <c r="FD18"/>
  <c r="FA18"/>
  <c r="EX18"/>
  <c r="EU18"/>
  <c r="ER18"/>
  <c r="EO18"/>
  <c r="EL18"/>
  <c r="EI18"/>
  <c r="EF18"/>
  <c r="EC18"/>
  <c r="DZ18"/>
  <c r="DW18"/>
  <c r="DT18"/>
  <c r="FY17"/>
  <c r="FV17"/>
  <c r="FS17"/>
  <c r="FP17"/>
  <c r="FM17"/>
  <c r="FJ17"/>
  <c r="FG17"/>
  <c r="FD17"/>
  <c r="FA17"/>
  <c r="EX17"/>
  <c r="EU17"/>
  <c r="ER17"/>
  <c r="EO17"/>
  <c r="EL17"/>
  <c r="EI17"/>
  <c r="EF17"/>
  <c r="EC17"/>
  <c r="DZ17"/>
  <c r="DW17"/>
  <c r="DT17"/>
  <c r="FY6"/>
  <c r="FV6"/>
  <c r="FS6"/>
  <c r="FP6"/>
  <c r="FM6"/>
  <c r="FJ6"/>
  <c r="FG6"/>
  <c r="FD6"/>
  <c r="FA6"/>
  <c r="EX6"/>
  <c r="EU6"/>
  <c r="ER6"/>
  <c r="EO6"/>
  <c r="EL6"/>
  <c r="EI6"/>
  <c r="EF6"/>
  <c r="EC6"/>
  <c r="DZ6"/>
  <c r="DW6"/>
  <c r="DT6"/>
  <c r="FY5"/>
  <c r="FV5"/>
  <c r="FS5"/>
  <c r="FP5"/>
  <c r="FM5"/>
  <c r="FJ5"/>
  <c r="FG5"/>
  <c r="FD5"/>
  <c r="FA5"/>
  <c r="EX5"/>
  <c r="EU5"/>
  <c r="ER5"/>
  <c r="EO5"/>
  <c r="EL5"/>
  <c r="EI5"/>
  <c r="EF5"/>
  <c r="EC5"/>
  <c r="DZ5"/>
  <c r="DW5"/>
  <c r="DT5"/>
  <c r="DL26"/>
  <c r="DF26"/>
  <c r="CZ26"/>
  <c r="CT26"/>
  <c r="CN26"/>
  <c r="CH26"/>
  <c r="CB26"/>
  <c r="BV26"/>
  <c r="BP26"/>
  <c r="BJ26"/>
  <c r="DL25"/>
  <c r="DF25"/>
  <c r="CZ25"/>
  <c r="CT25"/>
  <c r="CN25"/>
  <c r="CH25"/>
  <c r="CB25"/>
  <c r="BV25"/>
  <c r="BP25"/>
  <c r="BJ25"/>
  <c r="DN24"/>
  <c r="DL24"/>
  <c r="DH24"/>
  <c r="DF24"/>
  <c r="DB24"/>
  <c r="CZ24"/>
  <c r="CV24"/>
  <c r="CT24"/>
  <c r="CP24"/>
  <c r="CN24"/>
  <c r="CJ24"/>
  <c r="CH24"/>
  <c r="CD24"/>
  <c r="CB24"/>
  <c r="BX24"/>
  <c r="BV24"/>
  <c r="BR24"/>
  <c r="BP24"/>
  <c r="BL24"/>
  <c r="BJ24"/>
  <c r="DP23"/>
  <c r="DN23"/>
  <c r="DL23"/>
  <c r="DJ23"/>
  <c r="DH23"/>
  <c r="DF23"/>
  <c r="DD23"/>
  <c r="DB23"/>
  <c r="CZ23"/>
  <c r="CX23"/>
  <c r="CV23"/>
  <c r="CT23"/>
  <c r="CR23"/>
  <c r="CP23"/>
  <c r="CN23"/>
  <c r="CL23"/>
  <c r="CJ23"/>
  <c r="CH23"/>
  <c r="CF23"/>
  <c r="CD23"/>
  <c r="CB23"/>
  <c r="BZ23"/>
  <c r="BX23"/>
  <c r="BV23"/>
  <c r="BT23"/>
  <c r="BR23"/>
  <c r="BP23"/>
  <c r="BN23"/>
  <c r="BL23"/>
  <c r="BJ23"/>
  <c r="DP22"/>
  <c r="DN22"/>
  <c r="DL22"/>
  <c r="DJ22"/>
  <c r="DH22"/>
  <c r="DF22"/>
  <c r="DD22"/>
  <c r="DB22"/>
  <c r="CZ22"/>
  <c r="CX22"/>
  <c r="CV22"/>
  <c r="CT22"/>
  <c r="CR22"/>
  <c r="CP22"/>
  <c r="CN22"/>
  <c r="CL22"/>
  <c r="CJ22"/>
  <c r="CH22"/>
  <c r="CF22"/>
  <c r="CD22"/>
  <c r="CB22"/>
  <c r="BZ22"/>
  <c r="BX22"/>
  <c r="BV22"/>
  <c r="BT22"/>
  <c r="BR22"/>
  <c r="BP22"/>
  <c r="BN22"/>
  <c r="BL22"/>
  <c r="BJ22"/>
  <c r="DP21"/>
  <c r="DN21"/>
  <c r="DL21"/>
  <c r="DP26" s="1"/>
  <c r="DJ21"/>
  <c r="DH21"/>
  <c r="DF21"/>
  <c r="DJ26" s="1"/>
  <c r="DD21"/>
  <c r="DB21"/>
  <c r="CZ21"/>
  <c r="DD26" s="1"/>
  <c r="CX21"/>
  <c r="CV21"/>
  <c r="CT21"/>
  <c r="CX26" s="1"/>
  <c r="CR21"/>
  <c r="CP21"/>
  <c r="CN21"/>
  <c r="CR26" s="1"/>
  <c r="CL21"/>
  <c r="CJ21"/>
  <c r="CH21"/>
  <c r="CL26" s="1"/>
  <c r="CF21"/>
  <c r="CD21"/>
  <c r="CB21"/>
  <c r="CF26" s="1"/>
  <c r="BZ21"/>
  <c r="BX21"/>
  <c r="BV21"/>
  <c r="BZ26" s="1"/>
  <c r="BT21"/>
  <c r="BR21"/>
  <c r="BP21"/>
  <c r="BT26" s="1"/>
  <c r="BN21"/>
  <c r="BL21"/>
  <c r="BJ21"/>
  <c r="BN26" s="1"/>
  <c r="DQ20"/>
  <c r="DN20"/>
  <c r="DK20"/>
  <c r="DH20"/>
  <c r="DE20"/>
  <c r="DB20"/>
  <c r="CY20"/>
  <c r="CV20"/>
  <c r="CS20"/>
  <c r="CP20"/>
  <c r="CM20"/>
  <c r="CJ20"/>
  <c r="CG20"/>
  <c r="CD20"/>
  <c r="CA20"/>
  <c r="BX20"/>
  <c r="BU20"/>
  <c r="BR20"/>
  <c r="BO20"/>
  <c r="BL20"/>
  <c r="DQ18"/>
  <c r="DN18"/>
  <c r="DK18"/>
  <c r="DH18"/>
  <c r="DE18"/>
  <c r="DB18"/>
  <c r="CY18"/>
  <c r="CV18"/>
  <c r="CS18"/>
  <c r="CP18"/>
  <c r="CM18"/>
  <c r="CJ18"/>
  <c r="CG18"/>
  <c r="CD18"/>
  <c r="CA18"/>
  <c r="BX18"/>
  <c r="BU18"/>
  <c r="BR18"/>
  <c r="BO18"/>
  <c r="BL18"/>
  <c r="DQ17"/>
  <c r="DN17"/>
  <c r="DK17"/>
  <c r="DH17"/>
  <c r="DE17"/>
  <c r="DB17"/>
  <c r="CY17"/>
  <c r="CV17"/>
  <c r="CS17"/>
  <c r="CP17"/>
  <c r="CM17"/>
  <c r="CJ17"/>
  <c r="CG17"/>
  <c r="CD17"/>
  <c r="CA17"/>
  <c r="BX17"/>
  <c r="BU17"/>
  <c r="BR17"/>
  <c r="BO17"/>
  <c r="BL17"/>
  <c r="DQ6"/>
  <c r="DN6"/>
  <c r="DK6"/>
  <c r="DH6"/>
  <c r="DE6"/>
  <c r="DB6"/>
  <c r="CY6"/>
  <c r="CV6"/>
  <c r="CS6"/>
  <c r="CP6"/>
  <c r="CM6"/>
  <c r="CJ6"/>
  <c r="CG6"/>
  <c r="CD6"/>
  <c r="CA6"/>
  <c r="BX6"/>
  <c r="BU6"/>
  <c r="BR6"/>
  <c r="BO6"/>
  <c r="BL6"/>
  <c r="DQ5"/>
  <c r="DN5"/>
  <c r="DK5"/>
  <c r="DH5"/>
  <c r="DE5"/>
  <c r="DB5"/>
  <c r="CY5"/>
  <c r="CV5"/>
  <c r="CS5"/>
  <c r="CP5"/>
  <c r="CM5"/>
  <c r="CJ5"/>
  <c r="CG5"/>
  <c r="CD5"/>
  <c r="CA5"/>
  <c r="BX5"/>
  <c r="BU5"/>
  <c r="BR5"/>
  <c r="BO5"/>
  <c r="BL5"/>
  <c r="BD26"/>
  <c r="AX26"/>
  <c r="AR26"/>
  <c r="AL26"/>
  <c r="AF26"/>
  <c r="BD25"/>
  <c r="AX25"/>
  <c r="AR25"/>
  <c r="AL25"/>
  <c r="AF25"/>
  <c r="BF24"/>
  <c r="BD24"/>
  <c r="AZ24"/>
  <c r="AX24"/>
  <c r="AT24"/>
  <c r="AR24"/>
  <c r="AN24"/>
  <c r="AL24"/>
  <c r="AH24"/>
  <c r="AF24"/>
  <c r="BH23"/>
  <c r="BF23"/>
  <c r="BD23"/>
  <c r="BB23"/>
  <c r="AZ23"/>
  <c r="AX23"/>
  <c r="AV23"/>
  <c r="AT23"/>
  <c r="AR23"/>
  <c r="AP23"/>
  <c r="AN23"/>
  <c r="AL23"/>
  <c r="AJ23"/>
  <c r="AH23"/>
  <c r="AF23"/>
  <c r="BH22"/>
  <c r="BF22"/>
  <c r="BD22"/>
  <c r="BB22"/>
  <c r="AZ22"/>
  <c r="AX22"/>
  <c r="AV22"/>
  <c r="AT22"/>
  <c r="AR22"/>
  <c r="AP22"/>
  <c r="AN22"/>
  <c r="AL22"/>
  <c r="AJ22"/>
  <c r="AH22"/>
  <c r="AF22"/>
  <c r="BH21"/>
  <c r="BF21"/>
  <c r="BD21"/>
  <c r="BH25" s="1"/>
  <c r="BB21"/>
  <c r="AZ21"/>
  <c r="AX21"/>
  <c r="BB26" s="1"/>
  <c r="AV21"/>
  <c r="AT21"/>
  <c r="AR21"/>
  <c r="AV26" s="1"/>
  <c r="AP21"/>
  <c r="AN21"/>
  <c r="AL21"/>
  <c r="AP26" s="1"/>
  <c r="AJ21"/>
  <c r="AH21"/>
  <c r="AF21"/>
  <c r="AJ26" s="1"/>
  <c r="BI20"/>
  <c r="BF20"/>
  <c r="BC20"/>
  <c r="AZ20"/>
  <c r="AW20"/>
  <c r="AT20"/>
  <c r="AQ20"/>
  <c r="AN20"/>
  <c r="AK20"/>
  <c r="AH20"/>
  <c r="BI18"/>
  <c r="BF18"/>
  <c r="BC18"/>
  <c r="AZ18"/>
  <c r="AW18"/>
  <c r="AT18"/>
  <c r="AQ18"/>
  <c r="AN18"/>
  <c r="AK18"/>
  <c r="AH18"/>
  <c r="BI17"/>
  <c r="BF17"/>
  <c r="BC17"/>
  <c r="AZ17"/>
  <c r="AW17"/>
  <c r="AT17"/>
  <c r="AQ17"/>
  <c r="AN17"/>
  <c r="AK17"/>
  <c r="AH17"/>
  <c r="BC6"/>
  <c r="AZ6"/>
  <c r="AW6"/>
  <c r="AT6"/>
  <c r="AQ6"/>
  <c r="AN6"/>
  <c r="AK6"/>
  <c r="AH6"/>
  <c r="BC5"/>
  <c r="AZ5"/>
  <c r="AW5"/>
  <c r="AT5"/>
  <c r="AQ5"/>
  <c r="AN5"/>
  <c r="AK5"/>
  <c r="AH5"/>
  <c r="Z26"/>
  <c r="T26"/>
  <c r="N26"/>
  <c r="H26"/>
  <c r="B26"/>
  <c r="Z25"/>
  <c r="T25"/>
  <c r="N25"/>
  <c r="H25"/>
  <c r="B25"/>
  <c r="AB24"/>
  <c r="Z24"/>
  <c r="V24"/>
  <c r="T24"/>
  <c r="P24"/>
  <c r="N24"/>
  <c r="J24"/>
  <c r="H24"/>
  <c r="D24"/>
  <c r="B24"/>
  <c r="AD23"/>
  <c r="AB23"/>
  <c r="Z23"/>
  <c r="X23"/>
  <c r="V23"/>
  <c r="T23"/>
  <c r="R23"/>
  <c r="P23"/>
  <c r="N23"/>
  <c r="L23"/>
  <c r="J23"/>
  <c r="H23"/>
  <c r="F23"/>
  <c r="D23"/>
  <c r="B23"/>
  <c r="AD22"/>
  <c r="AB22"/>
  <c r="Z22"/>
  <c r="X22"/>
  <c r="V22"/>
  <c r="T22"/>
  <c r="R22"/>
  <c r="P22"/>
  <c r="N22"/>
  <c r="L22"/>
  <c r="J22"/>
  <c r="H22"/>
  <c r="F22"/>
  <c r="D22"/>
  <c r="B22"/>
  <c r="AD21"/>
  <c r="AB21"/>
  <c r="Z21"/>
  <c r="X21"/>
  <c r="V21"/>
  <c r="T21"/>
  <c r="R21"/>
  <c r="P21"/>
  <c r="N21"/>
  <c r="L21"/>
  <c r="J21"/>
  <c r="H21"/>
  <c r="F21"/>
  <c r="D21"/>
  <c r="B21"/>
  <c r="AE20"/>
  <c r="AB20"/>
  <c r="Y20"/>
  <c r="V20"/>
  <c r="S20"/>
  <c r="P20"/>
  <c r="M20"/>
  <c r="J20"/>
  <c r="G20"/>
  <c r="D20"/>
  <c r="AE18"/>
  <c r="AB18"/>
  <c r="Y18"/>
  <c r="V18"/>
  <c r="S18"/>
  <c r="P18"/>
  <c r="M18"/>
  <c r="J18"/>
  <c r="G18"/>
  <c r="D18"/>
  <c r="AE17"/>
  <c r="AB17"/>
  <c r="Y17"/>
  <c r="V17"/>
  <c r="S17"/>
  <c r="P17"/>
  <c r="M17"/>
  <c r="J17"/>
  <c r="G17"/>
  <c r="D17"/>
  <c r="AE6"/>
  <c r="AB6"/>
  <c r="Y6"/>
  <c r="V6"/>
  <c r="S6"/>
  <c r="P6"/>
  <c r="M6"/>
  <c r="J6"/>
  <c r="G6"/>
  <c r="D6"/>
  <c r="AE5"/>
  <c r="AB5"/>
  <c r="Y5"/>
  <c r="V5"/>
  <c r="S5"/>
  <c r="P5"/>
  <c r="M5"/>
  <c r="J5"/>
  <c r="G5"/>
  <c r="D5"/>
  <c r="DL34" i="50"/>
  <c r="DF34"/>
  <c r="CZ34"/>
  <c r="CT34"/>
  <c r="CN34"/>
  <c r="CH34"/>
  <c r="CB34"/>
  <c r="BV34"/>
  <c r="BP34"/>
  <c r="BJ34"/>
  <c r="DL33"/>
  <c r="DF33"/>
  <c r="CZ33"/>
  <c r="CT33"/>
  <c r="CN33"/>
  <c r="CH33"/>
  <c r="CB33"/>
  <c r="BV33"/>
  <c r="BP33"/>
  <c r="BJ33"/>
  <c r="DN32"/>
  <c r="DL32"/>
  <c r="DH32"/>
  <c r="DF32"/>
  <c r="DB32"/>
  <c r="CZ32"/>
  <c r="CV32"/>
  <c r="CT32"/>
  <c r="CP32"/>
  <c r="CN32"/>
  <c r="CJ32"/>
  <c r="CH32"/>
  <c r="CD32"/>
  <c r="CB32"/>
  <c r="BX32"/>
  <c r="BV32"/>
  <c r="BR32"/>
  <c r="BP32"/>
  <c r="BL32"/>
  <c r="BJ32"/>
  <c r="DP31"/>
  <c r="DN31"/>
  <c r="DL31"/>
  <c r="DJ31"/>
  <c r="DH31"/>
  <c r="DF31"/>
  <c r="DD31"/>
  <c r="DB31"/>
  <c r="CZ31"/>
  <c r="CX31"/>
  <c r="CV31"/>
  <c r="CT31"/>
  <c r="CR31"/>
  <c r="CP31"/>
  <c r="CN31"/>
  <c r="CL31"/>
  <c r="CJ31"/>
  <c r="CH31"/>
  <c r="CF31"/>
  <c r="CD31"/>
  <c r="CB31"/>
  <c r="BZ31"/>
  <c r="BX31"/>
  <c r="BV31"/>
  <c r="BT31"/>
  <c r="BR31"/>
  <c r="BP31"/>
  <c r="BN31"/>
  <c r="BL31"/>
  <c r="BJ31"/>
  <c r="DP30"/>
  <c r="DN30"/>
  <c r="DL30"/>
  <c r="DJ30"/>
  <c r="DH30"/>
  <c r="DF30"/>
  <c r="DD30"/>
  <c r="DB30"/>
  <c r="CZ30"/>
  <c r="CX30"/>
  <c r="CV30"/>
  <c r="CT30"/>
  <c r="CR30"/>
  <c r="CP30"/>
  <c r="CN30"/>
  <c r="CL30"/>
  <c r="CJ30"/>
  <c r="CH30"/>
  <c r="CF30"/>
  <c r="CD30"/>
  <c r="CB30"/>
  <c r="BZ30"/>
  <c r="BX30"/>
  <c r="BV30"/>
  <c r="BT30"/>
  <c r="BR30"/>
  <c r="BP30"/>
  <c r="BN30"/>
  <c r="BL30"/>
  <c r="BJ30"/>
  <c r="DP29"/>
  <c r="DN29"/>
  <c r="DL29"/>
  <c r="DJ29"/>
  <c r="DH29"/>
  <c r="DF29"/>
  <c r="DD29"/>
  <c r="DB29"/>
  <c r="CZ29"/>
  <c r="CX29"/>
  <c r="CV29"/>
  <c r="CT29"/>
  <c r="CR29"/>
  <c r="CP29"/>
  <c r="CN29"/>
  <c r="CL29"/>
  <c r="CJ29"/>
  <c r="CH29"/>
  <c r="CF29"/>
  <c r="CD29"/>
  <c r="CB29"/>
  <c r="BZ29"/>
  <c r="BX29"/>
  <c r="BV29"/>
  <c r="BT29"/>
  <c r="BR29"/>
  <c r="BP29"/>
  <c r="BN29"/>
  <c r="BL29"/>
  <c r="BJ29"/>
  <c r="DP28"/>
  <c r="DN28"/>
  <c r="DL28"/>
  <c r="DJ28"/>
  <c r="DH28"/>
  <c r="DF28"/>
  <c r="DD28"/>
  <c r="DB28"/>
  <c r="CZ28"/>
  <c r="CX28"/>
  <c r="CV28"/>
  <c r="CT28"/>
  <c r="CR28"/>
  <c r="CP28"/>
  <c r="CN28"/>
  <c r="CL28"/>
  <c r="CJ28"/>
  <c r="CH28"/>
  <c r="CF28"/>
  <c r="CD28"/>
  <c r="CB28"/>
  <c r="BZ28"/>
  <c r="BX28"/>
  <c r="BV28"/>
  <c r="BT28"/>
  <c r="BR28"/>
  <c r="BP28"/>
  <c r="BN28"/>
  <c r="BL28"/>
  <c r="BJ28"/>
  <c r="DP27"/>
  <c r="DN27"/>
  <c r="DL27"/>
  <c r="DP34" s="1"/>
  <c r="DJ27"/>
  <c r="DH27"/>
  <c r="DF27"/>
  <c r="DJ34" s="1"/>
  <c r="DD27"/>
  <c r="DB27"/>
  <c r="CZ27"/>
  <c r="DD34" s="1"/>
  <c r="CX27"/>
  <c r="CV27"/>
  <c r="CT27"/>
  <c r="CX34" s="1"/>
  <c r="CR27"/>
  <c r="CP27"/>
  <c r="CN27"/>
  <c r="CR34" s="1"/>
  <c r="CL27"/>
  <c r="CJ27"/>
  <c r="CH27"/>
  <c r="CL34" s="1"/>
  <c r="CF27"/>
  <c r="CD27"/>
  <c r="CB27"/>
  <c r="CF34" s="1"/>
  <c r="BZ27"/>
  <c r="BX27"/>
  <c r="BV27"/>
  <c r="BZ34" s="1"/>
  <c r="BT27"/>
  <c r="BR27"/>
  <c r="BP27"/>
  <c r="BT34" s="1"/>
  <c r="BN27"/>
  <c r="BL27"/>
  <c r="BJ27"/>
  <c r="BN34" s="1"/>
  <c r="DQ26"/>
  <c r="DN26"/>
  <c r="DK26"/>
  <c r="DH26"/>
  <c r="DE26"/>
  <c r="DB26"/>
  <c r="CY26"/>
  <c r="CV26"/>
  <c r="CS26"/>
  <c r="CP26"/>
  <c r="CM26"/>
  <c r="CJ26"/>
  <c r="CG26"/>
  <c r="CD26"/>
  <c r="CA26"/>
  <c r="BX26"/>
  <c r="BU26"/>
  <c r="BR26"/>
  <c r="BO26"/>
  <c r="BL26"/>
  <c r="DQ23"/>
  <c r="DN23"/>
  <c r="DK23"/>
  <c r="DH23"/>
  <c r="DE23"/>
  <c r="DB23"/>
  <c r="CY23"/>
  <c r="CV23"/>
  <c r="CS23"/>
  <c r="CP23"/>
  <c r="CM23"/>
  <c r="CJ23"/>
  <c r="CG23"/>
  <c r="CD23"/>
  <c r="CA23"/>
  <c r="BX23"/>
  <c r="BU23"/>
  <c r="BR23"/>
  <c r="BO23"/>
  <c r="BL23"/>
  <c r="DQ22"/>
  <c r="DN22"/>
  <c r="DK22"/>
  <c r="DH22"/>
  <c r="DE22"/>
  <c r="DB22"/>
  <c r="CY22"/>
  <c r="CV22"/>
  <c r="CS22"/>
  <c r="CP22"/>
  <c r="CM22"/>
  <c r="CJ22"/>
  <c r="CG22"/>
  <c r="CD22"/>
  <c r="CA22"/>
  <c r="BX22"/>
  <c r="BU22"/>
  <c r="BR22"/>
  <c r="BO22"/>
  <c r="BL22"/>
  <c r="DQ15"/>
  <c r="DN15"/>
  <c r="DK15"/>
  <c r="DH15"/>
  <c r="DE15"/>
  <c r="DB15"/>
  <c r="CY15"/>
  <c r="CV15"/>
  <c r="CS15"/>
  <c r="CP15"/>
  <c r="CM15"/>
  <c r="CJ15"/>
  <c r="CG15"/>
  <c r="CD15"/>
  <c r="CA15"/>
  <c r="BX15"/>
  <c r="BU15"/>
  <c r="BR15"/>
  <c r="BO15"/>
  <c r="BL15"/>
  <c r="DQ6"/>
  <c r="DN6"/>
  <c r="DK6"/>
  <c r="DH6"/>
  <c r="DE6"/>
  <c r="DB6"/>
  <c r="CY6"/>
  <c r="CV6"/>
  <c r="CS6"/>
  <c r="CP6"/>
  <c r="CM6"/>
  <c r="CJ6"/>
  <c r="CG6"/>
  <c r="CD6"/>
  <c r="CA6"/>
  <c r="BX6"/>
  <c r="BU6"/>
  <c r="BR6"/>
  <c r="BO6"/>
  <c r="BL6"/>
  <c r="DQ5"/>
  <c r="DN5"/>
  <c r="DK5"/>
  <c r="DH5"/>
  <c r="DE5"/>
  <c r="DB5"/>
  <c r="CY5"/>
  <c r="CV5"/>
  <c r="CS5"/>
  <c r="CP5"/>
  <c r="CM5"/>
  <c r="CJ5"/>
  <c r="CG5"/>
  <c r="CD5"/>
  <c r="CA5"/>
  <c r="BX5"/>
  <c r="BU5"/>
  <c r="BR5"/>
  <c r="BO5"/>
  <c r="BL5"/>
  <c r="BD34"/>
  <c r="AX34"/>
  <c r="AR34"/>
  <c r="AL34"/>
  <c r="AF34"/>
  <c r="Z34"/>
  <c r="T34"/>
  <c r="N34"/>
  <c r="H34"/>
  <c r="B34"/>
  <c r="BD33"/>
  <c r="AX33"/>
  <c r="AR33"/>
  <c r="AL33"/>
  <c r="AF33"/>
  <c r="Z33"/>
  <c r="T33"/>
  <c r="N33"/>
  <c r="H33"/>
  <c r="B33"/>
  <c r="BF32"/>
  <c r="BD32"/>
  <c r="AZ32"/>
  <c r="AX32"/>
  <c r="AT32"/>
  <c r="AR32"/>
  <c r="AN32"/>
  <c r="AL32"/>
  <c r="AH32"/>
  <c r="AF32"/>
  <c r="AB32"/>
  <c r="Z32"/>
  <c r="V32"/>
  <c r="T32"/>
  <c r="P32"/>
  <c r="N32"/>
  <c r="J32"/>
  <c r="H32"/>
  <c r="D32"/>
  <c r="B32"/>
  <c r="BH31"/>
  <c r="BF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B31"/>
  <c r="BH30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D30"/>
  <c r="B30"/>
  <c r="BH29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B29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D28"/>
  <c r="B28"/>
  <c r="BH27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B27"/>
  <c r="BI26"/>
  <c r="BF26"/>
  <c r="BC26"/>
  <c r="AZ26"/>
  <c r="AW26"/>
  <c r="AT26"/>
  <c r="AQ26"/>
  <c r="AN26"/>
  <c r="AK26"/>
  <c r="AH26"/>
  <c r="AE26"/>
  <c r="AB26"/>
  <c r="Y26"/>
  <c r="V26"/>
  <c r="S26"/>
  <c r="P26"/>
  <c r="M26"/>
  <c r="J26"/>
  <c r="G26"/>
  <c r="D26"/>
  <c r="BI23"/>
  <c r="BF23"/>
  <c r="BC23"/>
  <c r="AZ23"/>
  <c r="AW23"/>
  <c r="AT23"/>
  <c r="AQ23"/>
  <c r="AN23"/>
  <c r="AK23"/>
  <c r="AH23"/>
  <c r="AE23"/>
  <c r="AB23"/>
  <c r="Y23"/>
  <c r="V23"/>
  <c r="S23"/>
  <c r="P23"/>
  <c r="M23"/>
  <c r="J23"/>
  <c r="G23"/>
  <c r="D23"/>
  <c r="BI22"/>
  <c r="BF22"/>
  <c r="BC22"/>
  <c r="AZ22"/>
  <c r="AW22"/>
  <c r="AT22"/>
  <c r="AQ22"/>
  <c r="AN22"/>
  <c r="AK22"/>
  <c r="AH22"/>
  <c r="AE22"/>
  <c r="AB22"/>
  <c r="Y22"/>
  <c r="V22"/>
  <c r="S22"/>
  <c r="P22"/>
  <c r="M22"/>
  <c r="J22"/>
  <c r="G22"/>
  <c r="D22"/>
  <c r="BI15"/>
  <c r="BF15"/>
  <c r="BC15"/>
  <c r="AZ15"/>
  <c r="AW15"/>
  <c r="AT15"/>
  <c r="AQ15"/>
  <c r="AN15"/>
  <c r="AK15"/>
  <c r="AH15"/>
  <c r="AE15"/>
  <c r="AB15"/>
  <c r="Y15"/>
  <c r="V15"/>
  <c r="S15"/>
  <c r="P15"/>
  <c r="M15"/>
  <c r="J15"/>
  <c r="G15"/>
  <c r="D15"/>
  <c r="BI6"/>
  <c r="BF6"/>
  <c r="AT6"/>
  <c r="AQ6"/>
  <c r="AN6"/>
  <c r="AK6"/>
  <c r="AH6"/>
  <c r="AE6"/>
  <c r="AB6"/>
  <c r="Y6"/>
  <c r="V6"/>
  <c r="S6"/>
  <c r="P6"/>
  <c r="M6"/>
  <c r="J6"/>
  <c r="G6"/>
  <c r="D6"/>
  <c r="BI5"/>
  <c r="BF5"/>
  <c r="AW5"/>
  <c r="AT5"/>
  <c r="AQ5"/>
  <c r="AN5"/>
  <c r="AK5"/>
  <c r="AH5"/>
  <c r="AE5"/>
  <c r="AB5"/>
  <c r="Y5"/>
  <c r="V5"/>
  <c r="S5"/>
  <c r="P5"/>
  <c r="M5"/>
  <c r="J5"/>
  <c r="G5"/>
  <c r="D5"/>
  <c r="FH34" i="51"/>
  <c r="FB34"/>
  <c r="EV34"/>
  <c r="EP34"/>
  <c r="FH33"/>
  <c r="FB33"/>
  <c r="EV33"/>
  <c r="EP33"/>
  <c r="FJ32"/>
  <c r="FH32"/>
  <c r="FD32"/>
  <c r="FB32"/>
  <c r="EX32"/>
  <c r="EV32"/>
  <c r="ER32"/>
  <c r="EP32"/>
  <c r="FL31"/>
  <c r="FJ31"/>
  <c r="FH31"/>
  <c r="FF31"/>
  <c r="FD31"/>
  <c r="FB31"/>
  <c r="EZ31"/>
  <c r="EX31"/>
  <c r="EV31"/>
  <c r="ET31"/>
  <c r="ER31"/>
  <c r="EP31"/>
  <c r="FL30"/>
  <c r="FJ30"/>
  <c r="FH30"/>
  <c r="FF30"/>
  <c r="FD30"/>
  <c r="FB30"/>
  <c r="EZ30"/>
  <c r="EX30"/>
  <c r="EV30"/>
  <c r="ET30"/>
  <c r="ER30"/>
  <c r="EP30"/>
  <c r="FL29"/>
  <c r="FJ29"/>
  <c r="FH29"/>
  <c r="FF29"/>
  <c r="FD29"/>
  <c r="FB29"/>
  <c r="EZ29"/>
  <c r="EX29"/>
  <c r="EV29"/>
  <c r="ET29"/>
  <c r="ER29"/>
  <c r="EP29"/>
  <c r="FL28"/>
  <c r="FJ28"/>
  <c r="FH28"/>
  <c r="FL34" s="1"/>
  <c r="FF28"/>
  <c r="FD28"/>
  <c r="FB28"/>
  <c r="FF34" s="1"/>
  <c r="EZ28"/>
  <c r="EX28"/>
  <c r="EV28"/>
  <c r="EZ34" s="1"/>
  <c r="ET28"/>
  <c r="ER28"/>
  <c r="EP28"/>
  <c r="ET34" s="1"/>
  <c r="FL27"/>
  <c r="FJ27"/>
  <c r="FH27"/>
  <c r="FL33" s="1"/>
  <c r="FF27"/>
  <c r="FD27"/>
  <c r="FB27"/>
  <c r="FF33" s="1"/>
  <c r="EZ27"/>
  <c r="EX27"/>
  <c r="EV27"/>
  <c r="EZ33" s="1"/>
  <c r="ET27"/>
  <c r="ER27"/>
  <c r="EP27"/>
  <c r="ET33" s="1"/>
  <c r="FM26"/>
  <c r="FJ26"/>
  <c r="FG26"/>
  <c r="FD26"/>
  <c r="FA26"/>
  <c r="EX26"/>
  <c r="EU26"/>
  <c r="ER26"/>
  <c r="FM23"/>
  <c r="FJ23"/>
  <c r="FG23"/>
  <c r="FD23"/>
  <c r="FA23"/>
  <c r="EX23"/>
  <c r="EU23"/>
  <c r="ER23"/>
  <c r="FM22"/>
  <c r="FJ22"/>
  <c r="FG22"/>
  <c r="FD22"/>
  <c r="FA22"/>
  <c r="EX22"/>
  <c r="EU22"/>
  <c r="ER22"/>
  <c r="FM15"/>
  <c r="FJ15"/>
  <c r="FG15"/>
  <c r="FD15"/>
  <c r="FA15"/>
  <c r="EX15"/>
  <c r="EU15"/>
  <c r="ER15"/>
  <c r="FM6"/>
  <c r="FJ6"/>
  <c r="FG6"/>
  <c r="FD6"/>
  <c r="FA6"/>
  <c r="EX6"/>
  <c r="EU6"/>
  <c r="ER6"/>
  <c r="FM5"/>
  <c r="FJ5"/>
  <c r="FG5"/>
  <c r="FD5"/>
  <c r="FA5"/>
  <c r="EX5"/>
  <c r="EU5"/>
  <c r="ER5"/>
  <c r="EJ34"/>
  <c r="ED34"/>
  <c r="DX34"/>
  <c r="DR34"/>
  <c r="EJ33"/>
  <c r="ED33"/>
  <c r="DX33"/>
  <c r="DR33"/>
  <c r="EL32"/>
  <c r="EJ32"/>
  <c r="EF32"/>
  <c r="ED32"/>
  <c r="DZ32"/>
  <c r="DX32"/>
  <c r="DT32"/>
  <c r="DR32"/>
  <c r="EN31"/>
  <c r="EL31"/>
  <c r="EJ31"/>
  <c r="EH31"/>
  <c r="EF31"/>
  <c r="ED31"/>
  <c r="EB31"/>
  <c r="DZ31"/>
  <c r="DX31"/>
  <c r="DV31"/>
  <c r="DT31"/>
  <c r="DR31"/>
  <c r="EN30"/>
  <c r="EL30"/>
  <c r="EJ30"/>
  <c r="EH30"/>
  <c r="EF30"/>
  <c r="ED30"/>
  <c r="EB30"/>
  <c r="DZ30"/>
  <c r="DX30"/>
  <c r="DV30"/>
  <c r="DT30"/>
  <c r="DR30"/>
  <c r="EN29"/>
  <c r="EL29"/>
  <c r="EJ29"/>
  <c r="EH29"/>
  <c r="EF29"/>
  <c r="ED29"/>
  <c r="EB29"/>
  <c r="DZ29"/>
  <c r="DX29"/>
  <c r="DV29"/>
  <c r="DT29"/>
  <c r="DR29"/>
  <c r="EN28"/>
  <c r="EL28"/>
  <c r="EJ28"/>
  <c r="EH28"/>
  <c r="EF28"/>
  <c r="ED28"/>
  <c r="EB28"/>
  <c r="DZ28"/>
  <c r="DX28"/>
  <c r="DV28"/>
  <c r="DT28"/>
  <c r="DR28"/>
  <c r="DV34" s="1"/>
  <c r="EN27"/>
  <c r="EL27"/>
  <c r="EJ27"/>
  <c r="EN33" s="1"/>
  <c r="EH27"/>
  <c r="EF27"/>
  <c r="ED27"/>
  <c r="EH33" s="1"/>
  <c r="EB27"/>
  <c r="DZ27"/>
  <c r="DX27"/>
  <c r="EB33" s="1"/>
  <c r="DV27"/>
  <c r="DT27"/>
  <c r="DR27"/>
  <c r="DV33" s="1"/>
  <c r="EO26"/>
  <c r="EL26"/>
  <c r="EI26"/>
  <c r="EF26"/>
  <c r="EC26"/>
  <c r="DZ26"/>
  <c r="DW26"/>
  <c r="DT26"/>
  <c r="EO23"/>
  <c r="EL23"/>
  <c r="EI23"/>
  <c r="EF23"/>
  <c r="EC23"/>
  <c r="DZ23"/>
  <c r="DW23"/>
  <c r="DT23"/>
  <c r="EO22"/>
  <c r="EL22"/>
  <c r="EI22"/>
  <c r="EF22"/>
  <c r="EC22"/>
  <c r="DZ22"/>
  <c r="DW22"/>
  <c r="DT22"/>
  <c r="EO15"/>
  <c r="EL15"/>
  <c r="EI15"/>
  <c r="EF15"/>
  <c r="EC15"/>
  <c r="DZ15"/>
  <c r="DW15"/>
  <c r="DT15"/>
  <c r="EO6"/>
  <c r="EL6"/>
  <c r="EI6"/>
  <c r="EF6"/>
  <c r="EC6"/>
  <c r="DZ6"/>
  <c r="DW6"/>
  <c r="DT6"/>
  <c r="EO5"/>
  <c r="EL5"/>
  <c r="EI5"/>
  <c r="EF5"/>
  <c r="EC5"/>
  <c r="DZ5"/>
  <c r="DW5"/>
  <c r="DT5"/>
  <c r="DL34"/>
  <c r="DF34"/>
  <c r="CZ34"/>
  <c r="CT34"/>
  <c r="DL33"/>
  <c r="DF33"/>
  <c r="CZ33"/>
  <c r="CT33"/>
  <c r="DN32"/>
  <c r="DL32"/>
  <c r="DH32"/>
  <c r="DF32"/>
  <c r="DB32"/>
  <c r="CZ32"/>
  <c r="CV32"/>
  <c r="CT32"/>
  <c r="DP31"/>
  <c r="DN31"/>
  <c r="DL31"/>
  <c r="DJ31"/>
  <c r="DH31"/>
  <c r="DF31"/>
  <c r="DD31"/>
  <c r="DB31"/>
  <c r="CZ31"/>
  <c r="CX31"/>
  <c r="CV31"/>
  <c r="CT31"/>
  <c r="DP30"/>
  <c r="DN30"/>
  <c r="DL30"/>
  <c r="DJ30"/>
  <c r="DH30"/>
  <c r="DF30"/>
  <c r="DD30"/>
  <c r="DB30"/>
  <c r="CZ30"/>
  <c r="CX30"/>
  <c r="CV30"/>
  <c r="CT30"/>
  <c r="DP29"/>
  <c r="DN29"/>
  <c r="DL29"/>
  <c r="DJ29"/>
  <c r="DH29"/>
  <c r="DF29"/>
  <c r="DD29"/>
  <c r="DB29"/>
  <c r="CZ29"/>
  <c r="CX29"/>
  <c r="CV29"/>
  <c r="CT29"/>
  <c r="DP28"/>
  <c r="DN28"/>
  <c r="DL28"/>
  <c r="DJ28"/>
  <c r="DH28"/>
  <c r="DF28"/>
  <c r="DD28"/>
  <c r="DB28"/>
  <c r="CZ28"/>
  <c r="CX28"/>
  <c r="CV28"/>
  <c r="CT28"/>
  <c r="DP27"/>
  <c r="DN27"/>
  <c r="DL27"/>
  <c r="DJ27"/>
  <c r="DH27"/>
  <c r="DF27"/>
  <c r="DD27"/>
  <c r="DB27"/>
  <c r="CZ27"/>
  <c r="CX27"/>
  <c r="CV27"/>
  <c r="CT27"/>
  <c r="DQ26"/>
  <c r="DN26"/>
  <c r="DK26"/>
  <c r="DH26"/>
  <c r="DE26"/>
  <c r="DB26"/>
  <c r="CY26"/>
  <c r="CV26"/>
  <c r="DQ23"/>
  <c r="DN23"/>
  <c r="DK23"/>
  <c r="DH23"/>
  <c r="DE23"/>
  <c r="DB23"/>
  <c r="CY23"/>
  <c r="CV23"/>
  <c r="DQ22"/>
  <c r="DN22"/>
  <c r="DK22"/>
  <c r="DH22"/>
  <c r="DE22"/>
  <c r="DB22"/>
  <c r="CY22"/>
  <c r="CV22"/>
  <c r="DQ15"/>
  <c r="DN15"/>
  <c r="DK15"/>
  <c r="DH15"/>
  <c r="DE15"/>
  <c r="DB15"/>
  <c r="CY15"/>
  <c r="CV15"/>
  <c r="DQ6"/>
  <c r="DN6"/>
  <c r="DK6"/>
  <c r="DH6"/>
  <c r="DE6"/>
  <c r="DB6"/>
  <c r="CY6"/>
  <c r="CV6"/>
  <c r="DQ5"/>
  <c r="DN5"/>
  <c r="DK5"/>
  <c r="DH5"/>
  <c r="DE5"/>
  <c r="DB5"/>
  <c r="CY5"/>
  <c r="CV5"/>
  <c r="CN34"/>
  <c r="CH34"/>
  <c r="CB34"/>
  <c r="BV34"/>
  <c r="CN33"/>
  <c r="CH33"/>
  <c r="CB33"/>
  <c r="BV33"/>
  <c r="CP32"/>
  <c r="CN32"/>
  <c r="CJ32"/>
  <c r="CH32"/>
  <c r="CD32"/>
  <c r="CB32"/>
  <c r="BX32"/>
  <c r="BV32"/>
  <c r="CR31"/>
  <c r="CP31"/>
  <c r="CN31"/>
  <c r="CL31"/>
  <c r="CJ31"/>
  <c r="CH31"/>
  <c r="CF31"/>
  <c r="CD31"/>
  <c r="CB31"/>
  <c r="BZ31"/>
  <c r="BX31"/>
  <c r="BV31"/>
  <c r="CR30"/>
  <c r="CP30"/>
  <c r="CN30"/>
  <c r="CL30"/>
  <c r="CJ30"/>
  <c r="CH30"/>
  <c r="CF30"/>
  <c r="CD30"/>
  <c r="CB30"/>
  <c r="BZ30"/>
  <c r="BX30"/>
  <c r="BV30"/>
  <c r="CR29"/>
  <c r="CP29"/>
  <c r="CN29"/>
  <c r="CL29"/>
  <c r="CJ29"/>
  <c r="CH29"/>
  <c r="CF29"/>
  <c r="CD29"/>
  <c r="CB29"/>
  <c r="BZ29"/>
  <c r="BX29"/>
  <c r="BV29"/>
  <c r="CR28"/>
  <c r="CP28"/>
  <c r="CN28"/>
  <c r="CL28"/>
  <c r="CJ28"/>
  <c r="CH28"/>
  <c r="CF28"/>
  <c r="CD28"/>
  <c r="CB28"/>
  <c r="BZ28"/>
  <c r="BX28"/>
  <c r="BV28"/>
  <c r="CR27"/>
  <c r="CP27"/>
  <c r="CN27"/>
  <c r="CR33" s="1"/>
  <c r="CL27"/>
  <c r="CJ27"/>
  <c r="CH27"/>
  <c r="CL33" s="1"/>
  <c r="CF27"/>
  <c r="CD27"/>
  <c r="CB27"/>
  <c r="CF33" s="1"/>
  <c r="BZ27"/>
  <c r="BX27"/>
  <c r="BV27"/>
  <c r="BZ33" s="1"/>
  <c r="CS26"/>
  <c r="CP26"/>
  <c r="CM26"/>
  <c r="CJ26"/>
  <c r="CG26"/>
  <c r="CD26"/>
  <c r="CA26"/>
  <c r="BX26"/>
  <c r="CS23"/>
  <c r="CP23"/>
  <c r="CM23"/>
  <c r="CJ23"/>
  <c r="CG23"/>
  <c r="CD23"/>
  <c r="CA23"/>
  <c r="BX23"/>
  <c r="CS22"/>
  <c r="CP22"/>
  <c r="CM22"/>
  <c r="CJ22"/>
  <c r="CG22"/>
  <c r="CD22"/>
  <c r="CA22"/>
  <c r="BX22"/>
  <c r="CS15"/>
  <c r="CP15"/>
  <c r="CM15"/>
  <c r="CJ15"/>
  <c r="CG15"/>
  <c r="CD15"/>
  <c r="CA15"/>
  <c r="BX15"/>
  <c r="CS6"/>
  <c r="CP6"/>
  <c r="CM6"/>
  <c r="CJ6"/>
  <c r="CG6"/>
  <c r="CD6"/>
  <c r="CA6"/>
  <c r="BX6"/>
  <c r="CS5"/>
  <c r="CP5"/>
  <c r="CM5"/>
  <c r="CJ5"/>
  <c r="CG5"/>
  <c r="CD5"/>
  <c r="CA5"/>
  <c r="BX5"/>
  <c r="BP34"/>
  <c r="BJ34"/>
  <c r="BD34"/>
  <c r="AX34"/>
  <c r="BP33"/>
  <c r="BJ33"/>
  <c r="BD33"/>
  <c r="AX33"/>
  <c r="BR32"/>
  <c r="BP32"/>
  <c r="BL32"/>
  <c r="BJ32"/>
  <c r="BF32"/>
  <c r="BD32"/>
  <c r="AZ32"/>
  <c r="AX32"/>
  <c r="BT31"/>
  <c r="BR31"/>
  <c r="BP31"/>
  <c r="BN31"/>
  <c r="BL31"/>
  <c r="BJ31"/>
  <c r="BH31"/>
  <c r="BF31"/>
  <c r="BD31"/>
  <c r="BB31"/>
  <c r="AZ31"/>
  <c r="AX31"/>
  <c r="BT30"/>
  <c r="BR30"/>
  <c r="BP30"/>
  <c r="BN30"/>
  <c r="BL30"/>
  <c r="BJ30"/>
  <c r="BH30"/>
  <c r="BF30"/>
  <c r="BD30"/>
  <c r="BB30"/>
  <c r="AZ30"/>
  <c r="AX30"/>
  <c r="BT29"/>
  <c r="BR29"/>
  <c r="BP29"/>
  <c r="BN29"/>
  <c r="BL29"/>
  <c r="BJ29"/>
  <c r="BH29"/>
  <c r="BF29"/>
  <c r="BD29"/>
  <c r="BB29"/>
  <c r="AZ29"/>
  <c r="AX29"/>
  <c r="BT28"/>
  <c r="BR28"/>
  <c r="BP28"/>
  <c r="BN28"/>
  <c r="BL28"/>
  <c r="BJ28"/>
  <c r="BH28"/>
  <c r="BF28"/>
  <c r="BD28"/>
  <c r="BB28"/>
  <c r="AZ28"/>
  <c r="AX28"/>
  <c r="BT27"/>
  <c r="BR27"/>
  <c r="BP27"/>
  <c r="BN27"/>
  <c r="BL27"/>
  <c r="BJ27"/>
  <c r="BH27"/>
  <c r="BF27"/>
  <c r="BD27"/>
  <c r="BB27"/>
  <c r="AZ27"/>
  <c r="AX27"/>
  <c r="BU26"/>
  <c r="BR26"/>
  <c r="BO26"/>
  <c r="BL26"/>
  <c r="BI26"/>
  <c r="BF26"/>
  <c r="BC26"/>
  <c r="AZ26"/>
  <c r="BU23"/>
  <c r="BR23"/>
  <c r="BO23"/>
  <c r="BL23"/>
  <c r="BI23"/>
  <c r="BF23"/>
  <c r="BC23"/>
  <c r="AZ23"/>
  <c r="BU22"/>
  <c r="BR22"/>
  <c r="BO22"/>
  <c r="BL22"/>
  <c r="BI22"/>
  <c r="BF22"/>
  <c r="BC22"/>
  <c r="AZ22"/>
  <c r="BU15"/>
  <c r="BR15"/>
  <c r="BO15"/>
  <c r="BL15"/>
  <c r="BI15"/>
  <c r="BF15"/>
  <c r="BC15"/>
  <c r="AZ15"/>
  <c r="BU6"/>
  <c r="BR6"/>
  <c r="BI6"/>
  <c r="BF6"/>
  <c r="BC6"/>
  <c r="AZ6"/>
  <c r="BU5"/>
  <c r="BR5"/>
  <c r="BI5"/>
  <c r="BF5"/>
  <c r="BC5"/>
  <c r="AZ5"/>
  <c r="AR34"/>
  <c r="AL34"/>
  <c r="AF34"/>
  <c r="Z34"/>
  <c r="AD34" s="1"/>
  <c r="AR33"/>
  <c r="AL33"/>
  <c r="AF33"/>
  <c r="Z33"/>
  <c r="AD33" s="1"/>
  <c r="AT32"/>
  <c r="AR32"/>
  <c r="AN32"/>
  <c r="AL32"/>
  <c r="AH32"/>
  <c r="AF32"/>
  <c r="AB32"/>
  <c r="Z32"/>
  <c r="AV31"/>
  <c r="AT31"/>
  <c r="AR31"/>
  <c r="AP31"/>
  <c r="AN31"/>
  <c r="AL31"/>
  <c r="AJ31"/>
  <c r="AH31"/>
  <c r="AF31"/>
  <c r="AD31"/>
  <c r="AB31"/>
  <c r="Z31"/>
  <c r="AV30"/>
  <c r="AT30"/>
  <c r="AR30"/>
  <c r="AP30"/>
  <c r="AN30"/>
  <c r="AL30"/>
  <c r="AJ30"/>
  <c r="AH30"/>
  <c r="AF30"/>
  <c r="AD30"/>
  <c r="AB30"/>
  <c r="Z30"/>
  <c r="AV29"/>
  <c r="AT29"/>
  <c r="AR29"/>
  <c r="AP29"/>
  <c r="AN29"/>
  <c r="AL29"/>
  <c r="AJ29"/>
  <c r="AH29"/>
  <c r="AF29"/>
  <c r="AD29"/>
  <c r="AB29"/>
  <c r="Z29"/>
  <c r="AV28"/>
  <c r="AT28"/>
  <c r="AR28"/>
  <c r="AV34" s="1"/>
  <c r="AP28"/>
  <c r="AN28"/>
  <c r="AL28"/>
  <c r="AP34" s="1"/>
  <c r="AJ28"/>
  <c r="AH28"/>
  <c r="AF28"/>
  <c r="AJ34" s="1"/>
  <c r="AD28"/>
  <c r="AB28"/>
  <c r="Z28"/>
  <c r="AV27"/>
  <c r="AT27"/>
  <c r="AR27"/>
  <c r="AP27"/>
  <c r="AN27"/>
  <c r="AL27"/>
  <c r="AP33" s="1"/>
  <c r="AJ27"/>
  <c r="AH27"/>
  <c r="AF27"/>
  <c r="AJ33" s="1"/>
  <c r="AD27"/>
  <c r="AB27"/>
  <c r="Z27"/>
  <c r="AW26"/>
  <c r="AT26"/>
  <c r="AQ26"/>
  <c r="AN26"/>
  <c r="AK26"/>
  <c r="AH26"/>
  <c r="AE26"/>
  <c r="AB26"/>
  <c r="AW23"/>
  <c r="AT23"/>
  <c r="AQ23"/>
  <c r="AN23"/>
  <c r="AK23"/>
  <c r="AH23"/>
  <c r="AE23"/>
  <c r="AB23"/>
  <c r="AW22"/>
  <c r="AT22"/>
  <c r="AQ22"/>
  <c r="AN22"/>
  <c r="AK22"/>
  <c r="AH22"/>
  <c r="AE22"/>
  <c r="AB22"/>
  <c r="AW15"/>
  <c r="AT15"/>
  <c r="AQ15"/>
  <c r="AN15"/>
  <c r="AK15"/>
  <c r="AH15"/>
  <c r="AE15"/>
  <c r="AB15"/>
  <c r="AW6"/>
  <c r="AT6"/>
  <c r="AQ6"/>
  <c r="AN6"/>
  <c r="AK6"/>
  <c r="AH6"/>
  <c r="AE6"/>
  <c r="AB6"/>
  <c r="AW5"/>
  <c r="AT5"/>
  <c r="AQ5"/>
  <c r="AN5"/>
  <c r="AK5"/>
  <c r="AH5"/>
  <c r="AE5"/>
  <c r="AB5"/>
  <c r="T34"/>
  <c r="N34"/>
  <c r="T33"/>
  <c r="N33"/>
  <c r="V32"/>
  <c r="T32"/>
  <c r="P32"/>
  <c r="N32"/>
  <c r="X31"/>
  <c r="V31"/>
  <c r="T31"/>
  <c r="R31"/>
  <c r="P31"/>
  <c r="N31"/>
  <c r="X30"/>
  <c r="V30"/>
  <c r="T30"/>
  <c r="R30"/>
  <c r="P30"/>
  <c r="N30"/>
  <c r="X29"/>
  <c r="V29"/>
  <c r="T29"/>
  <c r="R29"/>
  <c r="P29"/>
  <c r="N29"/>
  <c r="X28"/>
  <c r="V28"/>
  <c r="T28"/>
  <c r="R28"/>
  <c r="P28"/>
  <c r="N28"/>
  <c r="R34" s="1"/>
  <c r="X27"/>
  <c r="V27"/>
  <c r="T27"/>
  <c r="X33" s="1"/>
  <c r="R27"/>
  <c r="P27"/>
  <c r="N27"/>
  <c r="R33" s="1"/>
  <c r="Y26"/>
  <c r="V26"/>
  <c r="S26"/>
  <c r="P26"/>
  <c r="Y23"/>
  <c r="V23"/>
  <c r="S23"/>
  <c r="P23"/>
  <c r="Y22"/>
  <c r="V22"/>
  <c r="S22"/>
  <c r="P22"/>
  <c r="Y15"/>
  <c r="V15"/>
  <c r="S15"/>
  <c r="P15"/>
  <c r="Y6"/>
  <c r="V6"/>
  <c r="S6"/>
  <c r="P6"/>
  <c r="Y5"/>
  <c r="V5"/>
  <c r="S5"/>
  <c r="P5"/>
  <c r="H34"/>
  <c r="B34"/>
  <c r="H33"/>
  <c r="B33"/>
  <c r="J32"/>
  <c r="H32"/>
  <c r="D32"/>
  <c r="B32"/>
  <c r="L31"/>
  <c r="J31"/>
  <c r="H31"/>
  <c r="F31"/>
  <c r="D31"/>
  <c r="B31"/>
  <c r="L30"/>
  <c r="J30"/>
  <c r="H30"/>
  <c r="F30"/>
  <c r="D30"/>
  <c r="B30"/>
  <c r="L29"/>
  <c r="J29"/>
  <c r="H29"/>
  <c r="F29"/>
  <c r="D29"/>
  <c r="B29"/>
  <c r="L28"/>
  <c r="J28"/>
  <c r="H28"/>
  <c r="F28"/>
  <c r="D28"/>
  <c r="B28"/>
  <c r="L27"/>
  <c r="J27"/>
  <c r="H27"/>
  <c r="F27"/>
  <c r="D27"/>
  <c r="B27"/>
  <c r="M26"/>
  <c r="J26"/>
  <c r="G26"/>
  <c r="D26"/>
  <c r="M23"/>
  <c r="J23"/>
  <c r="G23"/>
  <c r="D23"/>
  <c r="M22"/>
  <c r="J22"/>
  <c r="G22"/>
  <c r="D22"/>
  <c r="M15"/>
  <c r="J15"/>
  <c r="G15"/>
  <c r="D15"/>
  <c r="M6"/>
  <c r="J6"/>
  <c r="G6"/>
  <c r="D6"/>
  <c r="M5"/>
  <c r="J5"/>
  <c r="G5"/>
  <c r="D5"/>
  <c r="FN34"/>
  <c r="FN33"/>
  <c r="FP32"/>
  <c r="FN32"/>
  <c r="FR31"/>
  <c r="FP31"/>
  <c r="FN31"/>
  <c r="FR30"/>
  <c r="FP30"/>
  <c r="FN30"/>
  <c r="FR29"/>
  <c r="FP29"/>
  <c r="FN29"/>
  <c r="FR28"/>
  <c r="FP28"/>
  <c r="FN28"/>
  <c r="FR34" s="1"/>
  <c r="FR27"/>
  <c r="FP27"/>
  <c r="FN27"/>
  <c r="FR33" s="1"/>
  <c r="FS26"/>
  <c r="FP26"/>
  <c r="FS23"/>
  <c r="FP23"/>
  <c r="FS22"/>
  <c r="FP22"/>
  <c r="FS15"/>
  <c r="FP15"/>
  <c r="FS6"/>
  <c r="FP6"/>
  <c r="FS5"/>
  <c r="FP5"/>
  <c r="FT34" i="50"/>
  <c r="FN34"/>
  <c r="FH34"/>
  <c r="FT33"/>
  <c r="FN33"/>
  <c r="FH33"/>
  <c r="FV32"/>
  <c r="FT32"/>
  <c r="FP32"/>
  <c r="FN32"/>
  <c r="FJ32"/>
  <c r="FH32"/>
  <c r="FX31"/>
  <c r="FV31"/>
  <c r="FT31"/>
  <c r="FR31"/>
  <c r="FP31"/>
  <c r="FN31"/>
  <c r="FL31"/>
  <c r="FJ31"/>
  <c r="FH31"/>
  <c r="FX30"/>
  <c r="FV30"/>
  <c r="FT30"/>
  <c r="FR30"/>
  <c r="FP30"/>
  <c r="FN30"/>
  <c r="FL30"/>
  <c r="FJ30"/>
  <c r="FH30"/>
  <c r="FX29"/>
  <c r="FV29"/>
  <c r="FT29"/>
  <c r="FR29"/>
  <c r="FP29"/>
  <c r="FN29"/>
  <c r="FL29"/>
  <c r="FJ29"/>
  <c r="FH29"/>
  <c r="FX28"/>
  <c r="FV28"/>
  <c r="FT28"/>
  <c r="FR28"/>
  <c r="FP28"/>
  <c r="FN28"/>
  <c r="FL28"/>
  <c r="FJ28"/>
  <c r="FH28"/>
  <c r="FX27"/>
  <c r="FV27"/>
  <c r="FT27"/>
  <c r="FX34" s="1"/>
  <c r="FR27"/>
  <c r="FP27"/>
  <c r="FN27"/>
  <c r="FR34" s="1"/>
  <c r="FL27"/>
  <c r="FJ27"/>
  <c r="FH27"/>
  <c r="FL34" s="1"/>
  <c r="FY26"/>
  <c r="FV26"/>
  <c r="FS26"/>
  <c r="FP26"/>
  <c r="FM26"/>
  <c r="FJ26"/>
  <c r="FY23"/>
  <c r="FV23"/>
  <c r="FS23"/>
  <c r="FP23"/>
  <c r="FM23"/>
  <c r="FJ23"/>
  <c r="FY22"/>
  <c r="FV22"/>
  <c r="FS22"/>
  <c r="FP22"/>
  <c r="FM22"/>
  <c r="FJ22"/>
  <c r="FY15"/>
  <c r="FV15"/>
  <c r="FS15"/>
  <c r="FP15"/>
  <c r="FM15"/>
  <c r="FJ15"/>
  <c r="FY6"/>
  <c r="FV6"/>
  <c r="FS6"/>
  <c r="FP6"/>
  <c r="FM6"/>
  <c r="FJ6"/>
  <c r="FY5"/>
  <c r="FV5"/>
  <c r="FS5"/>
  <c r="FP5"/>
  <c r="FM5"/>
  <c r="FJ5"/>
  <c r="FB34"/>
  <c r="EV34"/>
  <c r="EP34"/>
  <c r="FB33"/>
  <c r="EV33"/>
  <c r="EP33"/>
  <c r="FD32"/>
  <c r="FB32"/>
  <c r="EX32"/>
  <c r="EV32"/>
  <c r="ER32"/>
  <c r="EP32"/>
  <c r="FF31"/>
  <c r="FD31"/>
  <c r="FB31"/>
  <c r="EZ31"/>
  <c r="EX31"/>
  <c r="EV31"/>
  <c r="ET31"/>
  <c r="ER31"/>
  <c r="EP31"/>
  <c r="FF30"/>
  <c r="FD30"/>
  <c r="FB30"/>
  <c r="EZ30"/>
  <c r="EX30"/>
  <c r="EV30"/>
  <c r="ET30"/>
  <c r="ER30"/>
  <c r="EP30"/>
  <c r="FF29"/>
  <c r="FD29"/>
  <c r="FB29"/>
  <c r="EZ29"/>
  <c r="EX29"/>
  <c r="EV29"/>
  <c r="ET29"/>
  <c r="ER29"/>
  <c r="EP29"/>
  <c r="FF28"/>
  <c r="FD28"/>
  <c r="FB28"/>
  <c r="EZ28"/>
  <c r="EX28"/>
  <c r="EV28"/>
  <c r="ET28"/>
  <c r="ER28"/>
  <c r="EP28"/>
  <c r="FF27"/>
  <c r="FD27"/>
  <c r="FB27"/>
  <c r="EZ27"/>
  <c r="EX27"/>
  <c r="EV27"/>
  <c r="ET27"/>
  <c r="ER27"/>
  <c r="EP27"/>
  <c r="FG26"/>
  <c r="FD26"/>
  <c r="FA26"/>
  <c r="EX26"/>
  <c r="EU26"/>
  <c r="ER26"/>
  <c r="FG23"/>
  <c r="FD23"/>
  <c r="FA23"/>
  <c r="EX23"/>
  <c r="EU23"/>
  <c r="ER23"/>
  <c r="FG22"/>
  <c r="FD22"/>
  <c r="FA22"/>
  <c r="EX22"/>
  <c r="EU22"/>
  <c r="ER22"/>
  <c r="FG15"/>
  <c r="FD15"/>
  <c r="FA15"/>
  <c r="EX15"/>
  <c r="EU15"/>
  <c r="ER15"/>
  <c r="FG6"/>
  <c r="FD6"/>
  <c r="FA6"/>
  <c r="EX6"/>
  <c r="EU6"/>
  <c r="ER6"/>
  <c r="FG5"/>
  <c r="FD5"/>
  <c r="FA5"/>
  <c r="EX5"/>
  <c r="EU5"/>
  <c r="ER5"/>
  <c r="EJ34"/>
  <c r="ED34"/>
  <c r="DX34"/>
  <c r="EJ33"/>
  <c r="ED33"/>
  <c r="DX33"/>
  <c r="EL32"/>
  <c r="EJ32"/>
  <c r="EF32"/>
  <c r="ED32"/>
  <c r="DZ32"/>
  <c r="DX32"/>
  <c r="EN31"/>
  <c r="EL31"/>
  <c r="EJ31"/>
  <c r="EH31"/>
  <c r="EF31"/>
  <c r="ED31"/>
  <c r="EB31"/>
  <c r="DZ31"/>
  <c r="DX31"/>
  <c r="EN30"/>
  <c r="EL30"/>
  <c r="EJ30"/>
  <c r="EH30"/>
  <c r="EF30"/>
  <c r="ED30"/>
  <c r="EB30"/>
  <c r="DZ30"/>
  <c r="DX30"/>
  <c r="EN29"/>
  <c r="EL29"/>
  <c r="EJ29"/>
  <c r="EH29"/>
  <c r="EF29"/>
  <c r="ED29"/>
  <c r="EB29"/>
  <c r="DZ29"/>
  <c r="DX29"/>
  <c r="EN28"/>
  <c r="EL28"/>
  <c r="EJ28"/>
  <c r="EH28"/>
  <c r="EF28"/>
  <c r="ED28"/>
  <c r="EB28"/>
  <c r="DZ28"/>
  <c r="DX28"/>
  <c r="EN27"/>
  <c r="EL27"/>
  <c r="EJ27"/>
  <c r="EH27"/>
  <c r="EF27"/>
  <c r="ED27"/>
  <c r="EB27"/>
  <c r="DZ27"/>
  <c r="DX27"/>
  <c r="EO26"/>
  <c r="EL26"/>
  <c r="EI26"/>
  <c r="EF26"/>
  <c r="EC26"/>
  <c r="DZ26"/>
  <c r="EO23"/>
  <c r="EL23"/>
  <c r="EI23"/>
  <c r="EF23"/>
  <c r="EC23"/>
  <c r="DZ23"/>
  <c r="EO22"/>
  <c r="EL22"/>
  <c r="EI22"/>
  <c r="EF22"/>
  <c r="EC22"/>
  <c r="DZ22"/>
  <c r="EO15"/>
  <c r="EL15"/>
  <c r="EI15"/>
  <c r="EF15"/>
  <c r="EC15"/>
  <c r="DZ15"/>
  <c r="EO6"/>
  <c r="EL6"/>
  <c r="EI6"/>
  <c r="EF6"/>
  <c r="EC6"/>
  <c r="DZ6"/>
  <c r="EO5"/>
  <c r="EL5"/>
  <c r="EI5"/>
  <c r="EF5"/>
  <c r="EC5"/>
  <c r="DZ5"/>
  <c r="DR34"/>
  <c r="DR33"/>
  <c r="DT32"/>
  <c r="DR32"/>
  <c r="DV31"/>
  <c r="DT31"/>
  <c r="DR31"/>
  <c r="DV30"/>
  <c r="DT30"/>
  <c r="DR30"/>
  <c r="DV29"/>
  <c r="DT29"/>
  <c r="DR29"/>
  <c r="DV28"/>
  <c r="DT28"/>
  <c r="DR28"/>
  <c r="DV27"/>
  <c r="DT27"/>
  <c r="DR27"/>
  <c r="DW26"/>
  <c r="DT26"/>
  <c r="DW23"/>
  <c r="DT23"/>
  <c r="DW22"/>
  <c r="DT22"/>
  <c r="DW15"/>
  <c r="DT15"/>
  <c r="DW6"/>
  <c r="DT6"/>
  <c r="DW5"/>
  <c r="DT5"/>
  <c r="DV32" l="1"/>
  <c r="DV33"/>
  <c r="DV34"/>
  <c r="EB32"/>
  <c r="EH32"/>
  <c r="EN32"/>
  <c r="EB33"/>
  <c r="EH33"/>
  <c r="EN33"/>
  <c r="EB34"/>
  <c r="EH34"/>
  <c r="EN34"/>
  <c r="ET32"/>
  <c r="EZ32"/>
  <c r="FF32"/>
  <c r="ET33"/>
  <c r="EZ33"/>
  <c r="FF33"/>
  <c r="ET34"/>
  <c r="EZ34"/>
  <c r="FF34"/>
  <c r="FL32"/>
  <c r="FR32"/>
  <c r="FX32"/>
  <c r="FR32" i="51"/>
  <c r="BN32"/>
  <c r="BT32"/>
  <c r="BN33"/>
  <c r="BT33"/>
  <c r="BN34"/>
  <c r="BT34"/>
  <c r="BZ32"/>
  <c r="CF32"/>
  <c r="CL32"/>
  <c r="CR32"/>
  <c r="BZ34"/>
  <c r="CF34"/>
  <c r="CL34"/>
  <c r="CR34"/>
  <c r="CX32"/>
  <c r="DD32"/>
  <c r="DJ32"/>
  <c r="DP32"/>
  <c r="CX33"/>
  <c r="DD33"/>
  <c r="DJ33"/>
  <c r="DP33"/>
  <c r="CX34"/>
  <c r="DD34"/>
  <c r="DJ34"/>
  <c r="DP34"/>
  <c r="DV32"/>
  <c r="EB32"/>
  <c r="EH32"/>
  <c r="EN32"/>
  <c r="EB34"/>
  <c r="EH34"/>
  <c r="EN34"/>
  <c r="ET32"/>
  <c r="EZ32"/>
  <c r="FF32"/>
  <c r="FL32"/>
  <c r="L32" i="50"/>
  <c r="R32"/>
  <c r="AD32"/>
  <c r="AJ32"/>
  <c r="BB32"/>
  <c r="BH32"/>
  <c r="L33"/>
  <c r="R33"/>
  <c r="AD33"/>
  <c r="AJ33"/>
  <c r="BB33"/>
  <c r="BH33"/>
  <c r="L34"/>
  <c r="R34"/>
  <c r="AD34"/>
  <c r="AJ34"/>
  <c r="BB34"/>
  <c r="BH34"/>
  <c r="BN32"/>
  <c r="BT32"/>
  <c r="BZ32"/>
  <c r="CF32"/>
  <c r="CL32"/>
  <c r="CR32"/>
  <c r="CX32"/>
  <c r="DD32"/>
  <c r="DJ32"/>
  <c r="DP32"/>
  <c r="AV24" i="52"/>
  <c r="BH24"/>
  <c r="BH26"/>
  <c r="BN24"/>
  <c r="BT24"/>
  <c r="BZ24"/>
  <c r="CF24"/>
  <c r="CL24"/>
  <c r="CR24"/>
  <c r="CX24"/>
  <c r="DD24"/>
  <c r="DJ24"/>
  <c r="DP24"/>
  <c r="DV24"/>
  <c r="EB24"/>
  <c r="EH24"/>
  <c r="EN24"/>
  <c r="ET24"/>
  <c r="EZ24"/>
  <c r="FF24"/>
  <c r="FL24"/>
  <c r="FR24"/>
  <c r="FX24"/>
  <c r="FX26"/>
  <c r="BH34" i="51"/>
  <c r="BH33"/>
  <c r="BH32"/>
  <c r="AV33" i="50"/>
  <c r="AV34"/>
  <c r="AV32"/>
  <c r="BB24" i="52"/>
  <c r="BB34" i="51"/>
  <c r="BB32"/>
  <c r="BB33"/>
  <c r="AP32" i="50"/>
  <c r="AP33"/>
  <c r="AP34"/>
  <c r="AP24" i="52"/>
  <c r="AV33" i="51"/>
  <c r="AV32"/>
  <c r="AP32"/>
  <c r="AJ24" i="52"/>
  <c r="AD24"/>
  <c r="AD25"/>
  <c r="AD26"/>
  <c r="AJ32" i="51"/>
  <c r="X33" i="50"/>
  <c r="X34"/>
  <c r="X32"/>
  <c r="X24" i="52"/>
  <c r="X26"/>
  <c r="X25"/>
  <c r="AD32" i="51"/>
  <c r="X34"/>
  <c r="X32"/>
  <c r="R24" i="52"/>
  <c r="R25"/>
  <c r="R26"/>
  <c r="R32" i="51"/>
  <c r="L24" i="52"/>
  <c r="L26"/>
  <c r="L25"/>
  <c r="F24"/>
  <c r="F25"/>
  <c r="F26"/>
  <c r="DV25"/>
  <c r="EB25"/>
  <c r="EH25"/>
  <c r="EN25"/>
  <c r="ET25"/>
  <c r="EZ25"/>
  <c r="FF25"/>
  <c r="FL25"/>
  <c r="FR25"/>
  <c r="BN25"/>
  <c r="BT25"/>
  <c r="BZ25"/>
  <c r="CF25"/>
  <c r="CL25"/>
  <c r="CR25"/>
  <c r="CX25"/>
  <c r="DD25"/>
  <c r="DJ25"/>
  <c r="DP25"/>
  <c r="AJ25"/>
  <c r="AP25"/>
  <c r="AV25"/>
  <c r="BB25"/>
  <c r="F32" i="50"/>
  <c r="F33"/>
  <c r="F34"/>
  <c r="BN33"/>
  <c r="BT33"/>
  <c r="BZ33"/>
  <c r="CF33"/>
  <c r="CL33"/>
  <c r="CR33"/>
  <c r="CX33"/>
  <c r="DD33"/>
  <c r="DJ33"/>
  <c r="DP33"/>
  <c r="L32" i="51"/>
  <c r="L33"/>
  <c r="L34"/>
  <c r="F34"/>
  <c r="F32"/>
  <c r="F33"/>
  <c r="FL33" i="50"/>
  <c r="FR33"/>
  <c r="FX33"/>
  <c r="CH15" i="53" l="1"/>
  <c r="CH11"/>
  <c r="CB11"/>
  <c r="BV11" l="1"/>
  <c r="BX6"/>
  <c r="BS11" l="1"/>
  <c r="BP15"/>
  <c r="BP11"/>
  <c r="BM11"/>
  <c r="BJ11"/>
  <c r="BG11"/>
  <c r="BD11"/>
  <c r="BA11"/>
  <c r="AX11"/>
  <c r="AR11"/>
  <c r="AU11"/>
  <c r="AO11"/>
  <c r="AL11"/>
  <c r="AI11"/>
  <c r="AF11"/>
  <c r="AC11"/>
  <c r="Z11"/>
  <c r="W11"/>
  <c r="T11"/>
  <c r="Q11"/>
  <c r="H11"/>
  <c r="E11"/>
  <c r="FG20"/>
  <c r="FD20"/>
  <c r="FA20"/>
  <c r="EX20"/>
  <c r="EU20"/>
  <c r="ER20"/>
  <c r="FG18"/>
  <c r="FD18"/>
  <c r="FA18"/>
  <c r="EX18"/>
  <c r="EU18"/>
  <c r="ER18"/>
  <c r="FG17"/>
  <c r="FD17"/>
  <c r="FA17"/>
  <c r="EX17"/>
  <c r="EU17"/>
  <c r="ER17"/>
  <c r="FG6"/>
  <c r="FD6"/>
  <c r="FA6"/>
  <c r="EX6"/>
  <c r="EU6"/>
  <c r="ER6"/>
  <c r="EO20"/>
  <c r="EL20"/>
  <c r="EI20"/>
  <c r="EF20"/>
  <c r="EC20"/>
  <c r="DZ20"/>
  <c r="EO18"/>
  <c r="EL18"/>
  <c r="EI18"/>
  <c r="EF18"/>
  <c r="EC18"/>
  <c r="DZ18"/>
  <c r="EO17"/>
  <c r="EL17"/>
  <c r="EI17"/>
  <c r="EF17"/>
  <c r="EC17"/>
  <c r="DZ17"/>
  <c r="EO6"/>
  <c r="EL6"/>
  <c r="EI6"/>
  <c r="EF6"/>
  <c r="EC6"/>
  <c r="DZ6"/>
  <c r="DW20"/>
  <c r="DT20"/>
  <c r="DQ20"/>
  <c r="DN20"/>
  <c r="DK20"/>
  <c r="DH20"/>
  <c r="DW18"/>
  <c r="DT18"/>
  <c r="DQ18"/>
  <c r="DN18"/>
  <c r="DK18"/>
  <c r="DH18"/>
  <c r="DW17"/>
  <c r="DT17"/>
  <c r="DQ17"/>
  <c r="DN17"/>
  <c r="DK17"/>
  <c r="DH17"/>
  <c r="DW6"/>
  <c r="DT6"/>
  <c r="DQ6"/>
  <c r="DN6"/>
  <c r="DK6"/>
  <c r="DH6"/>
  <c r="DE20"/>
  <c r="DB20"/>
  <c r="CY20"/>
  <c r="CV20"/>
  <c r="CS20"/>
  <c r="CP20"/>
  <c r="DE18"/>
  <c r="DB18"/>
  <c r="CY18"/>
  <c r="CV18"/>
  <c r="CS18"/>
  <c r="CP18"/>
  <c r="DE17"/>
  <c r="DB17"/>
  <c r="CY17"/>
  <c r="CV17"/>
  <c r="CS17"/>
  <c r="CP17"/>
  <c r="DE6"/>
  <c r="DB6"/>
  <c r="CY6"/>
  <c r="CV6"/>
  <c r="CS6"/>
  <c r="CP6"/>
  <c r="CM20"/>
  <c r="CJ20"/>
  <c r="CG20"/>
  <c r="CD20"/>
  <c r="CA20"/>
  <c r="BX20"/>
  <c r="CM18"/>
  <c r="CJ18"/>
  <c r="CG18"/>
  <c r="CD18"/>
  <c r="CA18"/>
  <c r="BX18"/>
  <c r="CM17"/>
  <c r="CJ17"/>
  <c r="CG17"/>
  <c r="CD17"/>
  <c r="CA17"/>
  <c r="BX17"/>
  <c r="CM6"/>
  <c r="CJ6"/>
  <c r="CG6"/>
  <c r="CD6"/>
  <c r="CA6"/>
  <c r="BU20"/>
  <c r="BR20"/>
  <c r="BO20"/>
  <c r="BL20"/>
  <c r="BI20"/>
  <c r="BF20"/>
  <c r="BU18"/>
  <c r="BR18"/>
  <c r="BO18"/>
  <c r="BL18"/>
  <c r="BI18"/>
  <c r="BF18"/>
  <c r="BU17"/>
  <c r="BR17"/>
  <c r="BO17"/>
  <c r="BL17"/>
  <c r="BI17"/>
  <c r="BF17"/>
  <c r="BU6"/>
  <c r="BR6"/>
  <c r="BO6"/>
  <c r="BL6"/>
  <c r="BI6"/>
  <c r="BF6"/>
  <c r="BC20"/>
  <c r="AZ20"/>
  <c r="AW20"/>
  <c r="AT20"/>
  <c r="AQ20"/>
  <c r="AN20"/>
  <c r="BC18"/>
  <c r="AZ18"/>
  <c r="AW18"/>
  <c r="AT18"/>
  <c r="AQ18"/>
  <c r="AN18"/>
  <c r="BC17"/>
  <c r="AZ17"/>
  <c r="AW17"/>
  <c r="AT17"/>
  <c r="AQ17"/>
  <c r="AN17"/>
  <c r="BC6"/>
  <c r="AZ6"/>
  <c r="AW6"/>
  <c r="AT6"/>
  <c r="AQ6"/>
  <c r="AN6"/>
  <c r="AK20"/>
  <c r="AH20"/>
  <c r="AE20"/>
  <c r="AB20"/>
  <c r="Y20"/>
  <c r="V20"/>
  <c r="AK18"/>
  <c r="AH18"/>
  <c r="AE18"/>
  <c r="AB18"/>
  <c r="Y18"/>
  <c r="V18"/>
  <c r="AK17"/>
  <c r="AH17"/>
  <c r="AE17"/>
  <c r="AB17"/>
  <c r="Y17"/>
  <c r="V17"/>
  <c r="AK6"/>
  <c r="AH6"/>
  <c r="AE6"/>
  <c r="AB6"/>
  <c r="Y6"/>
  <c r="V6"/>
  <c r="S20"/>
  <c r="P20"/>
  <c r="S18"/>
  <c r="P18"/>
  <c r="S17"/>
  <c r="P17"/>
  <c r="S6"/>
  <c r="P6"/>
  <c r="M20"/>
  <c r="J20"/>
  <c r="M18"/>
  <c r="J18"/>
  <c r="M17"/>
  <c r="J17"/>
  <c r="M6"/>
  <c r="J6"/>
  <c r="G20"/>
  <c r="G18"/>
  <c r="G17"/>
  <c r="G6"/>
  <c r="FZ13" i="51" l="1"/>
  <c r="FZ20" i="52"/>
  <c r="FZ18"/>
  <c r="GA17"/>
  <c r="FZ17"/>
  <c r="GB10"/>
  <c r="GB9"/>
  <c r="GB8"/>
  <c r="GA10"/>
  <c r="GA9"/>
  <c r="GA8"/>
  <c r="FZ10"/>
  <c r="FZ9"/>
  <c r="FZ8"/>
  <c r="FM20" i="53" l="1"/>
  <c r="FJ20"/>
  <c r="FM18"/>
  <c r="FJ18"/>
  <c r="FM17"/>
  <c r="FJ17"/>
  <c r="FM6"/>
  <c r="FJ6"/>
  <c r="FS20" l="1"/>
  <c r="FP20"/>
  <c r="FS18"/>
  <c r="FP18"/>
  <c r="FS17"/>
  <c r="FP17"/>
  <c r="FS6"/>
  <c r="FP6"/>
  <c r="AX21" l="1"/>
  <c r="FT8"/>
  <c r="FT8" i="51"/>
  <c r="FZ8" i="50"/>
  <c r="FT10" i="53" l="1"/>
  <c r="FT9"/>
  <c r="AF21" l="1"/>
  <c r="Z26" l="1"/>
  <c r="Z25"/>
  <c r="AB24"/>
  <c r="Z24"/>
  <c r="AD23"/>
  <c r="AB23"/>
  <c r="Z23"/>
  <c r="AD22"/>
  <c r="AB22"/>
  <c r="Z22"/>
  <c r="AD21"/>
  <c r="AB21"/>
  <c r="Z21"/>
  <c r="FT17"/>
  <c r="FZ8"/>
  <c r="GF8" i="52"/>
  <c r="FZ22" i="50"/>
  <c r="GF8"/>
  <c r="FV2" i="53"/>
  <c r="BX5" s="1"/>
  <c r="FD5" l="1"/>
  <c r="EX5"/>
  <c r="ER5"/>
  <c r="EL5"/>
  <c r="EF5"/>
  <c r="DZ5"/>
  <c r="DT5"/>
  <c r="DN5"/>
  <c r="DH5"/>
  <c r="DB5"/>
  <c r="CV5"/>
  <c r="CP5"/>
  <c r="CJ5"/>
  <c r="CD5"/>
  <c r="BR5"/>
  <c r="BL5"/>
  <c r="BF5"/>
  <c r="AZ5"/>
  <c r="AT5"/>
  <c r="AN5"/>
  <c r="AH5"/>
  <c r="AB5"/>
  <c r="V5"/>
  <c r="P5"/>
  <c r="J5"/>
  <c r="BC5"/>
  <c r="AW5"/>
  <c r="AK5"/>
  <c r="AE5"/>
  <c r="S5"/>
  <c r="M5"/>
  <c r="FG5"/>
  <c r="FA5"/>
  <c r="EU5"/>
  <c r="EO5"/>
  <c r="EI5"/>
  <c r="EC5"/>
  <c r="DW5"/>
  <c r="DQ5"/>
  <c r="DK5"/>
  <c r="DE5"/>
  <c r="CY5"/>
  <c r="CS5"/>
  <c r="CM5"/>
  <c r="CG5"/>
  <c r="CA5"/>
  <c r="BU5"/>
  <c r="BO5"/>
  <c r="BI5"/>
  <c r="AQ5"/>
  <c r="Y5"/>
  <c r="G5"/>
  <c r="FM5"/>
  <c r="FJ5"/>
  <c r="FS5"/>
  <c r="FP5"/>
  <c r="FW3" i="51"/>
  <c r="CZ20" i="55" l="1"/>
  <c r="CT20"/>
  <c r="CN20"/>
  <c r="CZ19"/>
  <c r="CT19"/>
  <c r="CN19"/>
  <c r="CZ18"/>
  <c r="CT18"/>
  <c r="CN18"/>
  <c r="DC17"/>
  <c r="CZ17"/>
  <c r="CW17"/>
  <c r="CT17"/>
  <c r="CQ17"/>
  <c r="CN17"/>
  <c r="DB16"/>
  <c r="CZ16"/>
  <c r="CV16"/>
  <c r="CT16"/>
  <c r="CP16"/>
  <c r="CN16"/>
  <c r="DD15"/>
  <c r="DB15"/>
  <c r="CZ15"/>
  <c r="CX15"/>
  <c r="CV15"/>
  <c r="CT15"/>
  <c r="CR15"/>
  <c r="CP15"/>
  <c r="CN15"/>
  <c r="DE8"/>
  <c r="DB8"/>
  <c r="CY8"/>
  <c r="CV8"/>
  <c r="CS8"/>
  <c r="CP8"/>
  <c r="CH20"/>
  <c r="CB20"/>
  <c r="BV20"/>
  <c r="CH19"/>
  <c r="CB19"/>
  <c r="BV19"/>
  <c r="CH18"/>
  <c r="CB18"/>
  <c r="BV18"/>
  <c r="CK17"/>
  <c r="CH17"/>
  <c r="CE17"/>
  <c r="CB17"/>
  <c r="BY17"/>
  <c r="BV17"/>
  <c r="CJ16"/>
  <c r="CH16"/>
  <c r="CD16"/>
  <c r="CB16"/>
  <c r="BX16"/>
  <c r="BV16"/>
  <c r="CL15"/>
  <c r="CJ15"/>
  <c r="CH15"/>
  <c r="CF15"/>
  <c r="CD15"/>
  <c r="CB15"/>
  <c r="BZ15"/>
  <c r="BX15"/>
  <c r="BV15"/>
  <c r="CM8"/>
  <c r="CJ8"/>
  <c r="CG8"/>
  <c r="CD8"/>
  <c r="CA8"/>
  <c r="BX8"/>
  <c r="BP20"/>
  <c r="BJ20"/>
  <c r="BD20"/>
  <c r="BP19"/>
  <c r="BJ19"/>
  <c r="BD19"/>
  <c r="BP18"/>
  <c r="BJ18"/>
  <c r="BD18"/>
  <c r="BS17"/>
  <c r="BP17"/>
  <c r="BM17"/>
  <c r="BJ17"/>
  <c r="BG17"/>
  <c r="BD17"/>
  <c r="BR16"/>
  <c r="BP16"/>
  <c r="BL16"/>
  <c r="BJ16"/>
  <c r="BF16"/>
  <c r="BD16"/>
  <c r="BT15"/>
  <c r="BR15"/>
  <c r="BP15"/>
  <c r="BN15"/>
  <c r="BL15"/>
  <c r="BJ15"/>
  <c r="BH15"/>
  <c r="BF15"/>
  <c r="BD15"/>
  <c r="BU8"/>
  <c r="BR8"/>
  <c r="BO8"/>
  <c r="BL8"/>
  <c r="BI8"/>
  <c r="BF8"/>
  <c r="AX20"/>
  <c r="AR20"/>
  <c r="AL20"/>
  <c r="AX19"/>
  <c r="AR19"/>
  <c r="AL19"/>
  <c r="AX18"/>
  <c r="AR18"/>
  <c r="AL18"/>
  <c r="BA17"/>
  <c r="AX17"/>
  <c r="AU17"/>
  <c r="AR17"/>
  <c r="AO17"/>
  <c r="AL17"/>
  <c r="AZ16"/>
  <c r="AX16"/>
  <c r="AT16"/>
  <c r="AR16"/>
  <c r="AN16"/>
  <c r="AL16"/>
  <c r="BB15"/>
  <c r="AZ15"/>
  <c r="AX15"/>
  <c r="AV15"/>
  <c r="AT15"/>
  <c r="AR15"/>
  <c r="AP15"/>
  <c r="AN15"/>
  <c r="AL15"/>
  <c r="BC8"/>
  <c r="AZ8"/>
  <c r="AW8"/>
  <c r="AT8"/>
  <c r="AQ8"/>
  <c r="AN8"/>
  <c r="AF20"/>
  <c r="Z20"/>
  <c r="T20"/>
  <c r="AF19"/>
  <c r="Z19"/>
  <c r="T19"/>
  <c r="AF18"/>
  <c r="Z18"/>
  <c r="T18"/>
  <c r="AI17"/>
  <c r="AF17"/>
  <c r="AC17"/>
  <c r="Z17"/>
  <c r="W17"/>
  <c r="T17"/>
  <c r="AH16"/>
  <c r="AF16"/>
  <c r="AB16"/>
  <c r="Z16"/>
  <c r="V16"/>
  <c r="T16"/>
  <c r="AJ15"/>
  <c r="AH15"/>
  <c r="AF15"/>
  <c r="AD15"/>
  <c r="AB15"/>
  <c r="Z15"/>
  <c r="X15"/>
  <c r="V15"/>
  <c r="T15"/>
  <c r="AK8"/>
  <c r="AH8"/>
  <c r="AE8"/>
  <c r="AB8"/>
  <c r="Y8"/>
  <c r="V8"/>
  <c r="N20"/>
  <c r="N19"/>
  <c r="N18"/>
  <c r="Q17"/>
  <c r="N17"/>
  <c r="P16"/>
  <c r="N16"/>
  <c r="R15"/>
  <c r="P15"/>
  <c r="N15"/>
  <c r="S8"/>
  <c r="P8"/>
  <c r="H20"/>
  <c r="H19"/>
  <c r="H18"/>
  <c r="K17"/>
  <c r="H17"/>
  <c r="J16"/>
  <c r="H16"/>
  <c r="L15"/>
  <c r="J15"/>
  <c r="H15"/>
  <c r="M8"/>
  <c r="J8"/>
  <c r="B20"/>
  <c r="B19"/>
  <c r="B18"/>
  <c r="E17"/>
  <c r="B17"/>
  <c r="D16"/>
  <c r="B16"/>
  <c r="F15"/>
  <c r="D15"/>
  <c r="B15"/>
  <c r="G8"/>
  <c r="D8"/>
  <c r="BU8" i="54"/>
  <c r="BR8"/>
  <c r="BO8"/>
  <c r="BL8"/>
  <c r="BI8"/>
  <c r="BF8"/>
  <c r="BC8"/>
  <c r="AZ8"/>
  <c r="AW8"/>
  <c r="AT8"/>
  <c r="AQ8"/>
  <c r="AN8"/>
  <c r="AK8"/>
  <c r="AH8"/>
  <c r="AE8"/>
  <c r="AB8"/>
  <c r="Y8"/>
  <c r="V8"/>
  <c r="S8"/>
  <c r="P8"/>
  <c r="M8"/>
  <c r="J8"/>
  <c r="AV16" i="55" l="1"/>
  <c r="BB16"/>
  <c r="BH16"/>
  <c r="BN16"/>
  <c r="BT16"/>
  <c r="BZ16"/>
  <c r="CF16"/>
  <c r="CL16"/>
  <c r="CR16"/>
  <c r="CX16"/>
  <c r="DD16"/>
  <c r="AP16"/>
  <c r="AJ16"/>
  <c r="AD16"/>
  <c r="X16"/>
  <c r="R16"/>
  <c r="L16"/>
  <c r="F16"/>
  <c r="D20" i="53"/>
  <c r="D18"/>
  <c r="D17"/>
  <c r="D6"/>
  <c r="D5"/>
  <c r="FT20"/>
  <c r="FT18"/>
  <c r="FU17"/>
  <c r="FV10"/>
  <c r="FV9"/>
  <c r="FV8"/>
  <c r="FU10"/>
  <c r="FU9"/>
  <c r="FU8"/>
  <c r="FN26"/>
  <c r="FN25"/>
  <c r="FP24"/>
  <c r="FN24"/>
  <c r="FR23"/>
  <c r="FP23"/>
  <c r="FN23"/>
  <c r="FR22"/>
  <c r="FP22"/>
  <c r="FN22"/>
  <c r="FR21"/>
  <c r="FP21"/>
  <c r="FN21"/>
  <c r="FR26" s="1"/>
  <c r="FT23" i="51"/>
  <c r="FU22"/>
  <c r="FX22" s="1"/>
  <c r="FT22"/>
  <c r="FW22" s="1"/>
  <c r="FV9"/>
  <c r="GB9" s="1"/>
  <c r="FV8"/>
  <c r="FV12"/>
  <c r="GB12" s="1"/>
  <c r="FV11"/>
  <c r="GB11" s="1"/>
  <c r="FV10"/>
  <c r="GB10" s="1"/>
  <c r="FU12"/>
  <c r="GA12" s="1"/>
  <c r="FU11"/>
  <c r="GA11" s="1"/>
  <c r="FU10"/>
  <c r="GA10" s="1"/>
  <c r="FU9"/>
  <c r="GA9" s="1"/>
  <c r="FU8"/>
  <c r="FT12"/>
  <c r="FZ12" s="1"/>
  <c r="FT11"/>
  <c r="FZ11" s="1"/>
  <c r="FT10"/>
  <c r="FZ10" s="1"/>
  <c r="FT9"/>
  <c r="FZ9" s="1"/>
  <c r="FZ26" i="50"/>
  <c r="FZ23"/>
  <c r="GA22"/>
  <c r="GB9"/>
  <c r="GB10"/>
  <c r="GB11"/>
  <c r="GB12"/>
  <c r="GB8"/>
  <c r="GH8" s="1"/>
  <c r="GA9"/>
  <c r="GA10"/>
  <c r="GA11"/>
  <c r="GA12"/>
  <c r="GA13"/>
  <c r="GA8"/>
  <c r="FZ9"/>
  <c r="FZ10"/>
  <c r="FZ11"/>
  <c r="FZ12"/>
  <c r="FZ13"/>
  <c r="FH26" i="53"/>
  <c r="FH25"/>
  <c r="FJ24"/>
  <c r="FH24"/>
  <c r="FL23"/>
  <c r="FJ23"/>
  <c r="FH23"/>
  <c r="FL22"/>
  <c r="FJ22"/>
  <c r="FH22"/>
  <c r="FL21"/>
  <c r="FJ21"/>
  <c r="FH21"/>
  <c r="FB26"/>
  <c r="FB25"/>
  <c r="FD24"/>
  <c r="FB24"/>
  <c r="FF23"/>
  <c r="FD23"/>
  <c r="FB23"/>
  <c r="FF22"/>
  <c r="FD22"/>
  <c r="FB22"/>
  <c r="FF21"/>
  <c r="FD21"/>
  <c r="FB21"/>
  <c r="EV26"/>
  <c r="EV25"/>
  <c r="EX24"/>
  <c r="EV24"/>
  <c r="EZ23"/>
  <c r="EX23"/>
  <c r="EV23"/>
  <c r="EZ22"/>
  <c r="EX22"/>
  <c r="EV22"/>
  <c r="EZ21"/>
  <c r="EX21"/>
  <c r="EV21"/>
  <c r="EP26"/>
  <c r="EP25"/>
  <c r="ER24"/>
  <c r="EP24"/>
  <c r="ET23"/>
  <c r="ER23"/>
  <c r="EP23"/>
  <c r="ET22"/>
  <c r="ER22"/>
  <c r="EP22"/>
  <c r="ET21"/>
  <c r="ER21"/>
  <c r="EP21"/>
  <c r="ET26" l="1"/>
  <c r="FL25"/>
  <c r="FF25"/>
  <c r="FR24"/>
  <c r="FR25"/>
  <c r="FL26"/>
  <c r="FL24"/>
  <c r="FF26"/>
  <c r="FF24"/>
  <c r="EZ26"/>
  <c r="EZ24"/>
  <c r="EZ25"/>
  <c r="ET24"/>
  <c r="ET25"/>
  <c r="EO8" i="54" l="1"/>
  <c r="EL8"/>
  <c r="EI8"/>
  <c r="EF8"/>
  <c r="EC8"/>
  <c r="DZ8"/>
  <c r="DW8"/>
  <c r="DT8"/>
  <c r="DQ8"/>
  <c r="DN8"/>
  <c r="DK8"/>
  <c r="DH8"/>
  <c r="DE8"/>
  <c r="DB8"/>
  <c r="CY8"/>
  <c r="CV8"/>
  <c r="CS8"/>
  <c r="CP8"/>
  <c r="CM8"/>
  <c r="CJ8"/>
  <c r="CG8"/>
  <c r="CD8"/>
  <c r="CA8"/>
  <c r="BX8"/>
  <c r="EO8" i="55" l="1"/>
  <c r="EL8"/>
  <c r="EI8"/>
  <c r="EF8"/>
  <c r="EC8"/>
  <c r="DZ8"/>
  <c r="DW8"/>
  <c r="DT8"/>
  <c r="DQ8"/>
  <c r="DN8"/>
  <c r="DK8"/>
  <c r="DH8"/>
  <c r="DR20"/>
  <c r="DR19"/>
  <c r="DR18"/>
  <c r="DU17"/>
  <c r="DR17"/>
  <c r="DT16"/>
  <c r="DR16"/>
  <c r="DV15"/>
  <c r="DT15"/>
  <c r="DR15"/>
  <c r="DL20"/>
  <c r="DL19"/>
  <c r="DL18"/>
  <c r="DO17"/>
  <c r="DL17"/>
  <c r="DN16"/>
  <c r="DL16"/>
  <c r="DP15"/>
  <c r="DN15"/>
  <c r="DL15"/>
  <c r="DF20"/>
  <c r="DF19"/>
  <c r="DF18"/>
  <c r="DI17"/>
  <c r="DF17"/>
  <c r="DH16"/>
  <c r="DF16"/>
  <c r="DJ15"/>
  <c r="DH15"/>
  <c r="DF15"/>
  <c r="DJ16" l="1"/>
  <c r="DP16"/>
  <c r="DV16"/>
  <c r="FT20" i="54" l="1"/>
  <c r="FN20"/>
  <c r="FH20"/>
  <c r="FB20"/>
  <c r="EV20"/>
  <c r="EP20"/>
  <c r="FT19"/>
  <c r="FN19"/>
  <c r="FH19"/>
  <c r="FB19"/>
  <c r="EV19"/>
  <c r="EP19"/>
  <c r="FT18"/>
  <c r="FN18"/>
  <c r="FH18"/>
  <c r="FB18"/>
  <c r="EV18"/>
  <c r="EP18"/>
  <c r="FW17"/>
  <c r="FT17"/>
  <c r="FQ17"/>
  <c r="FN17"/>
  <c r="FK17"/>
  <c r="FH17"/>
  <c r="FE17"/>
  <c r="FB17"/>
  <c r="EY17"/>
  <c r="EV17"/>
  <c r="ES17"/>
  <c r="EP17"/>
  <c r="FV16"/>
  <c r="FT16"/>
  <c r="FP16"/>
  <c r="FN16"/>
  <c r="FJ16"/>
  <c r="FH16"/>
  <c r="FD16"/>
  <c r="FB16"/>
  <c r="EX16"/>
  <c r="EV16"/>
  <c r="ER16"/>
  <c r="EP16"/>
  <c r="FX15"/>
  <c r="FV15"/>
  <c r="FT15"/>
  <c r="FR15"/>
  <c r="FP15"/>
  <c r="FN15"/>
  <c r="FL15"/>
  <c r="FJ15"/>
  <c r="FH15"/>
  <c r="FF15"/>
  <c r="FD15"/>
  <c r="FB15"/>
  <c r="EZ15"/>
  <c r="EX15"/>
  <c r="EV15"/>
  <c r="ET15"/>
  <c r="ER15"/>
  <c r="EP15"/>
  <c r="FY8"/>
  <c r="FV8"/>
  <c r="FS8"/>
  <c r="FP8"/>
  <c r="FM8"/>
  <c r="FJ8"/>
  <c r="FG8"/>
  <c r="FD8"/>
  <c r="FA8"/>
  <c r="EX8"/>
  <c r="EU8"/>
  <c r="ER8"/>
  <c r="EJ20"/>
  <c r="ED20"/>
  <c r="DX20"/>
  <c r="DR20"/>
  <c r="DL20"/>
  <c r="DF20"/>
  <c r="EJ19"/>
  <c r="ED19"/>
  <c r="DX19"/>
  <c r="DR19"/>
  <c r="DL19"/>
  <c r="DF19"/>
  <c r="EJ18"/>
  <c r="ED18"/>
  <c r="DX18"/>
  <c r="DR18"/>
  <c r="DL18"/>
  <c r="DF18"/>
  <c r="EM17"/>
  <c r="EJ17"/>
  <c r="EG17"/>
  <c r="ED17"/>
  <c r="EA17"/>
  <c r="DX17"/>
  <c r="DU17"/>
  <c r="DR17"/>
  <c r="DO17"/>
  <c r="DL17"/>
  <c r="DI17"/>
  <c r="DF17"/>
  <c r="EL16"/>
  <c r="EJ16"/>
  <c r="EF16"/>
  <c r="ED16"/>
  <c r="DZ16"/>
  <c r="DX16"/>
  <c r="DT16"/>
  <c r="DR16"/>
  <c r="DN16"/>
  <c r="DL16"/>
  <c r="DH16"/>
  <c r="DF16"/>
  <c r="EN15"/>
  <c r="EL15"/>
  <c r="EJ15"/>
  <c r="EH15"/>
  <c r="EF15"/>
  <c r="ED15"/>
  <c r="EB15"/>
  <c r="DZ15"/>
  <c r="DX15"/>
  <c r="DV15"/>
  <c r="DT15"/>
  <c r="DR15"/>
  <c r="DP15"/>
  <c r="DN15"/>
  <c r="DL15"/>
  <c r="DJ15"/>
  <c r="DH15"/>
  <c r="DF15"/>
  <c r="CZ20"/>
  <c r="CT20"/>
  <c r="CN20"/>
  <c r="CH20"/>
  <c r="CB20"/>
  <c r="BV20"/>
  <c r="CZ19"/>
  <c r="CT19"/>
  <c r="CN19"/>
  <c r="CH19"/>
  <c r="CB19"/>
  <c r="BV19"/>
  <c r="CZ18"/>
  <c r="CT18"/>
  <c r="CN18"/>
  <c r="CH18"/>
  <c r="CB18"/>
  <c r="BV18"/>
  <c r="DC17"/>
  <c r="CZ17"/>
  <c r="CW17"/>
  <c r="CT17"/>
  <c r="CQ17"/>
  <c r="CN17"/>
  <c r="CK17"/>
  <c r="CH17"/>
  <c r="CE17"/>
  <c r="CB17"/>
  <c r="BY17"/>
  <c r="BV17"/>
  <c r="DB16"/>
  <c r="CZ16"/>
  <c r="CV16"/>
  <c r="CT16"/>
  <c r="CP16"/>
  <c r="CN16"/>
  <c r="CJ16"/>
  <c r="CH16"/>
  <c r="CD16"/>
  <c r="CB16"/>
  <c r="BX16"/>
  <c r="BV16"/>
  <c r="DD15"/>
  <c r="DB15"/>
  <c r="CZ15"/>
  <c r="CX15"/>
  <c r="CV15"/>
  <c r="CT15"/>
  <c r="CR15"/>
  <c r="CP15"/>
  <c r="CN15"/>
  <c r="CL15"/>
  <c r="CJ15"/>
  <c r="CH15"/>
  <c r="CF15"/>
  <c r="CD15"/>
  <c r="CB15"/>
  <c r="BZ15"/>
  <c r="BX15"/>
  <c r="BV15"/>
  <c r="BP20"/>
  <c r="BJ20"/>
  <c r="BD20"/>
  <c r="AX20"/>
  <c r="AR20"/>
  <c r="AL20"/>
  <c r="BP19"/>
  <c r="BJ19"/>
  <c r="BD19"/>
  <c r="AX19"/>
  <c r="AR19"/>
  <c r="AL19"/>
  <c r="BP18"/>
  <c r="BJ18"/>
  <c r="BD18"/>
  <c r="AX18"/>
  <c r="AR18"/>
  <c r="AL18"/>
  <c r="BS17"/>
  <c r="BP17"/>
  <c r="BM17"/>
  <c r="BJ17"/>
  <c r="BG17"/>
  <c r="BD17"/>
  <c r="BA17"/>
  <c r="AX17"/>
  <c r="AU17"/>
  <c r="AR17"/>
  <c r="AO17"/>
  <c r="AL17"/>
  <c r="BR16"/>
  <c r="BP16"/>
  <c r="BL16"/>
  <c r="BJ16"/>
  <c r="BF16"/>
  <c r="BD16"/>
  <c r="AZ16"/>
  <c r="AX16"/>
  <c r="AT16"/>
  <c r="AR16"/>
  <c r="AN16"/>
  <c r="AL16"/>
  <c r="BT15"/>
  <c r="BR15"/>
  <c r="BP15"/>
  <c r="BN15"/>
  <c r="BL15"/>
  <c r="BJ15"/>
  <c r="BH15"/>
  <c r="BF15"/>
  <c r="BD15"/>
  <c r="BB15"/>
  <c r="AZ15"/>
  <c r="AX15"/>
  <c r="AV15"/>
  <c r="AT15"/>
  <c r="AR15"/>
  <c r="AP15"/>
  <c r="AN15"/>
  <c r="AL15"/>
  <c r="AF20"/>
  <c r="Z20"/>
  <c r="T20"/>
  <c r="AF19"/>
  <c r="Z19"/>
  <c r="T19"/>
  <c r="AF18"/>
  <c r="Z18"/>
  <c r="T18"/>
  <c r="AI17"/>
  <c r="AF17"/>
  <c r="AC17"/>
  <c r="Z17"/>
  <c r="W17"/>
  <c r="T17"/>
  <c r="AH16"/>
  <c r="AF16"/>
  <c r="AB16"/>
  <c r="Z16"/>
  <c r="V16"/>
  <c r="T16"/>
  <c r="AJ15"/>
  <c r="AH15"/>
  <c r="AF15"/>
  <c r="AD15"/>
  <c r="AB15"/>
  <c r="Z15"/>
  <c r="X15"/>
  <c r="V15"/>
  <c r="T15"/>
  <c r="N20"/>
  <c r="H20"/>
  <c r="B20"/>
  <c r="N19"/>
  <c r="H19"/>
  <c r="B19"/>
  <c r="N18"/>
  <c r="H18"/>
  <c r="B18"/>
  <c r="Q17"/>
  <c r="N17"/>
  <c r="K17"/>
  <c r="H17"/>
  <c r="E17"/>
  <c r="B17"/>
  <c r="P16"/>
  <c r="N16"/>
  <c r="J16"/>
  <c r="H16"/>
  <c r="D16"/>
  <c r="B16"/>
  <c r="R15"/>
  <c r="P15"/>
  <c r="N15"/>
  <c r="L15"/>
  <c r="J15"/>
  <c r="H15"/>
  <c r="F15"/>
  <c r="D15"/>
  <c r="B15"/>
  <c r="G8"/>
  <c r="D8"/>
  <c r="GA8"/>
  <c r="FZ8"/>
  <c r="GA6"/>
  <c r="GB6"/>
  <c r="FZ6"/>
  <c r="CR16" l="1"/>
  <c r="ET16"/>
  <c r="EZ16"/>
  <c r="FF16"/>
  <c r="FL16"/>
  <c r="FR16"/>
  <c r="FX16"/>
  <c r="DJ16"/>
  <c r="DP16"/>
  <c r="DV16"/>
  <c r="EH16"/>
  <c r="EN16"/>
  <c r="DD16"/>
  <c r="CX16"/>
  <c r="EB16"/>
  <c r="CL16"/>
  <c r="CF16"/>
  <c r="BZ16"/>
  <c r="BT16"/>
  <c r="BN16"/>
  <c r="BH16"/>
  <c r="BB16"/>
  <c r="AV16"/>
  <c r="AP16"/>
  <c r="AJ16"/>
  <c r="AD16"/>
  <c r="X16"/>
  <c r="R16"/>
  <c r="L16"/>
  <c r="F16"/>
  <c r="EJ20" i="55" l="1"/>
  <c r="ED20"/>
  <c r="DX20"/>
  <c r="EJ19"/>
  <c r="ED19"/>
  <c r="DX19"/>
  <c r="EJ18"/>
  <c r="ED18"/>
  <c r="DX18"/>
  <c r="EM17"/>
  <c r="EJ17"/>
  <c r="EG17"/>
  <c r="ED17"/>
  <c r="EA17"/>
  <c r="DX17"/>
  <c r="EL16"/>
  <c r="EJ16"/>
  <c r="EF16"/>
  <c r="ED16"/>
  <c r="DZ16"/>
  <c r="DX16"/>
  <c r="EN15"/>
  <c r="EL15"/>
  <c r="EJ15"/>
  <c r="EH15"/>
  <c r="EF15"/>
  <c r="ED15"/>
  <c r="EB15"/>
  <c r="DZ15"/>
  <c r="DX15"/>
  <c r="EQ8"/>
  <c r="EP8"/>
  <c r="ER6"/>
  <c r="EX6" s="1"/>
  <c r="EQ6"/>
  <c r="EW6" s="1"/>
  <c r="EP6"/>
  <c r="EV6" s="1"/>
  <c r="EB16" l="1"/>
  <c r="EH16"/>
  <c r="EN16"/>
  <c r="ER8"/>
  <c r="EV8"/>
  <c r="ET8"/>
  <c r="EU8" s="1"/>
  <c r="FW3" i="53"/>
  <c r="FX3" s="1"/>
  <c r="FW2"/>
  <c r="FX2" s="1"/>
  <c r="GC3" i="52"/>
  <c r="GD3" s="1"/>
  <c r="GC2"/>
  <c r="GD2" s="1"/>
  <c r="FX3" i="51"/>
  <c r="FW2"/>
  <c r="FX2" s="1"/>
  <c r="GC3" i="50"/>
  <c r="GD3" s="1"/>
  <c r="GC2"/>
  <c r="GD2" s="1"/>
  <c r="EW8" i="55" l="1"/>
  <c r="EX8" s="1"/>
  <c r="GF8" i="54" l="1"/>
  <c r="GH6"/>
  <c r="GG6"/>
  <c r="GE26" i="50"/>
  <c r="GE23"/>
  <c r="GE22"/>
  <c r="GE20" i="52"/>
  <c r="GE18"/>
  <c r="GE17"/>
  <c r="FY26" i="51"/>
  <c r="FY22"/>
  <c r="FY23"/>
  <c r="FY20" i="53"/>
  <c r="FY18"/>
  <c r="FY17"/>
  <c r="GG8" i="54" l="1"/>
  <c r="GB8"/>
  <c r="GE8" l="1"/>
  <c r="GF6"/>
  <c r="GH8" s="1"/>
  <c r="CZ26" i="53" l="1"/>
  <c r="GA22" i="51"/>
  <c r="FZ22"/>
  <c r="FZ20" i="53"/>
  <c r="FZ18"/>
  <c r="GA17"/>
  <c r="FZ17"/>
  <c r="FZ10"/>
  <c r="H26"/>
  <c r="H25"/>
  <c r="J24"/>
  <c r="H24"/>
  <c r="L23"/>
  <c r="J23"/>
  <c r="H23"/>
  <c r="L22"/>
  <c r="J22"/>
  <c r="H22"/>
  <c r="L21"/>
  <c r="J21"/>
  <c r="H21"/>
  <c r="BV26"/>
  <c r="BV25"/>
  <c r="BX24"/>
  <c r="BV24"/>
  <c r="BZ23"/>
  <c r="BX23"/>
  <c r="BV23"/>
  <c r="BZ22"/>
  <c r="BX22"/>
  <c r="BV22"/>
  <c r="BZ21"/>
  <c r="BX21"/>
  <c r="BV21"/>
  <c r="BP26"/>
  <c r="BP25"/>
  <c r="BR24"/>
  <c r="BP24"/>
  <c r="BT23"/>
  <c r="BR23"/>
  <c r="BP23"/>
  <c r="BT22"/>
  <c r="BR22"/>
  <c r="BP22"/>
  <c r="BT21"/>
  <c r="BR21"/>
  <c r="BP21"/>
  <c r="BJ26"/>
  <c r="BJ25"/>
  <c r="BL24"/>
  <c r="BJ24"/>
  <c r="BN23"/>
  <c r="BL23"/>
  <c r="BJ23"/>
  <c r="BN22"/>
  <c r="BL22"/>
  <c r="BJ22"/>
  <c r="BN21"/>
  <c r="BL21"/>
  <c r="BJ21"/>
  <c r="BD26"/>
  <c r="BD25"/>
  <c r="BF24"/>
  <c r="BD24"/>
  <c r="BH23"/>
  <c r="BF23"/>
  <c r="BD23"/>
  <c r="BH22"/>
  <c r="BF22"/>
  <c r="BD22"/>
  <c r="BH21"/>
  <c r="BF21"/>
  <c r="BD21"/>
  <c r="AX26"/>
  <c r="AX25"/>
  <c r="AZ24"/>
  <c r="AX24"/>
  <c r="BB23"/>
  <c r="AZ23"/>
  <c r="AX23"/>
  <c r="BB22"/>
  <c r="AZ22"/>
  <c r="AX22"/>
  <c r="BB21"/>
  <c r="AZ21"/>
  <c r="AR26"/>
  <c r="AR25"/>
  <c r="AT24"/>
  <c r="AR24"/>
  <c r="AV23"/>
  <c r="AT23"/>
  <c r="AR23"/>
  <c r="AV22"/>
  <c r="AT22"/>
  <c r="AR22"/>
  <c r="AV21"/>
  <c r="AT21"/>
  <c r="AR21"/>
  <c r="AL26"/>
  <c r="AL25"/>
  <c r="AN24"/>
  <c r="AL24"/>
  <c r="AP23"/>
  <c r="AN23"/>
  <c r="AL23"/>
  <c r="AP22"/>
  <c r="AN22"/>
  <c r="AL22"/>
  <c r="AP21"/>
  <c r="AN21"/>
  <c r="AL21"/>
  <c r="AF26"/>
  <c r="AF25"/>
  <c r="AH24"/>
  <c r="AF24"/>
  <c r="AJ23"/>
  <c r="AH23"/>
  <c r="AF23"/>
  <c r="AJ22"/>
  <c r="AH22"/>
  <c r="AF22"/>
  <c r="AJ21"/>
  <c r="AH21"/>
  <c r="T26"/>
  <c r="T25"/>
  <c r="V24"/>
  <c r="T24"/>
  <c r="X23"/>
  <c r="V23"/>
  <c r="T23"/>
  <c r="X22"/>
  <c r="V22"/>
  <c r="T22"/>
  <c r="X21"/>
  <c r="V21"/>
  <c r="T21"/>
  <c r="N26"/>
  <c r="N25"/>
  <c r="P24"/>
  <c r="N24"/>
  <c r="R23"/>
  <c r="P23"/>
  <c r="N23"/>
  <c r="R22"/>
  <c r="P22"/>
  <c r="N22"/>
  <c r="R21"/>
  <c r="P21"/>
  <c r="N21"/>
  <c r="B26"/>
  <c r="B25"/>
  <c r="D24"/>
  <c r="B24"/>
  <c r="F23"/>
  <c r="D23"/>
  <c r="B23"/>
  <c r="F22"/>
  <c r="D22"/>
  <c r="B22"/>
  <c r="F21"/>
  <c r="D21"/>
  <c r="B21"/>
  <c r="CB26"/>
  <c r="CB25"/>
  <c r="CD24"/>
  <c r="CB24"/>
  <c r="CF23"/>
  <c r="CD23"/>
  <c r="CB23"/>
  <c r="CF22"/>
  <c r="CD22"/>
  <c r="CB22"/>
  <c r="CF21"/>
  <c r="CD21"/>
  <c r="CB21"/>
  <c r="GF20" i="52"/>
  <c r="GF18"/>
  <c r="GG17"/>
  <c r="GF17"/>
  <c r="FZ26" i="51"/>
  <c r="FZ23"/>
  <c r="GF26" i="50"/>
  <c r="GF22"/>
  <c r="GF23"/>
  <c r="GG22"/>
  <c r="BT24" i="53" l="1"/>
  <c r="BH24"/>
  <c r="BH25"/>
  <c r="AV24"/>
  <c r="AV25"/>
  <c r="AJ24"/>
  <c r="AJ25"/>
  <c r="L24"/>
  <c r="CF26"/>
  <c r="BZ26"/>
  <c r="CF24"/>
  <c r="CF25"/>
  <c r="BZ24"/>
  <c r="BZ25"/>
  <c r="BB26"/>
  <c r="BN26"/>
  <c r="BT25"/>
  <c r="BB24"/>
  <c r="BB25"/>
  <c r="BH26"/>
  <c r="BN24"/>
  <c r="BN25"/>
  <c r="BT26"/>
  <c r="AD26"/>
  <c r="AP26"/>
  <c r="AD24"/>
  <c r="AD25"/>
  <c r="AJ26"/>
  <c r="AP24"/>
  <c r="AP25"/>
  <c r="AV26"/>
  <c r="R26"/>
  <c r="X24"/>
  <c r="X25"/>
  <c r="R24"/>
  <c r="R25"/>
  <c r="X26"/>
  <c r="L25"/>
  <c r="L26"/>
  <c r="F24"/>
  <c r="F25"/>
  <c r="F26"/>
  <c r="CH26"/>
  <c r="EJ26"/>
  <c r="EJ25"/>
  <c r="EL24"/>
  <c r="EJ24"/>
  <c r="EN23"/>
  <c r="EL23"/>
  <c r="EJ23"/>
  <c r="EN22"/>
  <c r="EL22"/>
  <c r="EJ22"/>
  <c r="EN21"/>
  <c r="EL21"/>
  <c r="EJ21"/>
  <c r="ED26"/>
  <c r="ED25"/>
  <c r="EF24"/>
  <c r="ED24"/>
  <c r="EH23"/>
  <c r="EF23"/>
  <c r="ED23"/>
  <c r="EH22"/>
  <c r="EF22"/>
  <c r="ED22"/>
  <c r="EH21"/>
  <c r="EF21"/>
  <c r="ED21"/>
  <c r="DX26"/>
  <c r="DX25"/>
  <c r="DZ24"/>
  <c r="DX24"/>
  <c r="EB23"/>
  <c r="DZ23"/>
  <c r="DX23"/>
  <c r="EB22"/>
  <c r="DZ22"/>
  <c r="DX22"/>
  <c r="EB21"/>
  <c r="DZ21"/>
  <c r="DX21"/>
  <c r="DR26"/>
  <c r="DR25"/>
  <c r="DT24"/>
  <c r="DR24"/>
  <c r="DV23"/>
  <c r="DT23"/>
  <c r="DR23"/>
  <c r="DV22"/>
  <c r="DT22"/>
  <c r="DR22"/>
  <c r="DV21"/>
  <c r="DT21"/>
  <c r="DR21"/>
  <c r="DL26"/>
  <c r="DL25"/>
  <c r="DN24"/>
  <c r="DL24"/>
  <c r="DP23"/>
  <c r="DN23"/>
  <c r="DL23"/>
  <c r="DP22"/>
  <c r="DN22"/>
  <c r="DL22"/>
  <c r="DP21"/>
  <c r="DN21"/>
  <c r="DL21"/>
  <c r="DF26"/>
  <c r="DF25"/>
  <c r="DH24"/>
  <c r="DF24"/>
  <c r="DJ23"/>
  <c r="DH23"/>
  <c r="DF23"/>
  <c r="DJ22"/>
  <c r="DH22"/>
  <c r="DF22"/>
  <c r="DJ21"/>
  <c r="DH21"/>
  <c r="DF21"/>
  <c r="CZ25"/>
  <c r="DB24"/>
  <c r="CZ24"/>
  <c r="DD23"/>
  <c r="DB23"/>
  <c r="CZ23"/>
  <c r="DD22"/>
  <c r="DB22"/>
  <c r="CZ22"/>
  <c r="DD21"/>
  <c r="DB21"/>
  <c r="CZ21"/>
  <c r="DD26" s="1"/>
  <c r="CT26"/>
  <c r="CT25"/>
  <c r="CV24"/>
  <c r="CT24"/>
  <c r="CN26"/>
  <c r="CN25"/>
  <c r="CP24"/>
  <c r="CN24"/>
  <c r="CJ24"/>
  <c r="CH24"/>
  <c r="FZ9"/>
  <c r="GB10"/>
  <c r="GA10"/>
  <c r="GB9"/>
  <c r="GA9"/>
  <c r="GB8"/>
  <c r="GA8"/>
  <c r="GH10" i="52"/>
  <c r="GG10"/>
  <c r="GF10"/>
  <c r="GH9"/>
  <c r="GG9"/>
  <c r="GF9"/>
  <c r="GH8"/>
  <c r="GG8"/>
  <c r="GB8" i="51"/>
  <c r="GA8"/>
  <c r="GG8" i="50"/>
  <c r="GG9"/>
  <c r="GH9"/>
  <c r="GG10"/>
  <c r="GH10"/>
  <c r="GG11"/>
  <c r="GH11"/>
  <c r="GG12"/>
  <c r="GH12"/>
  <c r="GF9"/>
  <c r="GF10"/>
  <c r="GF11"/>
  <c r="GF12"/>
  <c r="DJ25" i="53" l="1"/>
  <c r="EN24"/>
  <c r="EN25"/>
  <c r="GH26" i="50"/>
  <c r="GH23"/>
  <c r="GH22"/>
  <c r="GH20" i="52"/>
  <c r="GH18"/>
  <c r="GH17"/>
  <c r="FV22" i="51"/>
  <c r="FZ8"/>
  <c r="FV26"/>
  <c r="FV23"/>
  <c r="GB17" i="53"/>
  <c r="GB20"/>
  <c r="GB18"/>
  <c r="EH24"/>
  <c r="EH25"/>
  <c r="EN26"/>
  <c r="EH26"/>
  <c r="EB24"/>
  <c r="EB26"/>
  <c r="EB25"/>
  <c r="DV26"/>
  <c r="DV24"/>
  <c r="DV25"/>
  <c r="DP24"/>
  <c r="DP25"/>
  <c r="DP26"/>
  <c r="DJ24"/>
  <c r="DJ26"/>
  <c r="DD24"/>
  <c r="DD25"/>
  <c r="GB26" i="50"/>
  <c r="GB23"/>
  <c r="GB22"/>
  <c r="FV18" i="53"/>
  <c r="FV17"/>
  <c r="FV20"/>
  <c r="GB18" i="52"/>
  <c r="GB17"/>
  <c r="GB20"/>
  <c r="GB22" i="51" l="1"/>
  <c r="GB26"/>
  <c r="GB23"/>
  <c r="CX23" i="53"/>
  <c r="CV23"/>
  <c r="CT23"/>
  <c r="CX22"/>
  <c r="CV22"/>
  <c r="CT22"/>
  <c r="CX21"/>
  <c r="CV21"/>
  <c r="CT21"/>
  <c r="CH25"/>
  <c r="CR23"/>
  <c r="CP23"/>
  <c r="CN23"/>
  <c r="CL23"/>
  <c r="CJ23"/>
  <c r="CH23"/>
  <c r="CR22"/>
  <c r="CP22"/>
  <c r="CN22"/>
  <c r="CL22"/>
  <c r="CJ22"/>
  <c r="CH22"/>
  <c r="CR21"/>
  <c r="CP21"/>
  <c r="CN21"/>
  <c r="CL21"/>
  <c r="CJ21"/>
  <c r="CH21"/>
  <c r="CR26" l="1"/>
  <c r="CR25"/>
  <c r="CR24"/>
  <c r="CL26"/>
  <c r="CL24"/>
  <c r="CX25"/>
  <c r="CX24"/>
  <c r="CX26"/>
  <c r="CL25"/>
</calcChain>
</file>

<file path=xl/sharedStrings.xml><?xml version="1.0" encoding="utf-8"?>
<sst xmlns="http://schemas.openxmlformats.org/spreadsheetml/2006/main" count="2029" uniqueCount="101">
  <si>
    <t>日期</t>
    <phoneticPr fontId="1" type="noConversion"/>
  </si>
  <si>
    <t>总投入</t>
    <phoneticPr fontId="1" type="noConversion"/>
  </si>
  <si>
    <t>不良</t>
    <phoneticPr fontId="1" type="noConversion"/>
  </si>
  <si>
    <t>良品</t>
    <phoneticPr fontId="1" type="noConversion"/>
  </si>
  <si>
    <t>汇总</t>
    <phoneticPr fontId="1" type="noConversion"/>
  </si>
  <si>
    <t>返修报废</t>
    <phoneticPr fontId="1" type="noConversion"/>
  </si>
  <si>
    <t>后制程退不良</t>
    <phoneticPr fontId="1" type="noConversion"/>
  </si>
  <si>
    <t>后制程退报废</t>
    <phoneticPr fontId="1" type="noConversion"/>
  </si>
  <si>
    <t>待流线</t>
    <phoneticPr fontId="1" type="noConversion"/>
  </si>
  <si>
    <t>待M2</t>
    <phoneticPr fontId="1" type="noConversion"/>
  </si>
  <si>
    <t>开线数</t>
    <phoneticPr fontId="1" type="noConversion"/>
  </si>
  <si>
    <t>返修报废</t>
    <phoneticPr fontId="1" type="noConversion"/>
  </si>
  <si>
    <t>待M4</t>
    <phoneticPr fontId="1" type="noConversion"/>
  </si>
  <si>
    <t>待M3</t>
    <phoneticPr fontId="1" type="noConversion"/>
  </si>
  <si>
    <t>M4公模/入手工</t>
    <phoneticPr fontId="1" type="noConversion"/>
  </si>
  <si>
    <t>M4 OK三次元</t>
    <phoneticPr fontId="1" type="noConversion"/>
  </si>
  <si>
    <t>入ABB/回来</t>
    <phoneticPr fontId="1" type="noConversion"/>
  </si>
  <si>
    <t>M4切断/入库</t>
    <phoneticPr fontId="1" type="noConversion"/>
  </si>
  <si>
    <t>M2母模加工</t>
    <phoneticPr fontId="1" type="noConversion"/>
  </si>
  <si>
    <t>M2-OK待入ABB</t>
    <phoneticPr fontId="1" type="noConversion"/>
  </si>
  <si>
    <t>M4 OK待入库</t>
    <phoneticPr fontId="1" type="noConversion"/>
  </si>
  <si>
    <t>M1光面</t>
    <phoneticPr fontId="1" type="noConversion"/>
  </si>
  <si>
    <t>M3侧铣加工</t>
    <phoneticPr fontId="1" type="noConversion"/>
  </si>
  <si>
    <t>M2 OK三次元</t>
    <phoneticPr fontId="1" type="noConversion"/>
  </si>
  <si>
    <t>M1母模加工</t>
    <phoneticPr fontId="1" type="noConversion"/>
  </si>
  <si>
    <t>M2公模/入手工</t>
    <phoneticPr fontId="1" type="noConversion"/>
  </si>
  <si>
    <t>M1-OK待入ABB</t>
    <phoneticPr fontId="1" type="noConversion"/>
  </si>
  <si>
    <t>M1 OK三次元</t>
    <phoneticPr fontId="1" type="noConversion"/>
  </si>
  <si>
    <t>M2 OK待入库</t>
    <phoneticPr fontId="1" type="noConversion"/>
  </si>
  <si>
    <t>报废M1/M2</t>
    <phoneticPr fontId="1" type="noConversion"/>
  </si>
  <si>
    <t>返修报废</t>
    <phoneticPr fontId="1" type="noConversion"/>
  </si>
  <si>
    <t>汇总</t>
    <phoneticPr fontId="1" type="noConversion"/>
  </si>
  <si>
    <t>报废M2/M4</t>
    <phoneticPr fontId="1" type="noConversion"/>
  </si>
  <si>
    <t>待流线</t>
    <phoneticPr fontId="1" type="noConversion"/>
  </si>
  <si>
    <t>待M3</t>
    <phoneticPr fontId="1" type="noConversion"/>
  </si>
  <si>
    <t>班别</t>
    <phoneticPr fontId="1" type="noConversion"/>
  </si>
  <si>
    <t>待入库</t>
    <phoneticPr fontId="1" type="noConversion"/>
  </si>
  <si>
    <t>夜班</t>
    <phoneticPr fontId="1" type="noConversion"/>
  </si>
  <si>
    <t>日期</t>
    <phoneticPr fontId="9" type="noConversion"/>
  </si>
  <si>
    <t>机台数</t>
    <phoneticPr fontId="9" type="noConversion"/>
  </si>
  <si>
    <t>总投入</t>
    <phoneticPr fontId="9" type="noConversion"/>
  </si>
  <si>
    <t>不良</t>
    <phoneticPr fontId="9" type="noConversion"/>
  </si>
  <si>
    <t>良品</t>
    <phoneticPr fontId="9" type="noConversion"/>
  </si>
  <si>
    <t>入库</t>
    <phoneticPr fontId="9" type="noConversion"/>
  </si>
  <si>
    <t>高速转孔</t>
    <phoneticPr fontId="1" type="noConversion"/>
  </si>
  <si>
    <t>报废（前/后）</t>
    <phoneticPr fontId="9" type="noConversion"/>
  </si>
  <si>
    <t>板材不良(前/后）</t>
    <phoneticPr fontId="9" type="noConversion"/>
  </si>
  <si>
    <t>返修报废</t>
    <phoneticPr fontId="9" type="noConversion"/>
  </si>
  <si>
    <t>退板材不良</t>
    <phoneticPr fontId="9" type="noConversion"/>
  </si>
  <si>
    <t>后制程退报废</t>
    <phoneticPr fontId="9" type="noConversion"/>
  </si>
  <si>
    <t>白班</t>
    <phoneticPr fontId="1" type="noConversion"/>
  </si>
  <si>
    <t>总投入</t>
    <phoneticPr fontId="1" type="noConversion"/>
  </si>
  <si>
    <t>入库</t>
    <phoneticPr fontId="9" type="noConversion"/>
  </si>
  <si>
    <t>入库</t>
    <phoneticPr fontId="1" type="noConversion"/>
  </si>
  <si>
    <t>M1母模加工（960s）</t>
    <phoneticPr fontId="1" type="noConversion"/>
  </si>
  <si>
    <t>入ABB/回来</t>
    <phoneticPr fontId="1" type="noConversion"/>
  </si>
  <si>
    <t>M1母模加工（1122s）</t>
    <phoneticPr fontId="1" type="noConversion"/>
  </si>
  <si>
    <t>M2公模/入手工（2010s）</t>
    <phoneticPr fontId="1" type="noConversion"/>
  </si>
  <si>
    <t>M1光面(138s)</t>
    <phoneticPr fontId="1" type="noConversion"/>
  </si>
  <si>
    <t>M3侧铣加工(390s)</t>
    <phoneticPr fontId="1" type="noConversion"/>
  </si>
  <si>
    <t>M4公模/入手工(2160s)</t>
    <phoneticPr fontId="1" type="noConversion"/>
  </si>
  <si>
    <t>M1光面(132s)</t>
    <phoneticPr fontId="1" type="noConversion"/>
  </si>
  <si>
    <t>M2母模加工(720s)</t>
    <phoneticPr fontId="1" type="noConversion"/>
  </si>
  <si>
    <t>M3侧铣加工(420s)</t>
    <phoneticPr fontId="1" type="noConversion"/>
  </si>
  <si>
    <t>總線數</t>
    <phoneticPr fontId="1" type="noConversion"/>
  </si>
  <si>
    <t>標準產能</t>
    <phoneticPr fontId="1" type="noConversion"/>
  </si>
  <si>
    <t>M2母模</t>
    <phoneticPr fontId="1" type="noConversion"/>
  </si>
  <si>
    <t>M4公模</t>
    <phoneticPr fontId="1" type="noConversion"/>
  </si>
  <si>
    <t>班產出</t>
    <phoneticPr fontId="1" type="noConversion"/>
  </si>
  <si>
    <t>日產出</t>
    <phoneticPr fontId="1" type="noConversion"/>
  </si>
  <si>
    <t>M2母模加工(750s)</t>
    <phoneticPr fontId="1" type="noConversion"/>
  </si>
  <si>
    <t>M2公模/入手工（2340s）</t>
    <phoneticPr fontId="1" type="noConversion"/>
  </si>
  <si>
    <t>配比</t>
  </si>
  <si>
    <t>配比</t>
    <phoneticPr fontId="1" type="noConversion"/>
  </si>
  <si>
    <t>0.5:2:1:6</t>
  </si>
  <si>
    <t>0.5:2:1:6</t>
    <phoneticPr fontId="1" type="noConversion"/>
  </si>
  <si>
    <t>1:2</t>
    <phoneticPr fontId="1" type="noConversion"/>
  </si>
  <si>
    <t>當月汇总</t>
    <phoneticPr fontId="1" type="noConversion"/>
  </si>
  <si>
    <t>M1母模</t>
  </si>
  <si>
    <t>M1母模</t>
    <phoneticPr fontId="1" type="noConversion"/>
  </si>
  <si>
    <t>M2公模</t>
  </si>
  <si>
    <t>M2公模</t>
    <phoneticPr fontId="1" type="noConversion"/>
  </si>
  <si>
    <t>P800 13寸天线盖版 每日生产汇总</t>
    <phoneticPr fontId="1" type="noConversion"/>
  </si>
  <si>
    <t>P800 14寸天线盖版 每日生产汇总</t>
    <phoneticPr fontId="1" type="noConversion"/>
  </si>
  <si>
    <t>P800 13寸一体版 每日生产汇总</t>
    <phoneticPr fontId="1" type="noConversion"/>
  </si>
  <si>
    <r>
      <t>P800下盖13寸汇总报表</t>
    </r>
    <r>
      <rPr>
        <sz val="12"/>
        <color theme="1"/>
        <rFont val="宋体"/>
        <family val="3"/>
        <charset val="134"/>
        <scheme val="minor"/>
      </rPr>
      <t>（标准产能：白班3500夜班3600）</t>
    </r>
    <phoneticPr fontId="1" type="noConversion"/>
  </si>
  <si>
    <t>白</t>
    <phoneticPr fontId="1" type="noConversion"/>
  </si>
  <si>
    <t>夜</t>
    <phoneticPr fontId="1" type="noConversion"/>
  </si>
  <si>
    <r>
      <t>P80014寸下盖汇总报表</t>
    </r>
    <r>
      <rPr>
        <sz val="12"/>
        <color theme="1"/>
        <rFont val="宋体"/>
        <family val="3"/>
        <charset val="134"/>
        <scheme val="minor"/>
      </rPr>
      <t>（标准产能：白班540夜班576）</t>
    </r>
    <phoneticPr fontId="1" type="noConversion"/>
  </si>
  <si>
    <t>12-1.31</t>
    <phoneticPr fontId="1" type="noConversion"/>
  </si>
  <si>
    <t>1:3</t>
    <phoneticPr fontId="1" type="noConversion"/>
  </si>
  <si>
    <t>当月汇总</t>
    <phoneticPr fontId="1" type="noConversion"/>
  </si>
  <si>
    <t>12-2.28</t>
    <phoneticPr fontId="1" type="noConversion"/>
  </si>
  <si>
    <t>P800 14寸一体版 每日生产汇总</t>
    <phoneticPr fontId="1" type="noConversion"/>
  </si>
  <si>
    <t>1条线</t>
    <phoneticPr fontId="1" type="noConversion"/>
  </si>
  <si>
    <t>4月份汇总</t>
    <phoneticPr fontId="1" type="noConversion"/>
  </si>
  <si>
    <t>1条线</t>
    <phoneticPr fontId="1" type="noConversion"/>
  </si>
  <si>
    <t>当月汇总</t>
    <phoneticPr fontId="1" type="noConversion"/>
  </si>
  <si>
    <t>總線數</t>
    <phoneticPr fontId="1" type="noConversion"/>
  </si>
  <si>
    <t>.</t>
    <phoneticPr fontId="1" type="noConversion"/>
  </si>
  <si>
    <t>12-7.31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</si>
</sst>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28"/>
      <color theme="1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1"/>
      <charset val="136"/>
      <scheme val="minor"/>
    </font>
    <font>
      <sz val="9"/>
      <name val="新細明體"/>
      <family val="1"/>
      <charset val="136"/>
    </font>
    <font>
      <sz val="14"/>
      <color theme="1"/>
      <name val="宋体"/>
      <family val="1"/>
      <charset val="136"/>
      <scheme val="minor"/>
    </font>
    <font>
      <sz val="16"/>
      <color theme="1"/>
      <name val="宋体"/>
      <family val="1"/>
      <charset val="136"/>
      <scheme val="minor"/>
    </font>
    <font>
      <b/>
      <sz val="16"/>
      <color theme="1"/>
      <name val="宋体"/>
      <family val="1"/>
      <charset val="136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18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10" fontId="6" fillId="0" borderId="5" xfId="1" applyNumberFormat="1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0" fontId="6" fillId="0" borderId="16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58" fontId="6" fillId="3" borderId="1" xfId="0" applyNumberFormat="1" applyFont="1" applyFill="1" applyBorder="1" applyAlignment="1">
      <alignment horizontal="center" vertical="center"/>
    </xf>
    <xf numFmtId="58" fontId="6" fillId="3" borderId="17" xfId="0" applyNumberFormat="1" applyFont="1" applyFill="1" applyBorder="1" applyAlignment="1">
      <alignment horizontal="center" vertical="center"/>
    </xf>
    <xf numFmtId="58" fontId="6" fillId="3" borderId="18" xfId="0" applyNumberFormat="1" applyFont="1" applyFill="1" applyBorder="1" applyAlignment="1">
      <alignment horizontal="center" vertical="center"/>
    </xf>
    <xf numFmtId="58" fontId="6" fillId="3" borderId="19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58" fontId="10" fillId="3" borderId="1" xfId="0" applyNumberFormat="1" applyFont="1" applyFill="1" applyBorder="1" applyAlignment="1">
      <alignment horizontal="center" vertical="center" wrapText="1"/>
    </xf>
    <xf numFmtId="58" fontId="2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0" fontId="6" fillId="0" borderId="26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58" fontId="6" fillId="3" borderId="2" xfId="0" applyNumberFormat="1" applyFont="1" applyFill="1" applyBorder="1" applyAlignment="1">
      <alignment horizontal="center" vertical="center"/>
    </xf>
    <xf numFmtId="58" fontId="6" fillId="3" borderId="4" xfId="0" applyNumberFormat="1" applyFont="1" applyFill="1" applyBorder="1" applyAlignment="1">
      <alignment horizontal="center" vertical="center"/>
    </xf>
    <xf numFmtId="58" fontId="6" fillId="3" borderId="3" xfId="0" applyNumberFormat="1" applyFont="1" applyFill="1" applyBorder="1" applyAlignment="1">
      <alignment horizontal="center" vertical="center"/>
    </xf>
    <xf numFmtId="58" fontId="6" fillId="3" borderId="1" xfId="0" applyNumberFormat="1" applyFont="1" applyFill="1" applyBorder="1" applyAlignment="1">
      <alignment horizontal="center" vertical="center"/>
    </xf>
    <xf numFmtId="58" fontId="6" fillId="3" borderId="14" xfId="0" applyNumberFormat="1" applyFont="1" applyFill="1" applyBorder="1" applyAlignment="1">
      <alignment horizontal="center" vertical="center"/>
    </xf>
    <xf numFmtId="58" fontId="6" fillId="3" borderId="15" xfId="0" applyNumberFormat="1" applyFont="1" applyFill="1" applyBorder="1" applyAlignment="1">
      <alignment horizontal="center" vertical="center"/>
    </xf>
    <xf numFmtId="58" fontId="6" fillId="3" borderId="16" xfId="0" applyNumberFormat="1" applyFont="1" applyFill="1" applyBorder="1" applyAlignment="1">
      <alignment horizontal="center" vertical="center"/>
    </xf>
    <xf numFmtId="58" fontId="6" fillId="3" borderId="17" xfId="0" applyNumberFormat="1" applyFont="1" applyFill="1" applyBorder="1" applyAlignment="1">
      <alignment horizontal="center" vertical="center"/>
    </xf>
    <xf numFmtId="58" fontId="6" fillId="3" borderId="18" xfId="0" applyNumberFormat="1" applyFont="1" applyFill="1" applyBorder="1" applyAlignment="1">
      <alignment horizontal="center" vertical="center"/>
    </xf>
    <xf numFmtId="58" fontId="6" fillId="3" borderId="19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58" fontId="6" fillId="3" borderId="27" xfId="0" applyNumberFormat="1" applyFont="1" applyFill="1" applyBorder="1" applyAlignment="1">
      <alignment horizontal="center" vertical="center"/>
    </xf>
    <xf numFmtId="58" fontId="6" fillId="3" borderId="0" xfId="0" applyNumberFormat="1" applyFont="1" applyFill="1" applyBorder="1" applyAlignment="1">
      <alignment horizontal="center" vertical="center"/>
    </xf>
    <xf numFmtId="58" fontId="6" fillId="3" borderId="28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10" fontId="6" fillId="0" borderId="31" xfId="1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0" fontId="6" fillId="0" borderId="32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58" fontId="7" fillId="3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GH34"/>
  <sheetViews>
    <sheetView tabSelected="1" topLeftCell="A6" zoomScale="75" zoomScaleNormal="75" zoomScaleSheetLayoutView="55" workbookViewId="0">
      <selection activeCell="BM17" sqref="BM17:BO17"/>
    </sheetView>
  </sheetViews>
  <sheetFormatPr defaultColWidth="9" defaultRowHeight="18.75"/>
  <cols>
    <col min="1" max="1" width="28" style="1" customWidth="1"/>
    <col min="2" max="55" width="12.875" style="1" hidden="1" customWidth="1"/>
    <col min="56" max="60" width="12.875" style="1" customWidth="1"/>
    <col min="61" max="61" width="8.75" style="1" bestFit="1" customWidth="1"/>
    <col min="62" max="62" width="10.75" style="1" bestFit="1" customWidth="1"/>
    <col min="63" max="63" width="8" style="1" bestFit="1" customWidth="1"/>
    <col min="64" max="64" width="11.875" style="1" bestFit="1" customWidth="1"/>
    <col min="65" max="65" width="10.75" style="1" bestFit="1" customWidth="1"/>
    <col min="66" max="66" width="8" style="1" bestFit="1" customWidth="1"/>
    <col min="67" max="67" width="11.875" style="1" bestFit="1" customWidth="1"/>
    <col min="68" max="68" width="10.75" style="1" hidden="1" customWidth="1"/>
    <col min="69" max="69" width="8" style="1" hidden="1" customWidth="1"/>
    <col min="70" max="70" width="11.875" style="1" hidden="1" customWidth="1"/>
    <col min="71" max="71" width="10.75" style="1" hidden="1" customWidth="1"/>
    <col min="72" max="72" width="8" style="1" hidden="1" customWidth="1"/>
    <col min="73" max="73" width="11.875" style="1" hidden="1" customWidth="1"/>
    <col min="74" max="74" width="10.75" style="1" hidden="1" customWidth="1"/>
    <col min="75" max="75" width="8" style="1" hidden="1" customWidth="1"/>
    <col min="76" max="76" width="11.875" style="1" hidden="1" customWidth="1"/>
    <col min="77" max="77" width="10.75" style="1" hidden="1" customWidth="1"/>
    <col min="78" max="78" width="8" style="1" hidden="1" customWidth="1"/>
    <col min="79" max="79" width="11.875" style="1" hidden="1" customWidth="1"/>
    <col min="80" max="80" width="10.75" style="1" hidden="1" customWidth="1"/>
    <col min="81" max="81" width="8" style="1" hidden="1" customWidth="1"/>
    <col min="82" max="82" width="11.875" style="1" hidden="1" customWidth="1"/>
    <col min="83" max="83" width="10.75" style="1" hidden="1" customWidth="1"/>
    <col min="84" max="84" width="8" style="1" hidden="1" customWidth="1"/>
    <col min="85" max="85" width="11.875" style="1" hidden="1" customWidth="1"/>
    <col min="86" max="86" width="10.75" style="1" hidden="1" customWidth="1"/>
    <col min="87" max="87" width="8" style="1" hidden="1" customWidth="1"/>
    <col min="88" max="88" width="11.875" style="1" hidden="1" customWidth="1"/>
    <col min="89" max="89" width="10.75" style="1" hidden="1" customWidth="1"/>
    <col min="90" max="90" width="8" style="1" hidden="1" customWidth="1"/>
    <col min="91" max="91" width="11.875" style="1" hidden="1" customWidth="1"/>
    <col min="92" max="92" width="10.75" style="1" hidden="1" customWidth="1"/>
    <col min="93" max="93" width="8" style="1" hidden="1" customWidth="1"/>
    <col min="94" max="94" width="11.875" style="1" hidden="1" customWidth="1"/>
    <col min="95" max="95" width="10.75" style="1" hidden="1" customWidth="1"/>
    <col min="96" max="96" width="8" style="1" hidden="1" customWidth="1"/>
    <col min="97" max="97" width="11.875" style="1" hidden="1" customWidth="1"/>
    <col min="98" max="98" width="10.75" style="1" hidden="1" customWidth="1"/>
    <col min="99" max="99" width="8" style="1" hidden="1" customWidth="1"/>
    <col min="100" max="100" width="11.875" style="1" hidden="1" customWidth="1"/>
    <col min="101" max="101" width="10.75" style="1" hidden="1" customWidth="1"/>
    <col min="102" max="102" width="8" style="1" hidden="1" customWidth="1"/>
    <col min="103" max="103" width="11.875" style="1" hidden="1" customWidth="1"/>
    <col min="104" max="104" width="10.75" style="1" hidden="1" customWidth="1"/>
    <col min="105" max="105" width="8" style="1" hidden="1" customWidth="1"/>
    <col min="106" max="106" width="11.875" style="1" hidden="1" customWidth="1"/>
    <col min="107" max="107" width="10.75" style="1" hidden="1" customWidth="1"/>
    <col min="108" max="108" width="8" style="1" hidden="1" customWidth="1"/>
    <col min="109" max="109" width="11.875" style="1" hidden="1" customWidth="1"/>
    <col min="110" max="110" width="10.75" style="1" hidden="1" customWidth="1"/>
    <col min="111" max="111" width="8" style="1" hidden="1" customWidth="1"/>
    <col min="112" max="112" width="11.875" style="1" hidden="1" customWidth="1"/>
    <col min="113" max="113" width="10.75" style="1" hidden="1" customWidth="1"/>
    <col min="114" max="114" width="8" style="1" hidden="1" customWidth="1"/>
    <col min="115" max="115" width="11.875" style="1" hidden="1" customWidth="1"/>
    <col min="116" max="116" width="10.75" style="1" hidden="1" customWidth="1"/>
    <col min="117" max="117" width="8" style="1" hidden="1" customWidth="1"/>
    <col min="118" max="118" width="11.875" style="1" hidden="1" customWidth="1"/>
    <col min="119" max="119" width="10.75" style="1" hidden="1" customWidth="1"/>
    <col min="120" max="120" width="8" style="1" hidden="1" customWidth="1"/>
    <col min="121" max="121" width="11.875" style="1" hidden="1" customWidth="1"/>
    <col min="122" max="122" width="10.75" style="1" hidden="1" customWidth="1"/>
    <col min="123" max="123" width="8" style="1" hidden="1" customWidth="1"/>
    <col min="124" max="124" width="11.875" style="1" hidden="1" customWidth="1"/>
    <col min="125" max="125" width="10.75" style="1" hidden="1" customWidth="1"/>
    <col min="126" max="126" width="8" style="1" hidden="1" customWidth="1"/>
    <col min="127" max="127" width="11.875" style="1" hidden="1" customWidth="1"/>
    <col min="128" max="128" width="10.75" style="1" hidden="1" customWidth="1"/>
    <col min="129" max="129" width="8" style="1" hidden="1" customWidth="1"/>
    <col min="130" max="130" width="11.875" style="1" hidden="1" customWidth="1"/>
    <col min="131" max="131" width="10.75" style="1" hidden="1" customWidth="1"/>
    <col min="132" max="132" width="8" style="1" hidden="1" customWidth="1"/>
    <col min="133" max="133" width="11.875" style="1" hidden="1" customWidth="1"/>
    <col min="134" max="134" width="10.75" style="1" hidden="1" customWidth="1"/>
    <col min="135" max="135" width="8" style="1" hidden="1" customWidth="1"/>
    <col min="136" max="136" width="11.875" style="1" hidden="1" customWidth="1"/>
    <col min="137" max="137" width="10.75" style="1" hidden="1" customWidth="1"/>
    <col min="138" max="138" width="8" style="1" hidden="1" customWidth="1"/>
    <col min="139" max="139" width="11.875" style="1" hidden="1" customWidth="1"/>
    <col min="140" max="140" width="10.75" style="1" hidden="1" customWidth="1"/>
    <col min="141" max="141" width="8" style="1" hidden="1" customWidth="1"/>
    <col min="142" max="142" width="11.875" style="1" hidden="1" customWidth="1"/>
    <col min="143" max="143" width="10.75" style="1" hidden="1" customWidth="1"/>
    <col min="144" max="144" width="8" style="1" hidden="1" customWidth="1"/>
    <col min="145" max="145" width="11.875" style="1" hidden="1" customWidth="1"/>
    <col min="146" max="146" width="10.75" style="1" hidden="1" customWidth="1"/>
    <col min="147" max="147" width="8" style="1" hidden="1" customWidth="1"/>
    <col min="148" max="148" width="11.875" style="1" hidden="1" customWidth="1"/>
    <col min="149" max="149" width="10.75" style="1" hidden="1" customWidth="1"/>
    <col min="150" max="150" width="8" style="1" hidden="1" customWidth="1"/>
    <col min="151" max="151" width="11.875" style="1" hidden="1" customWidth="1"/>
    <col min="152" max="152" width="10.75" style="1" hidden="1" customWidth="1"/>
    <col min="153" max="153" width="8" style="1" hidden="1" customWidth="1"/>
    <col min="154" max="154" width="11.875" style="1" hidden="1" customWidth="1"/>
    <col min="155" max="155" width="10.75" style="1" hidden="1" customWidth="1"/>
    <col min="156" max="156" width="8" style="1" hidden="1" customWidth="1"/>
    <col min="157" max="157" width="11.875" style="1" hidden="1" customWidth="1"/>
    <col min="158" max="158" width="10.75" style="1" hidden="1" customWidth="1"/>
    <col min="159" max="159" width="8" style="1" hidden="1" customWidth="1"/>
    <col min="160" max="160" width="11.875" style="1" hidden="1" customWidth="1"/>
    <col min="161" max="161" width="10.75" style="1" hidden="1" customWidth="1"/>
    <col min="162" max="162" width="8" style="1" hidden="1" customWidth="1"/>
    <col min="163" max="163" width="11.875" style="1" hidden="1" customWidth="1"/>
    <col min="164" max="164" width="10.75" style="1" hidden="1" customWidth="1"/>
    <col min="165" max="165" width="8" style="1" hidden="1" customWidth="1"/>
    <col min="166" max="166" width="11.875" style="1" hidden="1" customWidth="1"/>
    <col min="167" max="167" width="10.75" style="1" hidden="1" customWidth="1"/>
    <col min="168" max="168" width="8" style="1" hidden="1" customWidth="1"/>
    <col min="169" max="169" width="11.875" style="1" hidden="1" customWidth="1"/>
    <col min="170" max="170" width="10.75" style="1" hidden="1" customWidth="1"/>
    <col min="171" max="171" width="8" style="1" hidden="1" customWidth="1"/>
    <col min="172" max="172" width="11.875" style="1" hidden="1" customWidth="1"/>
    <col min="173" max="173" width="10.75" style="1" hidden="1" customWidth="1"/>
    <col min="174" max="174" width="8" style="1" hidden="1" customWidth="1"/>
    <col min="175" max="175" width="11.875" style="1" hidden="1" customWidth="1"/>
    <col min="176" max="176" width="10.75" style="1" hidden="1" customWidth="1"/>
    <col min="177" max="177" width="8" style="1" hidden="1" customWidth="1"/>
    <col min="178" max="178" width="11.875" style="1" hidden="1" customWidth="1"/>
    <col min="179" max="179" width="10.75" style="1" hidden="1" customWidth="1"/>
    <col min="180" max="180" width="8" style="1" hidden="1" customWidth="1"/>
    <col min="181" max="181" width="11.875" style="1" hidden="1" customWidth="1"/>
    <col min="182" max="182" width="10.75" style="1" bestFit="1" customWidth="1"/>
    <col min="183" max="183" width="12.375" style="1" bestFit="1" customWidth="1"/>
    <col min="184" max="184" width="12.625" style="1" bestFit="1" customWidth="1"/>
    <col min="185" max="185" width="11.75" style="1" bestFit="1" customWidth="1"/>
    <col min="186" max="186" width="9.5" style="1" bestFit="1" customWidth="1"/>
    <col min="187" max="187" width="10.875" style="1" bestFit="1" customWidth="1"/>
    <col min="188" max="188" width="14.5" style="1" bestFit="1" customWidth="1"/>
    <col min="189" max="189" width="8.5" style="1" bestFit="1" customWidth="1"/>
    <col min="190" max="190" width="10.875" style="1" bestFit="1" customWidth="1"/>
    <col min="191" max="194" width="9" style="1"/>
    <col min="195" max="195" width="9.5" style="1" bestFit="1" customWidth="1"/>
    <col min="196" max="16384" width="9" style="1"/>
  </cols>
  <sheetData>
    <row r="1" spans="1:190" ht="21.75" customHeight="1">
      <c r="A1" s="126" t="s">
        <v>82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126"/>
      <c r="EY1" s="126"/>
      <c r="EZ1" s="126"/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6"/>
      <c r="FT1" s="126"/>
      <c r="FU1" s="126"/>
      <c r="FV1" s="126"/>
      <c r="FW1" s="126"/>
      <c r="FX1" s="126"/>
      <c r="FY1" s="127"/>
      <c r="FZ1" s="62" t="s">
        <v>64</v>
      </c>
      <c r="GA1" s="64" t="s">
        <v>65</v>
      </c>
      <c r="GB1" s="65"/>
      <c r="GC1" s="57" t="s">
        <v>68</v>
      </c>
      <c r="GD1" s="57" t="s">
        <v>69</v>
      </c>
      <c r="GE1" s="48"/>
    </row>
    <row r="2" spans="1:190" ht="33" customHeigh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W2" s="126"/>
      <c r="FX2" s="126"/>
      <c r="FY2" s="127"/>
      <c r="FZ2" s="63">
        <v>8</v>
      </c>
      <c r="GA2" s="62" t="s">
        <v>66</v>
      </c>
      <c r="GB2" s="62">
        <v>102</v>
      </c>
      <c r="GC2" s="57">
        <f>GB2*FZ2</f>
        <v>816</v>
      </c>
      <c r="GD2" s="57">
        <f>GC2*2</f>
        <v>1632</v>
      </c>
      <c r="GE2" s="47"/>
    </row>
    <row r="3" spans="1:190" ht="22.15" customHeight="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9"/>
      <c r="FZ3" s="66"/>
      <c r="GA3" s="63" t="s">
        <v>67</v>
      </c>
      <c r="GB3" s="63">
        <v>92</v>
      </c>
      <c r="GC3" s="57">
        <f>GB3*FZ2</f>
        <v>736</v>
      </c>
      <c r="GD3" s="57">
        <f>GC3*2</f>
        <v>1472</v>
      </c>
      <c r="GE3" s="47" t="s">
        <v>73</v>
      </c>
      <c r="GF3" s="1" t="s">
        <v>75</v>
      </c>
    </row>
    <row r="4" spans="1:190" s="3" customFormat="1" ht="26.1" customHeight="1">
      <c r="A4" s="6" t="s">
        <v>0</v>
      </c>
      <c r="B4" s="140">
        <v>43512</v>
      </c>
      <c r="C4" s="141"/>
      <c r="D4" s="141"/>
      <c r="E4" s="141"/>
      <c r="F4" s="141"/>
      <c r="G4" s="142"/>
      <c r="H4" s="140">
        <v>43514</v>
      </c>
      <c r="I4" s="141"/>
      <c r="J4" s="141"/>
      <c r="K4" s="141"/>
      <c r="L4" s="141"/>
      <c r="M4" s="142"/>
      <c r="N4" s="140">
        <v>43515</v>
      </c>
      <c r="O4" s="141"/>
      <c r="P4" s="141"/>
      <c r="Q4" s="141"/>
      <c r="R4" s="141"/>
      <c r="S4" s="142"/>
      <c r="T4" s="140">
        <v>43516</v>
      </c>
      <c r="U4" s="141"/>
      <c r="V4" s="141"/>
      <c r="W4" s="141"/>
      <c r="X4" s="141"/>
      <c r="Y4" s="142"/>
      <c r="Z4" s="140">
        <v>43517</v>
      </c>
      <c r="AA4" s="141"/>
      <c r="AB4" s="141"/>
      <c r="AC4" s="141"/>
      <c r="AD4" s="141"/>
      <c r="AE4" s="142"/>
      <c r="AF4" s="140">
        <v>43518</v>
      </c>
      <c r="AG4" s="141"/>
      <c r="AH4" s="141"/>
      <c r="AI4" s="141"/>
      <c r="AJ4" s="141"/>
      <c r="AK4" s="142"/>
      <c r="AL4" s="140">
        <v>43519</v>
      </c>
      <c r="AM4" s="141"/>
      <c r="AN4" s="141"/>
      <c r="AO4" s="141"/>
      <c r="AP4" s="141"/>
      <c r="AQ4" s="142"/>
      <c r="AR4" s="140">
        <v>43520</v>
      </c>
      <c r="AS4" s="141"/>
      <c r="AT4" s="141"/>
      <c r="AU4" s="141"/>
      <c r="AV4" s="141"/>
      <c r="AW4" s="142"/>
      <c r="AX4" s="140">
        <v>43521</v>
      </c>
      <c r="AY4" s="141"/>
      <c r="AZ4" s="141"/>
      <c r="BA4" s="141"/>
      <c r="BB4" s="141"/>
      <c r="BC4" s="142"/>
      <c r="BD4" s="140">
        <v>43522</v>
      </c>
      <c r="BE4" s="141"/>
      <c r="BF4" s="141"/>
      <c r="BG4" s="141"/>
      <c r="BH4" s="141"/>
      <c r="BI4" s="142"/>
      <c r="BJ4" s="140">
        <v>43523</v>
      </c>
      <c r="BK4" s="141"/>
      <c r="BL4" s="141"/>
      <c r="BM4" s="141"/>
      <c r="BN4" s="141"/>
      <c r="BO4" s="142"/>
      <c r="BP4" s="140">
        <v>43524</v>
      </c>
      <c r="BQ4" s="141"/>
      <c r="BR4" s="141"/>
      <c r="BS4" s="141"/>
      <c r="BT4" s="141"/>
      <c r="BU4" s="142"/>
      <c r="BV4" s="140">
        <v>43525</v>
      </c>
      <c r="BW4" s="141"/>
      <c r="BX4" s="141"/>
      <c r="BY4" s="141"/>
      <c r="BZ4" s="141"/>
      <c r="CA4" s="142"/>
      <c r="CB4" s="140">
        <v>43526</v>
      </c>
      <c r="CC4" s="141"/>
      <c r="CD4" s="141"/>
      <c r="CE4" s="141"/>
      <c r="CF4" s="141"/>
      <c r="CG4" s="142"/>
      <c r="CH4" s="140">
        <v>43527</v>
      </c>
      <c r="CI4" s="141"/>
      <c r="CJ4" s="141"/>
      <c r="CK4" s="141"/>
      <c r="CL4" s="141"/>
      <c r="CM4" s="142"/>
      <c r="CN4" s="140">
        <v>43528</v>
      </c>
      <c r="CO4" s="141"/>
      <c r="CP4" s="141"/>
      <c r="CQ4" s="141"/>
      <c r="CR4" s="141"/>
      <c r="CS4" s="142"/>
      <c r="CT4" s="140">
        <v>43529</v>
      </c>
      <c r="CU4" s="141"/>
      <c r="CV4" s="141"/>
      <c r="CW4" s="141"/>
      <c r="CX4" s="141"/>
      <c r="CY4" s="142"/>
      <c r="CZ4" s="140">
        <v>43530</v>
      </c>
      <c r="DA4" s="141"/>
      <c r="DB4" s="141"/>
      <c r="DC4" s="141"/>
      <c r="DD4" s="141"/>
      <c r="DE4" s="142"/>
      <c r="DF4" s="140">
        <v>43531</v>
      </c>
      <c r="DG4" s="141"/>
      <c r="DH4" s="141"/>
      <c r="DI4" s="141"/>
      <c r="DJ4" s="141"/>
      <c r="DK4" s="142"/>
      <c r="DL4" s="140">
        <v>43532</v>
      </c>
      <c r="DM4" s="141"/>
      <c r="DN4" s="141"/>
      <c r="DO4" s="141"/>
      <c r="DP4" s="141"/>
      <c r="DQ4" s="142"/>
      <c r="DR4" s="140">
        <v>43533</v>
      </c>
      <c r="DS4" s="141"/>
      <c r="DT4" s="141"/>
      <c r="DU4" s="141"/>
      <c r="DV4" s="141"/>
      <c r="DW4" s="142"/>
      <c r="DX4" s="140">
        <v>43534</v>
      </c>
      <c r="DY4" s="141"/>
      <c r="DZ4" s="141"/>
      <c r="EA4" s="141"/>
      <c r="EB4" s="141"/>
      <c r="EC4" s="142"/>
      <c r="ED4" s="140">
        <v>43535</v>
      </c>
      <c r="EE4" s="141"/>
      <c r="EF4" s="141"/>
      <c r="EG4" s="141"/>
      <c r="EH4" s="141"/>
      <c r="EI4" s="142"/>
      <c r="EJ4" s="140">
        <v>43536</v>
      </c>
      <c r="EK4" s="141"/>
      <c r="EL4" s="141"/>
      <c r="EM4" s="141"/>
      <c r="EN4" s="141"/>
      <c r="EO4" s="142"/>
      <c r="EP4" s="140">
        <v>43537</v>
      </c>
      <c r="EQ4" s="141"/>
      <c r="ER4" s="141"/>
      <c r="ES4" s="141"/>
      <c r="ET4" s="141"/>
      <c r="EU4" s="142"/>
      <c r="EV4" s="140">
        <v>43538</v>
      </c>
      <c r="EW4" s="141"/>
      <c r="EX4" s="141"/>
      <c r="EY4" s="141"/>
      <c r="EZ4" s="141"/>
      <c r="FA4" s="142"/>
      <c r="FB4" s="140">
        <v>43539</v>
      </c>
      <c r="FC4" s="141"/>
      <c r="FD4" s="141"/>
      <c r="FE4" s="141"/>
      <c r="FF4" s="141"/>
      <c r="FG4" s="142"/>
      <c r="FH4" s="140">
        <v>43540</v>
      </c>
      <c r="FI4" s="141"/>
      <c r="FJ4" s="141"/>
      <c r="FK4" s="141"/>
      <c r="FL4" s="141"/>
      <c r="FM4" s="142"/>
      <c r="FN4" s="140">
        <v>43541</v>
      </c>
      <c r="FO4" s="141"/>
      <c r="FP4" s="141"/>
      <c r="FQ4" s="141"/>
      <c r="FR4" s="141"/>
      <c r="FS4" s="142"/>
      <c r="FT4" s="140">
        <v>43542</v>
      </c>
      <c r="FU4" s="141"/>
      <c r="FV4" s="141"/>
      <c r="FW4" s="141"/>
      <c r="FX4" s="141"/>
      <c r="FY4" s="142"/>
      <c r="FZ4" s="143" t="s">
        <v>31</v>
      </c>
      <c r="GA4" s="143"/>
      <c r="GB4" s="143"/>
      <c r="GC4" s="143" t="s">
        <v>89</v>
      </c>
      <c r="GD4" s="143"/>
      <c r="GE4" s="143"/>
      <c r="GF4" s="144" t="s">
        <v>31</v>
      </c>
      <c r="GG4" s="145"/>
      <c r="GH4" s="146"/>
    </row>
    <row r="5" spans="1:190" s="3" customFormat="1" ht="26.1" customHeight="1">
      <c r="A5" s="150" t="s">
        <v>10</v>
      </c>
      <c r="B5" s="51" t="s">
        <v>66</v>
      </c>
      <c r="C5" s="52">
        <v>3</v>
      </c>
      <c r="D5" s="52">
        <f>C5*$GB$2</f>
        <v>306</v>
      </c>
      <c r="E5" s="51" t="s">
        <v>66</v>
      </c>
      <c r="F5" s="52"/>
      <c r="G5" s="52">
        <f>F5*$GB$2</f>
        <v>0</v>
      </c>
      <c r="H5" s="51" t="s">
        <v>66</v>
      </c>
      <c r="I5" s="52"/>
      <c r="J5" s="52">
        <f>I5*$GB$2</f>
        <v>0</v>
      </c>
      <c r="K5" s="51" t="s">
        <v>66</v>
      </c>
      <c r="L5" s="52"/>
      <c r="M5" s="52">
        <f>L5*$GB$2</f>
        <v>0</v>
      </c>
      <c r="N5" s="51" t="s">
        <v>66</v>
      </c>
      <c r="O5" s="52"/>
      <c r="P5" s="52">
        <f>O5*$GB$2</f>
        <v>0</v>
      </c>
      <c r="Q5" s="51" t="s">
        <v>66</v>
      </c>
      <c r="R5" s="52"/>
      <c r="S5" s="52">
        <f>R5*$GB$2</f>
        <v>0</v>
      </c>
      <c r="T5" s="51" t="s">
        <v>66</v>
      </c>
      <c r="U5" s="52">
        <v>3</v>
      </c>
      <c r="V5" s="52">
        <f>U5*$GB$2</f>
        <v>306</v>
      </c>
      <c r="W5" s="51" t="s">
        <v>66</v>
      </c>
      <c r="X5" s="52">
        <v>3</v>
      </c>
      <c r="Y5" s="52">
        <f>X5*$GB$2</f>
        <v>306</v>
      </c>
      <c r="Z5" s="51" t="s">
        <v>66</v>
      </c>
      <c r="AA5" s="52"/>
      <c r="AB5" s="52">
        <f>AA5*$GB$2</f>
        <v>0</v>
      </c>
      <c r="AC5" s="51" t="s">
        <v>66</v>
      </c>
      <c r="AD5" s="52"/>
      <c r="AE5" s="52">
        <f>AD5*$GB$2</f>
        <v>0</v>
      </c>
      <c r="AF5" s="51" t="s">
        <v>66</v>
      </c>
      <c r="AG5" s="52"/>
      <c r="AH5" s="52">
        <f>AG5*$GB$2</f>
        <v>0</v>
      </c>
      <c r="AI5" s="51" t="s">
        <v>66</v>
      </c>
      <c r="AJ5" s="52"/>
      <c r="AK5" s="52">
        <f>AJ5*$GB$2</f>
        <v>0</v>
      </c>
      <c r="AL5" s="51" t="s">
        <v>66</v>
      </c>
      <c r="AM5" s="52">
        <v>3</v>
      </c>
      <c r="AN5" s="52">
        <f>AM5*$GB$2</f>
        <v>306</v>
      </c>
      <c r="AO5" s="51" t="s">
        <v>66</v>
      </c>
      <c r="AP5" s="52">
        <v>0</v>
      </c>
      <c r="AQ5" s="52">
        <f>AP5*$GB$2</f>
        <v>0</v>
      </c>
      <c r="AR5" s="51" t="s">
        <v>66</v>
      </c>
      <c r="AS5" s="52">
        <v>3</v>
      </c>
      <c r="AT5" s="52">
        <f>AS5*$GB$2</f>
        <v>306</v>
      </c>
      <c r="AU5" s="51" t="s">
        <v>66</v>
      </c>
      <c r="AV5" s="52"/>
      <c r="AW5" s="52">
        <f>AV5*$GB$2</f>
        <v>0</v>
      </c>
      <c r="AX5" s="51" t="s">
        <v>66</v>
      </c>
      <c r="AY5" s="52">
        <v>3</v>
      </c>
      <c r="AZ5" s="52">
        <v>270</v>
      </c>
      <c r="BA5" s="51" t="s">
        <v>66</v>
      </c>
      <c r="BB5" s="52">
        <v>3</v>
      </c>
      <c r="BC5" s="52">
        <v>270</v>
      </c>
      <c r="BD5" s="51" t="s">
        <v>66</v>
      </c>
      <c r="BE5" s="52">
        <v>3</v>
      </c>
      <c r="BF5" s="52">
        <f>BE5*$GB$2</f>
        <v>306</v>
      </c>
      <c r="BG5" s="51" t="s">
        <v>66</v>
      </c>
      <c r="BH5" s="52">
        <v>3</v>
      </c>
      <c r="BI5" s="52">
        <f>BH5*$GB$2</f>
        <v>306</v>
      </c>
      <c r="BJ5" s="51" t="s">
        <v>66</v>
      </c>
      <c r="BK5" s="52">
        <v>3</v>
      </c>
      <c r="BL5" s="52">
        <f>BK5*$GB$2</f>
        <v>306</v>
      </c>
      <c r="BM5" s="51" t="s">
        <v>66</v>
      </c>
      <c r="BN5" s="52">
        <v>3</v>
      </c>
      <c r="BO5" s="52">
        <f>BN5*$GB$2</f>
        <v>306</v>
      </c>
      <c r="BP5" s="51" t="s">
        <v>66</v>
      </c>
      <c r="BQ5" s="52"/>
      <c r="BR5" s="52">
        <f>BQ5*$GB$2</f>
        <v>0</v>
      </c>
      <c r="BS5" s="51" t="s">
        <v>66</v>
      </c>
      <c r="BT5" s="52"/>
      <c r="BU5" s="52">
        <f>BT5*$GB$2</f>
        <v>0</v>
      </c>
      <c r="BV5" s="51" t="s">
        <v>66</v>
      </c>
      <c r="BW5" s="52"/>
      <c r="BX5" s="52">
        <f>BW5*$GB$2</f>
        <v>0</v>
      </c>
      <c r="BY5" s="51" t="s">
        <v>66</v>
      </c>
      <c r="BZ5" s="52"/>
      <c r="CA5" s="52">
        <f>BZ5*$GB$2</f>
        <v>0</v>
      </c>
      <c r="CB5" s="51" t="s">
        <v>66</v>
      </c>
      <c r="CC5" s="52"/>
      <c r="CD5" s="52">
        <f>CC5*$GB$2</f>
        <v>0</v>
      </c>
      <c r="CE5" s="51" t="s">
        <v>66</v>
      </c>
      <c r="CF5" s="52"/>
      <c r="CG5" s="52">
        <f>CF5*$GB$2</f>
        <v>0</v>
      </c>
      <c r="CH5" s="51" t="s">
        <v>66</v>
      </c>
      <c r="CI5" s="52"/>
      <c r="CJ5" s="52">
        <f>CI5*$GB$2</f>
        <v>0</v>
      </c>
      <c r="CK5" s="51" t="s">
        <v>66</v>
      </c>
      <c r="CL5" s="52"/>
      <c r="CM5" s="52">
        <f>CL5*$GB$2</f>
        <v>0</v>
      </c>
      <c r="CN5" s="51" t="s">
        <v>66</v>
      </c>
      <c r="CO5" s="52"/>
      <c r="CP5" s="52">
        <f>CO5*$GB$2</f>
        <v>0</v>
      </c>
      <c r="CQ5" s="51" t="s">
        <v>66</v>
      </c>
      <c r="CR5" s="52"/>
      <c r="CS5" s="52">
        <f>CR5*$GB$2</f>
        <v>0</v>
      </c>
      <c r="CT5" s="51" t="s">
        <v>66</v>
      </c>
      <c r="CU5" s="52"/>
      <c r="CV5" s="52">
        <f>CU5*$GB$2</f>
        <v>0</v>
      </c>
      <c r="CW5" s="51" t="s">
        <v>66</v>
      </c>
      <c r="CX5" s="52"/>
      <c r="CY5" s="52">
        <f>CX5*$GB$2</f>
        <v>0</v>
      </c>
      <c r="CZ5" s="51" t="s">
        <v>66</v>
      </c>
      <c r="DA5" s="52"/>
      <c r="DB5" s="52">
        <f>DA5*$GB$2</f>
        <v>0</v>
      </c>
      <c r="DC5" s="51" t="s">
        <v>66</v>
      </c>
      <c r="DD5" s="52"/>
      <c r="DE5" s="52">
        <f>DD5*$GB$2</f>
        <v>0</v>
      </c>
      <c r="DF5" s="51" t="s">
        <v>66</v>
      </c>
      <c r="DG5" s="52"/>
      <c r="DH5" s="52">
        <f>DG5*$GB$2</f>
        <v>0</v>
      </c>
      <c r="DI5" s="51" t="s">
        <v>66</v>
      </c>
      <c r="DJ5" s="52"/>
      <c r="DK5" s="52">
        <f>DJ5*$GB$2</f>
        <v>0</v>
      </c>
      <c r="DL5" s="51" t="s">
        <v>66</v>
      </c>
      <c r="DM5" s="52"/>
      <c r="DN5" s="52">
        <f>DM5*$GB$2</f>
        <v>0</v>
      </c>
      <c r="DO5" s="51" t="s">
        <v>66</v>
      </c>
      <c r="DP5" s="52"/>
      <c r="DQ5" s="52">
        <f>DP5*$GB$2</f>
        <v>0</v>
      </c>
      <c r="DR5" s="51" t="s">
        <v>66</v>
      </c>
      <c r="DS5" s="52"/>
      <c r="DT5" s="52">
        <f>DS5*$GB$2</f>
        <v>0</v>
      </c>
      <c r="DU5" s="51" t="s">
        <v>66</v>
      </c>
      <c r="DV5" s="52"/>
      <c r="DW5" s="52">
        <f>DV5*$GB$2</f>
        <v>0</v>
      </c>
      <c r="DX5" s="51" t="s">
        <v>66</v>
      </c>
      <c r="DY5" s="52"/>
      <c r="DZ5" s="52">
        <f>DY5*$GB$2</f>
        <v>0</v>
      </c>
      <c r="EA5" s="51" t="s">
        <v>66</v>
      </c>
      <c r="EB5" s="52"/>
      <c r="EC5" s="52">
        <f>EB5*$GB$2</f>
        <v>0</v>
      </c>
      <c r="ED5" s="51" t="s">
        <v>66</v>
      </c>
      <c r="EE5" s="52"/>
      <c r="EF5" s="52">
        <f>EE5*$GB$2</f>
        <v>0</v>
      </c>
      <c r="EG5" s="51" t="s">
        <v>66</v>
      </c>
      <c r="EH5" s="52"/>
      <c r="EI5" s="52">
        <f>EH5*$GB$2</f>
        <v>0</v>
      </c>
      <c r="EJ5" s="51" t="s">
        <v>66</v>
      </c>
      <c r="EK5" s="52"/>
      <c r="EL5" s="52">
        <f>EK5*$GB$2</f>
        <v>0</v>
      </c>
      <c r="EM5" s="51" t="s">
        <v>66</v>
      </c>
      <c r="EN5" s="52"/>
      <c r="EO5" s="52">
        <f>EN5*$GB$2</f>
        <v>0</v>
      </c>
      <c r="EP5" s="51" t="s">
        <v>66</v>
      </c>
      <c r="EQ5" s="52"/>
      <c r="ER5" s="52">
        <f>EQ5*$GB$2</f>
        <v>0</v>
      </c>
      <c r="ES5" s="51" t="s">
        <v>66</v>
      </c>
      <c r="ET5" s="52"/>
      <c r="EU5" s="52">
        <f>ET5*$GB$2</f>
        <v>0</v>
      </c>
      <c r="EV5" s="51" t="s">
        <v>66</v>
      </c>
      <c r="EW5" s="52"/>
      <c r="EX5" s="52">
        <f>EW5*$GB$2</f>
        <v>0</v>
      </c>
      <c r="EY5" s="51" t="s">
        <v>66</v>
      </c>
      <c r="EZ5" s="52"/>
      <c r="FA5" s="52">
        <f>EZ5*$GB$2</f>
        <v>0</v>
      </c>
      <c r="FB5" s="51" t="s">
        <v>66</v>
      </c>
      <c r="FC5" s="52"/>
      <c r="FD5" s="52">
        <f>FC5*$GB$2</f>
        <v>0</v>
      </c>
      <c r="FE5" s="51" t="s">
        <v>66</v>
      </c>
      <c r="FF5" s="52"/>
      <c r="FG5" s="52">
        <f>FF5*$GB$2</f>
        <v>0</v>
      </c>
      <c r="FH5" s="51" t="s">
        <v>66</v>
      </c>
      <c r="FI5" s="52"/>
      <c r="FJ5" s="52">
        <f>FI5*$GB$2</f>
        <v>0</v>
      </c>
      <c r="FK5" s="51" t="s">
        <v>66</v>
      </c>
      <c r="FL5" s="52"/>
      <c r="FM5" s="52">
        <f>FL5*$GB$2</f>
        <v>0</v>
      </c>
      <c r="FN5" s="51" t="s">
        <v>66</v>
      </c>
      <c r="FO5" s="52"/>
      <c r="FP5" s="52">
        <f>FO5*$GB$2</f>
        <v>0</v>
      </c>
      <c r="FQ5" s="51" t="s">
        <v>66</v>
      </c>
      <c r="FR5" s="52"/>
      <c r="FS5" s="52">
        <f>FR5*$GB$2</f>
        <v>0</v>
      </c>
      <c r="FT5" s="51" t="s">
        <v>66</v>
      </c>
      <c r="FU5" s="52"/>
      <c r="FV5" s="52">
        <f>FU5*$GB$2</f>
        <v>0</v>
      </c>
      <c r="FW5" s="51" t="s">
        <v>66</v>
      </c>
      <c r="FX5" s="52"/>
      <c r="FY5" s="52">
        <f>FX5*$GB$2</f>
        <v>0</v>
      </c>
      <c r="FZ5" s="143"/>
      <c r="GA5" s="143"/>
      <c r="GB5" s="143"/>
      <c r="GC5" s="143"/>
      <c r="GD5" s="143"/>
      <c r="GE5" s="143"/>
      <c r="GF5" s="147"/>
      <c r="GG5" s="148"/>
      <c r="GH5" s="149"/>
    </row>
    <row r="6" spans="1:190" s="3" customFormat="1" ht="26.1" customHeight="1">
      <c r="A6" s="151"/>
      <c r="B6" s="50" t="s">
        <v>67</v>
      </c>
      <c r="C6" s="52">
        <v>0</v>
      </c>
      <c r="D6" s="52">
        <f>C6*$GB$3</f>
        <v>0</v>
      </c>
      <c r="E6" s="50" t="s">
        <v>67</v>
      </c>
      <c r="F6" s="52"/>
      <c r="G6" s="52">
        <f>F6*$GB$3</f>
        <v>0</v>
      </c>
      <c r="H6" s="50" t="s">
        <v>67</v>
      </c>
      <c r="I6" s="52"/>
      <c r="J6" s="52">
        <f>I6*$GB$3</f>
        <v>0</v>
      </c>
      <c r="K6" s="50" t="s">
        <v>67</v>
      </c>
      <c r="L6" s="52"/>
      <c r="M6" s="52">
        <f>L6*$GB$3</f>
        <v>0</v>
      </c>
      <c r="N6" s="50" t="s">
        <v>67</v>
      </c>
      <c r="O6" s="52"/>
      <c r="P6" s="52">
        <f>O6*$GB$3</f>
        <v>0</v>
      </c>
      <c r="Q6" s="50" t="s">
        <v>67</v>
      </c>
      <c r="R6" s="52"/>
      <c r="S6" s="52">
        <f>R6*$GB$3</f>
        <v>0</v>
      </c>
      <c r="T6" s="50" t="s">
        <v>67</v>
      </c>
      <c r="U6" s="52">
        <v>0</v>
      </c>
      <c r="V6" s="52">
        <f>U6*$GB$3</f>
        <v>0</v>
      </c>
      <c r="W6" s="50" t="s">
        <v>67</v>
      </c>
      <c r="X6" s="52">
        <v>0</v>
      </c>
      <c r="Y6" s="52">
        <f>X6*$GB$3</f>
        <v>0</v>
      </c>
      <c r="Z6" s="50" t="s">
        <v>67</v>
      </c>
      <c r="AA6" s="52"/>
      <c r="AB6" s="52">
        <f>AA6*$GB$3</f>
        <v>0</v>
      </c>
      <c r="AC6" s="50" t="s">
        <v>67</v>
      </c>
      <c r="AD6" s="52"/>
      <c r="AE6" s="52">
        <f>AD6*$GB$3</f>
        <v>0</v>
      </c>
      <c r="AF6" s="50" t="s">
        <v>67</v>
      </c>
      <c r="AG6" s="52"/>
      <c r="AH6" s="52">
        <f>AG6*$GB$3</f>
        <v>0</v>
      </c>
      <c r="AI6" s="50" t="s">
        <v>67</v>
      </c>
      <c r="AJ6" s="52"/>
      <c r="AK6" s="52">
        <f>AJ6*$GB$3</f>
        <v>0</v>
      </c>
      <c r="AL6" s="50" t="s">
        <v>67</v>
      </c>
      <c r="AM6" s="52">
        <v>3</v>
      </c>
      <c r="AN6" s="52">
        <f>AM6*$GB$3</f>
        <v>276</v>
      </c>
      <c r="AO6" s="50" t="s">
        <v>67</v>
      </c>
      <c r="AP6" s="52">
        <v>3</v>
      </c>
      <c r="AQ6" s="52">
        <f>AP6*$GB$3</f>
        <v>276</v>
      </c>
      <c r="AR6" s="50" t="s">
        <v>67</v>
      </c>
      <c r="AS6" s="52">
        <v>3</v>
      </c>
      <c r="AT6" s="52">
        <f>AS6*$GB$3</f>
        <v>276</v>
      </c>
      <c r="AU6" s="50" t="s">
        <v>67</v>
      </c>
      <c r="AV6" s="52">
        <v>3</v>
      </c>
      <c r="AW6" s="52">
        <f>AV6*$GB$3</f>
        <v>276</v>
      </c>
      <c r="AX6" s="50" t="s">
        <v>67</v>
      </c>
      <c r="AY6" s="52">
        <v>3</v>
      </c>
      <c r="AZ6" s="52">
        <v>246</v>
      </c>
      <c r="BA6" s="50" t="s">
        <v>67</v>
      </c>
      <c r="BB6" s="52">
        <v>3</v>
      </c>
      <c r="BC6" s="52">
        <v>246</v>
      </c>
      <c r="BD6" s="50" t="s">
        <v>67</v>
      </c>
      <c r="BE6" s="52">
        <v>3</v>
      </c>
      <c r="BF6" s="52">
        <f>BE6*$GB$3</f>
        <v>276</v>
      </c>
      <c r="BG6" s="50" t="s">
        <v>67</v>
      </c>
      <c r="BH6" s="52">
        <v>3</v>
      </c>
      <c r="BI6" s="52">
        <f>BH6*$GB$3</f>
        <v>276</v>
      </c>
      <c r="BJ6" s="50" t="s">
        <v>67</v>
      </c>
      <c r="BK6" s="52">
        <v>3</v>
      </c>
      <c r="BL6" s="52">
        <f>BK6*$GB$3</f>
        <v>276</v>
      </c>
      <c r="BM6" s="50" t="s">
        <v>67</v>
      </c>
      <c r="BN6" s="52">
        <v>3</v>
      </c>
      <c r="BO6" s="52">
        <f>BN6*$GB$3</f>
        <v>276</v>
      </c>
      <c r="BP6" s="50" t="s">
        <v>67</v>
      </c>
      <c r="BQ6" s="52"/>
      <c r="BR6" s="52">
        <f>BQ6*$GB$3</f>
        <v>0</v>
      </c>
      <c r="BS6" s="50" t="s">
        <v>67</v>
      </c>
      <c r="BT6" s="52"/>
      <c r="BU6" s="52">
        <f>BT6*$GB$3</f>
        <v>0</v>
      </c>
      <c r="BV6" s="50" t="s">
        <v>67</v>
      </c>
      <c r="BW6" s="52"/>
      <c r="BX6" s="52">
        <f>BW6*$GB$3</f>
        <v>0</v>
      </c>
      <c r="BY6" s="50" t="s">
        <v>67</v>
      </c>
      <c r="BZ6" s="52"/>
      <c r="CA6" s="52">
        <f>BZ6*$GB$3</f>
        <v>0</v>
      </c>
      <c r="CB6" s="50" t="s">
        <v>67</v>
      </c>
      <c r="CC6" s="52"/>
      <c r="CD6" s="52">
        <f>CC6*$GB$3</f>
        <v>0</v>
      </c>
      <c r="CE6" s="50" t="s">
        <v>67</v>
      </c>
      <c r="CF6" s="52"/>
      <c r="CG6" s="52">
        <f>CF6*$GB$3</f>
        <v>0</v>
      </c>
      <c r="CH6" s="50" t="s">
        <v>67</v>
      </c>
      <c r="CI6" s="52"/>
      <c r="CJ6" s="52">
        <f>CI6*$GB$3</f>
        <v>0</v>
      </c>
      <c r="CK6" s="50" t="s">
        <v>67</v>
      </c>
      <c r="CL6" s="52"/>
      <c r="CM6" s="52">
        <f>CL6*$GB$3</f>
        <v>0</v>
      </c>
      <c r="CN6" s="50" t="s">
        <v>67</v>
      </c>
      <c r="CO6" s="52"/>
      <c r="CP6" s="52">
        <f>CO6*$GB$3</f>
        <v>0</v>
      </c>
      <c r="CQ6" s="50" t="s">
        <v>67</v>
      </c>
      <c r="CR6" s="52"/>
      <c r="CS6" s="52">
        <f>CR6*$GB$3</f>
        <v>0</v>
      </c>
      <c r="CT6" s="50" t="s">
        <v>67</v>
      </c>
      <c r="CU6" s="52"/>
      <c r="CV6" s="52">
        <f>CU6*$GB$3</f>
        <v>0</v>
      </c>
      <c r="CW6" s="50" t="s">
        <v>67</v>
      </c>
      <c r="CX6" s="52"/>
      <c r="CY6" s="52">
        <f>CX6*$GB$3</f>
        <v>0</v>
      </c>
      <c r="CZ6" s="50" t="s">
        <v>67</v>
      </c>
      <c r="DA6" s="52"/>
      <c r="DB6" s="52">
        <f>DA6*$GB$3</f>
        <v>0</v>
      </c>
      <c r="DC6" s="50" t="s">
        <v>67</v>
      </c>
      <c r="DD6" s="52"/>
      <c r="DE6" s="52">
        <f>DD6*$GB$3</f>
        <v>0</v>
      </c>
      <c r="DF6" s="50" t="s">
        <v>67</v>
      </c>
      <c r="DG6" s="52"/>
      <c r="DH6" s="52">
        <f>DG6*$GB$3</f>
        <v>0</v>
      </c>
      <c r="DI6" s="50" t="s">
        <v>67</v>
      </c>
      <c r="DJ6" s="52"/>
      <c r="DK6" s="52">
        <f>DJ6*$GB$3</f>
        <v>0</v>
      </c>
      <c r="DL6" s="50" t="s">
        <v>67</v>
      </c>
      <c r="DM6" s="52"/>
      <c r="DN6" s="52">
        <f>DM6*$GB$3</f>
        <v>0</v>
      </c>
      <c r="DO6" s="50" t="s">
        <v>67</v>
      </c>
      <c r="DP6" s="52"/>
      <c r="DQ6" s="52">
        <f>DP6*$GB$3</f>
        <v>0</v>
      </c>
      <c r="DR6" s="50" t="s">
        <v>67</v>
      </c>
      <c r="DS6" s="52"/>
      <c r="DT6" s="52">
        <f>DS6*$GB$3</f>
        <v>0</v>
      </c>
      <c r="DU6" s="50" t="s">
        <v>67</v>
      </c>
      <c r="DV6" s="52"/>
      <c r="DW6" s="52">
        <f>DV6*$GB$3</f>
        <v>0</v>
      </c>
      <c r="DX6" s="50" t="s">
        <v>67</v>
      </c>
      <c r="DY6" s="52"/>
      <c r="DZ6" s="52">
        <f>DY6*$GB$3</f>
        <v>0</v>
      </c>
      <c r="EA6" s="50" t="s">
        <v>67</v>
      </c>
      <c r="EB6" s="52"/>
      <c r="EC6" s="52">
        <f>EB6*$GB$3</f>
        <v>0</v>
      </c>
      <c r="ED6" s="50" t="s">
        <v>67</v>
      </c>
      <c r="EE6" s="52"/>
      <c r="EF6" s="52">
        <f>EE6*$GB$3</f>
        <v>0</v>
      </c>
      <c r="EG6" s="50" t="s">
        <v>67</v>
      </c>
      <c r="EH6" s="52"/>
      <c r="EI6" s="52">
        <f>EH6*$GB$3</f>
        <v>0</v>
      </c>
      <c r="EJ6" s="50" t="s">
        <v>67</v>
      </c>
      <c r="EK6" s="52"/>
      <c r="EL6" s="52">
        <f>EK6*$GB$3</f>
        <v>0</v>
      </c>
      <c r="EM6" s="50" t="s">
        <v>67</v>
      </c>
      <c r="EN6" s="52"/>
      <c r="EO6" s="52">
        <f>EN6*$GB$3</f>
        <v>0</v>
      </c>
      <c r="EP6" s="50" t="s">
        <v>67</v>
      </c>
      <c r="EQ6" s="52"/>
      <c r="ER6" s="52">
        <f>EQ6*$GB$3</f>
        <v>0</v>
      </c>
      <c r="ES6" s="50" t="s">
        <v>67</v>
      </c>
      <c r="ET6" s="52"/>
      <c r="EU6" s="52">
        <f>ET6*$GB$3</f>
        <v>0</v>
      </c>
      <c r="EV6" s="50" t="s">
        <v>67</v>
      </c>
      <c r="EW6" s="52"/>
      <c r="EX6" s="52">
        <f>EW6*$GB$3</f>
        <v>0</v>
      </c>
      <c r="EY6" s="50" t="s">
        <v>67</v>
      </c>
      <c r="EZ6" s="52"/>
      <c r="FA6" s="52">
        <f>EZ6*$GB$3</f>
        <v>0</v>
      </c>
      <c r="FB6" s="50" t="s">
        <v>67</v>
      </c>
      <c r="FC6" s="52"/>
      <c r="FD6" s="52">
        <f>FC6*$GB$3</f>
        <v>0</v>
      </c>
      <c r="FE6" s="50" t="s">
        <v>67</v>
      </c>
      <c r="FF6" s="52"/>
      <c r="FG6" s="52">
        <f>FF6*$GB$3</f>
        <v>0</v>
      </c>
      <c r="FH6" s="50" t="s">
        <v>67</v>
      </c>
      <c r="FI6" s="52"/>
      <c r="FJ6" s="52">
        <f>FI6*$GB$3</f>
        <v>0</v>
      </c>
      <c r="FK6" s="50" t="s">
        <v>67</v>
      </c>
      <c r="FL6" s="52"/>
      <c r="FM6" s="52">
        <f>FL6*$GB$3</f>
        <v>0</v>
      </c>
      <c r="FN6" s="50" t="s">
        <v>67</v>
      </c>
      <c r="FO6" s="52"/>
      <c r="FP6" s="52">
        <f>FO6*$GB$3</f>
        <v>0</v>
      </c>
      <c r="FQ6" s="50" t="s">
        <v>67</v>
      </c>
      <c r="FR6" s="52"/>
      <c r="FS6" s="52">
        <f>FR6*$GB$3</f>
        <v>0</v>
      </c>
      <c r="FT6" s="50" t="s">
        <v>67</v>
      </c>
      <c r="FU6" s="52"/>
      <c r="FV6" s="52">
        <f>FU6*$GB$3</f>
        <v>0</v>
      </c>
      <c r="FW6" s="50" t="s">
        <v>67</v>
      </c>
      <c r="FX6" s="52"/>
      <c r="FY6" s="52">
        <f>FX6*$GB$3</f>
        <v>0</v>
      </c>
      <c r="FZ6" s="43"/>
      <c r="GA6" s="43"/>
      <c r="GB6" s="43"/>
      <c r="GC6" s="43"/>
      <c r="GD6" s="43"/>
      <c r="GE6" s="43"/>
      <c r="GF6" s="44"/>
      <c r="GG6" s="45"/>
      <c r="GH6" s="46"/>
    </row>
    <row r="7" spans="1:190" s="4" customFormat="1" ht="24.75" customHeight="1">
      <c r="A7" s="13"/>
      <c r="B7" s="54" t="s">
        <v>1</v>
      </c>
      <c r="C7" s="54" t="s">
        <v>2</v>
      </c>
      <c r="D7" s="54" t="s">
        <v>3</v>
      </c>
      <c r="E7" s="54" t="s">
        <v>1</v>
      </c>
      <c r="F7" s="54" t="s">
        <v>2</v>
      </c>
      <c r="G7" s="54" t="s">
        <v>3</v>
      </c>
      <c r="H7" s="54" t="s">
        <v>1</v>
      </c>
      <c r="I7" s="54" t="s">
        <v>2</v>
      </c>
      <c r="J7" s="54" t="s">
        <v>3</v>
      </c>
      <c r="K7" s="54" t="s">
        <v>1</v>
      </c>
      <c r="L7" s="54" t="s">
        <v>2</v>
      </c>
      <c r="M7" s="54" t="s">
        <v>3</v>
      </c>
      <c r="N7" s="54" t="s">
        <v>1</v>
      </c>
      <c r="O7" s="54" t="s">
        <v>2</v>
      </c>
      <c r="P7" s="54" t="s">
        <v>3</v>
      </c>
      <c r="Q7" s="54" t="s">
        <v>1</v>
      </c>
      <c r="R7" s="54" t="s">
        <v>2</v>
      </c>
      <c r="S7" s="54" t="s">
        <v>3</v>
      </c>
      <c r="T7" s="54" t="s">
        <v>1</v>
      </c>
      <c r="U7" s="54" t="s">
        <v>2</v>
      </c>
      <c r="V7" s="54" t="s">
        <v>3</v>
      </c>
      <c r="W7" s="54" t="s">
        <v>1</v>
      </c>
      <c r="X7" s="54" t="s">
        <v>2</v>
      </c>
      <c r="Y7" s="54" t="s">
        <v>3</v>
      </c>
      <c r="Z7" s="54" t="s">
        <v>1</v>
      </c>
      <c r="AA7" s="54" t="s">
        <v>2</v>
      </c>
      <c r="AB7" s="54" t="s">
        <v>3</v>
      </c>
      <c r="AC7" s="54" t="s">
        <v>1</v>
      </c>
      <c r="AD7" s="54" t="s">
        <v>2</v>
      </c>
      <c r="AE7" s="54" t="s">
        <v>3</v>
      </c>
      <c r="AF7" s="54" t="s">
        <v>1</v>
      </c>
      <c r="AG7" s="54" t="s">
        <v>2</v>
      </c>
      <c r="AH7" s="54" t="s">
        <v>3</v>
      </c>
      <c r="AI7" s="54" t="s">
        <v>1</v>
      </c>
      <c r="AJ7" s="54" t="s">
        <v>2</v>
      </c>
      <c r="AK7" s="54" t="s">
        <v>3</v>
      </c>
      <c r="AL7" s="54" t="s">
        <v>1</v>
      </c>
      <c r="AM7" s="54" t="s">
        <v>2</v>
      </c>
      <c r="AN7" s="54" t="s">
        <v>3</v>
      </c>
      <c r="AO7" s="54" t="s">
        <v>1</v>
      </c>
      <c r="AP7" s="54" t="s">
        <v>2</v>
      </c>
      <c r="AQ7" s="54" t="s">
        <v>3</v>
      </c>
      <c r="AR7" s="54" t="s">
        <v>1</v>
      </c>
      <c r="AS7" s="54" t="s">
        <v>2</v>
      </c>
      <c r="AT7" s="54" t="s">
        <v>3</v>
      </c>
      <c r="AU7" s="54" t="s">
        <v>1</v>
      </c>
      <c r="AV7" s="54" t="s">
        <v>2</v>
      </c>
      <c r="AW7" s="54" t="s">
        <v>3</v>
      </c>
      <c r="AX7" s="54" t="s">
        <v>1</v>
      </c>
      <c r="AY7" s="54" t="s">
        <v>2</v>
      </c>
      <c r="AZ7" s="54" t="s">
        <v>3</v>
      </c>
      <c r="BA7" s="54" t="s">
        <v>1</v>
      </c>
      <c r="BB7" s="54" t="s">
        <v>2</v>
      </c>
      <c r="BC7" s="54" t="s">
        <v>3</v>
      </c>
      <c r="BD7" s="54" t="s">
        <v>1</v>
      </c>
      <c r="BE7" s="54" t="s">
        <v>2</v>
      </c>
      <c r="BF7" s="54" t="s">
        <v>3</v>
      </c>
      <c r="BG7" s="54" t="s">
        <v>1</v>
      </c>
      <c r="BH7" s="54" t="s">
        <v>2</v>
      </c>
      <c r="BI7" s="54" t="s">
        <v>3</v>
      </c>
      <c r="BJ7" s="54" t="s">
        <v>1</v>
      </c>
      <c r="BK7" s="54" t="s">
        <v>2</v>
      </c>
      <c r="BL7" s="54" t="s">
        <v>3</v>
      </c>
      <c r="BM7" s="54" t="s">
        <v>1</v>
      </c>
      <c r="BN7" s="54" t="s">
        <v>2</v>
      </c>
      <c r="BO7" s="54" t="s">
        <v>3</v>
      </c>
      <c r="BP7" s="54" t="s">
        <v>1</v>
      </c>
      <c r="BQ7" s="54" t="s">
        <v>2</v>
      </c>
      <c r="BR7" s="54" t="s">
        <v>3</v>
      </c>
      <c r="BS7" s="54" t="s">
        <v>1</v>
      </c>
      <c r="BT7" s="54" t="s">
        <v>2</v>
      </c>
      <c r="BU7" s="54" t="s">
        <v>3</v>
      </c>
      <c r="BV7" s="54" t="s">
        <v>1</v>
      </c>
      <c r="BW7" s="54" t="s">
        <v>2</v>
      </c>
      <c r="BX7" s="54" t="s">
        <v>3</v>
      </c>
      <c r="BY7" s="54" t="s">
        <v>1</v>
      </c>
      <c r="BZ7" s="54" t="s">
        <v>2</v>
      </c>
      <c r="CA7" s="54" t="s">
        <v>3</v>
      </c>
      <c r="CB7" s="54" t="s">
        <v>1</v>
      </c>
      <c r="CC7" s="54" t="s">
        <v>2</v>
      </c>
      <c r="CD7" s="54" t="s">
        <v>3</v>
      </c>
      <c r="CE7" s="54" t="s">
        <v>1</v>
      </c>
      <c r="CF7" s="54" t="s">
        <v>2</v>
      </c>
      <c r="CG7" s="54" t="s">
        <v>3</v>
      </c>
      <c r="CH7" s="54" t="s">
        <v>1</v>
      </c>
      <c r="CI7" s="54" t="s">
        <v>2</v>
      </c>
      <c r="CJ7" s="54" t="s">
        <v>3</v>
      </c>
      <c r="CK7" s="54" t="s">
        <v>1</v>
      </c>
      <c r="CL7" s="54" t="s">
        <v>2</v>
      </c>
      <c r="CM7" s="54" t="s">
        <v>3</v>
      </c>
      <c r="CN7" s="54" t="s">
        <v>1</v>
      </c>
      <c r="CO7" s="54" t="s">
        <v>2</v>
      </c>
      <c r="CP7" s="54" t="s">
        <v>3</v>
      </c>
      <c r="CQ7" s="54" t="s">
        <v>1</v>
      </c>
      <c r="CR7" s="54" t="s">
        <v>2</v>
      </c>
      <c r="CS7" s="54" t="s">
        <v>3</v>
      </c>
      <c r="CT7" s="54" t="s">
        <v>1</v>
      </c>
      <c r="CU7" s="54" t="s">
        <v>2</v>
      </c>
      <c r="CV7" s="54" t="s">
        <v>3</v>
      </c>
      <c r="CW7" s="54" t="s">
        <v>1</v>
      </c>
      <c r="CX7" s="54" t="s">
        <v>2</v>
      </c>
      <c r="CY7" s="54" t="s">
        <v>3</v>
      </c>
      <c r="CZ7" s="54" t="s">
        <v>1</v>
      </c>
      <c r="DA7" s="54" t="s">
        <v>2</v>
      </c>
      <c r="DB7" s="54" t="s">
        <v>3</v>
      </c>
      <c r="DC7" s="54" t="s">
        <v>1</v>
      </c>
      <c r="DD7" s="54" t="s">
        <v>2</v>
      </c>
      <c r="DE7" s="54" t="s">
        <v>3</v>
      </c>
      <c r="DF7" s="54" t="s">
        <v>1</v>
      </c>
      <c r="DG7" s="54" t="s">
        <v>2</v>
      </c>
      <c r="DH7" s="54" t="s">
        <v>3</v>
      </c>
      <c r="DI7" s="54" t="s">
        <v>1</v>
      </c>
      <c r="DJ7" s="54" t="s">
        <v>2</v>
      </c>
      <c r="DK7" s="54" t="s">
        <v>3</v>
      </c>
      <c r="DL7" s="54" t="s">
        <v>1</v>
      </c>
      <c r="DM7" s="54" t="s">
        <v>2</v>
      </c>
      <c r="DN7" s="54" t="s">
        <v>3</v>
      </c>
      <c r="DO7" s="54" t="s">
        <v>1</v>
      </c>
      <c r="DP7" s="54" t="s">
        <v>2</v>
      </c>
      <c r="DQ7" s="54" t="s">
        <v>3</v>
      </c>
      <c r="DR7" s="54" t="s">
        <v>1</v>
      </c>
      <c r="DS7" s="54" t="s">
        <v>2</v>
      </c>
      <c r="DT7" s="54" t="s">
        <v>3</v>
      </c>
      <c r="DU7" s="54" t="s">
        <v>1</v>
      </c>
      <c r="DV7" s="54" t="s">
        <v>2</v>
      </c>
      <c r="DW7" s="54" t="s">
        <v>3</v>
      </c>
      <c r="DX7" s="54" t="s">
        <v>1</v>
      </c>
      <c r="DY7" s="54" t="s">
        <v>2</v>
      </c>
      <c r="DZ7" s="54" t="s">
        <v>3</v>
      </c>
      <c r="EA7" s="54" t="s">
        <v>1</v>
      </c>
      <c r="EB7" s="54" t="s">
        <v>2</v>
      </c>
      <c r="EC7" s="54" t="s">
        <v>3</v>
      </c>
      <c r="ED7" s="54" t="s">
        <v>1</v>
      </c>
      <c r="EE7" s="54" t="s">
        <v>2</v>
      </c>
      <c r="EF7" s="54" t="s">
        <v>3</v>
      </c>
      <c r="EG7" s="54" t="s">
        <v>1</v>
      </c>
      <c r="EH7" s="54" t="s">
        <v>2</v>
      </c>
      <c r="EI7" s="54" t="s">
        <v>3</v>
      </c>
      <c r="EJ7" s="54" t="s">
        <v>1</v>
      </c>
      <c r="EK7" s="54" t="s">
        <v>2</v>
      </c>
      <c r="EL7" s="54" t="s">
        <v>3</v>
      </c>
      <c r="EM7" s="54" t="s">
        <v>1</v>
      </c>
      <c r="EN7" s="54" t="s">
        <v>2</v>
      </c>
      <c r="EO7" s="54" t="s">
        <v>3</v>
      </c>
      <c r="EP7" s="54" t="s">
        <v>1</v>
      </c>
      <c r="EQ7" s="54" t="s">
        <v>2</v>
      </c>
      <c r="ER7" s="54" t="s">
        <v>3</v>
      </c>
      <c r="ES7" s="54" t="s">
        <v>1</v>
      </c>
      <c r="ET7" s="54" t="s">
        <v>2</v>
      </c>
      <c r="EU7" s="54" t="s">
        <v>3</v>
      </c>
      <c r="EV7" s="54" t="s">
        <v>1</v>
      </c>
      <c r="EW7" s="54" t="s">
        <v>2</v>
      </c>
      <c r="EX7" s="54" t="s">
        <v>3</v>
      </c>
      <c r="EY7" s="54" t="s">
        <v>1</v>
      </c>
      <c r="EZ7" s="54" t="s">
        <v>2</v>
      </c>
      <c r="FA7" s="54" t="s">
        <v>3</v>
      </c>
      <c r="FB7" s="54" t="s">
        <v>1</v>
      </c>
      <c r="FC7" s="54" t="s">
        <v>2</v>
      </c>
      <c r="FD7" s="54" t="s">
        <v>3</v>
      </c>
      <c r="FE7" s="54" t="s">
        <v>1</v>
      </c>
      <c r="FF7" s="54" t="s">
        <v>2</v>
      </c>
      <c r="FG7" s="54" t="s">
        <v>3</v>
      </c>
      <c r="FH7" s="54" t="s">
        <v>1</v>
      </c>
      <c r="FI7" s="54" t="s">
        <v>2</v>
      </c>
      <c r="FJ7" s="54" t="s">
        <v>3</v>
      </c>
      <c r="FK7" s="54" t="s">
        <v>1</v>
      </c>
      <c r="FL7" s="54" t="s">
        <v>2</v>
      </c>
      <c r="FM7" s="54" t="s">
        <v>3</v>
      </c>
      <c r="FN7" s="54" t="s">
        <v>1</v>
      </c>
      <c r="FO7" s="54" t="s">
        <v>2</v>
      </c>
      <c r="FP7" s="54" t="s">
        <v>3</v>
      </c>
      <c r="FQ7" s="54" t="s">
        <v>1</v>
      </c>
      <c r="FR7" s="54" t="s">
        <v>2</v>
      </c>
      <c r="FS7" s="54" t="s">
        <v>3</v>
      </c>
      <c r="FT7" s="54" t="s">
        <v>1</v>
      </c>
      <c r="FU7" s="54" t="s">
        <v>2</v>
      </c>
      <c r="FV7" s="54" t="s">
        <v>3</v>
      </c>
      <c r="FW7" s="54" t="s">
        <v>1</v>
      </c>
      <c r="FX7" s="54" t="s">
        <v>2</v>
      </c>
      <c r="FY7" s="54" t="s">
        <v>3</v>
      </c>
      <c r="FZ7" s="54" t="s">
        <v>1</v>
      </c>
      <c r="GA7" s="54" t="s">
        <v>2</v>
      </c>
      <c r="GB7" s="54" t="s">
        <v>3</v>
      </c>
      <c r="GC7" s="54" t="s">
        <v>1</v>
      </c>
      <c r="GD7" s="54" t="s">
        <v>2</v>
      </c>
      <c r="GE7" s="54" t="s">
        <v>3</v>
      </c>
      <c r="GF7" s="54" t="s">
        <v>1</v>
      </c>
      <c r="GG7" s="54" t="s">
        <v>2</v>
      </c>
      <c r="GH7" s="54" t="s">
        <v>3</v>
      </c>
    </row>
    <row r="8" spans="1:190" s="3" customFormat="1" ht="24.95" customHeight="1">
      <c r="A8" s="11" t="s">
        <v>58</v>
      </c>
      <c r="B8" s="113">
        <v>105</v>
      </c>
      <c r="C8" s="113"/>
      <c r="D8" s="113">
        <v>105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>
        <v>131</v>
      </c>
      <c r="U8" s="113"/>
      <c r="V8" s="113">
        <v>131</v>
      </c>
      <c r="W8" s="113">
        <v>218</v>
      </c>
      <c r="X8" s="113"/>
      <c r="Y8" s="113">
        <v>218</v>
      </c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>
        <v>211</v>
      </c>
      <c r="AM8" s="113"/>
      <c r="AN8" s="113">
        <v>211</v>
      </c>
      <c r="AO8" s="113">
        <v>0</v>
      </c>
      <c r="AP8" s="113"/>
      <c r="AQ8" s="113">
        <v>0</v>
      </c>
      <c r="AR8" s="113">
        <v>290</v>
      </c>
      <c r="AS8" s="113"/>
      <c r="AT8" s="113">
        <v>290</v>
      </c>
      <c r="AU8" s="113"/>
      <c r="AV8" s="113"/>
      <c r="AW8" s="113">
        <v>0</v>
      </c>
      <c r="AX8" s="113">
        <v>274</v>
      </c>
      <c r="AY8" s="113"/>
      <c r="AZ8" s="113">
        <v>274</v>
      </c>
      <c r="BA8" s="113">
        <v>240</v>
      </c>
      <c r="BB8" s="113"/>
      <c r="BC8" s="113">
        <v>240</v>
      </c>
      <c r="BD8" s="113">
        <v>271</v>
      </c>
      <c r="BE8" s="113"/>
      <c r="BF8" s="113">
        <v>271</v>
      </c>
      <c r="BG8" s="113">
        <v>255</v>
      </c>
      <c r="BH8" s="113"/>
      <c r="BI8" s="113">
        <v>255</v>
      </c>
      <c r="BJ8" s="113">
        <v>272</v>
      </c>
      <c r="BK8" s="113"/>
      <c r="BL8" s="113">
        <v>272</v>
      </c>
      <c r="BM8" s="113">
        <v>214</v>
      </c>
      <c r="BN8" s="113"/>
      <c r="BO8" s="113">
        <v>214</v>
      </c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07"/>
      <c r="FH8" s="107"/>
      <c r="FI8" s="107"/>
      <c r="FJ8" s="107"/>
      <c r="FK8" s="107"/>
      <c r="FL8" s="107"/>
      <c r="FM8" s="107"/>
      <c r="FN8" s="107"/>
      <c r="FO8" s="107"/>
      <c r="FP8" s="107"/>
      <c r="FQ8" s="107"/>
      <c r="FR8" s="107"/>
      <c r="FS8" s="107"/>
      <c r="FT8" s="107"/>
      <c r="FU8" s="107"/>
      <c r="FV8" s="107"/>
      <c r="FW8" s="107"/>
      <c r="FX8" s="107"/>
      <c r="FY8" s="107"/>
      <c r="FZ8" s="22">
        <f>+B8+E8+H8+K8+N8+Q8+T8+W8+Z8+AC8+AF8+AI8+AL8+AO8+AR8+AU8+AX8+BA8+BD8+BG8+BJ8+BM8+BP8+BS8+BV8+BY8+CB8+CE8+CH8+CK8+CN8+CQ8+CT8+CW8+CZ8+DC8+DF8+DI8+DL8+DO8+DR8+DU8+DX8+EA8+ED8+EG8+EJ8+EM8+FB8+FE8+FH8+FK8+FN8+FQ8+FT8+FW8</f>
        <v>2481</v>
      </c>
      <c r="GA8" s="79">
        <f>+C8+F8+I8+L8+O8+R8+U8+X8+AA8+AD8+AG8+AJ8+AM8+AP8+AS8+AV8+AY8+BB8+BE8+BH8+BK8+BN8+BQ8+BT8+BW8+BZ8+CC8+CF8+CI8+CL8+CO8+CR8+CU8+CX8+DA8+DD8+DG8+DJ8+DM8+DP8+DS8+DV8+DY8+EB8+EE8+EH8+EK8+EN8+FC8+FF8+FI8+FL8+FO8+FR8+FU8+FX8</f>
        <v>0</v>
      </c>
      <c r="GB8" s="79">
        <f>+D8+G8+J8+M8+P8+S8+V8+Y8+AB8+AE8+AH8+AK8+AN8+AQ8+AT8+AW8+AZ8+BC8+BF8+BI8+BL8+BO8+BR8+BU8+BX8+CA8+CD8+CG8+CJ8+CM8+CP8+CS8+CV8+CY8+DB8+DE8+DH8+DK8+DN8+DQ8+DT8+DW8+DZ8+EC8+EF8+EI8+EL8+EO8+FD8+FG8+FJ8+FM8+FP8+FS8+FV8+FY8</f>
        <v>2481</v>
      </c>
      <c r="GC8" s="34">
        <v>164664</v>
      </c>
      <c r="GD8" s="34">
        <v>0</v>
      </c>
      <c r="GE8" s="34">
        <v>164668</v>
      </c>
      <c r="GF8" s="34">
        <f>+FZ8+GC8</f>
        <v>167145</v>
      </c>
      <c r="GG8" s="34">
        <f t="shared" ref="GF8:GH12" si="0">+GA8+GD8</f>
        <v>0</v>
      </c>
      <c r="GH8" s="34">
        <f>+GB8+GE8</f>
        <v>167149</v>
      </c>
    </row>
    <row r="9" spans="1:190" s="3" customFormat="1" ht="24.95" customHeight="1" thickBot="1">
      <c r="A9" s="11" t="s">
        <v>70</v>
      </c>
      <c r="B9" s="113">
        <v>105</v>
      </c>
      <c r="C9" s="113"/>
      <c r="D9" s="113">
        <v>102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>
        <v>131</v>
      </c>
      <c r="U9" s="113">
        <v>42</v>
      </c>
      <c r="V9" s="113">
        <v>86</v>
      </c>
      <c r="W9" s="113">
        <v>218</v>
      </c>
      <c r="X9" s="113"/>
      <c r="Y9" s="113">
        <v>197</v>
      </c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>
        <v>211</v>
      </c>
      <c r="AM9" s="113"/>
      <c r="AN9" s="113">
        <v>205</v>
      </c>
      <c r="AO9" s="113">
        <v>0</v>
      </c>
      <c r="AP9" s="113"/>
      <c r="AQ9" s="113">
        <v>0</v>
      </c>
      <c r="AR9" s="113">
        <v>290</v>
      </c>
      <c r="AS9" s="113"/>
      <c r="AT9" s="113">
        <v>284</v>
      </c>
      <c r="AU9" s="113"/>
      <c r="AV9" s="113"/>
      <c r="AW9" s="113">
        <v>0</v>
      </c>
      <c r="AX9" s="113">
        <v>274</v>
      </c>
      <c r="AY9" s="113"/>
      <c r="AZ9" s="113">
        <v>270</v>
      </c>
      <c r="BA9" s="113">
        <v>240</v>
      </c>
      <c r="BB9" s="113"/>
      <c r="BC9" s="113">
        <v>240</v>
      </c>
      <c r="BD9" s="113">
        <v>271</v>
      </c>
      <c r="BE9" s="113"/>
      <c r="BF9" s="113">
        <v>270</v>
      </c>
      <c r="BG9" s="113">
        <v>255</v>
      </c>
      <c r="BH9" s="113"/>
      <c r="BI9" s="113">
        <v>253</v>
      </c>
      <c r="BJ9" s="113">
        <v>272</v>
      </c>
      <c r="BK9" s="113"/>
      <c r="BL9" s="113">
        <v>270</v>
      </c>
      <c r="BM9" s="113">
        <v>214</v>
      </c>
      <c r="BN9" s="113"/>
      <c r="BO9" s="113">
        <v>214</v>
      </c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7"/>
      <c r="FH9" s="107"/>
      <c r="FI9" s="107"/>
      <c r="FJ9" s="107"/>
      <c r="FK9" s="107"/>
      <c r="FL9" s="107"/>
      <c r="FM9" s="107"/>
      <c r="FN9" s="107"/>
      <c r="FO9" s="107"/>
      <c r="FP9" s="107"/>
      <c r="FQ9" s="107"/>
      <c r="FR9" s="107"/>
      <c r="FS9" s="107"/>
      <c r="FT9" s="107"/>
      <c r="FU9" s="107"/>
      <c r="FV9" s="107"/>
      <c r="FW9" s="107"/>
      <c r="FX9" s="107"/>
      <c r="FY9" s="107"/>
      <c r="FZ9" s="80">
        <f t="shared" ref="FZ9:FZ13" si="1">+B9+E9+H9+K9+N9+Q9+T9+W9+Z9+AC9+AF9+AI9+AL9+AO9+AR9+AU9+AX9+BA9+BD9+BG9+BJ9+BM9+BP9+BS9+BV9+BY9+CB9+CE9+CH9+CK9+CN9+CQ9+CT9+CW9+CZ9+DC9+DF9+DI9+DL9+DO9+DR9+DU9+DX9+EA9+ED9+EG9+EJ9+EM9+FB9+FE9+FH9+FK9+FN9+FQ9+FT9+FW9</f>
        <v>2481</v>
      </c>
      <c r="GA9" s="80">
        <f t="shared" ref="GA9:GA13" si="2">+C9+F9+I9+L9+O9+R9+U9+X9+AA9+AD9+AG9+AJ9+AM9+AP9+AS9+AV9+AY9+BB9+BE9+BH9+BK9+BN9+BQ9+BT9+BW9+BZ9+CC9+CF9+CI9+CL9+CO9+CR9+CU9+CX9+DA9+DD9+DG9+DJ9+DM9+DP9+DS9+DV9+DY9+EB9+EE9+EH9+EK9+EN9+FC9+FF9+FI9+FL9+FO9+FR9+FU9+FX9</f>
        <v>42</v>
      </c>
      <c r="GB9" s="80">
        <f t="shared" ref="GB9:GB12" si="3">+D9+G9+J9+M9+P9+S9+V9+Y9+AB9+AE9+AH9+AK9+AN9+AQ9+AT9+AW9+AZ9+BC9+BF9+BI9+BL9+BO9+BR9+BU9+BX9+CA9+CD9+CG9+CJ9+CM9+CP9+CS9+CV9+CY9+DB9+DE9+DH9+DK9+DN9+DQ9+DT9+DW9+DZ9+EC9+EF9+EI9+EL9+EO9+FD9+FG9+FJ9+FM9+FP9+FS9+FV9+FY9</f>
        <v>2391</v>
      </c>
      <c r="GC9" s="34">
        <v>166474</v>
      </c>
      <c r="GD9" s="34">
        <v>0</v>
      </c>
      <c r="GE9" s="34">
        <v>163620</v>
      </c>
      <c r="GF9" s="34">
        <f t="shared" si="0"/>
        <v>168955</v>
      </c>
      <c r="GG9" s="34">
        <f t="shared" si="0"/>
        <v>42</v>
      </c>
      <c r="GH9" s="34">
        <f t="shared" si="0"/>
        <v>166011</v>
      </c>
    </row>
    <row r="10" spans="1:190" s="3" customFormat="1" ht="24.95" customHeight="1" thickBot="1">
      <c r="A10" s="10" t="s">
        <v>16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>
        <v>281</v>
      </c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>
        <v>0</v>
      </c>
      <c r="AM10" s="113"/>
      <c r="AN10" s="113">
        <v>0</v>
      </c>
      <c r="AO10" s="113">
        <v>208</v>
      </c>
      <c r="AP10" s="113"/>
      <c r="AQ10" s="113">
        <v>0</v>
      </c>
      <c r="AR10" s="113">
        <v>0</v>
      </c>
      <c r="AS10" s="113"/>
      <c r="AT10" s="113">
        <v>208</v>
      </c>
      <c r="AU10" s="113">
        <v>287</v>
      </c>
      <c r="AV10" s="113"/>
      <c r="AW10" s="113">
        <v>285</v>
      </c>
      <c r="AX10" s="113">
        <v>180</v>
      </c>
      <c r="AY10" s="113"/>
      <c r="AZ10" s="113">
        <v>0</v>
      </c>
      <c r="BA10" s="113">
        <v>0</v>
      </c>
      <c r="BB10" s="113"/>
      <c r="BC10" s="113">
        <v>360</v>
      </c>
      <c r="BD10" s="113">
        <v>360</v>
      </c>
      <c r="BE10" s="113"/>
      <c r="BF10" s="113">
        <v>0</v>
      </c>
      <c r="BG10" s="113">
        <v>300</v>
      </c>
      <c r="BH10" s="113"/>
      <c r="BI10" s="113">
        <v>0</v>
      </c>
      <c r="BJ10" s="113">
        <v>300</v>
      </c>
      <c r="BK10" s="113"/>
      <c r="BL10" s="113"/>
      <c r="BM10" s="113">
        <v>300</v>
      </c>
      <c r="BN10" s="113"/>
      <c r="BO10" s="113">
        <v>617</v>
      </c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07"/>
      <c r="FD10" s="107"/>
      <c r="FE10" s="107"/>
      <c r="FF10" s="107"/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80">
        <f t="shared" si="1"/>
        <v>2216</v>
      </c>
      <c r="GA10" s="80">
        <f t="shared" si="2"/>
        <v>0</v>
      </c>
      <c r="GB10" s="80">
        <f t="shared" si="3"/>
        <v>1470</v>
      </c>
      <c r="GC10" s="34">
        <v>161614</v>
      </c>
      <c r="GD10" s="34">
        <v>0</v>
      </c>
      <c r="GE10" s="34">
        <v>157112</v>
      </c>
      <c r="GF10" s="34">
        <f t="shared" si="0"/>
        <v>163830</v>
      </c>
      <c r="GG10" s="34">
        <f t="shared" si="0"/>
        <v>0</v>
      </c>
      <c r="GH10" s="34">
        <f t="shared" si="0"/>
        <v>158582</v>
      </c>
    </row>
    <row r="11" spans="1:190" s="3" customFormat="1" ht="24.95" customHeight="1">
      <c r="A11" s="9" t="s">
        <v>59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>
        <v>118</v>
      </c>
      <c r="AM11" s="113"/>
      <c r="AN11" s="113">
        <v>118</v>
      </c>
      <c r="AO11" s="113">
        <v>139</v>
      </c>
      <c r="AP11" s="113"/>
      <c r="AQ11" s="113">
        <v>139</v>
      </c>
      <c r="AR11" s="113">
        <v>209</v>
      </c>
      <c r="AS11" s="113"/>
      <c r="AT11" s="113">
        <v>209</v>
      </c>
      <c r="AU11" s="113">
        <v>252</v>
      </c>
      <c r="AV11" s="113"/>
      <c r="AW11" s="113">
        <v>252</v>
      </c>
      <c r="AX11" s="113">
        <v>207</v>
      </c>
      <c r="AY11" s="113"/>
      <c r="AZ11" s="113">
        <v>207</v>
      </c>
      <c r="BA11" s="113">
        <v>211</v>
      </c>
      <c r="BB11" s="113"/>
      <c r="BC11" s="113">
        <v>211</v>
      </c>
      <c r="BD11" s="113">
        <v>231</v>
      </c>
      <c r="BE11" s="113"/>
      <c r="BF11" s="113">
        <v>231</v>
      </c>
      <c r="BG11" s="113">
        <v>218</v>
      </c>
      <c r="BH11" s="113"/>
      <c r="BI11" s="113">
        <v>218</v>
      </c>
      <c r="BJ11" s="113">
        <v>251</v>
      </c>
      <c r="BK11" s="113"/>
      <c r="BL11" s="113">
        <v>251</v>
      </c>
      <c r="BM11" s="113">
        <v>144</v>
      </c>
      <c r="BN11" s="113"/>
      <c r="BO11" s="113">
        <v>144</v>
      </c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07"/>
      <c r="FH11" s="107"/>
      <c r="FI11" s="107"/>
      <c r="FJ11" s="107"/>
      <c r="FK11" s="107"/>
      <c r="FL11" s="107"/>
      <c r="FM11" s="107"/>
      <c r="FN11" s="107"/>
      <c r="FO11" s="107"/>
      <c r="FP11" s="107"/>
      <c r="FQ11" s="107"/>
      <c r="FR11" s="107"/>
      <c r="FS11" s="107"/>
      <c r="FT11" s="107"/>
      <c r="FU11" s="107"/>
      <c r="FV11" s="107"/>
      <c r="FW11" s="107"/>
      <c r="FX11" s="107"/>
      <c r="FY11" s="107"/>
      <c r="FZ11" s="80">
        <f t="shared" si="1"/>
        <v>1980</v>
      </c>
      <c r="GA11" s="80">
        <f t="shared" si="2"/>
        <v>0</v>
      </c>
      <c r="GB11" s="80">
        <f t="shared" si="3"/>
        <v>1980</v>
      </c>
      <c r="GC11" s="34">
        <v>160382</v>
      </c>
      <c r="GD11" s="34">
        <v>0</v>
      </c>
      <c r="GE11" s="34">
        <v>164866</v>
      </c>
      <c r="GF11" s="34">
        <f t="shared" si="0"/>
        <v>162362</v>
      </c>
      <c r="GG11" s="34">
        <f t="shared" si="0"/>
        <v>0</v>
      </c>
      <c r="GH11" s="34">
        <f t="shared" si="0"/>
        <v>166846</v>
      </c>
    </row>
    <row r="12" spans="1:190" s="3" customFormat="1" ht="24.95" customHeight="1">
      <c r="A12" s="14" t="s">
        <v>60</v>
      </c>
      <c r="B12" s="112"/>
      <c r="C12" s="113"/>
      <c r="D12" s="113"/>
      <c r="E12" s="112"/>
      <c r="F12" s="113"/>
      <c r="G12" s="113"/>
      <c r="H12" s="112"/>
      <c r="I12" s="113"/>
      <c r="J12" s="113"/>
      <c r="K12" s="112"/>
      <c r="L12" s="113"/>
      <c r="M12" s="113"/>
      <c r="N12" s="112"/>
      <c r="O12" s="113"/>
      <c r="P12" s="113"/>
      <c r="Q12" s="112"/>
      <c r="R12" s="113"/>
      <c r="S12" s="113"/>
      <c r="T12" s="112"/>
      <c r="U12" s="113"/>
      <c r="V12" s="113"/>
      <c r="W12" s="112"/>
      <c r="X12" s="113"/>
      <c r="Y12" s="113"/>
      <c r="Z12" s="112"/>
      <c r="AA12" s="113"/>
      <c r="AB12" s="113"/>
      <c r="AC12" s="112"/>
      <c r="AD12" s="113"/>
      <c r="AE12" s="113"/>
      <c r="AF12" s="112"/>
      <c r="AG12" s="113"/>
      <c r="AH12" s="113"/>
      <c r="AI12" s="112"/>
      <c r="AJ12" s="113"/>
      <c r="AK12" s="113"/>
      <c r="AL12" s="112">
        <v>118</v>
      </c>
      <c r="AM12" s="113"/>
      <c r="AN12" s="113">
        <v>0</v>
      </c>
      <c r="AO12" s="112">
        <v>139</v>
      </c>
      <c r="AP12" s="113"/>
      <c r="AQ12" s="113">
        <v>0</v>
      </c>
      <c r="AR12" s="112">
        <v>209</v>
      </c>
      <c r="AS12" s="113"/>
      <c r="AT12" s="113">
        <v>0</v>
      </c>
      <c r="AU12" s="112">
        <v>252</v>
      </c>
      <c r="AV12" s="113"/>
      <c r="AW12" s="113">
        <v>197</v>
      </c>
      <c r="AX12" s="112">
        <v>207</v>
      </c>
      <c r="AY12" s="113"/>
      <c r="AZ12" s="113">
        <v>444</v>
      </c>
      <c r="BA12" s="112">
        <v>211</v>
      </c>
      <c r="BB12" s="113"/>
      <c r="BC12" s="113">
        <v>0</v>
      </c>
      <c r="BD12" s="112">
        <v>201</v>
      </c>
      <c r="BE12" s="113"/>
      <c r="BF12" s="113">
        <v>399</v>
      </c>
      <c r="BG12" s="112">
        <v>218</v>
      </c>
      <c r="BH12" s="113"/>
      <c r="BI12" s="113">
        <v>0</v>
      </c>
      <c r="BJ12" s="112">
        <v>251</v>
      </c>
      <c r="BK12" s="113"/>
      <c r="BL12" s="113">
        <v>429</v>
      </c>
      <c r="BM12" s="112">
        <v>123</v>
      </c>
      <c r="BN12" s="113"/>
      <c r="BO12" s="113"/>
      <c r="BP12" s="112"/>
      <c r="BQ12" s="113"/>
      <c r="BR12" s="113"/>
      <c r="BS12" s="112"/>
      <c r="BT12" s="113"/>
      <c r="BU12" s="113"/>
      <c r="BV12" s="112"/>
      <c r="BW12" s="113"/>
      <c r="BX12" s="113"/>
      <c r="BY12" s="112"/>
      <c r="BZ12" s="113"/>
      <c r="CA12" s="113"/>
      <c r="CB12" s="112"/>
      <c r="CC12" s="113"/>
      <c r="CD12" s="113"/>
      <c r="CE12" s="112"/>
      <c r="CF12" s="113"/>
      <c r="CG12" s="113"/>
      <c r="CH12" s="112"/>
      <c r="CI12" s="113"/>
      <c r="CJ12" s="113"/>
      <c r="CK12" s="112"/>
      <c r="CL12" s="113"/>
      <c r="CM12" s="113"/>
      <c r="CN12" s="112"/>
      <c r="CO12" s="113"/>
      <c r="CP12" s="113"/>
      <c r="CQ12" s="112"/>
      <c r="CR12" s="113"/>
      <c r="CS12" s="113"/>
      <c r="CT12" s="112"/>
      <c r="CU12" s="113"/>
      <c r="CV12" s="113"/>
      <c r="CW12" s="112"/>
      <c r="CX12" s="113"/>
      <c r="CY12" s="113"/>
      <c r="CZ12" s="112"/>
      <c r="DA12" s="113"/>
      <c r="DB12" s="113"/>
      <c r="DC12" s="112"/>
      <c r="DD12" s="113"/>
      <c r="DE12" s="113"/>
      <c r="DF12" s="112"/>
      <c r="DG12" s="113"/>
      <c r="DH12" s="113"/>
      <c r="DI12" s="112"/>
      <c r="DJ12" s="113"/>
      <c r="DK12" s="113"/>
      <c r="DL12" s="112"/>
      <c r="DM12" s="113"/>
      <c r="DN12" s="113"/>
      <c r="DO12" s="112"/>
      <c r="DP12" s="113"/>
      <c r="DQ12" s="113"/>
      <c r="DR12" s="106"/>
      <c r="DS12" s="107"/>
      <c r="DT12" s="107"/>
      <c r="DU12" s="106"/>
      <c r="DV12" s="107"/>
      <c r="DW12" s="107"/>
      <c r="DX12" s="106"/>
      <c r="DY12" s="107"/>
      <c r="DZ12" s="107"/>
      <c r="EA12" s="106"/>
      <c r="EB12" s="107"/>
      <c r="EC12" s="107"/>
      <c r="ED12" s="106"/>
      <c r="EE12" s="107"/>
      <c r="EF12" s="107"/>
      <c r="EG12" s="106"/>
      <c r="EH12" s="107"/>
      <c r="EI12" s="107"/>
      <c r="EJ12" s="106"/>
      <c r="EK12" s="107"/>
      <c r="EL12" s="107"/>
      <c r="EM12" s="106"/>
      <c r="EN12" s="107"/>
      <c r="EO12" s="107"/>
      <c r="EP12" s="106"/>
      <c r="EQ12" s="107"/>
      <c r="ER12" s="107"/>
      <c r="ES12" s="106"/>
      <c r="ET12" s="107"/>
      <c r="EU12" s="107"/>
      <c r="EV12" s="106"/>
      <c r="EW12" s="107"/>
      <c r="EX12" s="107"/>
      <c r="EY12" s="106"/>
      <c r="EZ12" s="107"/>
      <c r="FA12" s="107"/>
      <c r="FB12" s="106"/>
      <c r="FC12" s="107"/>
      <c r="FD12" s="107"/>
      <c r="FE12" s="106"/>
      <c r="FF12" s="107"/>
      <c r="FG12" s="107"/>
      <c r="FH12" s="106"/>
      <c r="FI12" s="107"/>
      <c r="FJ12" s="107"/>
      <c r="FK12" s="106"/>
      <c r="FL12" s="107"/>
      <c r="FM12" s="107"/>
      <c r="FN12" s="106"/>
      <c r="FO12" s="107"/>
      <c r="FP12" s="107"/>
      <c r="FQ12" s="106"/>
      <c r="FR12" s="107"/>
      <c r="FS12" s="107"/>
      <c r="FT12" s="106"/>
      <c r="FU12" s="107"/>
      <c r="FV12" s="107"/>
      <c r="FW12" s="106"/>
      <c r="FX12" s="107"/>
      <c r="FY12" s="107"/>
      <c r="FZ12" s="80">
        <f t="shared" si="1"/>
        <v>1929</v>
      </c>
      <c r="GA12" s="80">
        <f t="shared" si="2"/>
        <v>0</v>
      </c>
      <c r="GB12" s="80">
        <f t="shared" si="3"/>
        <v>1469</v>
      </c>
      <c r="GC12" s="34">
        <v>157496</v>
      </c>
      <c r="GD12" s="34">
        <v>0</v>
      </c>
      <c r="GE12" s="34">
        <v>151013</v>
      </c>
      <c r="GF12" s="34">
        <f t="shared" si="0"/>
        <v>159425</v>
      </c>
      <c r="GG12" s="34">
        <f t="shared" si="0"/>
        <v>0</v>
      </c>
      <c r="GH12" s="34">
        <f t="shared" si="0"/>
        <v>152482</v>
      </c>
    </row>
    <row r="13" spans="1:190" s="3" customFormat="1" ht="24.95" hidden="1" customHeight="1">
      <c r="A13" s="5" t="s">
        <v>17</v>
      </c>
      <c r="B13" s="112"/>
      <c r="C13" s="113"/>
      <c r="D13" s="113"/>
      <c r="E13" s="112"/>
      <c r="F13" s="113"/>
      <c r="G13" s="113"/>
      <c r="H13" s="112"/>
      <c r="I13" s="113"/>
      <c r="J13" s="113"/>
      <c r="K13" s="112"/>
      <c r="L13" s="113"/>
      <c r="M13" s="113"/>
      <c r="N13" s="112"/>
      <c r="O13" s="113"/>
      <c r="P13" s="113"/>
      <c r="Q13" s="112"/>
      <c r="R13" s="113"/>
      <c r="S13" s="113"/>
      <c r="T13" s="112"/>
      <c r="U13" s="113"/>
      <c r="V13" s="113"/>
      <c r="W13" s="112"/>
      <c r="X13" s="113"/>
      <c r="Y13" s="113"/>
      <c r="Z13" s="112"/>
      <c r="AA13" s="113"/>
      <c r="AB13" s="113"/>
      <c r="AC13" s="112"/>
      <c r="AD13" s="113"/>
      <c r="AE13" s="113"/>
      <c r="AF13" s="112"/>
      <c r="AG13" s="113"/>
      <c r="AH13" s="113"/>
      <c r="AI13" s="112"/>
      <c r="AJ13" s="113"/>
      <c r="AK13" s="113"/>
      <c r="AL13" s="112"/>
      <c r="AM13" s="113"/>
      <c r="AN13" s="113"/>
      <c r="AO13" s="112"/>
      <c r="AP13" s="113"/>
      <c r="AQ13" s="113"/>
      <c r="AR13" s="112"/>
      <c r="AS13" s="113"/>
      <c r="AT13" s="113"/>
      <c r="AU13" s="112"/>
      <c r="AV13" s="113"/>
      <c r="AW13" s="113"/>
      <c r="AX13" s="112"/>
      <c r="AY13" s="113"/>
      <c r="AZ13" s="113"/>
      <c r="BA13" s="112"/>
      <c r="BB13" s="113"/>
      <c r="BC13" s="113"/>
      <c r="BD13" s="112"/>
      <c r="BE13" s="113"/>
      <c r="BF13" s="113"/>
      <c r="BG13" s="112"/>
      <c r="BH13" s="113"/>
      <c r="BI13" s="113"/>
      <c r="BJ13" s="112"/>
      <c r="BK13" s="113"/>
      <c r="BL13" s="113"/>
      <c r="BM13" s="112"/>
      <c r="BN13" s="113"/>
      <c r="BO13" s="113"/>
      <c r="BP13" s="112"/>
      <c r="BQ13" s="113"/>
      <c r="BR13" s="113"/>
      <c r="BS13" s="112"/>
      <c r="BT13" s="113"/>
      <c r="BU13" s="113"/>
      <c r="BV13" s="112"/>
      <c r="BW13" s="113"/>
      <c r="BX13" s="113"/>
      <c r="BY13" s="112"/>
      <c r="BZ13" s="113"/>
      <c r="CA13" s="113"/>
      <c r="CB13" s="112"/>
      <c r="CC13" s="113"/>
      <c r="CD13" s="113"/>
      <c r="CE13" s="112"/>
      <c r="CF13" s="113"/>
      <c r="CG13" s="113"/>
      <c r="CH13" s="112"/>
      <c r="CI13" s="113"/>
      <c r="CJ13" s="113"/>
      <c r="CK13" s="112"/>
      <c r="CL13" s="113"/>
      <c r="CM13" s="113"/>
      <c r="CN13" s="112"/>
      <c r="CO13" s="113"/>
      <c r="CP13" s="113"/>
      <c r="CQ13" s="112"/>
      <c r="CR13" s="113"/>
      <c r="CS13" s="113"/>
      <c r="CT13" s="112"/>
      <c r="CU13" s="113"/>
      <c r="CV13" s="113"/>
      <c r="CW13" s="112"/>
      <c r="CX13" s="113"/>
      <c r="CY13" s="113"/>
      <c r="CZ13" s="112"/>
      <c r="DA13" s="113"/>
      <c r="DB13" s="113"/>
      <c r="DC13" s="112"/>
      <c r="DD13" s="113"/>
      <c r="DE13" s="113"/>
      <c r="DF13" s="112"/>
      <c r="DG13" s="113"/>
      <c r="DH13" s="113"/>
      <c r="DI13" s="112"/>
      <c r="DJ13" s="113"/>
      <c r="DK13" s="113"/>
      <c r="DL13" s="112"/>
      <c r="DM13" s="113"/>
      <c r="DN13" s="113"/>
      <c r="DO13" s="112"/>
      <c r="DP13" s="113"/>
      <c r="DQ13" s="113"/>
      <c r="DR13" s="106"/>
      <c r="DS13" s="107"/>
      <c r="DT13" s="107"/>
      <c r="DU13" s="106"/>
      <c r="DV13" s="107"/>
      <c r="DW13" s="107"/>
      <c r="DX13" s="106"/>
      <c r="DY13" s="107"/>
      <c r="DZ13" s="107"/>
      <c r="EA13" s="106"/>
      <c r="EB13" s="107"/>
      <c r="EC13" s="107"/>
      <c r="ED13" s="106"/>
      <c r="EE13" s="107"/>
      <c r="EF13" s="107"/>
      <c r="EG13" s="106"/>
      <c r="EH13" s="107"/>
      <c r="EI13" s="107"/>
      <c r="EJ13" s="106"/>
      <c r="EK13" s="107"/>
      <c r="EL13" s="107"/>
      <c r="EM13" s="106"/>
      <c r="EN13" s="107"/>
      <c r="EO13" s="107"/>
      <c r="EP13" s="106"/>
      <c r="EQ13" s="107"/>
      <c r="ER13" s="107"/>
      <c r="ES13" s="106"/>
      <c r="ET13" s="107"/>
      <c r="EU13" s="107"/>
      <c r="EV13" s="106"/>
      <c r="EW13" s="107"/>
      <c r="EX13" s="107"/>
      <c r="EY13" s="106"/>
      <c r="EZ13" s="107"/>
      <c r="FA13" s="107"/>
      <c r="FB13" s="106"/>
      <c r="FC13" s="107"/>
      <c r="FD13" s="107"/>
      <c r="FE13" s="106"/>
      <c r="FF13" s="107"/>
      <c r="FG13" s="107"/>
      <c r="FH13" s="106"/>
      <c r="FI13" s="107"/>
      <c r="FJ13" s="107"/>
      <c r="FK13" s="106"/>
      <c r="FL13" s="107"/>
      <c r="FM13" s="107"/>
      <c r="FN13" s="106"/>
      <c r="FO13" s="107"/>
      <c r="FP13" s="107"/>
      <c r="FQ13" s="106"/>
      <c r="FR13" s="107"/>
      <c r="FS13" s="107"/>
      <c r="FT13" s="106"/>
      <c r="FU13" s="107"/>
      <c r="FV13" s="107"/>
      <c r="FW13" s="106"/>
      <c r="FX13" s="107"/>
      <c r="FY13" s="107"/>
      <c r="FZ13" s="80">
        <f t="shared" si="1"/>
        <v>0</v>
      </c>
      <c r="GA13" s="80">
        <f t="shared" si="2"/>
        <v>0</v>
      </c>
      <c r="GB13" s="22"/>
      <c r="GC13" s="34"/>
      <c r="GD13" s="34"/>
      <c r="GE13" s="34"/>
      <c r="GF13" s="34"/>
      <c r="GG13" s="34"/>
      <c r="GH13" s="34"/>
    </row>
    <row r="14" spans="1:190" s="3" customFormat="1" ht="24.95" customHeight="1">
      <c r="A14" s="12" t="s">
        <v>9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>
        <v>0</v>
      </c>
      <c r="AM14" s="130"/>
      <c r="AN14" s="130"/>
      <c r="AO14" s="130">
        <v>0</v>
      </c>
      <c r="AP14" s="130"/>
      <c r="AQ14" s="130"/>
      <c r="AR14" s="130">
        <v>0</v>
      </c>
      <c r="AS14" s="130"/>
      <c r="AT14" s="130"/>
      <c r="AU14" s="130">
        <v>0</v>
      </c>
      <c r="AV14" s="130"/>
      <c r="AW14" s="130"/>
      <c r="AX14" s="130">
        <v>0</v>
      </c>
      <c r="AY14" s="130"/>
      <c r="AZ14" s="130"/>
      <c r="BA14" s="130">
        <v>0</v>
      </c>
      <c r="BB14" s="130"/>
      <c r="BC14" s="130"/>
      <c r="BD14" s="130">
        <v>0</v>
      </c>
      <c r="BE14" s="130"/>
      <c r="BF14" s="130"/>
      <c r="BG14" s="130">
        <v>0</v>
      </c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  <c r="FO14" s="130"/>
      <c r="FP14" s="130"/>
      <c r="FQ14" s="130"/>
      <c r="FR14" s="130"/>
      <c r="FS14" s="130"/>
      <c r="FT14" s="130"/>
      <c r="FU14" s="130"/>
      <c r="FV14" s="130"/>
      <c r="FW14" s="130"/>
      <c r="FX14" s="130"/>
      <c r="FY14" s="130"/>
      <c r="FZ14" s="130"/>
      <c r="GA14" s="130"/>
      <c r="GB14" s="130"/>
      <c r="GC14" s="130"/>
      <c r="GD14" s="130"/>
      <c r="GE14" s="130"/>
      <c r="GF14" s="130"/>
      <c r="GG14" s="130"/>
      <c r="GH14" s="130"/>
    </row>
    <row r="15" spans="1:190" s="3" customFormat="1" ht="24.95" customHeight="1">
      <c r="A15" s="12" t="s">
        <v>34</v>
      </c>
      <c r="B15" s="130"/>
      <c r="C15" s="130"/>
      <c r="D15" s="130">
        <f>+B15+B16</f>
        <v>0</v>
      </c>
      <c r="E15" s="130"/>
      <c r="F15" s="130"/>
      <c r="G15" s="130">
        <f>+E15+E16</f>
        <v>0</v>
      </c>
      <c r="H15" s="130">
        <v>3040</v>
      </c>
      <c r="I15" s="130"/>
      <c r="J15" s="130">
        <f>+H15+H16</f>
        <v>3040</v>
      </c>
      <c r="K15" s="130">
        <v>3040</v>
      </c>
      <c r="L15" s="130"/>
      <c r="M15" s="130">
        <f>+K15+K16</f>
        <v>3040</v>
      </c>
      <c r="N15" s="130">
        <v>2790</v>
      </c>
      <c r="O15" s="130"/>
      <c r="P15" s="130">
        <f>+N15+N16</f>
        <v>3025</v>
      </c>
      <c r="Q15" s="130"/>
      <c r="R15" s="130"/>
      <c r="S15" s="130">
        <f>+Q15+Q16</f>
        <v>0</v>
      </c>
      <c r="T15" s="130"/>
      <c r="U15" s="130"/>
      <c r="V15" s="130">
        <f>+T15+T16</f>
        <v>0</v>
      </c>
      <c r="W15" s="130"/>
      <c r="X15" s="130"/>
      <c r="Y15" s="130">
        <f>+W15+W16</f>
        <v>0</v>
      </c>
      <c r="Z15" s="130"/>
      <c r="AA15" s="130"/>
      <c r="AB15" s="130">
        <f>+Z15+Z16</f>
        <v>0</v>
      </c>
      <c r="AC15" s="130"/>
      <c r="AD15" s="130"/>
      <c r="AE15" s="130">
        <f>+AC15+AC16</f>
        <v>0</v>
      </c>
      <c r="AF15" s="130">
        <v>2790</v>
      </c>
      <c r="AG15" s="130"/>
      <c r="AH15" s="130">
        <f>+AF15+AF16</f>
        <v>3025</v>
      </c>
      <c r="AI15" s="130">
        <v>2790</v>
      </c>
      <c r="AJ15" s="130"/>
      <c r="AK15" s="130">
        <f>+AI15+AI16</f>
        <v>3025</v>
      </c>
      <c r="AL15" s="130">
        <v>3123</v>
      </c>
      <c r="AM15" s="130"/>
      <c r="AN15" s="130">
        <f>+AL15+AL16</f>
        <v>3130</v>
      </c>
      <c r="AO15" s="130">
        <v>2984</v>
      </c>
      <c r="AP15" s="130"/>
      <c r="AQ15" s="130">
        <f>+AO15+AO16</f>
        <v>3174</v>
      </c>
      <c r="AR15" s="130">
        <v>2923</v>
      </c>
      <c r="AS15" s="130"/>
      <c r="AT15" s="130">
        <f>+AR15+AR16</f>
        <v>3031</v>
      </c>
      <c r="AU15" s="130">
        <v>2956</v>
      </c>
      <c r="AV15" s="130"/>
      <c r="AW15" s="130">
        <f>+AU15+AU16</f>
        <v>2986</v>
      </c>
      <c r="AX15" s="130">
        <v>2784</v>
      </c>
      <c r="AY15" s="130"/>
      <c r="AZ15" s="130">
        <f>+AX15+AX16</f>
        <v>2821</v>
      </c>
      <c r="BA15" s="130">
        <v>2933</v>
      </c>
      <c r="BB15" s="130"/>
      <c r="BC15" s="130">
        <f>+BA15+BA16</f>
        <v>2953</v>
      </c>
      <c r="BD15" s="130">
        <v>2687</v>
      </c>
      <c r="BE15" s="130"/>
      <c r="BF15" s="130">
        <f>+BD15+BD16</f>
        <v>2728</v>
      </c>
      <c r="BG15" s="130">
        <v>2469</v>
      </c>
      <c r="BH15" s="130"/>
      <c r="BI15" s="130">
        <f>+BG15+BG16</f>
        <v>2504</v>
      </c>
      <c r="BJ15" s="130">
        <v>2236</v>
      </c>
      <c r="BK15" s="130"/>
      <c r="BL15" s="130">
        <f>+BJ15+BJ16</f>
        <v>2262</v>
      </c>
      <c r="BM15" s="130">
        <v>2709</v>
      </c>
      <c r="BN15" s="130"/>
      <c r="BO15" s="130">
        <f>+BM15+BM16</f>
        <v>2756</v>
      </c>
      <c r="BP15" s="130"/>
      <c r="BQ15" s="130"/>
      <c r="BR15" s="130">
        <f>+BP15+BP16</f>
        <v>0</v>
      </c>
      <c r="BS15" s="130"/>
      <c r="BT15" s="130"/>
      <c r="BU15" s="130">
        <f>+BS15+BS16</f>
        <v>0</v>
      </c>
      <c r="BV15" s="130"/>
      <c r="BW15" s="130"/>
      <c r="BX15" s="130">
        <f>+BV15+BV16</f>
        <v>0</v>
      </c>
      <c r="BY15" s="130"/>
      <c r="BZ15" s="130"/>
      <c r="CA15" s="130">
        <f>+BY15+BY16</f>
        <v>0</v>
      </c>
      <c r="CB15" s="130"/>
      <c r="CC15" s="130"/>
      <c r="CD15" s="130">
        <f>+CB15+CB16</f>
        <v>0</v>
      </c>
      <c r="CE15" s="130"/>
      <c r="CF15" s="130"/>
      <c r="CG15" s="130">
        <f>+CE15+CE16</f>
        <v>0</v>
      </c>
      <c r="CH15" s="130"/>
      <c r="CI15" s="130"/>
      <c r="CJ15" s="130">
        <f>+CH15+CH16</f>
        <v>0</v>
      </c>
      <c r="CK15" s="130"/>
      <c r="CL15" s="130"/>
      <c r="CM15" s="130">
        <f>+CK15+CK16</f>
        <v>0</v>
      </c>
      <c r="CN15" s="130"/>
      <c r="CO15" s="130"/>
      <c r="CP15" s="130">
        <f>+CN15+CN16</f>
        <v>0</v>
      </c>
      <c r="CQ15" s="130"/>
      <c r="CR15" s="130"/>
      <c r="CS15" s="130">
        <f>+CQ15+CQ16</f>
        <v>0</v>
      </c>
      <c r="CT15" s="130"/>
      <c r="CU15" s="130"/>
      <c r="CV15" s="130">
        <f>+CT15+CT16</f>
        <v>0</v>
      </c>
      <c r="CW15" s="130"/>
      <c r="CX15" s="130"/>
      <c r="CY15" s="130">
        <f>+CW15+CW16</f>
        <v>0</v>
      </c>
      <c r="CZ15" s="130"/>
      <c r="DA15" s="130"/>
      <c r="DB15" s="130">
        <f>+CZ15+CZ16</f>
        <v>0</v>
      </c>
      <c r="DC15" s="130"/>
      <c r="DD15" s="130"/>
      <c r="DE15" s="130">
        <f>+DC15+DC16</f>
        <v>0</v>
      </c>
      <c r="DF15" s="130"/>
      <c r="DG15" s="130"/>
      <c r="DH15" s="130">
        <f>+DF15+DF16</f>
        <v>0</v>
      </c>
      <c r="DI15" s="130"/>
      <c r="DJ15" s="130"/>
      <c r="DK15" s="130">
        <f>+DI15+DI16</f>
        <v>0</v>
      </c>
      <c r="DL15" s="130"/>
      <c r="DM15" s="130"/>
      <c r="DN15" s="130">
        <f>+DL15+DL16</f>
        <v>0</v>
      </c>
      <c r="DO15" s="130"/>
      <c r="DP15" s="130"/>
      <c r="DQ15" s="130">
        <f>+DO15+DO16</f>
        <v>0</v>
      </c>
      <c r="DR15" s="130"/>
      <c r="DS15" s="130"/>
      <c r="DT15" s="130">
        <f>+DR15+DR16</f>
        <v>0</v>
      </c>
      <c r="DU15" s="130"/>
      <c r="DV15" s="130"/>
      <c r="DW15" s="130">
        <f>+DU15+DU16</f>
        <v>0</v>
      </c>
      <c r="DX15" s="130"/>
      <c r="DY15" s="130"/>
      <c r="DZ15" s="130">
        <f>+DX15+DX16</f>
        <v>0</v>
      </c>
      <c r="EA15" s="130"/>
      <c r="EB15" s="130"/>
      <c r="EC15" s="130">
        <f>+EA15+EA16</f>
        <v>0</v>
      </c>
      <c r="ED15" s="130"/>
      <c r="EE15" s="130"/>
      <c r="EF15" s="130">
        <f>+ED15+ED16</f>
        <v>0</v>
      </c>
      <c r="EG15" s="130"/>
      <c r="EH15" s="130"/>
      <c r="EI15" s="130">
        <f>+EG15+EG16</f>
        <v>0</v>
      </c>
      <c r="EJ15" s="130"/>
      <c r="EK15" s="130"/>
      <c r="EL15" s="130">
        <f>+EJ15+EJ16</f>
        <v>0</v>
      </c>
      <c r="EM15" s="130"/>
      <c r="EN15" s="130"/>
      <c r="EO15" s="130">
        <f>+EM15+EM16</f>
        <v>0</v>
      </c>
      <c r="EP15" s="130"/>
      <c r="EQ15" s="130"/>
      <c r="ER15" s="130">
        <f>+EP15+EP16</f>
        <v>0</v>
      </c>
      <c r="ES15" s="130"/>
      <c r="ET15" s="130"/>
      <c r="EU15" s="130">
        <f>+ES15+ES16</f>
        <v>0</v>
      </c>
      <c r="EV15" s="130"/>
      <c r="EW15" s="130"/>
      <c r="EX15" s="130">
        <f>+EV15+EV16</f>
        <v>0</v>
      </c>
      <c r="EY15" s="130"/>
      <c r="EZ15" s="130"/>
      <c r="FA15" s="130">
        <f>+EY15+EY16</f>
        <v>0</v>
      </c>
      <c r="FB15" s="130"/>
      <c r="FC15" s="130"/>
      <c r="FD15" s="130">
        <f>+FB15+FB16</f>
        <v>0</v>
      </c>
      <c r="FE15" s="130"/>
      <c r="FF15" s="130"/>
      <c r="FG15" s="130">
        <f>+FE15+FE16</f>
        <v>0</v>
      </c>
      <c r="FH15" s="130"/>
      <c r="FI15" s="130"/>
      <c r="FJ15" s="130">
        <f>+FH15+FH16</f>
        <v>0</v>
      </c>
      <c r="FK15" s="130"/>
      <c r="FL15" s="130"/>
      <c r="FM15" s="130">
        <f>+FK15+FK16</f>
        <v>0</v>
      </c>
      <c r="FN15" s="130"/>
      <c r="FO15" s="130"/>
      <c r="FP15" s="130">
        <f>+FN15+FN16</f>
        <v>0</v>
      </c>
      <c r="FQ15" s="130"/>
      <c r="FR15" s="130"/>
      <c r="FS15" s="130">
        <f>+FQ15+FQ16</f>
        <v>0</v>
      </c>
      <c r="FT15" s="130"/>
      <c r="FU15" s="130"/>
      <c r="FV15" s="130">
        <f>+FT15+FT16</f>
        <v>0</v>
      </c>
      <c r="FW15" s="130"/>
      <c r="FX15" s="130"/>
      <c r="FY15" s="130">
        <f>+FW15+FW16</f>
        <v>0</v>
      </c>
      <c r="FZ15" s="130"/>
      <c r="GA15" s="130"/>
      <c r="GB15" s="130"/>
      <c r="GC15" s="130"/>
      <c r="GD15" s="130"/>
      <c r="GE15" s="130"/>
      <c r="GF15" s="130"/>
      <c r="GG15" s="130"/>
      <c r="GH15" s="130"/>
    </row>
    <row r="16" spans="1:190" s="3" customFormat="1" ht="24.95" customHeight="1">
      <c r="A16" s="12" t="s">
        <v>12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>
        <v>235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>
        <v>235</v>
      </c>
      <c r="AG16" s="130"/>
      <c r="AH16" s="130"/>
      <c r="AI16" s="130">
        <v>235</v>
      </c>
      <c r="AJ16" s="130"/>
      <c r="AK16" s="130"/>
      <c r="AL16" s="130">
        <v>7</v>
      </c>
      <c r="AM16" s="130"/>
      <c r="AN16" s="130"/>
      <c r="AO16" s="130">
        <v>190</v>
      </c>
      <c r="AP16" s="130"/>
      <c r="AQ16" s="130"/>
      <c r="AR16" s="130">
        <v>108</v>
      </c>
      <c r="AS16" s="130"/>
      <c r="AT16" s="130"/>
      <c r="AU16" s="130">
        <v>30</v>
      </c>
      <c r="AV16" s="130"/>
      <c r="AW16" s="130"/>
      <c r="AX16" s="130">
        <v>37</v>
      </c>
      <c r="AY16" s="130"/>
      <c r="AZ16" s="130"/>
      <c r="BA16" s="130">
        <v>20</v>
      </c>
      <c r="BB16" s="130"/>
      <c r="BC16" s="130"/>
      <c r="BD16" s="130">
        <v>41</v>
      </c>
      <c r="BE16" s="130"/>
      <c r="BF16" s="130"/>
      <c r="BG16" s="130">
        <v>35</v>
      </c>
      <c r="BH16" s="130"/>
      <c r="BI16" s="130"/>
      <c r="BJ16" s="130">
        <v>26</v>
      </c>
      <c r="BK16" s="130"/>
      <c r="BL16" s="130"/>
      <c r="BM16" s="130">
        <v>47</v>
      </c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  <c r="EX16" s="130"/>
      <c r="EY16" s="130"/>
      <c r="EZ16" s="130"/>
      <c r="FA16" s="130"/>
      <c r="FB16" s="130"/>
      <c r="FC16" s="130"/>
      <c r="FD16" s="130"/>
      <c r="FE16" s="130"/>
      <c r="FF16" s="130"/>
      <c r="FG16" s="130"/>
      <c r="FH16" s="130"/>
      <c r="FI16" s="130"/>
      <c r="FJ16" s="130"/>
      <c r="FK16" s="130"/>
      <c r="FL16" s="130"/>
      <c r="FM16" s="130"/>
      <c r="FN16" s="130"/>
      <c r="FO16" s="130"/>
      <c r="FP16" s="130"/>
      <c r="FQ16" s="130"/>
      <c r="FR16" s="130"/>
      <c r="FS16" s="130"/>
      <c r="FT16" s="130"/>
      <c r="FU16" s="130"/>
      <c r="FV16" s="130"/>
      <c r="FW16" s="130"/>
      <c r="FX16" s="130"/>
      <c r="FY16" s="130"/>
      <c r="FZ16" s="130"/>
      <c r="GA16" s="130"/>
      <c r="GB16" s="130"/>
      <c r="GC16" s="130"/>
      <c r="GD16" s="130"/>
      <c r="GE16" s="130"/>
      <c r="GF16" s="130"/>
      <c r="GG16" s="130"/>
      <c r="GH16" s="130"/>
    </row>
    <row r="17" spans="1:190" s="3" customFormat="1" ht="24.95" customHeight="1">
      <c r="A17" s="12" t="s">
        <v>33</v>
      </c>
      <c r="B17" s="131"/>
      <c r="C17" s="132"/>
      <c r="D17" s="133"/>
      <c r="E17" s="131"/>
      <c r="F17" s="132"/>
      <c r="G17" s="133"/>
      <c r="H17" s="131"/>
      <c r="I17" s="132"/>
      <c r="J17" s="133"/>
      <c r="K17" s="131"/>
      <c r="L17" s="132"/>
      <c r="M17" s="133"/>
      <c r="N17" s="131"/>
      <c r="O17" s="132"/>
      <c r="P17" s="133"/>
      <c r="Q17" s="131"/>
      <c r="R17" s="132"/>
      <c r="S17" s="133"/>
      <c r="T17" s="131"/>
      <c r="U17" s="132"/>
      <c r="V17" s="133"/>
      <c r="W17" s="131"/>
      <c r="X17" s="132"/>
      <c r="Y17" s="133"/>
      <c r="Z17" s="131"/>
      <c r="AA17" s="132"/>
      <c r="AB17" s="133"/>
      <c r="AC17" s="131"/>
      <c r="AD17" s="132"/>
      <c r="AE17" s="133"/>
      <c r="AF17" s="131">
        <v>0</v>
      </c>
      <c r="AG17" s="132"/>
      <c r="AH17" s="133"/>
      <c r="AI17" s="131">
        <v>0</v>
      </c>
      <c r="AJ17" s="132"/>
      <c r="AK17" s="133"/>
      <c r="AL17" s="131">
        <v>0</v>
      </c>
      <c r="AM17" s="132"/>
      <c r="AN17" s="133"/>
      <c r="AO17" s="131">
        <v>0</v>
      </c>
      <c r="AP17" s="132"/>
      <c r="AQ17" s="133"/>
      <c r="AR17" s="131">
        <v>0</v>
      </c>
      <c r="AS17" s="132"/>
      <c r="AT17" s="133"/>
      <c r="AU17" s="131">
        <v>0</v>
      </c>
      <c r="AV17" s="132"/>
      <c r="AW17" s="133"/>
      <c r="AX17" s="131">
        <v>0</v>
      </c>
      <c r="AY17" s="132"/>
      <c r="AZ17" s="133"/>
      <c r="BA17" s="131">
        <v>0</v>
      </c>
      <c r="BB17" s="132"/>
      <c r="BC17" s="133"/>
      <c r="BD17" s="131">
        <v>0</v>
      </c>
      <c r="BE17" s="132"/>
      <c r="BF17" s="133"/>
      <c r="BG17" s="131">
        <v>0</v>
      </c>
      <c r="BH17" s="132"/>
      <c r="BI17" s="133"/>
      <c r="BJ17" s="131"/>
      <c r="BK17" s="132"/>
      <c r="BL17" s="133"/>
      <c r="BM17" s="131"/>
      <c r="BN17" s="132"/>
      <c r="BO17" s="133"/>
      <c r="BP17" s="131"/>
      <c r="BQ17" s="132"/>
      <c r="BR17" s="133"/>
      <c r="BS17" s="131"/>
      <c r="BT17" s="132"/>
      <c r="BU17" s="133"/>
      <c r="BV17" s="131"/>
      <c r="BW17" s="132"/>
      <c r="BX17" s="133"/>
      <c r="BY17" s="131"/>
      <c r="BZ17" s="132"/>
      <c r="CA17" s="133"/>
      <c r="CB17" s="131"/>
      <c r="CC17" s="132"/>
      <c r="CD17" s="133"/>
      <c r="CE17" s="131"/>
      <c r="CF17" s="132"/>
      <c r="CG17" s="133"/>
      <c r="CH17" s="131"/>
      <c r="CI17" s="132"/>
      <c r="CJ17" s="133"/>
      <c r="CK17" s="131"/>
      <c r="CL17" s="132"/>
      <c r="CM17" s="133"/>
      <c r="CN17" s="131"/>
      <c r="CO17" s="132"/>
      <c r="CP17" s="133"/>
      <c r="CQ17" s="131"/>
      <c r="CR17" s="132"/>
      <c r="CS17" s="133"/>
      <c r="CT17" s="131"/>
      <c r="CU17" s="132"/>
      <c r="CV17" s="133"/>
      <c r="CW17" s="131"/>
      <c r="CX17" s="132"/>
      <c r="CY17" s="133"/>
      <c r="CZ17" s="131"/>
      <c r="DA17" s="132"/>
      <c r="DB17" s="133"/>
      <c r="DC17" s="131"/>
      <c r="DD17" s="132"/>
      <c r="DE17" s="133"/>
      <c r="DF17" s="131"/>
      <c r="DG17" s="132"/>
      <c r="DH17" s="133"/>
      <c r="DI17" s="131"/>
      <c r="DJ17" s="132"/>
      <c r="DK17" s="133"/>
      <c r="DL17" s="131"/>
      <c r="DM17" s="132"/>
      <c r="DN17" s="133"/>
      <c r="DO17" s="131"/>
      <c r="DP17" s="132"/>
      <c r="DQ17" s="133"/>
      <c r="DR17" s="131"/>
      <c r="DS17" s="132"/>
      <c r="DT17" s="133"/>
      <c r="DU17" s="131"/>
      <c r="DV17" s="132"/>
      <c r="DW17" s="133"/>
      <c r="DX17" s="131"/>
      <c r="DY17" s="132"/>
      <c r="DZ17" s="133"/>
      <c r="EA17" s="131"/>
      <c r="EB17" s="132"/>
      <c r="EC17" s="133"/>
      <c r="ED17" s="131"/>
      <c r="EE17" s="132"/>
      <c r="EF17" s="133"/>
      <c r="EG17" s="131"/>
      <c r="EH17" s="132"/>
      <c r="EI17" s="133"/>
      <c r="EJ17" s="131"/>
      <c r="EK17" s="132"/>
      <c r="EL17" s="133"/>
      <c r="EM17" s="131"/>
      <c r="EN17" s="132"/>
      <c r="EO17" s="133"/>
      <c r="EP17" s="131"/>
      <c r="EQ17" s="132"/>
      <c r="ER17" s="133"/>
      <c r="ES17" s="131"/>
      <c r="ET17" s="132"/>
      <c r="EU17" s="133"/>
      <c r="EV17" s="131"/>
      <c r="EW17" s="132"/>
      <c r="EX17" s="133"/>
      <c r="EY17" s="131"/>
      <c r="EZ17" s="132"/>
      <c r="FA17" s="133"/>
      <c r="FB17" s="131"/>
      <c r="FC17" s="132"/>
      <c r="FD17" s="133"/>
      <c r="FE17" s="131"/>
      <c r="FF17" s="132"/>
      <c r="FG17" s="133"/>
      <c r="FH17" s="131"/>
      <c r="FI17" s="132"/>
      <c r="FJ17" s="133"/>
      <c r="FK17" s="131"/>
      <c r="FL17" s="132"/>
      <c r="FM17" s="133"/>
      <c r="FN17" s="131"/>
      <c r="FO17" s="132"/>
      <c r="FP17" s="133"/>
      <c r="FQ17" s="131"/>
      <c r="FR17" s="132"/>
      <c r="FS17" s="133"/>
      <c r="FT17" s="131"/>
      <c r="FU17" s="132"/>
      <c r="FV17" s="133"/>
      <c r="FW17" s="131"/>
      <c r="FX17" s="132"/>
      <c r="FY17" s="133"/>
      <c r="FZ17" s="130"/>
      <c r="GA17" s="130"/>
      <c r="GB17" s="130"/>
      <c r="GC17" s="130"/>
      <c r="GD17" s="130"/>
      <c r="GE17" s="130"/>
      <c r="GF17" s="130"/>
      <c r="GG17" s="130"/>
      <c r="GH17" s="130"/>
    </row>
    <row r="18" spans="1:190" s="3" customFormat="1" ht="24.95" customHeight="1">
      <c r="A18" s="12" t="s">
        <v>19</v>
      </c>
      <c r="B18" s="130">
        <v>96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>
        <v>272</v>
      </c>
      <c r="X18" s="130"/>
      <c r="Y18" s="130"/>
      <c r="Z18" s="130"/>
      <c r="AA18" s="130"/>
      <c r="AB18" s="130"/>
      <c r="AC18" s="130"/>
      <c r="AD18" s="130"/>
      <c r="AE18" s="130"/>
      <c r="AF18" s="130">
        <v>0</v>
      </c>
      <c r="AG18" s="130"/>
      <c r="AH18" s="130"/>
      <c r="AI18" s="130">
        <v>0</v>
      </c>
      <c r="AJ18" s="130"/>
      <c r="AK18" s="130"/>
      <c r="AL18" s="130">
        <v>217</v>
      </c>
      <c r="AM18" s="130"/>
      <c r="AN18" s="130"/>
      <c r="AO18" s="130">
        <v>9</v>
      </c>
      <c r="AP18" s="130"/>
      <c r="AQ18" s="130"/>
      <c r="AR18" s="130">
        <v>287</v>
      </c>
      <c r="AS18" s="130"/>
      <c r="AT18" s="130"/>
      <c r="AU18" s="130">
        <v>0</v>
      </c>
      <c r="AV18" s="130"/>
      <c r="AW18" s="130"/>
      <c r="AX18" s="130">
        <v>108</v>
      </c>
      <c r="AY18" s="130"/>
      <c r="AZ18" s="130"/>
      <c r="BA18" s="130">
        <v>342</v>
      </c>
      <c r="BB18" s="130"/>
      <c r="BC18" s="130"/>
      <c r="BD18" s="130">
        <v>258</v>
      </c>
      <c r="BE18" s="130"/>
      <c r="BF18" s="130"/>
      <c r="BG18" s="130">
        <v>205</v>
      </c>
      <c r="BH18" s="130"/>
      <c r="BI18" s="130"/>
      <c r="BJ18" s="130">
        <v>175</v>
      </c>
      <c r="BK18" s="130"/>
      <c r="BL18" s="130"/>
      <c r="BM18" s="130">
        <v>95</v>
      </c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  <c r="CT18" s="130"/>
      <c r="CU18" s="130"/>
      <c r="CV18" s="130"/>
      <c r="CW18" s="130"/>
      <c r="CX18" s="130"/>
      <c r="CY18" s="130"/>
      <c r="CZ18" s="130"/>
      <c r="DA18" s="130"/>
      <c r="DB18" s="130"/>
      <c r="DC18" s="130"/>
      <c r="DD18" s="130"/>
      <c r="DE18" s="130"/>
      <c r="DF18" s="130"/>
      <c r="DG18" s="130"/>
      <c r="DH18" s="130"/>
      <c r="DI18" s="130"/>
      <c r="DJ18" s="130"/>
      <c r="DK18" s="130"/>
      <c r="DL18" s="130"/>
      <c r="DM18" s="130"/>
      <c r="DN18" s="130"/>
      <c r="DO18" s="130"/>
      <c r="DP18" s="130"/>
      <c r="DQ18" s="130"/>
      <c r="DR18" s="130"/>
      <c r="DS18" s="130"/>
      <c r="DT18" s="130"/>
      <c r="DU18" s="130"/>
      <c r="DV18" s="130"/>
      <c r="DW18" s="130"/>
      <c r="DX18" s="130"/>
      <c r="DY18" s="130"/>
      <c r="DZ18" s="130"/>
      <c r="EA18" s="130"/>
      <c r="EB18" s="130"/>
      <c r="EC18" s="130"/>
      <c r="ED18" s="130"/>
      <c r="EE18" s="130"/>
      <c r="EF18" s="130"/>
      <c r="EG18" s="130"/>
      <c r="EH18" s="130"/>
      <c r="EI18" s="130"/>
      <c r="EJ18" s="130"/>
      <c r="EK18" s="130"/>
      <c r="EL18" s="130"/>
      <c r="EM18" s="130"/>
      <c r="EN18" s="130"/>
      <c r="EO18" s="130"/>
      <c r="EP18" s="130"/>
      <c r="EQ18" s="130"/>
      <c r="ER18" s="130"/>
      <c r="ES18" s="130"/>
      <c r="ET18" s="130"/>
      <c r="EU18" s="130"/>
      <c r="EV18" s="130"/>
      <c r="EW18" s="130"/>
      <c r="EX18" s="130"/>
      <c r="EY18" s="130"/>
      <c r="EZ18" s="130"/>
      <c r="FA18" s="130"/>
      <c r="FB18" s="130"/>
      <c r="FC18" s="130"/>
      <c r="FD18" s="130"/>
      <c r="FE18" s="130"/>
      <c r="FF18" s="130"/>
      <c r="FG18" s="130"/>
      <c r="FH18" s="130"/>
      <c r="FI18" s="130"/>
      <c r="FJ18" s="130"/>
      <c r="FK18" s="130"/>
      <c r="FL18" s="130"/>
      <c r="FM18" s="130"/>
      <c r="FN18" s="130"/>
      <c r="FO18" s="130"/>
      <c r="FP18" s="130"/>
      <c r="FQ18" s="130"/>
      <c r="FR18" s="130"/>
      <c r="FS18" s="130"/>
      <c r="FT18" s="130"/>
      <c r="FU18" s="130"/>
      <c r="FV18" s="130"/>
      <c r="FW18" s="130"/>
      <c r="FX18" s="130"/>
      <c r="FY18" s="130"/>
      <c r="FZ18" s="130"/>
      <c r="GA18" s="130"/>
      <c r="GB18" s="130"/>
      <c r="GC18" s="130"/>
      <c r="GD18" s="130"/>
      <c r="GE18" s="130"/>
      <c r="GF18" s="130"/>
      <c r="GG18" s="130"/>
      <c r="GH18" s="130"/>
    </row>
    <row r="19" spans="1:190" s="3" customFormat="1" ht="24.95" customHeight="1">
      <c r="A19" s="12" t="s">
        <v>23</v>
      </c>
      <c r="B19" s="130">
        <v>6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>
        <v>18</v>
      </c>
      <c r="U19" s="130"/>
      <c r="V19" s="130"/>
      <c r="W19" s="130">
        <v>24</v>
      </c>
      <c r="X19" s="130"/>
      <c r="Y19" s="130"/>
      <c r="Z19" s="130">
        <v>18</v>
      </c>
      <c r="AA19" s="130"/>
      <c r="AB19" s="130"/>
      <c r="AC19" s="130">
        <v>18</v>
      </c>
      <c r="AD19" s="130"/>
      <c r="AE19" s="130"/>
      <c r="AF19" s="130">
        <v>18</v>
      </c>
      <c r="AG19" s="130"/>
      <c r="AH19" s="130"/>
      <c r="AI19" s="130">
        <v>18</v>
      </c>
      <c r="AJ19" s="130"/>
      <c r="AK19" s="130"/>
      <c r="AL19" s="130">
        <v>12</v>
      </c>
      <c r="AM19" s="130"/>
      <c r="AN19" s="130"/>
      <c r="AO19" s="130">
        <v>12</v>
      </c>
      <c r="AP19" s="130"/>
      <c r="AQ19" s="130"/>
      <c r="AR19" s="130">
        <v>18</v>
      </c>
      <c r="AS19" s="130"/>
      <c r="AT19" s="130"/>
      <c r="AU19" s="130">
        <v>24</v>
      </c>
      <c r="AV19" s="130"/>
      <c r="AW19" s="130"/>
      <c r="AX19" s="130">
        <v>6</v>
      </c>
      <c r="AY19" s="130"/>
      <c r="AZ19" s="130"/>
      <c r="BA19" s="130">
        <v>12</v>
      </c>
      <c r="BB19" s="130"/>
      <c r="BC19" s="130"/>
      <c r="BD19" s="130">
        <v>6</v>
      </c>
      <c r="BE19" s="130"/>
      <c r="BF19" s="130"/>
      <c r="BG19" s="130">
        <v>12</v>
      </c>
      <c r="BH19" s="130"/>
      <c r="BI19" s="130"/>
      <c r="BJ19" s="130">
        <v>12</v>
      </c>
      <c r="BK19" s="130"/>
      <c r="BL19" s="130"/>
      <c r="BM19" s="130">
        <v>6</v>
      </c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  <c r="CT19" s="130"/>
      <c r="CU19" s="130"/>
      <c r="CV19" s="130"/>
      <c r="CW19" s="130"/>
      <c r="CX19" s="130"/>
      <c r="CY19" s="130"/>
      <c r="CZ19" s="130"/>
      <c r="DA19" s="130"/>
      <c r="DB19" s="130"/>
      <c r="DC19" s="130"/>
      <c r="DD19" s="130"/>
      <c r="DE19" s="130"/>
      <c r="DF19" s="130"/>
      <c r="DG19" s="130"/>
      <c r="DH19" s="130"/>
      <c r="DI19" s="130"/>
      <c r="DJ19" s="130"/>
      <c r="DK19" s="130"/>
      <c r="DL19" s="130"/>
      <c r="DM19" s="130"/>
      <c r="DN19" s="130"/>
      <c r="DO19" s="130"/>
      <c r="DP19" s="130"/>
      <c r="DQ19" s="130"/>
      <c r="DR19" s="130"/>
      <c r="DS19" s="130"/>
      <c r="DT19" s="130"/>
      <c r="DU19" s="130"/>
      <c r="DV19" s="130"/>
      <c r="DW19" s="130"/>
      <c r="DX19" s="130"/>
      <c r="DY19" s="130"/>
      <c r="DZ19" s="130"/>
      <c r="EA19" s="130"/>
      <c r="EB19" s="130"/>
      <c r="EC19" s="130"/>
      <c r="ED19" s="130"/>
      <c r="EE19" s="130"/>
      <c r="EF19" s="130"/>
      <c r="EG19" s="130"/>
      <c r="EH19" s="130"/>
      <c r="EI19" s="130"/>
      <c r="EJ19" s="130"/>
      <c r="EK19" s="130"/>
      <c r="EL19" s="130"/>
      <c r="EM19" s="130"/>
      <c r="EN19" s="130"/>
      <c r="EO19" s="130"/>
      <c r="EP19" s="130"/>
      <c r="EQ19" s="130"/>
      <c r="ER19" s="130"/>
      <c r="ES19" s="130"/>
      <c r="ET19" s="130"/>
      <c r="EU19" s="130"/>
      <c r="EV19" s="130"/>
      <c r="EW19" s="130"/>
      <c r="EX19" s="130"/>
      <c r="EY19" s="130"/>
      <c r="EZ19" s="130"/>
      <c r="FA19" s="130"/>
      <c r="FB19" s="130"/>
      <c r="FC19" s="130"/>
      <c r="FD19" s="130"/>
      <c r="FE19" s="130"/>
      <c r="FF19" s="130"/>
      <c r="FG19" s="130"/>
      <c r="FH19" s="130"/>
      <c r="FI19" s="130"/>
      <c r="FJ19" s="130"/>
      <c r="FK19" s="130"/>
      <c r="FL19" s="130"/>
      <c r="FM19" s="130"/>
      <c r="FN19" s="130"/>
      <c r="FO19" s="130"/>
      <c r="FP19" s="130"/>
      <c r="FQ19" s="130"/>
      <c r="FR19" s="130"/>
      <c r="FS19" s="130"/>
      <c r="FT19" s="130"/>
      <c r="FU19" s="130"/>
      <c r="FV19" s="130"/>
      <c r="FW19" s="130"/>
      <c r="FX19" s="130"/>
      <c r="FY19" s="130"/>
      <c r="FZ19" s="130"/>
      <c r="GA19" s="130"/>
      <c r="GB19" s="130"/>
      <c r="GC19" s="130"/>
      <c r="GD19" s="130"/>
      <c r="GE19" s="130"/>
      <c r="GF19" s="130"/>
      <c r="GG19" s="130"/>
      <c r="GH19" s="130"/>
    </row>
    <row r="20" spans="1:190" s="3" customFormat="1" ht="24.95" customHeight="1">
      <c r="A20" s="12" t="s">
        <v>15</v>
      </c>
      <c r="B20" s="130">
        <v>0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>
        <v>0</v>
      </c>
      <c r="X20" s="130"/>
      <c r="Y20" s="130"/>
      <c r="Z20" s="130"/>
      <c r="AA20" s="130"/>
      <c r="AB20" s="130"/>
      <c r="AC20" s="130"/>
      <c r="AD20" s="130"/>
      <c r="AE20" s="130"/>
      <c r="AF20" s="130">
        <v>0</v>
      </c>
      <c r="AG20" s="130"/>
      <c r="AH20" s="130"/>
      <c r="AI20" s="130">
        <v>0</v>
      </c>
      <c r="AJ20" s="130"/>
      <c r="AK20" s="130"/>
      <c r="AL20" s="130">
        <v>18</v>
      </c>
      <c r="AM20" s="130"/>
      <c r="AN20" s="130"/>
      <c r="AO20" s="130">
        <v>34</v>
      </c>
      <c r="AP20" s="130"/>
      <c r="AQ20" s="130"/>
      <c r="AR20" s="130">
        <v>7</v>
      </c>
      <c r="AS20" s="130"/>
      <c r="AT20" s="130"/>
      <c r="AU20" s="130">
        <v>25</v>
      </c>
      <c r="AV20" s="130"/>
      <c r="AW20" s="130"/>
      <c r="AX20" s="130">
        <v>17</v>
      </c>
      <c r="AY20" s="130"/>
      <c r="AZ20" s="130"/>
      <c r="BA20" s="130">
        <v>35</v>
      </c>
      <c r="BB20" s="130"/>
      <c r="BC20" s="130"/>
      <c r="BD20" s="130">
        <v>0</v>
      </c>
      <c r="BE20" s="130"/>
      <c r="BF20" s="130"/>
      <c r="BG20" s="130">
        <v>17</v>
      </c>
      <c r="BH20" s="130"/>
      <c r="BI20" s="130"/>
      <c r="BJ20" s="130"/>
      <c r="BK20" s="130"/>
      <c r="BL20" s="130"/>
      <c r="BM20" s="130">
        <v>11</v>
      </c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  <c r="CT20" s="130"/>
      <c r="CU20" s="130"/>
      <c r="CV20" s="130"/>
      <c r="CW20" s="130"/>
      <c r="CX20" s="130"/>
      <c r="CY20" s="130"/>
      <c r="CZ20" s="130"/>
      <c r="DA20" s="130"/>
      <c r="DB20" s="130"/>
      <c r="DC20" s="130"/>
      <c r="DD20" s="130"/>
      <c r="DE20" s="130"/>
      <c r="DF20" s="130"/>
      <c r="DG20" s="130"/>
      <c r="DH20" s="130"/>
      <c r="DI20" s="130"/>
      <c r="DJ20" s="130"/>
      <c r="DK20" s="130"/>
      <c r="DL20" s="130"/>
      <c r="DM20" s="130"/>
      <c r="DN20" s="130"/>
      <c r="DO20" s="130"/>
      <c r="DP20" s="130"/>
      <c r="DQ20" s="130"/>
      <c r="DR20" s="130"/>
      <c r="DS20" s="130"/>
      <c r="DT20" s="130"/>
      <c r="DU20" s="130"/>
      <c r="DV20" s="130"/>
      <c r="DW20" s="130"/>
      <c r="DX20" s="130"/>
      <c r="DY20" s="130"/>
      <c r="DZ20" s="130"/>
      <c r="EA20" s="130"/>
      <c r="EB20" s="130"/>
      <c r="EC20" s="130"/>
      <c r="ED20" s="130"/>
      <c r="EE20" s="130"/>
      <c r="EF20" s="130"/>
      <c r="EG20" s="130"/>
      <c r="EH20" s="130"/>
      <c r="EI20" s="130"/>
      <c r="EJ20" s="130"/>
      <c r="EK20" s="130"/>
      <c r="EL20" s="130"/>
      <c r="EM20" s="130"/>
      <c r="EN20" s="130"/>
      <c r="EO20" s="130"/>
      <c r="EP20" s="130"/>
      <c r="EQ20" s="130"/>
      <c r="ER20" s="130"/>
      <c r="ES20" s="130"/>
      <c r="ET20" s="130"/>
      <c r="EU20" s="130"/>
      <c r="EV20" s="130"/>
      <c r="EW20" s="130"/>
      <c r="EX20" s="130"/>
      <c r="EY20" s="130"/>
      <c r="EZ20" s="130"/>
      <c r="FA20" s="130"/>
      <c r="FB20" s="130"/>
      <c r="FC20" s="130"/>
      <c r="FD20" s="130"/>
      <c r="FE20" s="130"/>
      <c r="FF20" s="130"/>
      <c r="FG20" s="130"/>
      <c r="FH20" s="130"/>
      <c r="FI20" s="130"/>
      <c r="FJ20" s="130"/>
      <c r="FK20" s="130"/>
      <c r="FL20" s="130"/>
      <c r="FM20" s="130"/>
      <c r="FN20" s="130"/>
      <c r="FO20" s="130"/>
      <c r="FP20" s="130"/>
      <c r="FQ20" s="130"/>
      <c r="FR20" s="130"/>
      <c r="FS20" s="130"/>
      <c r="FT20" s="130"/>
      <c r="FU20" s="130"/>
      <c r="FV20" s="130"/>
      <c r="FW20" s="130"/>
      <c r="FX20" s="130"/>
      <c r="FY20" s="130"/>
      <c r="FZ20" s="130"/>
      <c r="GA20" s="130"/>
      <c r="GB20" s="130"/>
      <c r="GC20" s="130"/>
      <c r="GD20" s="130"/>
      <c r="GE20" s="130"/>
      <c r="GF20" s="130"/>
      <c r="GG20" s="130"/>
      <c r="GH20" s="130"/>
    </row>
    <row r="21" spans="1:190" s="3" customFormat="1" ht="24.95" customHeight="1">
      <c r="A21" s="12" t="s">
        <v>20</v>
      </c>
      <c r="B21" s="130">
        <v>0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>
        <v>0</v>
      </c>
      <c r="X21" s="130"/>
      <c r="Y21" s="130"/>
      <c r="Z21" s="130"/>
      <c r="AA21" s="130"/>
      <c r="AB21" s="130"/>
      <c r="AC21" s="130"/>
      <c r="AD21" s="130"/>
      <c r="AE21" s="130"/>
      <c r="AF21" s="130">
        <v>0</v>
      </c>
      <c r="AG21" s="130"/>
      <c r="AH21" s="130"/>
      <c r="AI21" s="130">
        <v>0</v>
      </c>
      <c r="AJ21" s="130"/>
      <c r="AK21" s="130"/>
      <c r="AL21" s="130">
        <v>78</v>
      </c>
      <c r="AM21" s="130"/>
      <c r="AN21" s="130"/>
      <c r="AO21" s="130">
        <v>197</v>
      </c>
      <c r="AP21" s="130"/>
      <c r="AQ21" s="130"/>
      <c r="AR21" s="130">
        <v>411</v>
      </c>
      <c r="AS21" s="130"/>
      <c r="AT21" s="130"/>
      <c r="AU21" s="130">
        <v>444</v>
      </c>
      <c r="AV21" s="130"/>
      <c r="AW21" s="130"/>
      <c r="AX21" s="130">
        <v>208</v>
      </c>
      <c r="AY21" s="130"/>
      <c r="AZ21" s="130"/>
      <c r="BA21" s="130">
        <v>209</v>
      </c>
      <c r="BB21" s="130"/>
      <c r="BC21" s="130"/>
      <c r="BD21" s="130">
        <v>216</v>
      </c>
      <c r="BE21" s="130"/>
      <c r="BF21" s="130"/>
      <c r="BG21" s="130">
        <v>432</v>
      </c>
      <c r="BH21" s="130"/>
      <c r="BI21" s="130"/>
      <c r="BJ21" s="130">
        <v>249</v>
      </c>
      <c r="BK21" s="130"/>
      <c r="BL21" s="130"/>
      <c r="BM21" s="130">
        <v>376</v>
      </c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  <c r="CT21" s="130"/>
      <c r="CU21" s="130"/>
      <c r="CV21" s="130"/>
      <c r="CW21" s="130"/>
      <c r="CX21" s="130"/>
      <c r="CY21" s="130"/>
      <c r="CZ21" s="130"/>
      <c r="DA21" s="130"/>
      <c r="DB21" s="130"/>
      <c r="DC21" s="130"/>
      <c r="DD21" s="130"/>
      <c r="DE21" s="130"/>
      <c r="DF21" s="130"/>
      <c r="DG21" s="130"/>
      <c r="DH21" s="130"/>
      <c r="DI21" s="130"/>
      <c r="DJ21" s="130"/>
      <c r="DK21" s="130"/>
      <c r="DL21" s="130"/>
      <c r="DM21" s="130"/>
      <c r="DN21" s="130"/>
      <c r="DO21" s="130"/>
      <c r="DP21" s="130"/>
      <c r="DQ21" s="130"/>
      <c r="DR21" s="130"/>
      <c r="DS21" s="130"/>
      <c r="DT21" s="130"/>
      <c r="DU21" s="130"/>
      <c r="DV21" s="130"/>
      <c r="DW21" s="130"/>
      <c r="DX21" s="130"/>
      <c r="DY21" s="130"/>
      <c r="DZ21" s="130"/>
      <c r="EA21" s="130"/>
      <c r="EB21" s="130"/>
      <c r="EC21" s="130"/>
      <c r="ED21" s="130"/>
      <c r="EE21" s="130"/>
      <c r="EF21" s="130"/>
      <c r="EG21" s="130"/>
      <c r="EH21" s="130"/>
      <c r="EI21" s="130"/>
      <c r="EJ21" s="130"/>
      <c r="EK21" s="130"/>
      <c r="EL21" s="130"/>
      <c r="EM21" s="130"/>
      <c r="EN21" s="130"/>
      <c r="EO21" s="130"/>
      <c r="EP21" s="130"/>
      <c r="EQ21" s="130"/>
      <c r="ER21" s="130"/>
      <c r="ES21" s="130"/>
      <c r="ET21" s="130"/>
      <c r="EU21" s="130"/>
      <c r="EV21" s="130"/>
      <c r="EW21" s="130"/>
      <c r="EX21" s="130"/>
      <c r="EY21" s="130"/>
      <c r="EZ21" s="130"/>
      <c r="FA21" s="130"/>
      <c r="FB21" s="130"/>
      <c r="FC21" s="130"/>
      <c r="FD21" s="130"/>
      <c r="FE21" s="130"/>
      <c r="FF21" s="130"/>
      <c r="FG21" s="130"/>
      <c r="FH21" s="130"/>
      <c r="FI21" s="130"/>
      <c r="FJ21" s="130"/>
      <c r="FK21" s="130"/>
      <c r="FL21" s="130"/>
      <c r="FM21" s="130"/>
      <c r="FN21" s="130"/>
      <c r="FO21" s="130"/>
      <c r="FP21" s="130"/>
      <c r="FQ21" s="130"/>
      <c r="FR21" s="130"/>
      <c r="FS21" s="130"/>
      <c r="FT21" s="130"/>
      <c r="FU21" s="130"/>
      <c r="FV21" s="130"/>
      <c r="FW21" s="130"/>
      <c r="FX21" s="130"/>
      <c r="FY21" s="130"/>
      <c r="FZ21" s="130"/>
      <c r="GA21" s="130"/>
      <c r="GB21" s="130"/>
      <c r="GC21" s="130"/>
      <c r="GD21" s="130"/>
      <c r="GE21" s="130"/>
      <c r="GF21" s="130"/>
      <c r="GG21" s="130"/>
      <c r="GH21" s="130"/>
    </row>
    <row r="22" spans="1:190" s="3" customFormat="1" ht="24.95" customHeight="1">
      <c r="A22" s="8" t="s">
        <v>32</v>
      </c>
      <c r="B22" s="114">
        <v>3</v>
      </c>
      <c r="C22" s="114"/>
      <c r="D22" s="105">
        <f>+B22/B8</f>
        <v>2.8571428571428571E-2</v>
      </c>
      <c r="E22" s="114"/>
      <c r="F22" s="114"/>
      <c r="G22" s="105" t="e">
        <f>+E22/E8</f>
        <v>#DIV/0!</v>
      </c>
      <c r="H22" s="114"/>
      <c r="I22" s="114"/>
      <c r="J22" s="105" t="e">
        <f>+H22/H8</f>
        <v>#DIV/0!</v>
      </c>
      <c r="K22" s="114"/>
      <c r="L22" s="114"/>
      <c r="M22" s="105" t="e">
        <f>+K22/K8</f>
        <v>#DIV/0!</v>
      </c>
      <c r="N22" s="114"/>
      <c r="O22" s="114"/>
      <c r="P22" s="105" t="e">
        <f>+N22/N8</f>
        <v>#DIV/0!</v>
      </c>
      <c r="Q22" s="114"/>
      <c r="R22" s="114"/>
      <c r="S22" s="105" t="e">
        <f>+Q22/Q8</f>
        <v>#DIV/0!</v>
      </c>
      <c r="T22" s="114"/>
      <c r="U22" s="114"/>
      <c r="V22" s="105">
        <f>+T22/T8</f>
        <v>0</v>
      </c>
      <c r="W22" s="114">
        <v>21</v>
      </c>
      <c r="X22" s="114"/>
      <c r="Y22" s="105">
        <f>+W22/W8</f>
        <v>9.6330275229357804E-2</v>
      </c>
      <c r="Z22" s="114"/>
      <c r="AA22" s="114"/>
      <c r="AB22" s="105" t="e">
        <f>+Z22/Z8</f>
        <v>#DIV/0!</v>
      </c>
      <c r="AC22" s="114"/>
      <c r="AD22" s="114"/>
      <c r="AE22" s="105" t="e">
        <f>+AC22/AC8</f>
        <v>#DIV/0!</v>
      </c>
      <c r="AF22" s="114"/>
      <c r="AG22" s="114"/>
      <c r="AH22" s="105" t="e">
        <f>+AF22/AF8</f>
        <v>#DIV/0!</v>
      </c>
      <c r="AI22" s="114"/>
      <c r="AJ22" s="114"/>
      <c r="AK22" s="105" t="e">
        <f>+AI22/AI8</f>
        <v>#DIV/0!</v>
      </c>
      <c r="AL22" s="114">
        <v>6</v>
      </c>
      <c r="AM22" s="114">
        <v>22</v>
      </c>
      <c r="AN22" s="105">
        <f>+AL22/AL8</f>
        <v>2.843601895734597E-2</v>
      </c>
      <c r="AO22" s="114"/>
      <c r="AP22" s="114">
        <v>4</v>
      </c>
      <c r="AQ22" s="105" t="e">
        <f>+AO22/AO8</f>
        <v>#DIV/0!</v>
      </c>
      <c r="AR22" s="114">
        <v>6</v>
      </c>
      <c r="AS22" s="114"/>
      <c r="AT22" s="105">
        <f>+AR22/AR8</f>
        <v>2.0689655172413793E-2</v>
      </c>
      <c r="AU22" s="114"/>
      <c r="AV22" s="114"/>
      <c r="AW22" s="105" t="e">
        <f>+AU22/AU8</f>
        <v>#DIV/0!</v>
      </c>
      <c r="AX22" s="114">
        <v>4</v>
      </c>
      <c r="AY22" s="114">
        <v>6</v>
      </c>
      <c r="AZ22" s="105">
        <f>+AX22/AX8</f>
        <v>1.4598540145985401E-2</v>
      </c>
      <c r="BA22" s="114">
        <v>0</v>
      </c>
      <c r="BB22" s="114">
        <v>2</v>
      </c>
      <c r="BC22" s="105">
        <f>+BA22/BA8</f>
        <v>0</v>
      </c>
      <c r="BD22" s="114">
        <v>1</v>
      </c>
      <c r="BE22" s="114">
        <v>3</v>
      </c>
      <c r="BF22" s="105">
        <f>+BD22/BD8</f>
        <v>3.6900369003690036E-3</v>
      </c>
      <c r="BG22" s="114">
        <v>2</v>
      </c>
      <c r="BH22" s="114">
        <v>4</v>
      </c>
      <c r="BI22" s="105">
        <f>+BG22/BG8</f>
        <v>7.8431372549019607E-3</v>
      </c>
      <c r="BJ22" s="114"/>
      <c r="BK22" s="114">
        <v>4</v>
      </c>
      <c r="BL22" s="105">
        <f>+BJ22/BJ8</f>
        <v>0</v>
      </c>
      <c r="BM22" s="114"/>
      <c r="BN22" s="114">
        <v>3</v>
      </c>
      <c r="BO22" s="105">
        <f>+BM22/BM8</f>
        <v>0</v>
      </c>
      <c r="BP22" s="114"/>
      <c r="BQ22" s="114"/>
      <c r="BR22" s="105" t="e">
        <f>+BP22/BP8</f>
        <v>#DIV/0!</v>
      </c>
      <c r="BS22" s="114"/>
      <c r="BT22" s="114"/>
      <c r="BU22" s="105" t="e">
        <f>+BS22/BS8</f>
        <v>#DIV/0!</v>
      </c>
      <c r="BV22" s="114"/>
      <c r="BW22" s="114"/>
      <c r="BX22" s="105" t="e">
        <f>+BV22/BV8</f>
        <v>#DIV/0!</v>
      </c>
      <c r="BY22" s="114"/>
      <c r="BZ22" s="114"/>
      <c r="CA22" s="105" t="e">
        <f>+BY22/BY8</f>
        <v>#DIV/0!</v>
      </c>
      <c r="CB22" s="114"/>
      <c r="CC22" s="114"/>
      <c r="CD22" s="105" t="e">
        <f>+CB22/CB8</f>
        <v>#DIV/0!</v>
      </c>
      <c r="CE22" s="114"/>
      <c r="CF22" s="114"/>
      <c r="CG22" s="105" t="e">
        <f>+CE22/CE8</f>
        <v>#DIV/0!</v>
      </c>
      <c r="CH22" s="114"/>
      <c r="CI22" s="114"/>
      <c r="CJ22" s="105" t="e">
        <f>+CH22/CH8</f>
        <v>#DIV/0!</v>
      </c>
      <c r="CK22" s="114"/>
      <c r="CL22" s="114"/>
      <c r="CM22" s="105" t="e">
        <f>+CK22/CK8</f>
        <v>#DIV/0!</v>
      </c>
      <c r="CN22" s="114"/>
      <c r="CO22" s="114"/>
      <c r="CP22" s="105" t="e">
        <f>+CN22/CN8</f>
        <v>#DIV/0!</v>
      </c>
      <c r="CQ22" s="114"/>
      <c r="CR22" s="114"/>
      <c r="CS22" s="105" t="e">
        <f>+CQ22/CQ8</f>
        <v>#DIV/0!</v>
      </c>
      <c r="CT22" s="114"/>
      <c r="CU22" s="114"/>
      <c r="CV22" s="105" t="e">
        <f>+CT22/CT8</f>
        <v>#DIV/0!</v>
      </c>
      <c r="CW22" s="114"/>
      <c r="CX22" s="114"/>
      <c r="CY22" s="105" t="e">
        <f>+CW22/CW8</f>
        <v>#DIV/0!</v>
      </c>
      <c r="CZ22" s="114"/>
      <c r="DA22" s="114"/>
      <c r="DB22" s="105" t="e">
        <f>+CZ22/CZ8</f>
        <v>#DIV/0!</v>
      </c>
      <c r="DC22" s="114"/>
      <c r="DD22" s="114"/>
      <c r="DE22" s="105" t="e">
        <f>+DC22/DC8</f>
        <v>#DIV/0!</v>
      </c>
      <c r="DF22" s="114"/>
      <c r="DG22" s="114"/>
      <c r="DH22" s="105" t="e">
        <f>+DF22/DF8</f>
        <v>#DIV/0!</v>
      </c>
      <c r="DI22" s="114"/>
      <c r="DJ22" s="114"/>
      <c r="DK22" s="105" t="e">
        <f>+DI22/DI8</f>
        <v>#DIV/0!</v>
      </c>
      <c r="DL22" s="114"/>
      <c r="DM22" s="114"/>
      <c r="DN22" s="105" t="e">
        <f>+DL22/DL8</f>
        <v>#DIV/0!</v>
      </c>
      <c r="DO22" s="114"/>
      <c r="DP22" s="114"/>
      <c r="DQ22" s="105" t="e">
        <f>+DO22/DO8</f>
        <v>#DIV/0!</v>
      </c>
      <c r="DR22" s="108"/>
      <c r="DS22" s="108"/>
      <c r="DT22" s="105" t="e">
        <f>+DR22/DR8</f>
        <v>#DIV/0!</v>
      </c>
      <c r="DU22" s="108"/>
      <c r="DV22" s="108"/>
      <c r="DW22" s="105" t="e">
        <f>+DU22/DU8</f>
        <v>#DIV/0!</v>
      </c>
      <c r="DX22" s="108"/>
      <c r="DY22" s="108"/>
      <c r="DZ22" s="105" t="e">
        <f>+DX22/DX8</f>
        <v>#DIV/0!</v>
      </c>
      <c r="EA22" s="108"/>
      <c r="EB22" s="108"/>
      <c r="EC22" s="105" t="e">
        <f>+EA22/EA8</f>
        <v>#DIV/0!</v>
      </c>
      <c r="ED22" s="108"/>
      <c r="EE22" s="108"/>
      <c r="EF22" s="105" t="e">
        <f>+ED22/ED8</f>
        <v>#DIV/0!</v>
      </c>
      <c r="EG22" s="108"/>
      <c r="EH22" s="108"/>
      <c r="EI22" s="105" t="e">
        <f>+EG22/EG8</f>
        <v>#DIV/0!</v>
      </c>
      <c r="EJ22" s="108"/>
      <c r="EK22" s="108"/>
      <c r="EL22" s="105" t="e">
        <f>+EJ22/EJ8</f>
        <v>#DIV/0!</v>
      </c>
      <c r="EM22" s="108"/>
      <c r="EN22" s="108"/>
      <c r="EO22" s="105" t="e">
        <f>+EM22/EM8</f>
        <v>#DIV/0!</v>
      </c>
      <c r="EP22" s="108"/>
      <c r="EQ22" s="108"/>
      <c r="ER22" s="105" t="e">
        <f>+EP22/EP8</f>
        <v>#DIV/0!</v>
      </c>
      <c r="ES22" s="108"/>
      <c r="ET22" s="108"/>
      <c r="EU22" s="105" t="e">
        <f>+ES22/ES8</f>
        <v>#DIV/0!</v>
      </c>
      <c r="EV22" s="108"/>
      <c r="EW22" s="108"/>
      <c r="EX22" s="105" t="e">
        <f>+EV22/EV8</f>
        <v>#DIV/0!</v>
      </c>
      <c r="EY22" s="108"/>
      <c r="EZ22" s="108"/>
      <c r="FA22" s="105" t="e">
        <f>+EY22/EY8</f>
        <v>#DIV/0!</v>
      </c>
      <c r="FB22" s="108"/>
      <c r="FC22" s="108"/>
      <c r="FD22" s="105" t="e">
        <f>+FB22/FB8</f>
        <v>#DIV/0!</v>
      </c>
      <c r="FE22" s="108"/>
      <c r="FF22" s="108"/>
      <c r="FG22" s="105" t="e">
        <f>+FE22/FE8</f>
        <v>#DIV/0!</v>
      </c>
      <c r="FH22" s="108"/>
      <c r="FI22" s="108"/>
      <c r="FJ22" s="105" t="e">
        <f>+FH22/FH8</f>
        <v>#DIV/0!</v>
      </c>
      <c r="FK22" s="108"/>
      <c r="FL22" s="108"/>
      <c r="FM22" s="105" t="e">
        <f>+FK22/FK8</f>
        <v>#DIV/0!</v>
      </c>
      <c r="FN22" s="108"/>
      <c r="FO22" s="108"/>
      <c r="FP22" s="105" t="e">
        <f>+FN22/FN8</f>
        <v>#DIV/0!</v>
      </c>
      <c r="FQ22" s="108"/>
      <c r="FR22" s="108"/>
      <c r="FS22" s="105" t="e">
        <f>+FQ22/FQ8</f>
        <v>#DIV/0!</v>
      </c>
      <c r="FT22" s="108"/>
      <c r="FU22" s="108"/>
      <c r="FV22" s="105" t="e">
        <f>+FT22/FT8</f>
        <v>#DIV/0!</v>
      </c>
      <c r="FW22" s="108"/>
      <c r="FX22" s="108"/>
      <c r="FY22" s="105" t="e">
        <f>+FW22/FW8</f>
        <v>#DIV/0!</v>
      </c>
      <c r="FZ22" s="79">
        <f>+B22+E22+H22+K22+N22+Q22+T22+W22+Z22+AC22+AF22+AI22+AL22+AO22+AR22+AU22+AX22+BA22+BD22+BG22+BJ22+BM22+BP22+BS22+BV22+BY22+CB22+CE22+CH22+CK22+CN22+CQ22+CT22+CW22+CZ22+DC22+DF22+DI22+DL22+DO22+DR22+DU22+DX22+EA22+ED22+EG22+EJ22+EM22+FB22+FE22+FH22+FK22+FN22+FQ22+FT22+FW22</f>
        <v>43</v>
      </c>
      <c r="GA22" s="79">
        <f>+C22+F22+I22+L22+O22+R22+U22+X22+AA22+AD22+AG22+AJ22+AM22+AP22+AS22+AV22+AY22+BB22+BE22+BH22+BK22+BN22+BQ22+BT22+BW22+BZ22+CC22+CF22+CI22+CL22+CO22+CR22+CU22+CX22+DA22+DD22+DG22+DJ22+DM22+DP22+DS22+DV22+DY22+EB22+EE22+EH22+EK22+EN22+FC22+FF22+FI22+FL22+FO22+FR22+FU22+FX22</f>
        <v>48</v>
      </c>
      <c r="GB22" s="23">
        <f>+FZ22/FZ8</f>
        <v>1.7331721080209594E-2</v>
      </c>
      <c r="GC22" s="34">
        <v>453</v>
      </c>
      <c r="GD22" s="34">
        <v>2300</v>
      </c>
      <c r="GE22" s="35">
        <f>+GC22/GC8</f>
        <v>2.75105669727445E-3</v>
      </c>
      <c r="GF22" s="34">
        <f>+FZ22+GC22</f>
        <v>496</v>
      </c>
      <c r="GG22" s="34">
        <f>+GA22+GD22</f>
        <v>2348</v>
      </c>
      <c r="GH22" s="35">
        <f>+GF22/GF8</f>
        <v>2.9674833228633822E-3</v>
      </c>
    </row>
    <row r="23" spans="1:190" s="3" customFormat="1" ht="24.95" customHeight="1">
      <c r="A23" s="5" t="s">
        <v>5</v>
      </c>
      <c r="B23" s="130"/>
      <c r="C23" s="130"/>
      <c r="D23" s="105">
        <f>+B23/B8</f>
        <v>0</v>
      </c>
      <c r="E23" s="130"/>
      <c r="F23" s="130"/>
      <c r="G23" s="105" t="e">
        <f>+E23/E8</f>
        <v>#DIV/0!</v>
      </c>
      <c r="H23" s="130"/>
      <c r="I23" s="130"/>
      <c r="J23" s="105" t="e">
        <f>+H23/H8</f>
        <v>#DIV/0!</v>
      </c>
      <c r="K23" s="130"/>
      <c r="L23" s="130"/>
      <c r="M23" s="105" t="e">
        <f>+K23/K8</f>
        <v>#DIV/0!</v>
      </c>
      <c r="N23" s="130"/>
      <c r="O23" s="130"/>
      <c r="P23" s="105" t="e">
        <f>+N23/N8</f>
        <v>#DIV/0!</v>
      </c>
      <c r="Q23" s="130"/>
      <c r="R23" s="130"/>
      <c r="S23" s="105" t="e">
        <f>+Q23/Q8</f>
        <v>#DIV/0!</v>
      </c>
      <c r="T23" s="130"/>
      <c r="U23" s="130"/>
      <c r="V23" s="105">
        <f>+T23/T8</f>
        <v>0</v>
      </c>
      <c r="W23" s="130"/>
      <c r="X23" s="130"/>
      <c r="Y23" s="105">
        <f>+W23/W8</f>
        <v>0</v>
      </c>
      <c r="Z23" s="130"/>
      <c r="AA23" s="130"/>
      <c r="AB23" s="105" t="e">
        <f>+Z23/Z8</f>
        <v>#DIV/0!</v>
      </c>
      <c r="AC23" s="130"/>
      <c r="AD23" s="130"/>
      <c r="AE23" s="105" t="e">
        <f>+AC23/AC8</f>
        <v>#DIV/0!</v>
      </c>
      <c r="AF23" s="130"/>
      <c r="AG23" s="130"/>
      <c r="AH23" s="105" t="e">
        <f>+AF23/AF8</f>
        <v>#DIV/0!</v>
      </c>
      <c r="AI23" s="130"/>
      <c r="AJ23" s="130"/>
      <c r="AK23" s="105" t="e">
        <f>+AI23/AI8</f>
        <v>#DIV/0!</v>
      </c>
      <c r="AL23" s="130"/>
      <c r="AM23" s="130"/>
      <c r="AN23" s="105">
        <f>+AL23/AL8</f>
        <v>0</v>
      </c>
      <c r="AO23" s="130"/>
      <c r="AP23" s="130"/>
      <c r="AQ23" s="105" t="e">
        <f>+AO23/AO8</f>
        <v>#DIV/0!</v>
      </c>
      <c r="AR23" s="130">
        <v>2</v>
      </c>
      <c r="AS23" s="130"/>
      <c r="AT23" s="105">
        <f>+AR23/AR8</f>
        <v>6.8965517241379309E-3</v>
      </c>
      <c r="AU23" s="130"/>
      <c r="AV23" s="130"/>
      <c r="AW23" s="105" t="e">
        <f>+AU23/AU8</f>
        <v>#DIV/0!</v>
      </c>
      <c r="AX23" s="130">
        <v>1</v>
      </c>
      <c r="AY23" s="130"/>
      <c r="AZ23" s="105">
        <f>+AX23/AX8</f>
        <v>3.6496350364963502E-3</v>
      </c>
      <c r="BA23" s="130">
        <v>0</v>
      </c>
      <c r="BB23" s="130"/>
      <c r="BC23" s="105">
        <f>+BA23/BA8</f>
        <v>0</v>
      </c>
      <c r="BD23" s="130"/>
      <c r="BE23" s="130"/>
      <c r="BF23" s="105">
        <f>+BD23/BD8</f>
        <v>0</v>
      </c>
      <c r="BG23" s="130"/>
      <c r="BH23" s="130"/>
      <c r="BI23" s="105">
        <f>+BG23/BG8</f>
        <v>0</v>
      </c>
      <c r="BJ23" s="130"/>
      <c r="BK23" s="130"/>
      <c r="BL23" s="105">
        <f>+BJ23/BJ8</f>
        <v>0</v>
      </c>
      <c r="BM23" s="130"/>
      <c r="BN23" s="130"/>
      <c r="BO23" s="105">
        <f>+BM23/BM8</f>
        <v>0</v>
      </c>
      <c r="BP23" s="130"/>
      <c r="BQ23" s="130"/>
      <c r="BR23" s="105" t="e">
        <f>+BP23/BP8</f>
        <v>#DIV/0!</v>
      </c>
      <c r="BS23" s="130"/>
      <c r="BT23" s="130"/>
      <c r="BU23" s="105" t="e">
        <f>+BS23/BS8</f>
        <v>#DIV/0!</v>
      </c>
      <c r="BV23" s="130"/>
      <c r="BW23" s="130"/>
      <c r="BX23" s="105" t="e">
        <f>+BV23/BV8</f>
        <v>#DIV/0!</v>
      </c>
      <c r="BY23" s="130"/>
      <c r="BZ23" s="130"/>
      <c r="CA23" s="105" t="e">
        <f>+BY23/BY8</f>
        <v>#DIV/0!</v>
      </c>
      <c r="CB23" s="130"/>
      <c r="CC23" s="130"/>
      <c r="CD23" s="105" t="e">
        <f>+CB23/CB8</f>
        <v>#DIV/0!</v>
      </c>
      <c r="CE23" s="130"/>
      <c r="CF23" s="130"/>
      <c r="CG23" s="105" t="e">
        <f>+CE23/CE8</f>
        <v>#DIV/0!</v>
      </c>
      <c r="CH23" s="130"/>
      <c r="CI23" s="130"/>
      <c r="CJ23" s="105" t="e">
        <f>+CH23/CH8</f>
        <v>#DIV/0!</v>
      </c>
      <c r="CK23" s="130"/>
      <c r="CL23" s="130"/>
      <c r="CM23" s="105" t="e">
        <f>+CK23/CK8</f>
        <v>#DIV/0!</v>
      </c>
      <c r="CN23" s="130"/>
      <c r="CO23" s="130"/>
      <c r="CP23" s="105" t="e">
        <f>+CN23/CN8</f>
        <v>#DIV/0!</v>
      </c>
      <c r="CQ23" s="130"/>
      <c r="CR23" s="130"/>
      <c r="CS23" s="105" t="e">
        <f>+CQ23/CQ8</f>
        <v>#DIV/0!</v>
      </c>
      <c r="CT23" s="130"/>
      <c r="CU23" s="130"/>
      <c r="CV23" s="105" t="e">
        <f>+CT23/CT8</f>
        <v>#DIV/0!</v>
      </c>
      <c r="CW23" s="130"/>
      <c r="CX23" s="130"/>
      <c r="CY23" s="105" t="e">
        <f>+CW23/CW8</f>
        <v>#DIV/0!</v>
      </c>
      <c r="CZ23" s="130"/>
      <c r="DA23" s="130"/>
      <c r="DB23" s="105" t="e">
        <f>+CZ23/CZ8</f>
        <v>#DIV/0!</v>
      </c>
      <c r="DC23" s="130"/>
      <c r="DD23" s="130"/>
      <c r="DE23" s="105" t="e">
        <f>+DC23/DC8</f>
        <v>#DIV/0!</v>
      </c>
      <c r="DF23" s="130"/>
      <c r="DG23" s="130"/>
      <c r="DH23" s="105" t="e">
        <f>+DF23/DF8</f>
        <v>#DIV/0!</v>
      </c>
      <c r="DI23" s="130"/>
      <c r="DJ23" s="130"/>
      <c r="DK23" s="105" t="e">
        <f>+DI23/DI8</f>
        <v>#DIV/0!</v>
      </c>
      <c r="DL23" s="130"/>
      <c r="DM23" s="130"/>
      <c r="DN23" s="105" t="e">
        <f>+DL23/DL8</f>
        <v>#DIV/0!</v>
      </c>
      <c r="DO23" s="130"/>
      <c r="DP23" s="130"/>
      <c r="DQ23" s="105" t="e">
        <f>+DO23/DO8</f>
        <v>#DIV/0!</v>
      </c>
      <c r="DR23" s="130"/>
      <c r="DS23" s="130"/>
      <c r="DT23" s="105" t="e">
        <f>+DR23/DR8</f>
        <v>#DIV/0!</v>
      </c>
      <c r="DU23" s="130"/>
      <c r="DV23" s="130"/>
      <c r="DW23" s="105" t="e">
        <f>+DU23/DU8</f>
        <v>#DIV/0!</v>
      </c>
      <c r="DX23" s="130"/>
      <c r="DY23" s="130"/>
      <c r="DZ23" s="105" t="e">
        <f>+DX23/DX8</f>
        <v>#DIV/0!</v>
      </c>
      <c r="EA23" s="130"/>
      <c r="EB23" s="130"/>
      <c r="EC23" s="105" t="e">
        <f>+EA23/EA8</f>
        <v>#DIV/0!</v>
      </c>
      <c r="ED23" s="130"/>
      <c r="EE23" s="130"/>
      <c r="EF23" s="105" t="e">
        <f>+ED23/ED8</f>
        <v>#DIV/0!</v>
      </c>
      <c r="EG23" s="130"/>
      <c r="EH23" s="130"/>
      <c r="EI23" s="105" t="e">
        <f>+EG23/EG8</f>
        <v>#DIV/0!</v>
      </c>
      <c r="EJ23" s="130"/>
      <c r="EK23" s="130"/>
      <c r="EL23" s="105" t="e">
        <f>+EJ23/EJ8</f>
        <v>#DIV/0!</v>
      </c>
      <c r="EM23" s="130"/>
      <c r="EN23" s="130"/>
      <c r="EO23" s="105" t="e">
        <f>+EM23/EM8</f>
        <v>#DIV/0!</v>
      </c>
      <c r="EP23" s="130"/>
      <c r="EQ23" s="130"/>
      <c r="ER23" s="105" t="e">
        <f>+EP23/EP8</f>
        <v>#DIV/0!</v>
      </c>
      <c r="ES23" s="130"/>
      <c r="ET23" s="130"/>
      <c r="EU23" s="105" t="e">
        <f>+ES23/ES8</f>
        <v>#DIV/0!</v>
      </c>
      <c r="EV23" s="130"/>
      <c r="EW23" s="130"/>
      <c r="EX23" s="105" t="e">
        <f>+EV23/EV8</f>
        <v>#DIV/0!</v>
      </c>
      <c r="EY23" s="130"/>
      <c r="EZ23" s="130"/>
      <c r="FA23" s="105" t="e">
        <f>+EY23/EY8</f>
        <v>#DIV/0!</v>
      </c>
      <c r="FB23" s="130"/>
      <c r="FC23" s="130"/>
      <c r="FD23" s="105" t="e">
        <f>+FB23/FB8</f>
        <v>#DIV/0!</v>
      </c>
      <c r="FE23" s="130"/>
      <c r="FF23" s="130"/>
      <c r="FG23" s="105" t="e">
        <f>+FE23/FE8</f>
        <v>#DIV/0!</v>
      </c>
      <c r="FH23" s="130"/>
      <c r="FI23" s="130"/>
      <c r="FJ23" s="105" t="e">
        <f>+FH23/FH8</f>
        <v>#DIV/0!</v>
      </c>
      <c r="FK23" s="130"/>
      <c r="FL23" s="130"/>
      <c r="FM23" s="105" t="e">
        <f>+FK23/FK8</f>
        <v>#DIV/0!</v>
      </c>
      <c r="FN23" s="130"/>
      <c r="FO23" s="130"/>
      <c r="FP23" s="105" t="e">
        <f>+FN23/FN8</f>
        <v>#DIV/0!</v>
      </c>
      <c r="FQ23" s="130"/>
      <c r="FR23" s="130"/>
      <c r="FS23" s="105" t="e">
        <f>+FQ23/FQ8</f>
        <v>#DIV/0!</v>
      </c>
      <c r="FT23" s="130"/>
      <c r="FU23" s="130"/>
      <c r="FV23" s="105" t="e">
        <f>+FT23/FT8</f>
        <v>#DIV/0!</v>
      </c>
      <c r="FW23" s="130"/>
      <c r="FX23" s="130"/>
      <c r="FY23" s="105" t="e">
        <f>+FW23/FW8</f>
        <v>#DIV/0!</v>
      </c>
      <c r="FZ23" s="130">
        <f>+B23+E23+H23+K23+N23+Q23+T23+W23+Z23+AC23+AF23+AI23+AL23+AO23+AR23+AU23+AX23+BA23+BD23+BG23+BJ23+BM23+BP23+BS23+BV23+BY23+CB23+CE23+CH23+CK23+CN23+CQ23+CT23+CW23+CZ23+DC23+DF23+DI23+DL23+DO23+DR23+DU23+DX23+EA23+ED23+EG23+EJ23+EM23+FB23+FE23+FH23+FK23+FN23+FQ23+FT23+FW23</f>
        <v>3</v>
      </c>
      <c r="GA23" s="130"/>
      <c r="GB23" s="23">
        <f>+FZ23/FZ8</f>
        <v>1.2091898428053204E-3</v>
      </c>
      <c r="GC23" s="130">
        <v>144</v>
      </c>
      <c r="GD23" s="130"/>
      <c r="GE23" s="35">
        <f>+GC23/GC8</f>
        <v>8.7450808919982512E-4</v>
      </c>
      <c r="GF23" s="130">
        <f>+FZ23+GC23</f>
        <v>147</v>
      </c>
      <c r="GG23" s="130"/>
      <c r="GH23" s="35">
        <f>+GF23/GF8</f>
        <v>8.7947590415507493E-4</v>
      </c>
    </row>
    <row r="24" spans="1:190" s="3" customFormat="1" ht="24.95" customHeight="1">
      <c r="A24" s="6" t="s">
        <v>2</v>
      </c>
      <c r="B24" s="131"/>
      <c r="C24" s="132"/>
      <c r="D24" s="133"/>
      <c r="E24" s="131"/>
      <c r="F24" s="132"/>
      <c r="G24" s="133"/>
      <c r="H24" s="131"/>
      <c r="I24" s="132"/>
      <c r="J24" s="133"/>
      <c r="K24" s="131"/>
      <c r="L24" s="132"/>
      <c r="M24" s="133"/>
      <c r="N24" s="131"/>
      <c r="O24" s="132"/>
      <c r="P24" s="133"/>
      <c r="Q24" s="131"/>
      <c r="R24" s="132"/>
      <c r="S24" s="133"/>
      <c r="T24" s="131"/>
      <c r="U24" s="132"/>
      <c r="V24" s="133"/>
      <c r="W24" s="131"/>
      <c r="X24" s="132"/>
      <c r="Y24" s="133"/>
      <c r="Z24" s="131"/>
      <c r="AA24" s="132"/>
      <c r="AB24" s="133"/>
      <c r="AC24" s="131"/>
      <c r="AD24" s="132"/>
      <c r="AE24" s="133"/>
      <c r="AF24" s="131"/>
      <c r="AG24" s="132"/>
      <c r="AH24" s="133"/>
      <c r="AI24" s="131"/>
      <c r="AJ24" s="132"/>
      <c r="AK24" s="133"/>
      <c r="AL24" s="131"/>
      <c r="AM24" s="132"/>
      <c r="AN24" s="133"/>
      <c r="AO24" s="131"/>
      <c r="AP24" s="132"/>
      <c r="AQ24" s="133"/>
      <c r="AR24" s="131"/>
      <c r="AS24" s="132"/>
      <c r="AT24" s="133"/>
      <c r="AU24" s="131"/>
      <c r="AV24" s="132"/>
      <c r="AW24" s="133"/>
      <c r="AX24" s="131">
        <v>0</v>
      </c>
      <c r="AY24" s="132"/>
      <c r="AZ24" s="133"/>
      <c r="BA24" s="131">
        <v>0</v>
      </c>
      <c r="BB24" s="132"/>
      <c r="BC24" s="133"/>
      <c r="BD24" s="131"/>
      <c r="BE24" s="132"/>
      <c r="BF24" s="133"/>
      <c r="BG24" s="131"/>
      <c r="BH24" s="132"/>
      <c r="BI24" s="133"/>
      <c r="BJ24" s="131"/>
      <c r="BK24" s="132"/>
      <c r="BL24" s="133"/>
      <c r="BM24" s="131"/>
      <c r="BN24" s="132"/>
      <c r="BO24" s="133"/>
      <c r="BP24" s="131"/>
      <c r="BQ24" s="132"/>
      <c r="BR24" s="133"/>
      <c r="BS24" s="131"/>
      <c r="BT24" s="132"/>
      <c r="BU24" s="133"/>
      <c r="BV24" s="131"/>
      <c r="BW24" s="132"/>
      <c r="BX24" s="133"/>
      <c r="BY24" s="131"/>
      <c r="BZ24" s="132"/>
      <c r="CA24" s="133"/>
      <c r="CB24" s="131"/>
      <c r="CC24" s="132"/>
      <c r="CD24" s="133"/>
      <c r="CE24" s="131"/>
      <c r="CF24" s="132"/>
      <c r="CG24" s="133"/>
      <c r="CH24" s="131"/>
      <c r="CI24" s="132"/>
      <c r="CJ24" s="133"/>
      <c r="CK24" s="131"/>
      <c r="CL24" s="132"/>
      <c r="CM24" s="133"/>
      <c r="CN24" s="131"/>
      <c r="CO24" s="132"/>
      <c r="CP24" s="133"/>
      <c r="CQ24" s="131"/>
      <c r="CR24" s="132"/>
      <c r="CS24" s="133"/>
      <c r="CT24" s="131"/>
      <c r="CU24" s="132"/>
      <c r="CV24" s="133"/>
      <c r="CW24" s="131"/>
      <c r="CX24" s="132"/>
      <c r="CY24" s="133"/>
      <c r="CZ24" s="131"/>
      <c r="DA24" s="132"/>
      <c r="DB24" s="133"/>
      <c r="DC24" s="131"/>
      <c r="DD24" s="132"/>
      <c r="DE24" s="133"/>
      <c r="DF24" s="131"/>
      <c r="DG24" s="132"/>
      <c r="DH24" s="133"/>
      <c r="DI24" s="131"/>
      <c r="DJ24" s="132"/>
      <c r="DK24" s="133"/>
      <c r="DL24" s="131"/>
      <c r="DM24" s="132"/>
      <c r="DN24" s="133"/>
      <c r="DO24" s="131"/>
      <c r="DP24" s="132"/>
      <c r="DQ24" s="133"/>
      <c r="DR24" s="131"/>
      <c r="DS24" s="132"/>
      <c r="DT24" s="133"/>
      <c r="DU24" s="131"/>
      <c r="DV24" s="132"/>
      <c r="DW24" s="133"/>
      <c r="DX24" s="131"/>
      <c r="DY24" s="132"/>
      <c r="DZ24" s="133"/>
      <c r="EA24" s="131"/>
      <c r="EB24" s="132"/>
      <c r="EC24" s="133"/>
      <c r="ED24" s="131"/>
      <c r="EE24" s="132"/>
      <c r="EF24" s="133"/>
      <c r="EG24" s="131"/>
      <c r="EH24" s="132"/>
      <c r="EI24" s="133"/>
      <c r="EJ24" s="131"/>
      <c r="EK24" s="132"/>
      <c r="EL24" s="133"/>
      <c r="EM24" s="131"/>
      <c r="EN24" s="132"/>
      <c r="EO24" s="133"/>
      <c r="EP24" s="131"/>
      <c r="EQ24" s="132"/>
      <c r="ER24" s="133"/>
      <c r="ES24" s="131"/>
      <c r="ET24" s="132"/>
      <c r="EU24" s="133"/>
      <c r="EV24" s="131"/>
      <c r="EW24" s="132"/>
      <c r="EX24" s="133"/>
      <c r="EY24" s="131"/>
      <c r="EZ24" s="132"/>
      <c r="FA24" s="133"/>
      <c r="FB24" s="131"/>
      <c r="FC24" s="132"/>
      <c r="FD24" s="133"/>
      <c r="FE24" s="131"/>
      <c r="FF24" s="132"/>
      <c r="FG24" s="133"/>
      <c r="FH24" s="131"/>
      <c r="FI24" s="132"/>
      <c r="FJ24" s="133"/>
      <c r="FK24" s="131"/>
      <c r="FL24" s="132"/>
      <c r="FM24" s="133"/>
      <c r="FN24" s="131"/>
      <c r="FO24" s="132"/>
      <c r="FP24" s="133"/>
      <c r="FQ24" s="131"/>
      <c r="FR24" s="132"/>
      <c r="FS24" s="133"/>
      <c r="FT24" s="131"/>
      <c r="FU24" s="132"/>
      <c r="FV24" s="133"/>
      <c r="FW24" s="131"/>
      <c r="FX24" s="132"/>
      <c r="FY24" s="133"/>
      <c r="FZ24" s="130"/>
      <c r="GA24" s="130"/>
      <c r="GB24" s="130"/>
      <c r="GC24" s="130"/>
      <c r="GD24" s="130"/>
      <c r="GE24" s="130"/>
      <c r="GF24" s="130"/>
      <c r="GG24" s="130"/>
      <c r="GH24" s="130"/>
    </row>
    <row r="25" spans="1:190" s="3" customFormat="1" ht="24.95" customHeight="1">
      <c r="A25" s="5" t="s">
        <v>6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>
        <v>0</v>
      </c>
      <c r="AY25" s="130"/>
      <c r="AZ25" s="130"/>
      <c r="BA25" s="130">
        <v>0</v>
      </c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  <c r="CT25" s="130"/>
      <c r="CU25" s="130"/>
      <c r="CV25" s="130"/>
      <c r="CW25" s="130"/>
      <c r="CX25" s="130"/>
      <c r="CY25" s="130"/>
      <c r="CZ25" s="130"/>
      <c r="DA25" s="130"/>
      <c r="DB25" s="130"/>
      <c r="DC25" s="130"/>
      <c r="DD25" s="130"/>
      <c r="DE25" s="130"/>
      <c r="DF25" s="130"/>
      <c r="DG25" s="130"/>
      <c r="DH25" s="130"/>
      <c r="DI25" s="130"/>
      <c r="DJ25" s="130"/>
      <c r="DK25" s="130"/>
      <c r="DL25" s="130"/>
      <c r="DM25" s="130"/>
      <c r="DN25" s="130"/>
      <c r="DO25" s="130"/>
      <c r="DP25" s="130"/>
      <c r="DQ25" s="130"/>
      <c r="DR25" s="130"/>
      <c r="DS25" s="130"/>
      <c r="DT25" s="130"/>
      <c r="DU25" s="130"/>
      <c r="DV25" s="130"/>
      <c r="DW25" s="130"/>
      <c r="DX25" s="130"/>
      <c r="DY25" s="130"/>
      <c r="DZ25" s="130"/>
      <c r="EA25" s="130"/>
      <c r="EB25" s="130"/>
      <c r="EC25" s="130"/>
      <c r="ED25" s="130"/>
      <c r="EE25" s="130"/>
      <c r="EF25" s="130"/>
      <c r="EG25" s="130"/>
      <c r="EH25" s="130"/>
      <c r="EI25" s="130"/>
      <c r="EJ25" s="130"/>
      <c r="EK25" s="130"/>
      <c r="EL25" s="130"/>
      <c r="EM25" s="130"/>
      <c r="EN25" s="130"/>
      <c r="EO25" s="130"/>
      <c r="EP25" s="130"/>
      <c r="EQ25" s="130"/>
      <c r="ER25" s="130"/>
      <c r="ES25" s="130"/>
      <c r="ET25" s="130"/>
      <c r="EU25" s="130"/>
      <c r="EV25" s="130"/>
      <c r="EW25" s="130"/>
      <c r="EX25" s="130"/>
      <c r="EY25" s="130"/>
      <c r="EZ25" s="130"/>
      <c r="FA25" s="130"/>
      <c r="FB25" s="130"/>
      <c r="FC25" s="130"/>
      <c r="FD25" s="130"/>
      <c r="FE25" s="130"/>
      <c r="FF25" s="130"/>
      <c r="FG25" s="130"/>
      <c r="FH25" s="130"/>
      <c r="FI25" s="130"/>
      <c r="FJ25" s="130"/>
      <c r="FK25" s="130"/>
      <c r="FL25" s="130"/>
      <c r="FM25" s="130"/>
      <c r="FN25" s="130"/>
      <c r="FO25" s="130"/>
      <c r="FP25" s="130"/>
      <c r="FQ25" s="130"/>
      <c r="FR25" s="130"/>
      <c r="FS25" s="130"/>
      <c r="FT25" s="130"/>
      <c r="FU25" s="130"/>
      <c r="FV25" s="130"/>
      <c r="FW25" s="130"/>
      <c r="FX25" s="130"/>
      <c r="FY25" s="130"/>
      <c r="FZ25" s="130"/>
      <c r="GA25" s="130"/>
      <c r="GB25" s="130"/>
      <c r="GC25" s="130"/>
      <c r="GD25" s="130"/>
      <c r="GE25" s="130"/>
      <c r="GF25" s="130"/>
      <c r="GG25" s="130"/>
      <c r="GH25" s="130"/>
    </row>
    <row r="26" spans="1:190" s="3" customFormat="1" ht="24.95" customHeight="1" thickBot="1">
      <c r="A26" s="11" t="s">
        <v>7</v>
      </c>
      <c r="B26" s="134"/>
      <c r="C26" s="135"/>
      <c r="D26" s="18">
        <f>+B26/B8</f>
        <v>0</v>
      </c>
      <c r="E26" s="134"/>
      <c r="F26" s="135"/>
      <c r="G26" s="18" t="e">
        <f>+E26/E8</f>
        <v>#DIV/0!</v>
      </c>
      <c r="H26" s="134"/>
      <c r="I26" s="135"/>
      <c r="J26" s="18" t="e">
        <f>+H26/H8</f>
        <v>#DIV/0!</v>
      </c>
      <c r="K26" s="134"/>
      <c r="L26" s="135"/>
      <c r="M26" s="18" t="e">
        <f>+K26/K8</f>
        <v>#DIV/0!</v>
      </c>
      <c r="N26" s="134"/>
      <c r="O26" s="135"/>
      <c r="P26" s="18" t="e">
        <f>+N26/N8</f>
        <v>#DIV/0!</v>
      </c>
      <c r="Q26" s="134"/>
      <c r="R26" s="135"/>
      <c r="S26" s="18" t="e">
        <f>+Q26/Q8</f>
        <v>#DIV/0!</v>
      </c>
      <c r="T26" s="134"/>
      <c r="U26" s="135"/>
      <c r="V26" s="18">
        <f>+T26/T8</f>
        <v>0</v>
      </c>
      <c r="W26" s="134"/>
      <c r="X26" s="135"/>
      <c r="Y26" s="18">
        <f>+W26/W8</f>
        <v>0</v>
      </c>
      <c r="Z26" s="134"/>
      <c r="AA26" s="135"/>
      <c r="AB26" s="18" t="e">
        <f>+Z26/Z8</f>
        <v>#DIV/0!</v>
      </c>
      <c r="AC26" s="134"/>
      <c r="AD26" s="135"/>
      <c r="AE26" s="18" t="e">
        <f>+AC26/AC8</f>
        <v>#DIV/0!</v>
      </c>
      <c r="AF26" s="134"/>
      <c r="AG26" s="135"/>
      <c r="AH26" s="18" t="e">
        <f>+AF26/AF8</f>
        <v>#DIV/0!</v>
      </c>
      <c r="AI26" s="134"/>
      <c r="AJ26" s="135"/>
      <c r="AK26" s="18" t="e">
        <f>+AI26/AI8</f>
        <v>#DIV/0!</v>
      </c>
      <c r="AL26" s="134"/>
      <c r="AM26" s="135"/>
      <c r="AN26" s="18">
        <f>+AL26/AL8</f>
        <v>0</v>
      </c>
      <c r="AO26" s="134"/>
      <c r="AP26" s="135"/>
      <c r="AQ26" s="18" t="e">
        <f>+AO26/AO8</f>
        <v>#DIV/0!</v>
      </c>
      <c r="AR26" s="134"/>
      <c r="AS26" s="135"/>
      <c r="AT26" s="18">
        <f>+AR26/AR8</f>
        <v>0</v>
      </c>
      <c r="AU26" s="134"/>
      <c r="AV26" s="135"/>
      <c r="AW26" s="18" t="e">
        <f>+AU26/AU8</f>
        <v>#DIV/0!</v>
      </c>
      <c r="AX26" s="134">
        <v>0</v>
      </c>
      <c r="AY26" s="135"/>
      <c r="AZ26" s="18">
        <f>+AX26/AX8</f>
        <v>0</v>
      </c>
      <c r="BA26" s="134">
        <v>0</v>
      </c>
      <c r="BB26" s="135"/>
      <c r="BC26" s="18">
        <f>+BA26/BA8</f>
        <v>0</v>
      </c>
      <c r="BD26" s="134"/>
      <c r="BE26" s="135"/>
      <c r="BF26" s="18">
        <f>+BD26/BD8</f>
        <v>0</v>
      </c>
      <c r="BG26" s="134"/>
      <c r="BH26" s="135"/>
      <c r="BI26" s="18">
        <f>+BG26/BG8</f>
        <v>0</v>
      </c>
      <c r="BJ26" s="134">
        <v>3</v>
      </c>
      <c r="BK26" s="135"/>
      <c r="BL26" s="18">
        <f>+BJ26/BJ8</f>
        <v>1.1029411764705883E-2</v>
      </c>
      <c r="BM26" s="134"/>
      <c r="BN26" s="135"/>
      <c r="BO26" s="18">
        <f>+BM26/BM8</f>
        <v>0</v>
      </c>
      <c r="BP26" s="134"/>
      <c r="BQ26" s="135"/>
      <c r="BR26" s="18" t="e">
        <f>+BP26/BP8</f>
        <v>#DIV/0!</v>
      </c>
      <c r="BS26" s="134"/>
      <c r="BT26" s="135"/>
      <c r="BU26" s="18" t="e">
        <f>+BS26/BS8</f>
        <v>#DIV/0!</v>
      </c>
      <c r="BV26" s="134"/>
      <c r="BW26" s="135"/>
      <c r="BX26" s="18" t="e">
        <f>+BV26/BV8</f>
        <v>#DIV/0!</v>
      </c>
      <c r="BY26" s="134"/>
      <c r="BZ26" s="135"/>
      <c r="CA26" s="18" t="e">
        <f>+BY26/BY8</f>
        <v>#DIV/0!</v>
      </c>
      <c r="CB26" s="134"/>
      <c r="CC26" s="135"/>
      <c r="CD26" s="18" t="e">
        <f>+CB26/CB8</f>
        <v>#DIV/0!</v>
      </c>
      <c r="CE26" s="134"/>
      <c r="CF26" s="135"/>
      <c r="CG26" s="18" t="e">
        <f>+CE26/CE8</f>
        <v>#DIV/0!</v>
      </c>
      <c r="CH26" s="134"/>
      <c r="CI26" s="135"/>
      <c r="CJ26" s="18" t="e">
        <f>+CH26/CH8</f>
        <v>#DIV/0!</v>
      </c>
      <c r="CK26" s="134"/>
      <c r="CL26" s="135"/>
      <c r="CM26" s="18" t="e">
        <f>+CK26/CK8</f>
        <v>#DIV/0!</v>
      </c>
      <c r="CN26" s="134"/>
      <c r="CO26" s="135"/>
      <c r="CP26" s="18" t="e">
        <f>+CN26/CN8</f>
        <v>#DIV/0!</v>
      </c>
      <c r="CQ26" s="134"/>
      <c r="CR26" s="135"/>
      <c r="CS26" s="18" t="e">
        <f>+CQ26/CQ8</f>
        <v>#DIV/0!</v>
      </c>
      <c r="CT26" s="134"/>
      <c r="CU26" s="135"/>
      <c r="CV26" s="18" t="e">
        <f>+CT26/CT8</f>
        <v>#DIV/0!</v>
      </c>
      <c r="CW26" s="134"/>
      <c r="CX26" s="135"/>
      <c r="CY26" s="18" t="e">
        <f>+CW26/CW8</f>
        <v>#DIV/0!</v>
      </c>
      <c r="CZ26" s="134"/>
      <c r="DA26" s="135"/>
      <c r="DB26" s="18" t="e">
        <f>+CZ26/CZ8</f>
        <v>#DIV/0!</v>
      </c>
      <c r="DC26" s="134"/>
      <c r="DD26" s="135"/>
      <c r="DE26" s="18" t="e">
        <f>+DC26/DC8</f>
        <v>#DIV/0!</v>
      </c>
      <c r="DF26" s="134"/>
      <c r="DG26" s="135"/>
      <c r="DH26" s="18" t="e">
        <f>+DF26/DF8</f>
        <v>#DIV/0!</v>
      </c>
      <c r="DI26" s="134"/>
      <c r="DJ26" s="135"/>
      <c r="DK26" s="18" t="e">
        <f>+DI26/DI8</f>
        <v>#DIV/0!</v>
      </c>
      <c r="DL26" s="134"/>
      <c r="DM26" s="135"/>
      <c r="DN26" s="18" t="e">
        <f>+DL26/DL8</f>
        <v>#DIV/0!</v>
      </c>
      <c r="DO26" s="134"/>
      <c r="DP26" s="135"/>
      <c r="DQ26" s="18" t="e">
        <f>+DO26/DO8</f>
        <v>#DIV/0!</v>
      </c>
      <c r="DR26" s="134"/>
      <c r="DS26" s="135"/>
      <c r="DT26" s="18" t="e">
        <f>+DR26/DR8</f>
        <v>#DIV/0!</v>
      </c>
      <c r="DU26" s="134"/>
      <c r="DV26" s="135"/>
      <c r="DW26" s="18" t="e">
        <f>+DU26/DU8</f>
        <v>#DIV/0!</v>
      </c>
      <c r="DX26" s="134"/>
      <c r="DY26" s="135"/>
      <c r="DZ26" s="18" t="e">
        <f>+DX26/DX8</f>
        <v>#DIV/0!</v>
      </c>
      <c r="EA26" s="134"/>
      <c r="EB26" s="135"/>
      <c r="EC26" s="18" t="e">
        <f>+EA26/EA8</f>
        <v>#DIV/0!</v>
      </c>
      <c r="ED26" s="134"/>
      <c r="EE26" s="135"/>
      <c r="EF26" s="18" t="e">
        <f>+ED26/ED8</f>
        <v>#DIV/0!</v>
      </c>
      <c r="EG26" s="134"/>
      <c r="EH26" s="135"/>
      <c r="EI26" s="18" t="e">
        <f>+EG26/EG8</f>
        <v>#DIV/0!</v>
      </c>
      <c r="EJ26" s="134"/>
      <c r="EK26" s="135"/>
      <c r="EL26" s="18" t="e">
        <f>+EJ26/EJ8</f>
        <v>#DIV/0!</v>
      </c>
      <c r="EM26" s="134"/>
      <c r="EN26" s="135"/>
      <c r="EO26" s="18" t="e">
        <f>+EM26/EM8</f>
        <v>#DIV/0!</v>
      </c>
      <c r="EP26" s="134"/>
      <c r="EQ26" s="135"/>
      <c r="ER26" s="18" t="e">
        <f>+EP26/EP8</f>
        <v>#DIV/0!</v>
      </c>
      <c r="ES26" s="134"/>
      <c r="ET26" s="135"/>
      <c r="EU26" s="18" t="e">
        <f>+ES26/ES8</f>
        <v>#DIV/0!</v>
      </c>
      <c r="EV26" s="134"/>
      <c r="EW26" s="135"/>
      <c r="EX26" s="18" t="e">
        <f>+EV26/EV8</f>
        <v>#DIV/0!</v>
      </c>
      <c r="EY26" s="134"/>
      <c r="EZ26" s="135"/>
      <c r="FA26" s="18" t="e">
        <f>+EY26/EY8</f>
        <v>#DIV/0!</v>
      </c>
      <c r="FB26" s="134"/>
      <c r="FC26" s="135"/>
      <c r="FD26" s="18" t="e">
        <f>+FB26/FB8</f>
        <v>#DIV/0!</v>
      </c>
      <c r="FE26" s="134"/>
      <c r="FF26" s="135"/>
      <c r="FG26" s="18" t="e">
        <f>+FE26/FE8</f>
        <v>#DIV/0!</v>
      </c>
      <c r="FH26" s="134"/>
      <c r="FI26" s="135"/>
      <c r="FJ26" s="18" t="e">
        <f>+FH26/FH8</f>
        <v>#DIV/0!</v>
      </c>
      <c r="FK26" s="134"/>
      <c r="FL26" s="135"/>
      <c r="FM26" s="18" t="e">
        <f>+FK26/FK8</f>
        <v>#DIV/0!</v>
      </c>
      <c r="FN26" s="134"/>
      <c r="FO26" s="135"/>
      <c r="FP26" s="18" t="e">
        <f>+FN26/FN8</f>
        <v>#DIV/0!</v>
      </c>
      <c r="FQ26" s="134"/>
      <c r="FR26" s="135"/>
      <c r="FS26" s="18" t="e">
        <f>+FQ26/FQ8</f>
        <v>#DIV/0!</v>
      </c>
      <c r="FT26" s="134"/>
      <c r="FU26" s="135"/>
      <c r="FV26" s="18" t="e">
        <f>+FT26/FT8</f>
        <v>#DIV/0!</v>
      </c>
      <c r="FW26" s="134"/>
      <c r="FX26" s="135"/>
      <c r="FY26" s="18" t="e">
        <f>+FW26/FW8</f>
        <v>#DIV/0!</v>
      </c>
      <c r="FZ26" s="130">
        <f>+B26+E26+H26+K26+N26+Q26+T26+W26+Z26+AC26+AF26+AI26+AL26+AO26+AR26+AU26+AX26+BA26+BD26+BG26+BJ26+BM26+BP26+BS26+BV26+BY26+CB26+CE26+CH26+CK26+CN26+CQ26+CT26+CW26+CZ26+DC26+DF26+DI26+DL26+DO26+DR26+DU26+DX26+EA26+ED26+EG26+EJ26+EM26+FB26+FE26+FH26+FK26+FN26+FQ26+FT26+FW26</f>
        <v>3</v>
      </c>
      <c r="GA26" s="130"/>
      <c r="GB26" s="23">
        <f>+FZ26/FZ8</f>
        <v>1.2091898428053204E-3</v>
      </c>
      <c r="GC26" s="130">
        <v>366</v>
      </c>
      <c r="GD26" s="130"/>
      <c r="GE26" s="35">
        <f>+GC26/GC8</f>
        <v>2.2227080600495555E-3</v>
      </c>
      <c r="GF26" s="130">
        <f>+FZ26+GC26</f>
        <v>369</v>
      </c>
      <c r="GG26" s="130"/>
      <c r="GH26" s="35">
        <f>+GF26/GF8</f>
        <v>2.207664004307637E-3</v>
      </c>
    </row>
    <row r="27" spans="1:190" s="3" customFormat="1" ht="24.95" customHeight="1">
      <c r="A27" s="17" t="s">
        <v>21</v>
      </c>
      <c r="B27" s="136">
        <f>+B8+E8</f>
        <v>105</v>
      </c>
      <c r="C27" s="137"/>
      <c r="D27" s="136">
        <f>+C8+F8</f>
        <v>0</v>
      </c>
      <c r="E27" s="137"/>
      <c r="F27" s="136">
        <f>+D8+G8</f>
        <v>105</v>
      </c>
      <c r="G27" s="137"/>
      <c r="H27" s="136">
        <f>+H8+K8</f>
        <v>0</v>
      </c>
      <c r="I27" s="137"/>
      <c r="J27" s="136">
        <f>+I8+L8</f>
        <v>0</v>
      </c>
      <c r="K27" s="137"/>
      <c r="L27" s="136">
        <f>+J8+M8</f>
        <v>0</v>
      </c>
      <c r="M27" s="137"/>
      <c r="N27" s="136">
        <f>+N8+Q8</f>
        <v>0</v>
      </c>
      <c r="O27" s="137"/>
      <c r="P27" s="136">
        <f>+O8+R8</f>
        <v>0</v>
      </c>
      <c r="Q27" s="137"/>
      <c r="R27" s="136">
        <f>+P8+S8</f>
        <v>0</v>
      </c>
      <c r="S27" s="137"/>
      <c r="T27" s="136">
        <f>+T8+W8</f>
        <v>349</v>
      </c>
      <c r="U27" s="137"/>
      <c r="V27" s="136">
        <f>+U8+X8</f>
        <v>0</v>
      </c>
      <c r="W27" s="137"/>
      <c r="X27" s="136">
        <f>+V8+Y8</f>
        <v>349</v>
      </c>
      <c r="Y27" s="137"/>
      <c r="Z27" s="136">
        <f>+Z8+AC8</f>
        <v>0</v>
      </c>
      <c r="AA27" s="137"/>
      <c r="AB27" s="136">
        <f>+AA8+AD8</f>
        <v>0</v>
      </c>
      <c r="AC27" s="137"/>
      <c r="AD27" s="136">
        <f>+AB8+AE8</f>
        <v>0</v>
      </c>
      <c r="AE27" s="137"/>
      <c r="AF27" s="136">
        <f>+AF8+AI8</f>
        <v>0</v>
      </c>
      <c r="AG27" s="137"/>
      <c r="AH27" s="136">
        <f>+AG8+AJ8</f>
        <v>0</v>
      </c>
      <c r="AI27" s="137"/>
      <c r="AJ27" s="136">
        <f>+AH8+AK8</f>
        <v>0</v>
      </c>
      <c r="AK27" s="137"/>
      <c r="AL27" s="136">
        <f>+AL8+AO8</f>
        <v>211</v>
      </c>
      <c r="AM27" s="137"/>
      <c r="AN27" s="136">
        <f>+AM8+AP8</f>
        <v>0</v>
      </c>
      <c r="AO27" s="137"/>
      <c r="AP27" s="136">
        <f>+AN8+AQ8</f>
        <v>211</v>
      </c>
      <c r="AQ27" s="137"/>
      <c r="AR27" s="136">
        <f>+AR8+AU8</f>
        <v>290</v>
      </c>
      <c r="AS27" s="137"/>
      <c r="AT27" s="136">
        <f>+AS8+AV8</f>
        <v>0</v>
      </c>
      <c r="AU27" s="137"/>
      <c r="AV27" s="136">
        <f>+AT8+AW8</f>
        <v>290</v>
      </c>
      <c r="AW27" s="137"/>
      <c r="AX27" s="136">
        <f>+AX8+BA8</f>
        <v>514</v>
      </c>
      <c r="AY27" s="137"/>
      <c r="AZ27" s="136">
        <f>+AY8+BB8</f>
        <v>0</v>
      </c>
      <c r="BA27" s="137"/>
      <c r="BB27" s="136">
        <f>+AZ8+BC8</f>
        <v>514</v>
      </c>
      <c r="BC27" s="137"/>
      <c r="BD27" s="136">
        <f>+BD8+BG8</f>
        <v>526</v>
      </c>
      <c r="BE27" s="137"/>
      <c r="BF27" s="136">
        <f>+BE8+BH8</f>
        <v>0</v>
      </c>
      <c r="BG27" s="137"/>
      <c r="BH27" s="136">
        <f>+BF8+BI8</f>
        <v>526</v>
      </c>
      <c r="BI27" s="137"/>
      <c r="BJ27" s="136">
        <f>+BJ8+BM8</f>
        <v>486</v>
      </c>
      <c r="BK27" s="137"/>
      <c r="BL27" s="136">
        <f>+BK8+BN8</f>
        <v>0</v>
      </c>
      <c r="BM27" s="137"/>
      <c r="BN27" s="136">
        <f>+BL8+BO8</f>
        <v>486</v>
      </c>
      <c r="BO27" s="137"/>
      <c r="BP27" s="136">
        <f>+BP8+BS8</f>
        <v>0</v>
      </c>
      <c r="BQ27" s="137"/>
      <c r="BR27" s="136">
        <f>+BQ8+BT8</f>
        <v>0</v>
      </c>
      <c r="BS27" s="137"/>
      <c r="BT27" s="136">
        <f>+BR8+BU8</f>
        <v>0</v>
      </c>
      <c r="BU27" s="137"/>
      <c r="BV27" s="136">
        <f>+BV8+BY8</f>
        <v>0</v>
      </c>
      <c r="BW27" s="137"/>
      <c r="BX27" s="136">
        <f>+BW8+BZ8</f>
        <v>0</v>
      </c>
      <c r="BY27" s="137"/>
      <c r="BZ27" s="136">
        <f>+BX8+CA8</f>
        <v>0</v>
      </c>
      <c r="CA27" s="137"/>
      <c r="CB27" s="136">
        <f>+CB8+CE8</f>
        <v>0</v>
      </c>
      <c r="CC27" s="137"/>
      <c r="CD27" s="136">
        <f>+CC8+CF8</f>
        <v>0</v>
      </c>
      <c r="CE27" s="137"/>
      <c r="CF27" s="136">
        <f>+CD8+CG8</f>
        <v>0</v>
      </c>
      <c r="CG27" s="137"/>
      <c r="CH27" s="136">
        <f>+CH8+CK8</f>
        <v>0</v>
      </c>
      <c r="CI27" s="137"/>
      <c r="CJ27" s="136">
        <f>+CI8+CL8</f>
        <v>0</v>
      </c>
      <c r="CK27" s="137"/>
      <c r="CL27" s="136">
        <f>+CJ8+CM8</f>
        <v>0</v>
      </c>
      <c r="CM27" s="137"/>
      <c r="CN27" s="136">
        <f>+CN8+CQ8</f>
        <v>0</v>
      </c>
      <c r="CO27" s="137"/>
      <c r="CP27" s="136">
        <f>+CO8+CR8</f>
        <v>0</v>
      </c>
      <c r="CQ27" s="137"/>
      <c r="CR27" s="136">
        <f>+CP8+CS8</f>
        <v>0</v>
      </c>
      <c r="CS27" s="137"/>
      <c r="CT27" s="136">
        <f>+CT8+CW8</f>
        <v>0</v>
      </c>
      <c r="CU27" s="137"/>
      <c r="CV27" s="136">
        <f>+CU8+CX8</f>
        <v>0</v>
      </c>
      <c r="CW27" s="137"/>
      <c r="CX27" s="136">
        <f>+CV8+CY8</f>
        <v>0</v>
      </c>
      <c r="CY27" s="137"/>
      <c r="CZ27" s="136">
        <f>+CZ8+DC8</f>
        <v>0</v>
      </c>
      <c r="DA27" s="137"/>
      <c r="DB27" s="136">
        <f>+DA8+DD8</f>
        <v>0</v>
      </c>
      <c r="DC27" s="137"/>
      <c r="DD27" s="136">
        <f>+DB8+DE8</f>
        <v>0</v>
      </c>
      <c r="DE27" s="137"/>
      <c r="DF27" s="136">
        <f>+DF8+DI8</f>
        <v>0</v>
      </c>
      <c r="DG27" s="137"/>
      <c r="DH27" s="136">
        <f>+DG8+DJ8</f>
        <v>0</v>
      </c>
      <c r="DI27" s="137"/>
      <c r="DJ27" s="136">
        <f>+DH8+DK8</f>
        <v>0</v>
      </c>
      <c r="DK27" s="137"/>
      <c r="DL27" s="136">
        <f>+DL8+DO8</f>
        <v>0</v>
      </c>
      <c r="DM27" s="137"/>
      <c r="DN27" s="136">
        <f>+DM8+DP8</f>
        <v>0</v>
      </c>
      <c r="DO27" s="137"/>
      <c r="DP27" s="136">
        <f>+DN8+DQ8</f>
        <v>0</v>
      </c>
      <c r="DQ27" s="137"/>
      <c r="DR27" s="136">
        <f>+DR8+DU8</f>
        <v>0</v>
      </c>
      <c r="DS27" s="137"/>
      <c r="DT27" s="136">
        <f>+DS8+DV8</f>
        <v>0</v>
      </c>
      <c r="DU27" s="137"/>
      <c r="DV27" s="136">
        <f>+DT8+DW8</f>
        <v>0</v>
      </c>
      <c r="DW27" s="137"/>
      <c r="DX27" s="136">
        <f>+DX8+EA8</f>
        <v>0</v>
      </c>
      <c r="DY27" s="137"/>
      <c r="DZ27" s="136">
        <f>+DY8+EB8</f>
        <v>0</v>
      </c>
      <c r="EA27" s="137"/>
      <c r="EB27" s="136">
        <f>+DZ8+EC8</f>
        <v>0</v>
      </c>
      <c r="EC27" s="137"/>
      <c r="ED27" s="136">
        <f>+ED8+EG8</f>
        <v>0</v>
      </c>
      <c r="EE27" s="137"/>
      <c r="EF27" s="136">
        <f>+EE8+EH8</f>
        <v>0</v>
      </c>
      <c r="EG27" s="137"/>
      <c r="EH27" s="136">
        <f>+EF8+EI8</f>
        <v>0</v>
      </c>
      <c r="EI27" s="137"/>
      <c r="EJ27" s="136">
        <f>+EJ8+EM8</f>
        <v>0</v>
      </c>
      <c r="EK27" s="137"/>
      <c r="EL27" s="136">
        <f>+EK8+EN8</f>
        <v>0</v>
      </c>
      <c r="EM27" s="137"/>
      <c r="EN27" s="136">
        <f>+EL8+EO8</f>
        <v>0</v>
      </c>
      <c r="EO27" s="137"/>
      <c r="EP27" s="136">
        <f>+EP8+ES8</f>
        <v>0</v>
      </c>
      <c r="EQ27" s="137"/>
      <c r="ER27" s="136">
        <f>+EQ8+ET8</f>
        <v>0</v>
      </c>
      <c r="ES27" s="137"/>
      <c r="ET27" s="136">
        <f>+ER8+EU8</f>
        <v>0</v>
      </c>
      <c r="EU27" s="137"/>
      <c r="EV27" s="136">
        <f>+EV8+EY8</f>
        <v>0</v>
      </c>
      <c r="EW27" s="137"/>
      <c r="EX27" s="136">
        <f>+EW8+EZ8</f>
        <v>0</v>
      </c>
      <c r="EY27" s="137"/>
      <c r="EZ27" s="136">
        <f>+EX8+FA8</f>
        <v>0</v>
      </c>
      <c r="FA27" s="137"/>
      <c r="FB27" s="136">
        <f>+FB8+FE8</f>
        <v>0</v>
      </c>
      <c r="FC27" s="137"/>
      <c r="FD27" s="136">
        <f>+FC8+FF8</f>
        <v>0</v>
      </c>
      <c r="FE27" s="137"/>
      <c r="FF27" s="136">
        <f>+FD8+FG8</f>
        <v>0</v>
      </c>
      <c r="FG27" s="137"/>
      <c r="FH27" s="136">
        <f>+FH8+FK8</f>
        <v>0</v>
      </c>
      <c r="FI27" s="137"/>
      <c r="FJ27" s="136">
        <f>+FI8+FL8</f>
        <v>0</v>
      </c>
      <c r="FK27" s="137"/>
      <c r="FL27" s="136">
        <f>+FJ8+FM8</f>
        <v>0</v>
      </c>
      <c r="FM27" s="137"/>
      <c r="FN27" s="136">
        <f>+FN8+FQ8</f>
        <v>0</v>
      </c>
      <c r="FO27" s="137"/>
      <c r="FP27" s="136">
        <f>+FO8+FR8</f>
        <v>0</v>
      </c>
      <c r="FQ27" s="137"/>
      <c r="FR27" s="136">
        <f>+FP8+FS8</f>
        <v>0</v>
      </c>
      <c r="FS27" s="137"/>
      <c r="FT27" s="136">
        <f>+FT8+FW8</f>
        <v>0</v>
      </c>
      <c r="FU27" s="137"/>
      <c r="FV27" s="136">
        <f>+FU8+FX8</f>
        <v>0</v>
      </c>
      <c r="FW27" s="137"/>
      <c r="FX27" s="136">
        <f>+FV8+FY8</f>
        <v>0</v>
      </c>
      <c r="FY27" s="137"/>
    </row>
    <row r="28" spans="1:190" s="3" customFormat="1" ht="24.95" customHeight="1" thickBot="1">
      <c r="A28" s="56" t="s">
        <v>18</v>
      </c>
      <c r="B28" s="119">
        <f>+B9+E9</f>
        <v>105</v>
      </c>
      <c r="C28" s="120"/>
      <c r="D28" s="119">
        <f>+C9+F9</f>
        <v>0</v>
      </c>
      <c r="E28" s="120"/>
      <c r="F28" s="117">
        <f>+D9+G9</f>
        <v>102</v>
      </c>
      <c r="G28" s="118"/>
      <c r="H28" s="119">
        <f>+H9+K9</f>
        <v>0</v>
      </c>
      <c r="I28" s="120"/>
      <c r="J28" s="119">
        <f>+I9+L9</f>
        <v>0</v>
      </c>
      <c r="K28" s="120"/>
      <c r="L28" s="117">
        <f>+J9+M9</f>
        <v>0</v>
      </c>
      <c r="M28" s="118"/>
      <c r="N28" s="119">
        <f>+N9+Q9</f>
        <v>0</v>
      </c>
      <c r="O28" s="120"/>
      <c r="P28" s="119">
        <f>+O9+R9</f>
        <v>0</v>
      </c>
      <c r="Q28" s="120"/>
      <c r="R28" s="117">
        <f>+P9+S9</f>
        <v>0</v>
      </c>
      <c r="S28" s="118"/>
      <c r="T28" s="119">
        <f>+T9+W9</f>
        <v>349</v>
      </c>
      <c r="U28" s="120"/>
      <c r="V28" s="119">
        <f>+U9+X9</f>
        <v>42</v>
      </c>
      <c r="W28" s="120"/>
      <c r="X28" s="117">
        <f>+V9+Y9</f>
        <v>283</v>
      </c>
      <c r="Y28" s="118"/>
      <c r="Z28" s="119">
        <f>+Z9+AC9</f>
        <v>0</v>
      </c>
      <c r="AA28" s="120"/>
      <c r="AB28" s="119">
        <f>+AA9+AD9</f>
        <v>0</v>
      </c>
      <c r="AC28" s="120"/>
      <c r="AD28" s="117">
        <f>+AB9+AE9</f>
        <v>0</v>
      </c>
      <c r="AE28" s="118"/>
      <c r="AF28" s="119">
        <f>+AF9+AI9</f>
        <v>0</v>
      </c>
      <c r="AG28" s="120"/>
      <c r="AH28" s="119">
        <f>+AG9+AJ9</f>
        <v>0</v>
      </c>
      <c r="AI28" s="120"/>
      <c r="AJ28" s="117">
        <f>+AH9+AK9</f>
        <v>0</v>
      </c>
      <c r="AK28" s="118"/>
      <c r="AL28" s="119">
        <f>+AL9+AO9</f>
        <v>211</v>
      </c>
      <c r="AM28" s="120"/>
      <c r="AN28" s="119">
        <f>+AM9+AP9</f>
        <v>0</v>
      </c>
      <c r="AO28" s="120"/>
      <c r="AP28" s="117">
        <f>+AN9+AQ9</f>
        <v>205</v>
      </c>
      <c r="AQ28" s="118"/>
      <c r="AR28" s="119">
        <f>+AR9+AU9</f>
        <v>290</v>
      </c>
      <c r="AS28" s="120"/>
      <c r="AT28" s="119">
        <f>+AS9+AV9</f>
        <v>0</v>
      </c>
      <c r="AU28" s="120"/>
      <c r="AV28" s="117">
        <f>+AT9+AW9</f>
        <v>284</v>
      </c>
      <c r="AW28" s="118"/>
      <c r="AX28" s="119">
        <f>+AX9+BA9</f>
        <v>514</v>
      </c>
      <c r="AY28" s="120"/>
      <c r="AZ28" s="119">
        <f>+AY9+BB9</f>
        <v>0</v>
      </c>
      <c r="BA28" s="120"/>
      <c r="BB28" s="117">
        <f>+AZ9+BC9</f>
        <v>510</v>
      </c>
      <c r="BC28" s="118"/>
      <c r="BD28" s="119">
        <f>+BD9+BG9</f>
        <v>526</v>
      </c>
      <c r="BE28" s="120"/>
      <c r="BF28" s="119">
        <f>+BE9+BH9</f>
        <v>0</v>
      </c>
      <c r="BG28" s="120"/>
      <c r="BH28" s="117">
        <f>+BF9+BI9</f>
        <v>523</v>
      </c>
      <c r="BI28" s="118"/>
      <c r="BJ28" s="119">
        <f>+BJ9+BM9</f>
        <v>486</v>
      </c>
      <c r="BK28" s="120"/>
      <c r="BL28" s="119">
        <f>+BK9+BN9</f>
        <v>0</v>
      </c>
      <c r="BM28" s="120"/>
      <c r="BN28" s="117">
        <f>+BL9+BO9</f>
        <v>484</v>
      </c>
      <c r="BO28" s="118"/>
      <c r="BP28" s="119">
        <f>+BP9+BS9</f>
        <v>0</v>
      </c>
      <c r="BQ28" s="120"/>
      <c r="BR28" s="119">
        <f>+BQ9+BT9</f>
        <v>0</v>
      </c>
      <c r="BS28" s="120"/>
      <c r="BT28" s="117">
        <f>+BR9+BU9</f>
        <v>0</v>
      </c>
      <c r="BU28" s="118"/>
      <c r="BV28" s="119">
        <f>+BV9+BY9</f>
        <v>0</v>
      </c>
      <c r="BW28" s="120"/>
      <c r="BX28" s="119">
        <f>+BW9+BZ9</f>
        <v>0</v>
      </c>
      <c r="BY28" s="120"/>
      <c r="BZ28" s="117">
        <f>+BX9+CA9</f>
        <v>0</v>
      </c>
      <c r="CA28" s="118"/>
      <c r="CB28" s="119">
        <f>+CB9+CE9</f>
        <v>0</v>
      </c>
      <c r="CC28" s="120"/>
      <c r="CD28" s="119">
        <f>+CC9+CF9</f>
        <v>0</v>
      </c>
      <c r="CE28" s="120"/>
      <c r="CF28" s="117">
        <f>+CD9+CG9</f>
        <v>0</v>
      </c>
      <c r="CG28" s="118"/>
      <c r="CH28" s="119">
        <f>+CH9+CK9</f>
        <v>0</v>
      </c>
      <c r="CI28" s="120"/>
      <c r="CJ28" s="119">
        <f>+CI9+CL9</f>
        <v>0</v>
      </c>
      <c r="CK28" s="120"/>
      <c r="CL28" s="117">
        <f>+CJ9+CM9</f>
        <v>0</v>
      </c>
      <c r="CM28" s="118"/>
      <c r="CN28" s="119">
        <f>+CN9+CQ9</f>
        <v>0</v>
      </c>
      <c r="CO28" s="120"/>
      <c r="CP28" s="119">
        <f>+CO9+CR9</f>
        <v>0</v>
      </c>
      <c r="CQ28" s="120"/>
      <c r="CR28" s="117">
        <f>+CP9+CS9</f>
        <v>0</v>
      </c>
      <c r="CS28" s="118"/>
      <c r="CT28" s="119">
        <f>+CT9+CW9</f>
        <v>0</v>
      </c>
      <c r="CU28" s="120"/>
      <c r="CV28" s="119">
        <f>+CU9+CX9</f>
        <v>0</v>
      </c>
      <c r="CW28" s="120"/>
      <c r="CX28" s="117">
        <f>+CV9+CY9</f>
        <v>0</v>
      </c>
      <c r="CY28" s="118"/>
      <c r="CZ28" s="119">
        <f>+CZ9+DC9</f>
        <v>0</v>
      </c>
      <c r="DA28" s="120"/>
      <c r="DB28" s="119">
        <f>+DA9+DD9</f>
        <v>0</v>
      </c>
      <c r="DC28" s="120"/>
      <c r="DD28" s="117">
        <f>+DB9+DE9</f>
        <v>0</v>
      </c>
      <c r="DE28" s="118"/>
      <c r="DF28" s="119">
        <f>+DF9+DI9</f>
        <v>0</v>
      </c>
      <c r="DG28" s="120"/>
      <c r="DH28" s="119">
        <f>+DG9+DJ9</f>
        <v>0</v>
      </c>
      <c r="DI28" s="120"/>
      <c r="DJ28" s="117">
        <f>+DH9+DK9</f>
        <v>0</v>
      </c>
      <c r="DK28" s="118"/>
      <c r="DL28" s="119">
        <f>+DL9+DO9</f>
        <v>0</v>
      </c>
      <c r="DM28" s="120"/>
      <c r="DN28" s="119">
        <f>+DM9+DP9</f>
        <v>0</v>
      </c>
      <c r="DO28" s="120"/>
      <c r="DP28" s="117">
        <f>+DN9+DQ9</f>
        <v>0</v>
      </c>
      <c r="DQ28" s="118"/>
      <c r="DR28" s="119">
        <f>+DR9+DU9</f>
        <v>0</v>
      </c>
      <c r="DS28" s="120"/>
      <c r="DT28" s="119">
        <f>+DS9+DV9</f>
        <v>0</v>
      </c>
      <c r="DU28" s="120"/>
      <c r="DV28" s="117">
        <f>+DT9+DW9</f>
        <v>0</v>
      </c>
      <c r="DW28" s="118"/>
      <c r="DX28" s="119">
        <f>+DX9+EA9</f>
        <v>0</v>
      </c>
      <c r="DY28" s="120"/>
      <c r="DZ28" s="119">
        <f>+DY9+EB9</f>
        <v>0</v>
      </c>
      <c r="EA28" s="120"/>
      <c r="EB28" s="117">
        <f>+DZ9+EC9</f>
        <v>0</v>
      </c>
      <c r="EC28" s="118"/>
      <c r="ED28" s="119">
        <f>+ED9+EG9</f>
        <v>0</v>
      </c>
      <c r="EE28" s="120"/>
      <c r="EF28" s="119">
        <f>+EE9+EH9</f>
        <v>0</v>
      </c>
      <c r="EG28" s="120"/>
      <c r="EH28" s="117">
        <f>+EF9+EI9</f>
        <v>0</v>
      </c>
      <c r="EI28" s="118"/>
      <c r="EJ28" s="119">
        <f>+EJ9+EM9</f>
        <v>0</v>
      </c>
      <c r="EK28" s="120"/>
      <c r="EL28" s="119">
        <f>+EK9+EN9</f>
        <v>0</v>
      </c>
      <c r="EM28" s="120"/>
      <c r="EN28" s="117">
        <f>+EL9+EO9</f>
        <v>0</v>
      </c>
      <c r="EO28" s="118"/>
      <c r="EP28" s="119">
        <f>+EP9+ES9</f>
        <v>0</v>
      </c>
      <c r="EQ28" s="120"/>
      <c r="ER28" s="119">
        <f>+EQ9+ET9</f>
        <v>0</v>
      </c>
      <c r="ES28" s="120"/>
      <c r="ET28" s="117">
        <f>+ER9+EU9</f>
        <v>0</v>
      </c>
      <c r="EU28" s="118"/>
      <c r="EV28" s="119">
        <f>+EV9+EY9</f>
        <v>0</v>
      </c>
      <c r="EW28" s="120"/>
      <c r="EX28" s="119">
        <f>+EW9+EZ9</f>
        <v>0</v>
      </c>
      <c r="EY28" s="120"/>
      <c r="EZ28" s="117">
        <f>+EX9+FA9</f>
        <v>0</v>
      </c>
      <c r="FA28" s="118"/>
      <c r="FB28" s="119">
        <f>+FB9+FE9</f>
        <v>0</v>
      </c>
      <c r="FC28" s="120"/>
      <c r="FD28" s="119">
        <f>+FC9+FF9</f>
        <v>0</v>
      </c>
      <c r="FE28" s="120"/>
      <c r="FF28" s="117">
        <f>+FD9+FG9</f>
        <v>0</v>
      </c>
      <c r="FG28" s="118"/>
      <c r="FH28" s="119">
        <f>+FH9+FK9</f>
        <v>0</v>
      </c>
      <c r="FI28" s="120"/>
      <c r="FJ28" s="119">
        <f>+FI9+FL9</f>
        <v>0</v>
      </c>
      <c r="FK28" s="120"/>
      <c r="FL28" s="117">
        <f>+FJ9+FM9</f>
        <v>0</v>
      </c>
      <c r="FM28" s="118"/>
      <c r="FN28" s="119">
        <f>+FN9+FQ9</f>
        <v>0</v>
      </c>
      <c r="FO28" s="120"/>
      <c r="FP28" s="119">
        <f>+FO9+FR9</f>
        <v>0</v>
      </c>
      <c r="FQ28" s="120"/>
      <c r="FR28" s="117">
        <f>+FP9+FS9</f>
        <v>0</v>
      </c>
      <c r="FS28" s="118"/>
      <c r="FT28" s="119">
        <f>+FT9+FW9</f>
        <v>0</v>
      </c>
      <c r="FU28" s="120"/>
      <c r="FV28" s="119">
        <f>+FU9+FX9</f>
        <v>0</v>
      </c>
      <c r="FW28" s="120"/>
      <c r="FX28" s="117">
        <f>+FV9+FY9</f>
        <v>0</v>
      </c>
      <c r="FY28" s="118"/>
    </row>
    <row r="29" spans="1:190" s="3" customFormat="1" ht="24.95" customHeight="1" thickBot="1">
      <c r="A29" s="10" t="s">
        <v>16</v>
      </c>
      <c r="B29" s="138">
        <f>+B10+E10</f>
        <v>0</v>
      </c>
      <c r="C29" s="139"/>
      <c r="D29" s="115">
        <f>+C10+F10</f>
        <v>0</v>
      </c>
      <c r="E29" s="116"/>
      <c r="F29" s="115">
        <f>+D10+G10</f>
        <v>0</v>
      </c>
      <c r="G29" s="116"/>
      <c r="H29" s="138">
        <f>+H10+K10</f>
        <v>0</v>
      </c>
      <c r="I29" s="139"/>
      <c r="J29" s="115">
        <f>+I10+L10</f>
        <v>0</v>
      </c>
      <c r="K29" s="116"/>
      <c r="L29" s="115">
        <f>+J10+M10</f>
        <v>0</v>
      </c>
      <c r="M29" s="116"/>
      <c r="N29" s="138">
        <f>+N10+Q10</f>
        <v>0</v>
      </c>
      <c r="O29" s="139"/>
      <c r="P29" s="115">
        <f>+O10+R10</f>
        <v>0</v>
      </c>
      <c r="Q29" s="116"/>
      <c r="R29" s="115">
        <f>+P10+S10</f>
        <v>0</v>
      </c>
      <c r="S29" s="116"/>
      <c r="T29" s="138">
        <f>+T10+W10</f>
        <v>0</v>
      </c>
      <c r="U29" s="139"/>
      <c r="V29" s="115">
        <f>+U10+X10</f>
        <v>0</v>
      </c>
      <c r="W29" s="116"/>
      <c r="X29" s="115">
        <f>+V10+Y10</f>
        <v>0</v>
      </c>
      <c r="Y29" s="116"/>
      <c r="Z29" s="138">
        <f>+Z10+AC10</f>
        <v>281</v>
      </c>
      <c r="AA29" s="139"/>
      <c r="AB29" s="115">
        <f>+AA10+AD10</f>
        <v>0</v>
      </c>
      <c r="AC29" s="116"/>
      <c r="AD29" s="115">
        <f>+AB10+AE10</f>
        <v>0</v>
      </c>
      <c r="AE29" s="116"/>
      <c r="AF29" s="138">
        <f>+AF10+AI10</f>
        <v>0</v>
      </c>
      <c r="AG29" s="139"/>
      <c r="AH29" s="115">
        <f>+AG10+AJ10</f>
        <v>0</v>
      </c>
      <c r="AI29" s="116"/>
      <c r="AJ29" s="115">
        <f>+AH10+AK10</f>
        <v>0</v>
      </c>
      <c r="AK29" s="116"/>
      <c r="AL29" s="138">
        <f>+AL10+AO10</f>
        <v>208</v>
      </c>
      <c r="AM29" s="139"/>
      <c r="AN29" s="115">
        <f>+AM10+AP10</f>
        <v>0</v>
      </c>
      <c r="AO29" s="116"/>
      <c r="AP29" s="115">
        <f>+AN10+AQ10</f>
        <v>0</v>
      </c>
      <c r="AQ29" s="116"/>
      <c r="AR29" s="138">
        <f>+AR10+AU10</f>
        <v>287</v>
      </c>
      <c r="AS29" s="139"/>
      <c r="AT29" s="115">
        <f>+AS10+AV10</f>
        <v>0</v>
      </c>
      <c r="AU29" s="116"/>
      <c r="AV29" s="115">
        <f>+AT10+AW10</f>
        <v>493</v>
      </c>
      <c r="AW29" s="116"/>
      <c r="AX29" s="138">
        <f>+AX10+BA10</f>
        <v>180</v>
      </c>
      <c r="AY29" s="139"/>
      <c r="AZ29" s="115">
        <f>+AY10+BB10</f>
        <v>0</v>
      </c>
      <c r="BA29" s="116"/>
      <c r="BB29" s="115">
        <f>+AZ10+BC10</f>
        <v>360</v>
      </c>
      <c r="BC29" s="116"/>
      <c r="BD29" s="138">
        <f>+BD10+BG10</f>
        <v>660</v>
      </c>
      <c r="BE29" s="139"/>
      <c r="BF29" s="115">
        <f>+BE10+BH10</f>
        <v>0</v>
      </c>
      <c r="BG29" s="116"/>
      <c r="BH29" s="115">
        <f>+BF10+BI10</f>
        <v>0</v>
      </c>
      <c r="BI29" s="116"/>
      <c r="BJ29" s="138">
        <f>+BJ10+BM10</f>
        <v>600</v>
      </c>
      <c r="BK29" s="139"/>
      <c r="BL29" s="115">
        <f>+BK10+BN10</f>
        <v>0</v>
      </c>
      <c r="BM29" s="116"/>
      <c r="BN29" s="115">
        <f>+BL10+BO10</f>
        <v>617</v>
      </c>
      <c r="BO29" s="116"/>
      <c r="BP29" s="138">
        <f>+BP10+BS10</f>
        <v>0</v>
      </c>
      <c r="BQ29" s="139"/>
      <c r="BR29" s="115">
        <f>+BQ10+BT10</f>
        <v>0</v>
      </c>
      <c r="BS29" s="116"/>
      <c r="BT29" s="115">
        <f>+BR10+BU10</f>
        <v>0</v>
      </c>
      <c r="BU29" s="116"/>
      <c r="BV29" s="138">
        <f>+BV10+BY10</f>
        <v>0</v>
      </c>
      <c r="BW29" s="139"/>
      <c r="BX29" s="115">
        <f>+BW10+BZ10</f>
        <v>0</v>
      </c>
      <c r="BY29" s="116"/>
      <c r="BZ29" s="115">
        <f>+BX10+CA10</f>
        <v>0</v>
      </c>
      <c r="CA29" s="116"/>
      <c r="CB29" s="138">
        <f>+CB10+CE10</f>
        <v>0</v>
      </c>
      <c r="CC29" s="139"/>
      <c r="CD29" s="115">
        <f>+CC10+CF10</f>
        <v>0</v>
      </c>
      <c r="CE29" s="116"/>
      <c r="CF29" s="115">
        <f>+CD10+CG10</f>
        <v>0</v>
      </c>
      <c r="CG29" s="116"/>
      <c r="CH29" s="138">
        <f>+CH10+CK10</f>
        <v>0</v>
      </c>
      <c r="CI29" s="139"/>
      <c r="CJ29" s="115">
        <f>+CI10+CL10</f>
        <v>0</v>
      </c>
      <c r="CK29" s="116"/>
      <c r="CL29" s="115">
        <f>+CJ10+CM10</f>
        <v>0</v>
      </c>
      <c r="CM29" s="116"/>
      <c r="CN29" s="138">
        <f>+CN10+CQ10</f>
        <v>0</v>
      </c>
      <c r="CO29" s="139"/>
      <c r="CP29" s="115">
        <f>+CO10+CR10</f>
        <v>0</v>
      </c>
      <c r="CQ29" s="116"/>
      <c r="CR29" s="115">
        <f>+CP10+CS10</f>
        <v>0</v>
      </c>
      <c r="CS29" s="116"/>
      <c r="CT29" s="138">
        <f>+CT10+CW10</f>
        <v>0</v>
      </c>
      <c r="CU29" s="139"/>
      <c r="CV29" s="115">
        <f>+CU10+CX10</f>
        <v>0</v>
      </c>
      <c r="CW29" s="116"/>
      <c r="CX29" s="115">
        <f>+CV10+CY10</f>
        <v>0</v>
      </c>
      <c r="CY29" s="116"/>
      <c r="CZ29" s="138">
        <f>+CZ10+DC10</f>
        <v>0</v>
      </c>
      <c r="DA29" s="139"/>
      <c r="DB29" s="115">
        <f>+DA10+DD10</f>
        <v>0</v>
      </c>
      <c r="DC29" s="116"/>
      <c r="DD29" s="115">
        <f>+DB10+DE10</f>
        <v>0</v>
      </c>
      <c r="DE29" s="116"/>
      <c r="DF29" s="138">
        <f>+DF10+DI10</f>
        <v>0</v>
      </c>
      <c r="DG29" s="139"/>
      <c r="DH29" s="115">
        <f>+DG10+DJ10</f>
        <v>0</v>
      </c>
      <c r="DI29" s="116"/>
      <c r="DJ29" s="115">
        <f>+DH10+DK10</f>
        <v>0</v>
      </c>
      <c r="DK29" s="116"/>
      <c r="DL29" s="138">
        <f>+DL10+DO10</f>
        <v>0</v>
      </c>
      <c r="DM29" s="139"/>
      <c r="DN29" s="115">
        <f>+DM10+DP10</f>
        <v>0</v>
      </c>
      <c r="DO29" s="116"/>
      <c r="DP29" s="115">
        <f>+DN10+DQ10</f>
        <v>0</v>
      </c>
      <c r="DQ29" s="116"/>
      <c r="DR29" s="138">
        <f>+DR10+DU10</f>
        <v>0</v>
      </c>
      <c r="DS29" s="139"/>
      <c r="DT29" s="115">
        <f>+DS10+DV10</f>
        <v>0</v>
      </c>
      <c r="DU29" s="116"/>
      <c r="DV29" s="115">
        <f>+DT10+DW10</f>
        <v>0</v>
      </c>
      <c r="DW29" s="116"/>
      <c r="DX29" s="138">
        <f>+DX10+EA10</f>
        <v>0</v>
      </c>
      <c r="DY29" s="139"/>
      <c r="DZ29" s="115">
        <f>+DY10+EB10</f>
        <v>0</v>
      </c>
      <c r="EA29" s="116"/>
      <c r="EB29" s="115">
        <f>+DZ10+EC10</f>
        <v>0</v>
      </c>
      <c r="EC29" s="116"/>
      <c r="ED29" s="138">
        <f>+ED10+EG10</f>
        <v>0</v>
      </c>
      <c r="EE29" s="139"/>
      <c r="EF29" s="115">
        <f>+EE10+EH10</f>
        <v>0</v>
      </c>
      <c r="EG29" s="116"/>
      <c r="EH29" s="115">
        <f>+EF10+EI10</f>
        <v>0</v>
      </c>
      <c r="EI29" s="116"/>
      <c r="EJ29" s="138">
        <f>+EJ10+EM10</f>
        <v>0</v>
      </c>
      <c r="EK29" s="139"/>
      <c r="EL29" s="115">
        <f>+EK10+EN10</f>
        <v>0</v>
      </c>
      <c r="EM29" s="116"/>
      <c r="EN29" s="115">
        <f>+EL10+EO10</f>
        <v>0</v>
      </c>
      <c r="EO29" s="116"/>
      <c r="EP29" s="138">
        <f>+EP10+ES10</f>
        <v>0</v>
      </c>
      <c r="EQ29" s="139"/>
      <c r="ER29" s="115">
        <f>+EQ10+ET10</f>
        <v>0</v>
      </c>
      <c r="ES29" s="116"/>
      <c r="ET29" s="115">
        <f>+ER10+EU10</f>
        <v>0</v>
      </c>
      <c r="EU29" s="116"/>
      <c r="EV29" s="138">
        <f>+EV10+EY10</f>
        <v>0</v>
      </c>
      <c r="EW29" s="139"/>
      <c r="EX29" s="115">
        <f>+EW10+EZ10</f>
        <v>0</v>
      </c>
      <c r="EY29" s="116"/>
      <c r="EZ29" s="115">
        <f>+EX10+FA10</f>
        <v>0</v>
      </c>
      <c r="FA29" s="116"/>
      <c r="FB29" s="138">
        <f>+FB10+FE10</f>
        <v>0</v>
      </c>
      <c r="FC29" s="139"/>
      <c r="FD29" s="115">
        <f>+FC10+FF10</f>
        <v>0</v>
      </c>
      <c r="FE29" s="116"/>
      <c r="FF29" s="115">
        <f>+FD10+FG10</f>
        <v>0</v>
      </c>
      <c r="FG29" s="116"/>
      <c r="FH29" s="138">
        <f>+FH10+FK10</f>
        <v>0</v>
      </c>
      <c r="FI29" s="139"/>
      <c r="FJ29" s="115">
        <f>+FI10+FL10</f>
        <v>0</v>
      </c>
      <c r="FK29" s="116"/>
      <c r="FL29" s="115">
        <f>+FJ10+FM10</f>
        <v>0</v>
      </c>
      <c r="FM29" s="116"/>
      <c r="FN29" s="138">
        <f>+FN10+FQ10</f>
        <v>0</v>
      </c>
      <c r="FO29" s="139"/>
      <c r="FP29" s="115">
        <f>+FO10+FR10</f>
        <v>0</v>
      </c>
      <c r="FQ29" s="116"/>
      <c r="FR29" s="115">
        <f>+FP10+FS10</f>
        <v>0</v>
      </c>
      <c r="FS29" s="116"/>
      <c r="FT29" s="138">
        <f>+FT10+FW10</f>
        <v>0</v>
      </c>
      <c r="FU29" s="139"/>
      <c r="FV29" s="115">
        <f>+FU10+FX10</f>
        <v>0</v>
      </c>
      <c r="FW29" s="116"/>
      <c r="FX29" s="115">
        <f>+FV10+FY10</f>
        <v>0</v>
      </c>
      <c r="FY29" s="116"/>
    </row>
    <row r="30" spans="1:190" s="3" customFormat="1" ht="24.95" customHeight="1">
      <c r="A30" s="9" t="s">
        <v>22</v>
      </c>
      <c r="B30" s="115">
        <f>+B11+E11</f>
        <v>0</v>
      </c>
      <c r="C30" s="116"/>
      <c r="D30" s="115">
        <f>+C11+F11</f>
        <v>0</v>
      </c>
      <c r="E30" s="116"/>
      <c r="F30" s="115">
        <f>+D11+G11</f>
        <v>0</v>
      </c>
      <c r="G30" s="116"/>
      <c r="H30" s="115">
        <f>+H11+K11</f>
        <v>0</v>
      </c>
      <c r="I30" s="116"/>
      <c r="J30" s="115">
        <f>+I11+L11</f>
        <v>0</v>
      </c>
      <c r="K30" s="116"/>
      <c r="L30" s="115">
        <f>+J11+M11</f>
        <v>0</v>
      </c>
      <c r="M30" s="116"/>
      <c r="N30" s="115">
        <f>+N11+Q11</f>
        <v>0</v>
      </c>
      <c r="O30" s="116"/>
      <c r="P30" s="115">
        <f>+O11+R11</f>
        <v>0</v>
      </c>
      <c r="Q30" s="116"/>
      <c r="R30" s="115">
        <f>+P11+S11</f>
        <v>0</v>
      </c>
      <c r="S30" s="116"/>
      <c r="T30" s="115">
        <f>+T11+W11</f>
        <v>0</v>
      </c>
      <c r="U30" s="116"/>
      <c r="V30" s="115">
        <f>+U11+X11</f>
        <v>0</v>
      </c>
      <c r="W30" s="116"/>
      <c r="X30" s="115">
        <f>+V11+Y11</f>
        <v>0</v>
      </c>
      <c r="Y30" s="116"/>
      <c r="Z30" s="115">
        <f>+Z11+AC11</f>
        <v>0</v>
      </c>
      <c r="AA30" s="116"/>
      <c r="AB30" s="115">
        <f>+AA11+AD11</f>
        <v>0</v>
      </c>
      <c r="AC30" s="116"/>
      <c r="AD30" s="115">
        <f>+AB11+AE11</f>
        <v>0</v>
      </c>
      <c r="AE30" s="116"/>
      <c r="AF30" s="115">
        <f>+AF11+AI11</f>
        <v>0</v>
      </c>
      <c r="AG30" s="116"/>
      <c r="AH30" s="115">
        <f>+AG11+AJ11</f>
        <v>0</v>
      </c>
      <c r="AI30" s="116"/>
      <c r="AJ30" s="115">
        <f>+AH11+AK11</f>
        <v>0</v>
      </c>
      <c r="AK30" s="116"/>
      <c r="AL30" s="115">
        <f>+AL11+AO11</f>
        <v>257</v>
      </c>
      <c r="AM30" s="116"/>
      <c r="AN30" s="115">
        <f>+AM11+AP11</f>
        <v>0</v>
      </c>
      <c r="AO30" s="116"/>
      <c r="AP30" s="115">
        <f>+AN11+AQ11</f>
        <v>257</v>
      </c>
      <c r="AQ30" s="116"/>
      <c r="AR30" s="115">
        <f>+AR11+AU11</f>
        <v>461</v>
      </c>
      <c r="AS30" s="116"/>
      <c r="AT30" s="115">
        <f>+AS11+AV11</f>
        <v>0</v>
      </c>
      <c r="AU30" s="116"/>
      <c r="AV30" s="115">
        <f>+AT11+AW11</f>
        <v>461</v>
      </c>
      <c r="AW30" s="116"/>
      <c r="AX30" s="115">
        <f>+AX11+BA11</f>
        <v>418</v>
      </c>
      <c r="AY30" s="116"/>
      <c r="AZ30" s="115">
        <f>+AY11+BB11</f>
        <v>0</v>
      </c>
      <c r="BA30" s="116"/>
      <c r="BB30" s="115">
        <f>+AZ11+BC11</f>
        <v>418</v>
      </c>
      <c r="BC30" s="116"/>
      <c r="BD30" s="115">
        <f>+BD11+BG11</f>
        <v>449</v>
      </c>
      <c r="BE30" s="116"/>
      <c r="BF30" s="115">
        <f>+BE11+BH11</f>
        <v>0</v>
      </c>
      <c r="BG30" s="116"/>
      <c r="BH30" s="115">
        <f>+BF11+BI11</f>
        <v>449</v>
      </c>
      <c r="BI30" s="116"/>
      <c r="BJ30" s="115">
        <f>+BJ11+BM11</f>
        <v>395</v>
      </c>
      <c r="BK30" s="116"/>
      <c r="BL30" s="115">
        <f>+BK11+BN11</f>
        <v>0</v>
      </c>
      <c r="BM30" s="116"/>
      <c r="BN30" s="115">
        <f>+BL11+BO11</f>
        <v>395</v>
      </c>
      <c r="BO30" s="116"/>
      <c r="BP30" s="115">
        <f>+BP11+BS11</f>
        <v>0</v>
      </c>
      <c r="BQ30" s="116"/>
      <c r="BR30" s="115">
        <f>+BQ11+BT11</f>
        <v>0</v>
      </c>
      <c r="BS30" s="116"/>
      <c r="BT30" s="115">
        <f>+BR11+BU11</f>
        <v>0</v>
      </c>
      <c r="BU30" s="116"/>
      <c r="BV30" s="115">
        <f>+BV11+BY11</f>
        <v>0</v>
      </c>
      <c r="BW30" s="116"/>
      <c r="BX30" s="115">
        <f>+BW11+BZ11</f>
        <v>0</v>
      </c>
      <c r="BY30" s="116"/>
      <c r="BZ30" s="115">
        <f>+BX11+CA11</f>
        <v>0</v>
      </c>
      <c r="CA30" s="116"/>
      <c r="CB30" s="115">
        <f>+CB11+CE11</f>
        <v>0</v>
      </c>
      <c r="CC30" s="116"/>
      <c r="CD30" s="115">
        <f>+CC11+CF11</f>
        <v>0</v>
      </c>
      <c r="CE30" s="116"/>
      <c r="CF30" s="115">
        <f>+CD11+CG11</f>
        <v>0</v>
      </c>
      <c r="CG30" s="116"/>
      <c r="CH30" s="115">
        <f>+CH11+CK11</f>
        <v>0</v>
      </c>
      <c r="CI30" s="116"/>
      <c r="CJ30" s="115">
        <f>+CI11+CL11</f>
        <v>0</v>
      </c>
      <c r="CK30" s="116"/>
      <c r="CL30" s="115">
        <f>+CJ11+CM11</f>
        <v>0</v>
      </c>
      <c r="CM30" s="116"/>
      <c r="CN30" s="115">
        <f>+CN11+CQ11</f>
        <v>0</v>
      </c>
      <c r="CO30" s="116"/>
      <c r="CP30" s="115">
        <f>+CO11+CR11</f>
        <v>0</v>
      </c>
      <c r="CQ30" s="116"/>
      <c r="CR30" s="115">
        <f>+CP11+CS11</f>
        <v>0</v>
      </c>
      <c r="CS30" s="116"/>
      <c r="CT30" s="115">
        <f>+CT11+CW11</f>
        <v>0</v>
      </c>
      <c r="CU30" s="116"/>
      <c r="CV30" s="115">
        <f>+CU11+CX11</f>
        <v>0</v>
      </c>
      <c r="CW30" s="116"/>
      <c r="CX30" s="115">
        <f>+CV11+CY11</f>
        <v>0</v>
      </c>
      <c r="CY30" s="116"/>
      <c r="CZ30" s="115">
        <f>+CZ11+DC11</f>
        <v>0</v>
      </c>
      <c r="DA30" s="116"/>
      <c r="DB30" s="115">
        <f>+DA11+DD11</f>
        <v>0</v>
      </c>
      <c r="DC30" s="116"/>
      <c r="DD30" s="115">
        <f>+DB11+DE11</f>
        <v>0</v>
      </c>
      <c r="DE30" s="116"/>
      <c r="DF30" s="115">
        <f>+DF11+DI11</f>
        <v>0</v>
      </c>
      <c r="DG30" s="116"/>
      <c r="DH30" s="115">
        <f>+DG11+DJ11</f>
        <v>0</v>
      </c>
      <c r="DI30" s="116"/>
      <c r="DJ30" s="115">
        <f>+DH11+DK11</f>
        <v>0</v>
      </c>
      <c r="DK30" s="116"/>
      <c r="DL30" s="115">
        <f>+DL11+DO11</f>
        <v>0</v>
      </c>
      <c r="DM30" s="116"/>
      <c r="DN30" s="115">
        <f>+DM11+DP11</f>
        <v>0</v>
      </c>
      <c r="DO30" s="116"/>
      <c r="DP30" s="115">
        <f>+DN11+DQ11</f>
        <v>0</v>
      </c>
      <c r="DQ30" s="116"/>
      <c r="DR30" s="115">
        <f>+DR11+DU11</f>
        <v>0</v>
      </c>
      <c r="DS30" s="116"/>
      <c r="DT30" s="115">
        <f>+DS11+DV11</f>
        <v>0</v>
      </c>
      <c r="DU30" s="116"/>
      <c r="DV30" s="115">
        <f>+DT11+DW11</f>
        <v>0</v>
      </c>
      <c r="DW30" s="116"/>
      <c r="DX30" s="115">
        <f>+DX11+EA11</f>
        <v>0</v>
      </c>
      <c r="DY30" s="116"/>
      <c r="DZ30" s="115">
        <f>+DY11+EB11</f>
        <v>0</v>
      </c>
      <c r="EA30" s="116"/>
      <c r="EB30" s="115">
        <f>+DZ11+EC11</f>
        <v>0</v>
      </c>
      <c r="EC30" s="116"/>
      <c r="ED30" s="115">
        <f>+ED11+EG11</f>
        <v>0</v>
      </c>
      <c r="EE30" s="116"/>
      <c r="EF30" s="115">
        <f>+EE11+EH11</f>
        <v>0</v>
      </c>
      <c r="EG30" s="116"/>
      <c r="EH30" s="115">
        <f>+EF11+EI11</f>
        <v>0</v>
      </c>
      <c r="EI30" s="116"/>
      <c r="EJ30" s="115">
        <f>+EJ11+EM11</f>
        <v>0</v>
      </c>
      <c r="EK30" s="116"/>
      <c r="EL30" s="115">
        <f>+EK11+EN11</f>
        <v>0</v>
      </c>
      <c r="EM30" s="116"/>
      <c r="EN30" s="115">
        <f>+EL11+EO11</f>
        <v>0</v>
      </c>
      <c r="EO30" s="116"/>
      <c r="EP30" s="115">
        <f>+EP11+ES11</f>
        <v>0</v>
      </c>
      <c r="EQ30" s="116"/>
      <c r="ER30" s="115">
        <f>+EQ11+ET11</f>
        <v>0</v>
      </c>
      <c r="ES30" s="116"/>
      <c r="ET30" s="115">
        <f>+ER11+EU11</f>
        <v>0</v>
      </c>
      <c r="EU30" s="116"/>
      <c r="EV30" s="115">
        <f>+EV11+EY11</f>
        <v>0</v>
      </c>
      <c r="EW30" s="116"/>
      <c r="EX30" s="115">
        <f>+EW11+EZ11</f>
        <v>0</v>
      </c>
      <c r="EY30" s="116"/>
      <c r="EZ30" s="115">
        <f>+EX11+FA11</f>
        <v>0</v>
      </c>
      <c r="FA30" s="116"/>
      <c r="FB30" s="115">
        <f>+FB11+FE11</f>
        <v>0</v>
      </c>
      <c r="FC30" s="116"/>
      <c r="FD30" s="115">
        <f>+FC11+FF11</f>
        <v>0</v>
      </c>
      <c r="FE30" s="116"/>
      <c r="FF30" s="115">
        <f>+FD11+FG11</f>
        <v>0</v>
      </c>
      <c r="FG30" s="116"/>
      <c r="FH30" s="115">
        <f>+FH11+FK11</f>
        <v>0</v>
      </c>
      <c r="FI30" s="116"/>
      <c r="FJ30" s="115">
        <f>+FI11+FL11</f>
        <v>0</v>
      </c>
      <c r="FK30" s="116"/>
      <c r="FL30" s="115">
        <f>+FJ11+FM11</f>
        <v>0</v>
      </c>
      <c r="FM30" s="116"/>
      <c r="FN30" s="115">
        <f>+FN11+FQ11</f>
        <v>0</v>
      </c>
      <c r="FO30" s="116"/>
      <c r="FP30" s="115">
        <f>+FO11+FR11</f>
        <v>0</v>
      </c>
      <c r="FQ30" s="116"/>
      <c r="FR30" s="115">
        <f>+FP11+FS11</f>
        <v>0</v>
      </c>
      <c r="FS30" s="116"/>
      <c r="FT30" s="115">
        <f>+FT11+FW11</f>
        <v>0</v>
      </c>
      <c r="FU30" s="116"/>
      <c r="FV30" s="115">
        <f>+FU11+FX11</f>
        <v>0</v>
      </c>
      <c r="FW30" s="116"/>
      <c r="FX30" s="115">
        <f>+FV11+FY11</f>
        <v>0</v>
      </c>
      <c r="FY30" s="116"/>
    </row>
    <row r="31" spans="1:190" s="3" customFormat="1" ht="24.95" customHeight="1">
      <c r="A31" s="55" t="s">
        <v>14</v>
      </c>
      <c r="B31" s="117">
        <f>+B12+E12</f>
        <v>0</v>
      </c>
      <c r="C31" s="118"/>
      <c r="D31" s="119">
        <f>+C12+F12</f>
        <v>0</v>
      </c>
      <c r="E31" s="120"/>
      <c r="F31" s="117">
        <f>+D12+G12</f>
        <v>0</v>
      </c>
      <c r="G31" s="118"/>
      <c r="H31" s="117">
        <f>+H12+K12</f>
        <v>0</v>
      </c>
      <c r="I31" s="118"/>
      <c r="J31" s="119">
        <f>+I12+L12</f>
        <v>0</v>
      </c>
      <c r="K31" s="120"/>
      <c r="L31" s="117">
        <f>+J12+M12</f>
        <v>0</v>
      </c>
      <c r="M31" s="118"/>
      <c r="N31" s="117">
        <f>+N12+Q12</f>
        <v>0</v>
      </c>
      <c r="O31" s="118"/>
      <c r="P31" s="119">
        <f>+O12+R12</f>
        <v>0</v>
      </c>
      <c r="Q31" s="120"/>
      <c r="R31" s="117">
        <f>+P12+S12</f>
        <v>0</v>
      </c>
      <c r="S31" s="118"/>
      <c r="T31" s="117">
        <f>+T12+W12</f>
        <v>0</v>
      </c>
      <c r="U31" s="118"/>
      <c r="V31" s="119">
        <f>+U12+X12</f>
        <v>0</v>
      </c>
      <c r="W31" s="120"/>
      <c r="X31" s="117">
        <f>+V12+Y12</f>
        <v>0</v>
      </c>
      <c r="Y31" s="118"/>
      <c r="Z31" s="117">
        <f>+Z12+AC12</f>
        <v>0</v>
      </c>
      <c r="AA31" s="118"/>
      <c r="AB31" s="119">
        <f>+AA12+AD12</f>
        <v>0</v>
      </c>
      <c r="AC31" s="120"/>
      <c r="AD31" s="117">
        <f>+AB12+AE12</f>
        <v>0</v>
      </c>
      <c r="AE31" s="118"/>
      <c r="AF31" s="117">
        <f>+AF12+AI12</f>
        <v>0</v>
      </c>
      <c r="AG31" s="118"/>
      <c r="AH31" s="119">
        <f>+AG12+AJ12</f>
        <v>0</v>
      </c>
      <c r="AI31" s="120"/>
      <c r="AJ31" s="117">
        <f>+AH12+AK12</f>
        <v>0</v>
      </c>
      <c r="AK31" s="118"/>
      <c r="AL31" s="117">
        <f>+AL12+AO12</f>
        <v>257</v>
      </c>
      <c r="AM31" s="118"/>
      <c r="AN31" s="119">
        <f>+AM12+AP12</f>
        <v>0</v>
      </c>
      <c r="AO31" s="120"/>
      <c r="AP31" s="117">
        <f>+AN12+AQ12</f>
        <v>0</v>
      </c>
      <c r="AQ31" s="118"/>
      <c r="AR31" s="117">
        <f>+AR12+AU12</f>
        <v>461</v>
      </c>
      <c r="AS31" s="118"/>
      <c r="AT31" s="119">
        <f>+AS12+AV12</f>
        <v>0</v>
      </c>
      <c r="AU31" s="120"/>
      <c r="AV31" s="117">
        <f>+AT12+AW12</f>
        <v>197</v>
      </c>
      <c r="AW31" s="118"/>
      <c r="AX31" s="117">
        <f>+AX12+BA12</f>
        <v>418</v>
      </c>
      <c r="AY31" s="118"/>
      <c r="AZ31" s="119">
        <f>+AY12+BB12</f>
        <v>0</v>
      </c>
      <c r="BA31" s="120"/>
      <c r="BB31" s="117">
        <f>+AZ12+BC12</f>
        <v>444</v>
      </c>
      <c r="BC31" s="118"/>
      <c r="BD31" s="117">
        <f>+BD12+BG12</f>
        <v>419</v>
      </c>
      <c r="BE31" s="118"/>
      <c r="BF31" s="119">
        <f>+BE12+BH12</f>
        <v>0</v>
      </c>
      <c r="BG31" s="120"/>
      <c r="BH31" s="117">
        <f>+BF12+BI12</f>
        <v>399</v>
      </c>
      <c r="BI31" s="118"/>
      <c r="BJ31" s="117">
        <f>+BJ12+BM12</f>
        <v>374</v>
      </c>
      <c r="BK31" s="118"/>
      <c r="BL31" s="119">
        <f>+BK12+BN12</f>
        <v>0</v>
      </c>
      <c r="BM31" s="120"/>
      <c r="BN31" s="117">
        <f>+BL12+BO12</f>
        <v>429</v>
      </c>
      <c r="BO31" s="118"/>
      <c r="BP31" s="117">
        <f>+BP12+BS12</f>
        <v>0</v>
      </c>
      <c r="BQ31" s="118"/>
      <c r="BR31" s="119">
        <f>+BQ12+BT12</f>
        <v>0</v>
      </c>
      <c r="BS31" s="120"/>
      <c r="BT31" s="117">
        <f>+BR12+BU12</f>
        <v>0</v>
      </c>
      <c r="BU31" s="118"/>
      <c r="BV31" s="117">
        <f>+BV12+BY12</f>
        <v>0</v>
      </c>
      <c r="BW31" s="118"/>
      <c r="BX31" s="119">
        <f>+BW12+BZ12</f>
        <v>0</v>
      </c>
      <c r="BY31" s="120"/>
      <c r="BZ31" s="117">
        <f>+BX12+CA12</f>
        <v>0</v>
      </c>
      <c r="CA31" s="118"/>
      <c r="CB31" s="117">
        <f>+CB12+CE12</f>
        <v>0</v>
      </c>
      <c r="CC31" s="118"/>
      <c r="CD31" s="119">
        <f>+CC12+CF12</f>
        <v>0</v>
      </c>
      <c r="CE31" s="120"/>
      <c r="CF31" s="117">
        <f>+CD12+CG12</f>
        <v>0</v>
      </c>
      <c r="CG31" s="118"/>
      <c r="CH31" s="117">
        <f>+CH12+CK12</f>
        <v>0</v>
      </c>
      <c r="CI31" s="118"/>
      <c r="CJ31" s="119">
        <f>+CI12+CL12</f>
        <v>0</v>
      </c>
      <c r="CK31" s="120"/>
      <c r="CL31" s="117">
        <f>+CJ12+CM12</f>
        <v>0</v>
      </c>
      <c r="CM31" s="118"/>
      <c r="CN31" s="117">
        <f>+CN12+CQ12</f>
        <v>0</v>
      </c>
      <c r="CO31" s="118"/>
      <c r="CP31" s="119">
        <f>+CO12+CR12</f>
        <v>0</v>
      </c>
      <c r="CQ31" s="120"/>
      <c r="CR31" s="117">
        <f>+CP12+CS12</f>
        <v>0</v>
      </c>
      <c r="CS31" s="118"/>
      <c r="CT31" s="117">
        <f>+CT12+CW12</f>
        <v>0</v>
      </c>
      <c r="CU31" s="118"/>
      <c r="CV31" s="119">
        <f>+CU12+CX12</f>
        <v>0</v>
      </c>
      <c r="CW31" s="120"/>
      <c r="CX31" s="117">
        <f>+CV12+CY12</f>
        <v>0</v>
      </c>
      <c r="CY31" s="118"/>
      <c r="CZ31" s="117">
        <f>+CZ12+DC12</f>
        <v>0</v>
      </c>
      <c r="DA31" s="118"/>
      <c r="DB31" s="119">
        <f>+DA12+DD12</f>
        <v>0</v>
      </c>
      <c r="DC31" s="120"/>
      <c r="DD31" s="117">
        <f>+DB12+DE12</f>
        <v>0</v>
      </c>
      <c r="DE31" s="118"/>
      <c r="DF31" s="117">
        <f>+DF12+DI12</f>
        <v>0</v>
      </c>
      <c r="DG31" s="118"/>
      <c r="DH31" s="119">
        <f>+DG12+DJ12</f>
        <v>0</v>
      </c>
      <c r="DI31" s="120"/>
      <c r="DJ31" s="117">
        <f>+DH12+DK12</f>
        <v>0</v>
      </c>
      <c r="DK31" s="118"/>
      <c r="DL31" s="117">
        <f>+DL12+DO12</f>
        <v>0</v>
      </c>
      <c r="DM31" s="118"/>
      <c r="DN31" s="119">
        <f>+DM12+DP12</f>
        <v>0</v>
      </c>
      <c r="DO31" s="120"/>
      <c r="DP31" s="117">
        <f>+DN12+DQ12</f>
        <v>0</v>
      </c>
      <c r="DQ31" s="118"/>
      <c r="DR31" s="117">
        <f>+DR12+DU12</f>
        <v>0</v>
      </c>
      <c r="DS31" s="118"/>
      <c r="DT31" s="119">
        <f>+DS12+DV12</f>
        <v>0</v>
      </c>
      <c r="DU31" s="120"/>
      <c r="DV31" s="117">
        <f>+DT12+DW12</f>
        <v>0</v>
      </c>
      <c r="DW31" s="118"/>
      <c r="DX31" s="117">
        <f>+DX12+EA12</f>
        <v>0</v>
      </c>
      <c r="DY31" s="118"/>
      <c r="DZ31" s="119">
        <f>+DY12+EB12</f>
        <v>0</v>
      </c>
      <c r="EA31" s="120"/>
      <c r="EB31" s="117">
        <f>+DZ12+EC12</f>
        <v>0</v>
      </c>
      <c r="EC31" s="118"/>
      <c r="ED31" s="117">
        <f>+ED12+EG12</f>
        <v>0</v>
      </c>
      <c r="EE31" s="118"/>
      <c r="EF31" s="119">
        <f>+EE12+EH12</f>
        <v>0</v>
      </c>
      <c r="EG31" s="120"/>
      <c r="EH31" s="117">
        <f>+EF12+EI12</f>
        <v>0</v>
      </c>
      <c r="EI31" s="118"/>
      <c r="EJ31" s="117">
        <f>+EJ12+EM12</f>
        <v>0</v>
      </c>
      <c r="EK31" s="118"/>
      <c r="EL31" s="119">
        <f>+EK12+EN12</f>
        <v>0</v>
      </c>
      <c r="EM31" s="120"/>
      <c r="EN31" s="117">
        <f>+EL12+EO12</f>
        <v>0</v>
      </c>
      <c r="EO31" s="118"/>
      <c r="EP31" s="117">
        <f>+EP12+ES12</f>
        <v>0</v>
      </c>
      <c r="EQ31" s="118"/>
      <c r="ER31" s="119">
        <f>+EQ12+ET12</f>
        <v>0</v>
      </c>
      <c r="ES31" s="120"/>
      <c r="ET31" s="117">
        <f>+ER12+EU12</f>
        <v>0</v>
      </c>
      <c r="EU31" s="118"/>
      <c r="EV31" s="117">
        <f>+EV12+EY12</f>
        <v>0</v>
      </c>
      <c r="EW31" s="118"/>
      <c r="EX31" s="119">
        <f>+EW12+EZ12</f>
        <v>0</v>
      </c>
      <c r="EY31" s="120"/>
      <c r="EZ31" s="117">
        <f>+EX12+FA12</f>
        <v>0</v>
      </c>
      <c r="FA31" s="118"/>
      <c r="FB31" s="117">
        <f>+FB12+FE12</f>
        <v>0</v>
      </c>
      <c r="FC31" s="118"/>
      <c r="FD31" s="119">
        <f>+FC12+FF12</f>
        <v>0</v>
      </c>
      <c r="FE31" s="120"/>
      <c r="FF31" s="117">
        <f>+FD12+FG12</f>
        <v>0</v>
      </c>
      <c r="FG31" s="118"/>
      <c r="FH31" s="117">
        <f>+FH12+FK12</f>
        <v>0</v>
      </c>
      <c r="FI31" s="118"/>
      <c r="FJ31" s="119">
        <f>+FI12+FL12</f>
        <v>0</v>
      </c>
      <c r="FK31" s="120"/>
      <c r="FL31" s="117">
        <f>+FJ12+FM12</f>
        <v>0</v>
      </c>
      <c r="FM31" s="118"/>
      <c r="FN31" s="117">
        <f>+FN12+FQ12</f>
        <v>0</v>
      </c>
      <c r="FO31" s="118"/>
      <c r="FP31" s="119">
        <f>+FO12+FR12</f>
        <v>0</v>
      </c>
      <c r="FQ31" s="120"/>
      <c r="FR31" s="117">
        <f>+FP12+FS12</f>
        <v>0</v>
      </c>
      <c r="FS31" s="118"/>
      <c r="FT31" s="117">
        <f>+FT12+FW12</f>
        <v>0</v>
      </c>
      <c r="FU31" s="118"/>
      <c r="FV31" s="119">
        <f>+FU12+FX12</f>
        <v>0</v>
      </c>
      <c r="FW31" s="120"/>
      <c r="FX31" s="117">
        <f>+FV12+FY12</f>
        <v>0</v>
      </c>
      <c r="FY31" s="118"/>
    </row>
    <row r="32" spans="1:190" s="3" customFormat="1" ht="24.95" customHeight="1">
      <c r="A32" s="8" t="s">
        <v>32</v>
      </c>
      <c r="B32" s="115">
        <f>+B22+E22</f>
        <v>3</v>
      </c>
      <c r="C32" s="121"/>
      <c r="D32" s="115">
        <f>+C22+F22</f>
        <v>0</v>
      </c>
      <c r="E32" s="121"/>
      <c r="F32" s="122">
        <f>+(B32+D32)/B27</f>
        <v>2.8571428571428571E-2</v>
      </c>
      <c r="G32" s="122"/>
      <c r="H32" s="115">
        <f>+H22+K22</f>
        <v>0</v>
      </c>
      <c r="I32" s="121"/>
      <c r="J32" s="115">
        <f>+I22+L22</f>
        <v>0</v>
      </c>
      <c r="K32" s="121"/>
      <c r="L32" s="122" t="e">
        <f>+(H32+J32)/H27</f>
        <v>#DIV/0!</v>
      </c>
      <c r="M32" s="122"/>
      <c r="N32" s="115">
        <f>+N22+Q22</f>
        <v>0</v>
      </c>
      <c r="O32" s="121"/>
      <c r="P32" s="115">
        <f>+O22+R22</f>
        <v>0</v>
      </c>
      <c r="Q32" s="121"/>
      <c r="R32" s="122" t="e">
        <f>+(N32+P32)/N27</f>
        <v>#DIV/0!</v>
      </c>
      <c r="S32" s="122"/>
      <c r="T32" s="115">
        <f>+T22+W22</f>
        <v>21</v>
      </c>
      <c r="U32" s="121"/>
      <c r="V32" s="115">
        <f>+U22+X22</f>
        <v>0</v>
      </c>
      <c r="W32" s="121"/>
      <c r="X32" s="122">
        <f>+(T32+V32)/T27</f>
        <v>6.0171919770773637E-2</v>
      </c>
      <c r="Y32" s="122"/>
      <c r="Z32" s="115">
        <f>+Z22+AC22</f>
        <v>0</v>
      </c>
      <c r="AA32" s="121"/>
      <c r="AB32" s="115">
        <f>+AA22+AD22</f>
        <v>0</v>
      </c>
      <c r="AC32" s="121"/>
      <c r="AD32" s="122" t="e">
        <f>+(Z32+AB32)/Z27</f>
        <v>#DIV/0!</v>
      </c>
      <c r="AE32" s="122"/>
      <c r="AF32" s="115">
        <f>+AF22+AI22</f>
        <v>0</v>
      </c>
      <c r="AG32" s="121"/>
      <c r="AH32" s="115">
        <f>+AG22+AJ22</f>
        <v>0</v>
      </c>
      <c r="AI32" s="121"/>
      <c r="AJ32" s="122" t="e">
        <f>+(AF32+AH32)/AF27</f>
        <v>#DIV/0!</v>
      </c>
      <c r="AK32" s="122"/>
      <c r="AL32" s="115">
        <f>+AL22+AO22</f>
        <v>6</v>
      </c>
      <c r="AM32" s="121"/>
      <c r="AN32" s="115">
        <f>+AM22+AP22</f>
        <v>26</v>
      </c>
      <c r="AO32" s="121"/>
      <c r="AP32" s="122">
        <f>+(AL32+AN32)/AL27</f>
        <v>0.15165876777251186</v>
      </c>
      <c r="AQ32" s="122"/>
      <c r="AR32" s="115">
        <f>+AR22+AU22</f>
        <v>6</v>
      </c>
      <c r="AS32" s="121"/>
      <c r="AT32" s="115">
        <f>+AS22+AV22</f>
        <v>0</v>
      </c>
      <c r="AU32" s="121"/>
      <c r="AV32" s="122">
        <f>+(AR32+AT32)/AR27</f>
        <v>2.0689655172413793E-2</v>
      </c>
      <c r="AW32" s="122"/>
      <c r="AX32" s="115">
        <f>+AX22+BA22</f>
        <v>4</v>
      </c>
      <c r="AY32" s="121"/>
      <c r="AZ32" s="115">
        <f>+AY22+BB22</f>
        <v>8</v>
      </c>
      <c r="BA32" s="121"/>
      <c r="BB32" s="122">
        <f>+(AX32+AZ32)/AX27</f>
        <v>2.3346303501945526E-2</v>
      </c>
      <c r="BC32" s="122"/>
      <c r="BD32" s="115">
        <f>+BD22+BG22</f>
        <v>3</v>
      </c>
      <c r="BE32" s="121"/>
      <c r="BF32" s="115">
        <f>+BE22+BH22</f>
        <v>7</v>
      </c>
      <c r="BG32" s="121"/>
      <c r="BH32" s="122">
        <f>+(BD32+BF32)/BD27</f>
        <v>1.9011406844106463E-2</v>
      </c>
      <c r="BI32" s="122"/>
      <c r="BJ32" s="115">
        <f>+BJ22+BM22</f>
        <v>0</v>
      </c>
      <c r="BK32" s="121"/>
      <c r="BL32" s="115">
        <f>+BK22+BN22</f>
        <v>7</v>
      </c>
      <c r="BM32" s="121"/>
      <c r="BN32" s="122">
        <f>+(BJ32+BL32)/BJ27</f>
        <v>1.4403292181069959E-2</v>
      </c>
      <c r="BO32" s="122"/>
      <c r="BP32" s="115">
        <f>+BP22+BS22</f>
        <v>0</v>
      </c>
      <c r="BQ32" s="121"/>
      <c r="BR32" s="115">
        <f>+BQ22+BT22</f>
        <v>0</v>
      </c>
      <c r="BS32" s="121"/>
      <c r="BT32" s="122" t="e">
        <f>+(BP32+BR32)/BP27</f>
        <v>#DIV/0!</v>
      </c>
      <c r="BU32" s="122"/>
      <c r="BV32" s="115">
        <f>+BV22+BY22</f>
        <v>0</v>
      </c>
      <c r="BW32" s="121"/>
      <c r="BX32" s="115">
        <f>+BW22+BZ22</f>
        <v>0</v>
      </c>
      <c r="BY32" s="121"/>
      <c r="BZ32" s="122" t="e">
        <f>+(BV32+BX32)/BV27</f>
        <v>#DIV/0!</v>
      </c>
      <c r="CA32" s="122"/>
      <c r="CB32" s="115">
        <f>+CB22+CE22</f>
        <v>0</v>
      </c>
      <c r="CC32" s="121"/>
      <c r="CD32" s="115">
        <f>+CC22+CF22</f>
        <v>0</v>
      </c>
      <c r="CE32" s="121"/>
      <c r="CF32" s="122" t="e">
        <f>+(CB32+CD32)/CB27</f>
        <v>#DIV/0!</v>
      </c>
      <c r="CG32" s="122"/>
      <c r="CH32" s="115">
        <f>+CH22+CK22</f>
        <v>0</v>
      </c>
      <c r="CI32" s="121"/>
      <c r="CJ32" s="115">
        <f>+CI22+CL22</f>
        <v>0</v>
      </c>
      <c r="CK32" s="121"/>
      <c r="CL32" s="122" t="e">
        <f>+(CH32+CJ32)/CH27</f>
        <v>#DIV/0!</v>
      </c>
      <c r="CM32" s="122"/>
      <c r="CN32" s="115">
        <f>+CN22+CQ22</f>
        <v>0</v>
      </c>
      <c r="CO32" s="121"/>
      <c r="CP32" s="115">
        <f>+CO22+CR22</f>
        <v>0</v>
      </c>
      <c r="CQ32" s="121"/>
      <c r="CR32" s="122" t="e">
        <f>+(CN32+CP32)/CN27</f>
        <v>#DIV/0!</v>
      </c>
      <c r="CS32" s="122"/>
      <c r="CT32" s="115">
        <f>+CT22+CW22</f>
        <v>0</v>
      </c>
      <c r="CU32" s="121"/>
      <c r="CV32" s="115">
        <f>+CU22+CX22</f>
        <v>0</v>
      </c>
      <c r="CW32" s="121"/>
      <c r="CX32" s="122" t="e">
        <f>+(CT32+CV32)/CT27</f>
        <v>#DIV/0!</v>
      </c>
      <c r="CY32" s="122"/>
      <c r="CZ32" s="115">
        <f>+CZ22+DC22</f>
        <v>0</v>
      </c>
      <c r="DA32" s="121"/>
      <c r="DB32" s="115">
        <f>+DA22+DD22</f>
        <v>0</v>
      </c>
      <c r="DC32" s="121"/>
      <c r="DD32" s="122" t="e">
        <f>+(CZ32+DB32)/CZ27</f>
        <v>#DIV/0!</v>
      </c>
      <c r="DE32" s="122"/>
      <c r="DF32" s="115">
        <f>+DF22+DI22</f>
        <v>0</v>
      </c>
      <c r="DG32" s="121"/>
      <c r="DH32" s="115">
        <f>+DG22+DJ22</f>
        <v>0</v>
      </c>
      <c r="DI32" s="121"/>
      <c r="DJ32" s="122" t="e">
        <f>+(DF32+DH32)/DF27</f>
        <v>#DIV/0!</v>
      </c>
      <c r="DK32" s="122"/>
      <c r="DL32" s="115">
        <f>+DL22+DO22</f>
        <v>0</v>
      </c>
      <c r="DM32" s="121"/>
      <c r="DN32" s="115">
        <f>+DM22+DP22</f>
        <v>0</v>
      </c>
      <c r="DO32" s="121"/>
      <c r="DP32" s="122" t="e">
        <f>+(DL32+DN32)/DL27</f>
        <v>#DIV/0!</v>
      </c>
      <c r="DQ32" s="122"/>
      <c r="DR32" s="115">
        <f>+DR22+DU22</f>
        <v>0</v>
      </c>
      <c r="DS32" s="121"/>
      <c r="DT32" s="115">
        <f>+DS22+DV22</f>
        <v>0</v>
      </c>
      <c r="DU32" s="121"/>
      <c r="DV32" s="122" t="e">
        <f>+(DR32+DT32)/DR27</f>
        <v>#DIV/0!</v>
      </c>
      <c r="DW32" s="122"/>
      <c r="DX32" s="115">
        <f>+DX22+EA22</f>
        <v>0</v>
      </c>
      <c r="DY32" s="121"/>
      <c r="DZ32" s="115">
        <f>+DY22+EB22</f>
        <v>0</v>
      </c>
      <c r="EA32" s="121"/>
      <c r="EB32" s="122" t="e">
        <f>+(DX32+DZ32)/DX27</f>
        <v>#DIV/0!</v>
      </c>
      <c r="EC32" s="122"/>
      <c r="ED32" s="115">
        <f>+ED22+EG22</f>
        <v>0</v>
      </c>
      <c r="EE32" s="121"/>
      <c r="EF32" s="115">
        <f>+EE22+EH22</f>
        <v>0</v>
      </c>
      <c r="EG32" s="121"/>
      <c r="EH32" s="122" t="e">
        <f>+(ED32+EF32)/ED27</f>
        <v>#DIV/0!</v>
      </c>
      <c r="EI32" s="122"/>
      <c r="EJ32" s="115">
        <f>+EJ22+EM22</f>
        <v>0</v>
      </c>
      <c r="EK32" s="121"/>
      <c r="EL32" s="115">
        <f>+EK22+EN22</f>
        <v>0</v>
      </c>
      <c r="EM32" s="121"/>
      <c r="EN32" s="122" t="e">
        <f>+(EJ32+EL32)/EJ27</f>
        <v>#DIV/0!</v>
      </c>
      <c r="EO32" s="122"/>
      <c r="EP32" s="115">
        <f>+EP22+ES22</f>
        <v>0</v>
      </c>
      <c r="EQ32" s="121"/>
      <c r="ER32" s="115">
        <f>+EQ22+ET22</f>
        <v>0</v>
      </c>
      <c r="ES32" s="121"/>
      <c r="ET32" s="122" t="e">
        <f>+(EP32+ER32)/EP27</f>
        <v>#DIV/0!</v>
      </c>
      <c r="EU32" s="122"/>
      <c r="EV32" s="115">
        <f>+EV22+EY22</f>
        <v>0</v>
      </c>
      <c r="EW32" s="121"/>
      <c r="EX32" s="115">
        <f>+EW22+EZ22</f>
        <v>0</v>
      </c>
      <c r="EY32" s="121"/>
      <c r="EZ32" s="122" t="e">
        <f>+(EV32+EX32)/EV27</f>
        <v>#DIV/0!</v>
      </c>
      <c r="FA32" s="122"/>
      <c r="FB32" s="115">
        <f>+FB22+FE22</f>
        <v>0</v>
      </c>
      <c r="FC32" s="121"/>
      <c r="FD32" s="115">
        <f>+FC22+FF22</f>
        <v>0</v>
      </c>
      <c r="FE32" s="121"/>
      <c r="FF32" s="122" t="e">
        <f>+(FB32+FD32)/FB27</f>
        <v>#DIV/0!</v>
      </c>
      <c r="FG32" s="122"/>
      <c r="FH32" s="115">
        <f>+FH22+FK22</f>
        <v>0</v>
      </c>
      <c r="FI32" s="121"/>
      <c r="FJ32" s="115">
        <f>+FI22+FL22</f>
        <v>0</v>
      </c>
      <c r="FK32" s="121"/>
      <c r="FL32" s="122" t="e">
        <f>+(FH32+FJ32)/FH27</f>
        <v>#DIV/0!</v>
      </c>
      <c r="FM32" s="122"/>
      <c r="FN32" s="115">
        <f>+FN22+FQ22</f>
        <v>0</v>
      </c>
      <c r="FO32" s="121"/>
      <c r="FP32" s="115">
        <f>+FO22+FR22</f>
        <v>0</v>
      </c>
      <c r="FQ32" s="121"/>
      <c r="FR32" s="122" t="e">
        <f>+(FN32+FP32)/FN27</f>
        <v>#DIV/0!</v>
      </c>
      <c r="FS32" s="122"/>
      <c r="FT32" s="115">
        <f>+FT22+FW22</f>
        <v>0</v>
      </c>
      <c r="FU32" s="121"/>
      <c r="FV32" s="115">
        <f>+FU22+FX22</f>
        <v>0</v>
      </c>
      <c r="FW32" s="121"/>
      <c r="FX32" s="122" t="e">
        <f>+(FT32+FV32)/FT27</f>
        <v>#DIV/0!</v>
      </c>
      <c r="FY32" s="122"/>
    </row>
    <row r="33" spans="1:181" s="3" customFormat="1" ht="24.95" customHeight="1">
      <c r="A33" s="19" t="s">
        <v>5</v>
      </c>
      <c r="B33" s="123">
        <f>+B23+E23</f>
        <v>0</v>
      </c>
      <c r="C33" s="123"/>
      <c r="D33" s="123"/>
      <c r="E33" s="123"/>
      <c r="F33" s="122">
        <f>+B33/B27</f>
        <v>0</v>
      </c>
      <c r="G33" s="122"/>
      <c r="H33" s="123">
        <f>+H23+K23</f>
        <v>0</v>
      </c>
      <c r="I33" s="123"/>
      <c r="J33" s="123"/>
      <c r="K33" s="123"/>
      <c r="L33" s="122" t="e">
        <f>+H33/H27</f>
        <v>#DIV/0!</v>
      </c>
      <c r="M33" s="122"/>
      <c r="N33" s="123">
        <f>+N23+Q23</f>
        <v>0</v>
      </c>
      <c r="O33" s="123"/>
      <c r="P33" s="123"/>
      <c r="Q33" s="123"/>
      <c r="R33" s="122" t="e">
        <f>+N33/N27</f>
        <v>#DIV/0!</v>
      </c>
      <c r="S33" s="122"/>
      <c r="T33" s="123">
        <f>+T23+W23</f>
        <v>0</v>
      </c>
      <c r="U33" s="123"/>
      <c r="V33" s="123"/>
      <c r="W33" s="123"/>
      <c r="X33" s="122">
        <f>+T33/T27</f>
        <v>0</v>
      </c>
      <c r="Y33" s="122"/>
      <c r="Z33" s="123">
        <f>+Z23+AC23</f>
        <v>0</v>
      </c>
      <c r="AA33" s="123"/>
      <c r="AB33" s="123"/>
      <c r="AC33" s="123"/>
      <c r="AD33" s="122" t="e">
        <f>+Z33/Z27</f>
        <v>#DIV/0!</v>
      </c>
      <c r="AE33" s="122"/>
      <c r="AF33" s="123">
        <f>+AF23+AI23</f>
        <v>0</v>
      </c>
      <c r="AG33" s="123"/>
      <c r="AH33" s="123"/>
      <c r="AI33" s="123"/>
      <c r="AJ33" s="122" t="e">
        <f>+AF33/AF27</f>
        <v>#DIV/0!</v>
      </c>
      <c r="AK33" s="122"/>
      <c r="AL33" s="123">
        <f>+AL23+AO23</f>
        <v>0</v>
      </c>
      <c r="AM33" s="123"/>
      <c r="AN33" s="123"/>
      <c r="AO33" s="123"/>
      <c r="AP33" s="122">
        <f>+AL33/AL27</f>
        <v>0</v>
      </c>
      <c r="AQ33" s="122"/>
      <c r="AR33" s="123">
        <f>+AR23+AU23</f>
        <v>2</v>
      </c>
      <c r="AS33" s="123"/>
      <c r="AT33" s="123"/>
      <c r="AU33" s="123"/>
      <c r="AV33" s="122">
        <f>+AR33/AR27</f>
        <v>6.8965517241379309E-3</v>
      </c>
      <c r="AW33" s="122"/>
      <c r="AX33" s="123">
        <f>+AX23+BA23</f>
        <v>1</v>
      </c>
      <c r="AY33" s="123"/>
      <c r="AZ33" s="123"/>
      <c r="BA33" s="123"/>
      <c r="BB33" s="122">
        <f>+AX33/AX27</f>
        <v>1.9455252918287938E-3</v>
      </c>
      <c r="BC33" s="122"/>
      <c r="BD33" s="123">
        <f>+BD23+BG23</f>
        <v>0</v>
      </c>
      <c r="BE33" s="123"/>
      <c r="BF33" s="123"/>
      <c r="BG33" s="123"/>
      <c r="BH33" s="122">
        <f>+BD33/BD27</f>
        <v>0</v>
      </c>
      <c r="BI33" s="122"/>
      <c r="BJ33" s="123">
        <f>+BJ23+BM23</f>
        <v>0</v>
      </c>
      <c r="BK33" s="123"/>
      <c r="BL33" s="123"/>
      <c r="BM33" s="123"/>
      <c r="BN33" s="122">
        <f>+BJ33/BJ27</f>
        <v>0</v>
      </c>
      <c r="BO33" s="122"/>
      <c r="BP33" s="123">
        <f>+BP23+BS23</f>
        <v>0</v>
      </c>
      <c r="BQ33" s="123"/>
      <c r="BR33" s="123"/>
      <c r="BS33" s="123"/>
      <c r="BT33" s="122" t="e">
        <f>+BP33/BP27</f>
        <v>#DIV/0!</v>
      </c>
      <c r="BU33" s="122"/>
      <c r="BV33" s="123">
        <f>+BV23+BY23</f>
        <v>0</v>
      </c>
      <c r="BW33" s="123"/>
      <c r="BX33" s="123"/>
      <c r="BY33" s="123"/>
      <c r="BZ33" s="122" t="e">
        <f>+BV33/BV27</f>
        <v>#DIV/0!</v>
      </c>
      <c r="CA33" s="122"/>
      <c r="CB33" s="123">
        <f>+CB23+CE23</f>
        <v>0</v>
      </c>
      <c r="CC33" s="123"/>
      <c r="CD33" s="123"/>
      <c r="CE33" s="123"/>
      <c r="CF33" s="122" t="e">
        <f>+CB33/CB27</f>
        <v>#DIV/0!</v>
      </c>
      <c r="CG33" s="122"/>
      <c r="CH33" s="123">
        <f>+CH23+CK23</f>
        <v>0</v>
      </c>
      <c r="CI33" s="123"/>
      <c r="CJ33" s="123"/>
      <c r="CK33" s="123"/>
      <c r="CL33" s="122" t="e">
        <f>+CH33/CH27</f>
        <v>#DIV/0!</v>
      </c>
      <c r="CM33" s="122"/>
      <c r="CN33" s="123">
        <f>+CN23+CQ23</f>
        <v>0</v>
      </c>
      <c r="CO33" s="123"/>
      <c r="CP33" s="123"/>
      <c r="CQ33" s="123"/>
      <c r="CR33" s="122" t="e">
        <f>+CN33/CN27</f>
        <v>#DIV/0!</v>
      </c>
      <c r="CS33" s="122"/>
      <c r="CT33" s="123">
        <f>+CT23+CW23</f>
        <v>0</v>
      </c>
      <c r="CU33" s="123"/>
      <c r="CV33" s="123"/>
      <c r="CW33" s="123"/>
      <c r="CX33" s="122" t="e">
        <f>+CT33/CT27</f>
        <v>#DIV/0!</v>
      </c>
      <c r="CY33" s="122"/>
      <c r="CZ33" s="123">
        <f>+CZ23+DC23</f>
        <v>0</v>
      </c>
      <c r="DA33" s="123"/>
      <c r="DB33" s="123"/>
      <c r="DC33" s="123"/>
      <c r="DD33" s="122" t="e">
        <f>+CZ33/CZ27</f>
        <v>#DIV/0!</v>
      </c>
      <c r="DE33" s="122"/>
      <c r="DF33" s="123">
        <f>+DF23+DI23</f>
        <v>0</v>
      </c>
      <c r="DG33" s="123"/>
      <c r="DH33" s="123"/>
      <c r="DI33" s="123"/>
      <c r="DJ33" s="122" t="e">
        <f>+DF33/DF27</f>
        <v>#DIV/0!</v>
      </c>
      <c r="DK33" s="122"/>
      <c r="DL33" s="123">
        <f>+DL23+DO23</f>
        <v>0</v>
      </c>
      <c r="DM33" s="123"/>
      <c r="DN33" s="123"/>
      <c r="DO33" s="123"/>
      <c r="DP33" s="122" t="e">
        <f>+DL33/DL27</f>
        <v>#DIV/0!</v>
      </c>
      <c r="DQ33" s="122"/>
      <c r="DR33" s="123">
        <f>+DR23+DU23</f>
        <v>0</v>
      </c>
      <c r="DS33" s="123"/>
      <c r="DT33" s="123"/>
      <c r="DU33" s="123"/>
      <c r="DV33" s="122" t="e">
        <f>+DR33/DR27</f>
        <v>#DIV/0!</v>
      </c>
      <c r="DW33" s="122"/>
      <c r="DX33" s="123">
        <f>+DX23+EA23</f>
        <v>0</v>
      </c>
      <c r="DY33" s="123"/>
      <c r="DZ33" s="123"/>
      <c r="EA33" s="123"/>
      <c r="EB33" s="122" t="e">
        <f>+DX33/DX27</f>
        <v>#DIV/0!</v>
      </c>
      <c r="EC33" s="122"/>
      <c r="ED33" s="123">
        <f>+ED23+EG23</f>
        <v>0</v>
      </c>
      <c r="EE33" s="123"/>
      <c r="EF33" s="123"/>
      <c r="EG33" s="123"/>
      <c r="EH33" s="122" t="e">
        <f>+ED33/ED27</f>
        <v>#DIV/0!</v>
      </c>
      <c r="EI33" s="122"/>
      <c r="EJ33" s="123">
        <f>+EJ23+EM23</f>
        <v>0</v>
      </c>
      <c r="EK33" s="123"/>
      <c r="EL33" s="123"/>
      <c r="EM33" s="123"/>
      <c r="EN33" s="122" t="e">
        <f>+EJ33/EJ27</f>
        <v>#DIV/0!</v>
      </c>
      <c r="EO33" s="122"/>
      <c r="EP33" s="123">
        <f>+EP23+ES23</f>
        <v>0</v>
      </c>
      <c r="EQ33" s="123"/>
      <c r="ER33" s="123"/>
      <c r="ES33" s="123"/>
      <c r="ET33" s="122" t="e">
        <f>+EP33/EP27</f>
        <v>#DIV/0!</v>
      </c>
      <c r="EU33" s="122"/>
      <c r="EV33" s="123">
        <f>+EV23+EY23</f>
        <v>0</v>
      </c>
      <c r="EW33" s="123"/>
      <c r="EX33" s="123"/>
      <c r="EY33" s="123"/>
      <c r="EZ33" s="122" t="e">
        <f>+EV33/EV27</f>
        <v>#DIV/0!</v>
      </c>
      <c r="FA33" s="122"/>
      <c r="FB33" s="123">
        <f>+FB23+FE23</f>
        <v>0</v>
      </c>
      <c r="FC33" s="123"/>
      <c r="FD33" s="123"/>
      <c r="FE33" s="123"/>
      <c r="FF33" s="122" t="e">
        <f>+FB33/FB27</f>
        <v>#DIV/0!</v>
      </c>
      <c r="FG33" s="122"/>
      <c r="FH33" s="123">
        <f>+FH23+FK23</f>
        <v>0</v>
      </c>
      <c r="FI33" s="123"/>
      <c r="FJ33" s="123"/>
      <c r="FK33" s="123"/>
      <c r="FL33" s="122" t="e">
        <f>+FH33/FH27</f>
        <v>#DIV/0!</v>
      </c>
      <c r="FM33" s="122"/>
      <c r="FN33" s="123">
        <f>+FN23+FQ23</f>
        <v>0</v>
      </c>
      <c r="FO33" s="123"/>
      <c r="FP33" s="123"/>
      <c r="FQ33" s="123"/>
      <c r="FR33" s="122" t="e">
        <f>+FN33/FN27</f>
        <v>#DIV/0!</v>
      </c>
      <c r="FS33" s="122"/>
      <c r="FT33" s="123">
        <f>+FT23+FW23</f>
        <v>0</v>
      </c>
      <c r="FU33" s="123"/>
      <c r="FV33" s="123"/>
      <c r="FW33" s="123"/>
      <c r="FX33" s="122" t="e">
        <f>+FT33/FT27</f>
        <v>#DIV/0!</v>
      </c>
      <c r="FY33" s="122"/>
    </row>
    <row r="34" spans="1:181" s="3" customFormat="1" ht="24.95" customHeight="1" thickBot="1">
      <c r="A34" s="20" t="s">
        <v>7</v>
      </c>
      <c r="B34" s="124">
        <f>+B26+E26</f>
        <v>0</v>
      </c>
      <c r="C34" s="124"/>
      <c r="D34" s="124"/>
      <c r="E34" s="124"/>
      <c r="F34" s="125">
        <f>+B34/B27</f>
        <v>0</v>
      </c>
      <c r="G34" s="125"/>
      <c r="H34" s="124">
        <f>+H26+K26</f>
        <v>0</v>
      </c>
      <c r="I34" s="124"/>
      <c r="J34" s="124"/>
      <c r="K34" s="124"/>
      <c r="L34" s="125" t="e">
        <f>+H34/H27</f>
        <v>#DIV/0!</v>
      </c>
      <c r="M34" s="125"/>
      <c r="N34" s="124">
        <f>+N26+Q26</f>
        <v>0</v>
      </c>
      <c r="O34" s="124"/>
      <c r="P34" s="124"/>
      <c r="Q34" s="124"/>
      <c r="R34" s="125" t="e">
        <f>+N34/N27</f>
        <v>#DIV/0!</v>
      </c>
      <c r="S34" s="125"/>
      <c r="T34" s="124">
        <f>+T26+W26</f>
        <v>0</v>
      </c>
      <c r="U34" s="124"/>
      <c r="V34" s="124"/>
      <c r="W34" s="124"/>
      <c r="X34" s="125">
        <f>+T34/T27</f>
        <v>0</v>
      </c>
      <c r="Y34" s="125"/>
      <c r="Z34" s="124">
        <f>+Z26+AC26</f>
        <v>0</v>
      </c>
      <c r="AA34" s="124"/>
      <c r="AB34" s="124"/>
      <c r="AC34" s="124"/>
      <c r="AD34" s="125" t="e">
        <f>+Z34/Z27</f>
        <v>#DIV/0!</v>
      </c>
      <c r="AE34" s="125"/>
      <c r="AF34" s="124">
        <f>+AF26+AI26</f>
        <v>0</v>
      </c>
      <c r="AG34" s="124"/>
      <c r="AH34" s="124"/>
      <c r="AI34" s="124"/>
      <c r="AJ34" s="125" t="e">
        <f>+AF34/AF27</f>
        <v>#DIV/0!</v>
      </c>
      <c r="AK34" s="125"/>
      <c r="AL34" s="124">
        <f>+AL26+AO26</f>
        <v>0</v>
      </c>
      <c r="AM34" s="124"/>
      <c r="AN34" s="124"/>
      <c r="AO34" s="124"/>
      <c r="AP34" s="125">
        <f>+AL34/AL27</f>
        <v>0</v>
      </c>
      <c r="AQ34" s="125"/>
      <c r="AR34" s="124">
        <f>+AR26+AU26</f>
        <v>0</v>
      </c>
      <c r="AS34" s="124"/>
      <c r="AT34" s="124"/>
      <c r="AU34" s="124"/>
      <c r="AV34" s="125">
        <f>+AR34/AR27</f>
        <v>0</v>
      </c>
      <c r="AW34" s="125"/>
      <c r="AX34" s="124">
        <f>+AX26+BA26</f>
        <v>0</v>
      </c>
      <c r="AY34" s="124"/>
      <c r="AZ34" s="124"/>
      <c r="BA34" s="124"/>
      <c r="BB34" s="125">
        <f>+AX34/AX27</f>
        <v>0</v>
      </c>
      <c r="BC34" s="125"/>
      <c r="BD34" s="124">
        <f>+BD26+BG26</f>
        <v>0</v>
      </c>
      <c r="BE34" s="124"/>
      <c r="BF34" s="124"/>
      <c r="BG34" s="124"/>
      <c r="BH34" s="125">
        <f>+BD34/BD27</f>
        <v>0</v>
      </c>
      <c r="BI34" s="125"/>
      <c r="BJ34" s="124">
        <f>+BJ26+BM26</f>
        <v>3</v>
      </c>
      <c r="BK34" s="124"/>
      <c r="BL34" s="124"/>
      <c r="BM34" s="124"/>
      <c r="BN34" s="125">
        <f>+BJ34/BJ27</f>
        <v>6.1728395061728392E-3</v>
      </c>
      <c r="BO34" s="125"/>
      <c r="BP34" s="124">
        <f>+BP26+BS26</f>
        <v>0</v>
      </c>
      <c r="BQ34" s="124"/>
      <c r="BR34" s="124"/>
      <c r="BS34" s="124"/>
      <c r="BT34" s="125" t="e">
        <f>+BP34/BP27</f>
        <v>#DIV/0!</v>
      </c>
      <c r="BU34" s="125"/>
      <c r="BV34" s="124">
        <f>+BV26+BY26</f>
        <v>0</v>
      </c>
      <c r="BW34" s="124"/>
      <c r="BX34" s="124"/>
      <c r="BY34" s="124"/>
      <c r="BZ34" s="125" t="e">
        <f>+BV34/BV27</f>
        <v>#DIV/0!</v>
      </c>
      <c r="CA34" s="125"/>
      <c r="CB34" s="124">
        <f>+CB26+CE26</f>
        <v>0</v>
      </c>
      <c r="CC34" s="124"/>
      <c r="CD34" s="124"/>
      <c r="CE34" s="124"/>
      <c r="CF34" s="125" t="e">
        <f>+CB34/CB27</f>
        <v>#DIV/0!</v>
      </c>
      <c r="CG34" s="125"/>
      <c r="CH34" s="124">
        <f>+CH26+CK26</f>
        <v>0</v>
      </c>
      <c r="CI34" s="124"/>
      <c r="CJ34" s="124"/>
      <c r="CK34" s="124"/>
      <c r="CL34" s="125" t="e">
        <f>+CH34/CH27</f>
        <v>#DIV/0!</v>
      </c>
      <c r="CM34" s="125"/>
      <c r="CN34" s="124">
        <f>+CN26+CQ26</f>
        <v>0</v>
      </c>
      <c r="CO34" s="124"/>
      <c r="CP34" s="124"/>
      <c r="CQ34" s="124"/>
      <c r="CR34" s="125" t="e">
        <f>+CN34/CN27</f>
        <v>#DIV/0!</v>
      </c>
      <c r="CS34" s="125"/>
      <c r="CT34" s="124">
        <f>+CT26+CW26</f>
        <v>0</v>
      </c>
      <c r="CU34" s="124"/>
      <c r="CV34" s="124"/>
      <c r="CW34" s="124"/>
      <c r="CX34" s="125" t="e">
        <f>+CT34/CT27</f>
        <v>#DIV/0!</v>
      </c>
      <c r="CY34" s="125"/>
      <c r="CZ34" s="124">
        <f>+CZ26+DC26</f>
        <v>0</v>
      </c>
      <c r="DA34" s="124"/>
      <c r="DB34" s="124"/>
      <c r="DC34" s="124"/>
      <c r="DD34" s="125" t="e">
        <f>+CZ34/CZ27</f>
        <v>#DIV/0!</v>
      </c>
      <c r="DE34" s="125"/>
      <c r="DF34" s="124">
        <f>+DF26+DI26</f>
        <v>0</v>
      </c>
      <c r="DG34" s="124"/>
      <c r="DH34" s="124"/>
      <c r="DI34" s="124"/>
      <c r="DJ34" s="125" t="e">
        <f>+DF34/DF27</f>
        <v>#DIV/0!</v>
      </c>
      <c r="DK34" s="125"/>
      <c r="DL34" s="124">
        <f>+DL26+DO26</f>
        <v>0</v>
      </c>
      <c r="DM34" s="124"/>
      <c r="DN34" s="124"/>
      <c r="DO34" s="124"/>
      <c r="DP34" s="125" t="e">
        <f>+DL34/DL27</f>
        <v>#DIV/0!</v>
      </c>
      <c r="DQ34" s="125"/>
      <c r="DR34" s="124">
        <f>+DR26+DU26</f>
        <v>0</v>
      </c>
      <c r="DS34" s="124"/>
      <c r="DT34" s="124"/>
      <c r="DU34" s="124"/>
      <c r="DV34" s="125" t="e">
        <f>+DR34/DR27</f>
        <v>#DIV/0!</v>
      </c>
      <c r="DW34" s="125"/>
      <c r="DX34" s="124">
        <f>+DX26+EA26</f>
        <v>0</v>
      </c>
      <c r="DY34" s="124"/>
      <c r="DZ34" s="124"/>
      <c r="EA34" s="124"/>
      <c r="EB34" s="125" t="e">
        <f>+DX34/DX27</f>
        <v>#DIV/0!</v>
      </c>
      <c r="EC34" s="125"/>
      <c r="ED34" s="124">
        <f>+ED26+EG26</f>
        <v>0</v>
      </c>
      <c r="EE34" s="124"/>
      <c r="EF34" s="124"/>
      <c r="EG34" s="124"/>
      <c r="EH34" s="125" t="e">
        <f>+ED34/ED27</f>
        <v>#DIV/0!</v>
      </c>
      <c r="EI34" s="125"/>
      <c r="EJ34" s="124">
        <f>+EJ26+EM26</f>
        <v>0</v>
      </c>
      <c r="EK34" s="124"/>
      <c r="EL34" s="124"/>
      <c r="EM34" s="124"/>
      <c r="EN34" s="125" t="e">
        <f>+EJ34/EJ27</f>
        <v>#DIV/0!</v>
      </c>
      <c r="EO34" s="125"/>
      <c r="EP34" s="124">
        <f>+EP26+ES26</f>
        <v>0</v>
      </c>
      <c r="EQ34" s="124"/>
      <c r="ER34" s="124"/>
      <c r="ES34" s="124"/>
      <c r="ET34" s="125" t="e">
        <f>+EP34/EP27</f>
        <v>#DIV/0!</v>
      </c>
      <c r="EU34" s="125"/>
      <c r="EV34" s="124">
        <f>+EV26+EY26</f>
        <v>0</v>
      </c>
      <c r="EW34" s="124"/>
      <c r="EX34" s="124"/>
      <c r="EY34" s="124"/>
      <c r="EZ34" s="125" t="e">
        <f>+EV34/EV27</f>
        <v>#DIV/0!</v>
      </c>
      <c r="FA34" s="125"/>
      <c r="FB34" s="124">
        <f>+FB26+FE26</f>
        <v>0</v>
      </c>
      <c r="FC34" s="124"/>
      <c r="FD34" s="124"/>
      <c r="FE34" s="124"/>
      <c r="FF34" s="125" t="e">
        <f>+FB34/FB27</f>
        <v>#DIV/0!</v>
      </c>
      <c r="FG34" s="125"/>
      <c r="FH34" s="124">
        <f>+FH26+FK26</f>
        <v>0</v>
      </c>
      <c r="FI34" s="124"/>
      <c r="FJ34" s="124"/>
      <c r="FK34" s="124"/>
      <c r="FL34" s="125" t="e">
        <f>+FH34/FH27</f>
        <v>#DIV/0!</v>
      </c>
      <c r="FM34" s="125"/>
      <c r="FN34" s="124">
        <f>+FN26+FQ26</f>
        <v>0</v>
      </c>
      <c r="FO34" s="124"/>
      <c r="FP34" s="124"/>
      <c r="FQ34" s="124"/>
      <c r="FR34" s="125" t="e">
        <f>+FN34/FN27</f>
        <v>#DIV/0!</v>
      </c>
      <c r="FS34" s="125"/>
      <c r="FT34" s="124">
        <f>+FT26+FW26</f>
        <v>0</v>
      </c>
      <c r="FU34" s="124"/>
      <c r="FV34" s="124"/>
      <c r="FW34" s="124"/>
      <c r="FX34" s="125" t="e">
        <f>+FT34/FT27</f>
        <v>#DIV/0!</v>
      </c>
      <c r="FY34" s="125"/>
    </row>
  </sheetData>
  <mergeCells count="1511">
    <mergeCell ref="FN30:FO30"/>
    <mergeCell ref="FP30:FQ30"/>
    <mergeCell ref="FR30:FS30"/>
    <mergeCell ref="FN31:FO31"/>
    <mergeCell ref="FP31:FQ31"/>
    <mergeCell ref="FR31:FS31"/>
    <mergeCell ref="FN32:FO32"/>
    <mergeCell ref="FP32:FQ32"/>
    <mergeCell ref="FR32:FS32"/>
    <mergeCell ref="FN33:FQ33"/>
    <mergeCell ref="FR33:FS33"/>
    <mergeCell ref="FN34:FQ34"/>
    <mergeCell ref="FR34:FS34"/>
    <mergeCell ref="FN21:FP21"/>
    <mergeCell ref="FQ21:FS21"/>
    <mergeCell ref="FN23:FO23"/>
    <mergeCell ref="FQ23:FR23"/>
    <mergeCell ref="FN24:FP24"/>
    <mergeCell ref="FQ24:FS24"/>
    <mergeCell ref="FN25:FP25"/>
    <mergeCell ref="FQ25:FS25"/>
    <mergeCell ref="FN26:FO26"/>
    <mergeCell ref="FQ26:FR26"/>
    <mergeCell ref="FN27:FO27"/>
    <mergeCell ref="FP27:FQ27"/>
    <mergeCell ref="FR27:FS27"/>
    <mergeCell ref="FN28:FO28"/>
    <mergeCell ref="FP28:FQ28"/>
    <mergeCell ref="FR28:FS28"/>
    <mergeCell ref="FN29:FO29"/>
    <mergeCell ref="FP29:FQ29"/>
    <mergeCell ref="FR29:FS29"/>
    <mergeCell ref="FN4:FS4"/>
    <mergeCell ref="FN14:FP14"/>
    <mergeCell ref="FQ14:FS14"/>
    <mergeCell ref="FN15:FO15"/>
    <mergeCell ref="FP15:FP16"/>
    <mergeCell ref="FQ15:FR15"/>
    <mergeCell ref="FS15:FS16"/>
    <mergeCell ref="FN16:FO16"/>
    <mergeCell ref="FQ16:FR16"/>
    <mergeCell ref="FN17:FP17"/>
    <mergeCell ref="FQ17:FS17"/>
    <mergeCell ref="FN18:FP18"/>
    <mergeCell ref="FQ18:FS18"/>
    <mergeCell ref="FN19:FP19"/>
    <mergeCell ref="FQ19:FS19"/>
    <mergeCell ref="FN20:FP20"/>
    <mergeCell ref="FQ20:FS20"/>
    <mergeCell ref="ER31:ES31"/>
    <mergeCell ref="ET31:EU31"/>
    <mergeCell ref="EP32:EQ32"/>
    <mergeCell ref="ER32:ES32"/>
    <mergeCell ref="ET32:EU32"/>
    <mergeCell ref="EP33:ES33"/>
    <mergeCell ref="ET33:EU33"/>
    <mergeCell ref="EP34:ES34"/>
    <mergeCell ref="ET34:EU34"/>
    <mergeCell ref="EP23:EQ23"/>
    <mergeCell ref="ES23:ET23"/>
    <mergeCell ref="EP24:ER24"/>
    <mergeCell ref="ES24:EU24"/>
    <mergeCell ref="EP25:ER25"/>
    <mergeCell ref="ES25:EU25"/>
    <mergeCell ref="EP26:EQ26"/>
    <mergeCell ref="ES26:ET26"/>
    <mergeCell ref="EP27:EQ27"/>
    <mergeCell ref="ER27:ES27"/>
    <mergeCell ref="ET27:EU27"/>
    <mergeCell ref="EP28:EQ28"/>
    <mergeCell ref="ER28:ES28"/>
    <mergeCell ref="ET28:EU28"/>
    <mergeCell ref="EP29:EQ29"/>
    <mergeCell ref="ER29:ES29"/>
    <mergeCell ref="ET29:EU29"/>
    <mergeCell ref="EV31:EW31"/>
    <mergeCell ref="EX31:EY31"/>
    <mergeCell ref="EV32:EW32"/>
    <mergeCell ref="EX32:EY32"/>
    <mergeCell ref="EZ32:FA32"/>
    <mergeCell ref="EV33:EY33"/>
    <mergeCell ref="EZ33:FA33"/>
    <mergeCell ref="EV34:EY34"/>
    <mergeCell ref="EZ34:FA34"/>
    <mergeCell ref="EP4:EU4"/>
    <mergeCell ref="EP14:ER14"/>
    <mergeCell ref="ES14:EU14"/>
    <mergeCell ref="EP15:EQ15"/>
    <mergeCell ref="ER15:ER16"/>
    <mergeCell ref="ES15:ET15"/>
    <mergeCell ref="EU15:EU16"/>
    <mergeCell ref="EP16:EQ16"/>
    <mergeCell ref="ES16:ET16"/>
    <mergeCell ref="EP18:ER18"/>
    <mergeCell ref="ES18:EU18"/>
    <mergeCell ref="EP17:ER17"/>
    <mergeCell ref="ES17:EU17"/>
    <mergeCell ref="EP19:ER19"/>
    <mergeCell ref="ES19:EU19"/>
    <mergeCell ref="EP20:ER20"/>
    <mergeCell ref="ES20:EU20"/>
    <mergeCell ref="EP21:ER21"/>
    <mergeCell ref="ES21:EU21"/>
    <mergeCell ref="EV23:EW23"/>
    <mergeCell ref="EP30:EQ30"/>
    <mergeCell ref="ER30:ES30"/>
    <mergeCell ref="EP31:EQ31"/>
    <mergeCell ref="EY24:FA24"/>
    <mergeCell ref="EV25:EX25"/>
    <mergeCell ref="ET30:EU30"/>
    <mergeCell ref="EY25:FA25"/>
    <mergeCell ref="EV26:EW26"/>
    <mergeCell ref="EY26:EZ26"/>
    <mergeCell ref="EV27:EW27"/>
    <mergeCell ref="EX27:EY27"/>
    <mergeCell ref="EZ27:FA27"/>
    <mergeCell ref="EV28:EW28"/>
    <mergeCell ref="EX28:EY28"/>
    <mergeCell ref="EZ28:FA28"/>
    <mergeCell ref="EV29:EW29"/>
    <mergeCell ref="EX29:EY29"/>
    <mergeCell ref="EZ29:FA29"/>
    <mergeCell ref="FB30:FC30"/>
    <mergeCell ref="EX30:EY30"/>
    <mergeCell ref="EZ30:FA30"/>
    <mergeCell ref="EV24:EX24"/>
    <mergeCell ref="EV30:EW30"/>
    <mergeCell ref="FB31:FC31"/>
    <mergeCell ref="FD31:FE31"/>
    <mergeCell ref="EZ31:FA31"/>
    <mergeCell ref="FF31:FG31"/>
    <mergeCell ref="FB32:FC32"/>
    <mergeCell ref="FD32:FE32"/>
    <mergeCell ref="FF32:FG32"/>
    <mergeCell ref="FB33:FE33"/>
    <mergeCell ref="FF33:FG33"/>
    <mergeCell ref="FB34:FE34"/>
    <mergeCell ref="FF34:FG34"/>
    <mergeCell ref="EV4:FA4"/>
    <mergeCell ref="EV14:EX14"/>
    <mergeCell ref="EY14:FA14"/>
    <mergeCell ref="EV15:EW15"/>
    <mergeCell ref="EX15:EX16"/>
    <mergeCell ref="EY15:EZ15"/>
    <mergeCell ref="FA15:FA16"/>
    <mergeCell ref="EV16:EW16"/>
    <mergeCell ref="EY16:EZ16"/>
    <mergeCell ref="EV18:EX18"/>
    <mergeCell ref="EY18:FA18"/>
    <mergeCell ref="EV17:EX17"/>
    <mergeCell ref="EY17:FA17"/>
    <mergeCell ref="EV19:EX19"/>
    <mergeCell ref="EY19:FA19"/>
    <mergeCell ref="EV20:EX20"/>
    <mergeCell ref="EY20:FA20"/>
    <mergeCell ref="EV21:EX21"/>
    <mergeCell ref="EY21:FA21"/>
    <mergeCell ref="FB23:FC23"/>
    <mergeCell ref="EY23:EZ23"/>
    <mergeCell ref="FE23:FF23"/>
    <mergeCell ref="FB24:FD24"/>
    <mergeCell ref="FE24:FG24"/>
    <mergeCell ref="FB25:FD25"/>
    <mergeCell ref="FE25:FG25"/>
    <mergeCell ref="FB26:FC26"/>
    <mergeCell ref="FE26:FF26"/>
    <mergeCell ref="FB27:FC27"/>
    <mergeCell ref="FD27:FE27"/>
    <mergeCell ref="FF27:FG27"/>
    <mergeCell ref="FB28:FC28"/>
    <mergeCell ref="FD28:FE28"/>
    <mergeCell ref="FF28:FG28"/>
    <mergeCell ref="FB29:FC29"/>
    <mergeCell ref="FD29:FE29"/>
    <mergeCell ref="FF29:FG29"/>
    <mergeCell ref="FH30:FI30"/>
    <mergeCell ref="FD30:FE30"/>
    <mergeCell ref="FF30:FG30"/>
    <mergeCell ref="FJ30:FK30"/>
    <mergeCell ref="FL30:FM30"/>
    <mergeCell ref="FH31:FI31"/>
    <mergeCell ref="FJ31:FK31"/>
    <mergeCell ref="FL31:FM31"/>
    <mergeCell ref="FH32:FI32"/>
    <mergeCell ref="FJ32:FK32"/>
    <mergeCell ref="FL32:FM32"/>
    <mergeCell ref="FH33:FK33"/>
    <mergeCell ref="FL33:FM33"/>
    <mergeCell ref="FH34:FK34"/>
    <mergeCell ref="FL34:FM34"/>
    <mergeCell ref="FB4:FG4"/>
    <mergeCell ref="FB14:FD14"/>
    <mergeCell ref="FE14:FG14"/>
    <mergeCell ref="FB15:FC15"/>
    <mergeCell ref="FD15:FD16"/>
    <mergeCell ref="FE15:FF15"/>
    <mergeCell ref="FG15:FG16"/>
    <mergeCell ref="FB16:FC16"/>
    <mergeCell ref="FE16:FF16"/>
    <mergeCell ref="FB18:FD18"/>
    <mergeCell ref="FE18:FG18"/>
    <mergeCell ref="FB17:FD17"/>
    <mergeCell ref="FE17:FG17"/>
    <mergeCell ref="FB19:FD19"/>
    <mergeCell ref="FE19:FG19"/>
    <mergeCell ref="FB20:FD20"/>
    <mergeCell ref="FE20:FG20"/>
    <mergeCell ref="FB21:FD21"/>
    <mergeCell ref="FE21:FG21"/>
    <mergeCell ref="FH21:FJ21"/>
    <mergeCell ref="FK21:FM21"/>
    <mergeCell ref="FH23:FI23"/>
    <mergeCell ref="FK23:FL23"/>
    <mergeCell ref="FH24:FJ24"/>
    <mergeCell ref="FK24:FM24"/>
    <mergeCell ref="FH25:FJ25"/>
    <mergeCell ref="FK25:FM25"/>
    <mergeCell ref="FH26:FI26"/>
    <mergeCell ref="FK26:FL26"/>
    <mergeCell ref="FH27:FI27"/>
    <mergeCell ref="FJ27:FK27"/>
    <mergeCell ref="FL27:FM27"/>
    <mergeCell ref="FH28:FI28"/>
    <mergeCell ref="FJ28:FK28"/>
    <mergeCell ref="FL28:FM28"/>
    <mergeCell ref="FH29:FI29"/>
    <mergeCell ref="FJ29:FK29"/>
    <mergeCell ref="FL29:FM29"/>
    <mergeCell ref="FH4:FM4"/>
    <mergeCell ref="FH14:FJ14"/>
    <mergeCell ref="FK14:FM14"/>
    <mergeCell ref="FH15:FI15"/>
    <mergeCell ref="FJ15:FJ16"/>
    <mergeCell ref="FK15:FL15"/>
    <mergeCell ref="FM15:FM16"/>
    <mergeCell ref="FH16:FI16"/>
    <mergeCell ref="FK16:FL16"/>
    <mergeCell ref="FH18:FJ18"/>
    <mergeCell ref="FK18:FM18"/>
    <mergeCell ref="FH17:FJ17"/>
    <mergeCell ref="FK17:FM17"/>
    <mergeCell ref="FH19:FJ19"/>
    <mergeCell ref="FK19:FM19"/>
    <mergeCell ref="FH20:FJ20"/>
    <mergeCell ref="FK20:FM20"/>
    <mergeCell ref="A5:A6"/>
    <mergeCell ref="DF34:DI34"/>
    <mergeCell ref="DX26:DY26"/>
    <mergeCell ref="EA26:EB26"/>
    <mergeCell ref="ED26:EE26"/>
    <mergeCell ref="FZ14:GB14"/>
    <mergeCell ref="FZ15:GB15"/>
    <mergeCell ref="FZ16:GB16"/>
    <mergeCell ref="FZ18:GB18"/>
    <mergeCell ref="FZ17:GB17"/>
    <mergeCell ref="FZ19:GB19"/>
    <mergeCell ref="FZ20:GB20"/>
    <mergeCell ref="FZ21:GB21"/>
    <mergeCell ref="FZ23:GA23"/>
    <mergeCell ref="FZ24:GB24"/>
    <mergeCell ref="FZ25:GB25"/>
    <mergeCell ref="FZ26:GA26"/>
    <mergeCell ref="FZ4:GB5"/>
    <mergeCell ref="EH34:EI34"/>
    <mergeCell ref="EJ34:EM34"/>
    <mergeCell ref="EN34:EO34"/>
    <mergeCell ref="DF31:DG31"/>
    <mergeCell ref="DH31:DI31"/>
    <mergeCell ref="DJ31:DK31"/>
    <mergeCell ref="DR31:DS31"/>
    <mergeCell ref="DR26:DS26"/>
    <mergeCell ref="DU26:DV26"/>
    <mergeCell ref="DR30:DS30"/>
    <mergeCell ref="DT30:DU30"/>
    <mergeCell ref="DV30:DW30"/>
    <mergeCell ref="DV34:DW34"/>
    <mergeCell ref="DX34:EA34"/>
    <mergeCell ref="EB34:EC34"/>
    <mergeCell ref="ED34:EG34"/>
    <mergeCell ref="BB34:BC34"/>
    <mergeCell ref="BD34:BG34"/>
    <mergeCell ref="BH34:BI34"/>
    <mergeCell ref="BP26:BQ26"/>
    <mergeCell ref="BS26:BT26"/>
    <mergeCell ref="BV26:BW26"/>
    <mergeCell ref="BY26:BZ26"/>
    <mergeCell ref="CB26:CC26"/>
    <mergeCell ref="BJ34:BM34"/>
    <mergeCell ref="BN34:BO34"/>
    <mergeCell ref="BP34:BS34"/>
    <mergeCell ref="BT34:BU34"/>
    <mergeCell ref="BV34:BY34"/>
    <mergeCell ref="BZ34:CA34"/>
    <mergeCell ref="CB34:CE34"/>
    <mergeCell ref="CF34:CG34"/>
    <mergeCell ref="CH34:CK34"/>
    <mergeCell ref="CL34:CM34"/>
    <mergeCell ref="CN34:CQ34"/>
    <mergeCell ref="CZ32:DA32"/>
    <mergeCell ref="BD29:BE29"/>
    <mergeCell ref="BF29:BG29"/>
    <mergeCell ref="BH29:BI29"/>
    <mergeCell ref="BD30:BE30"/>
    <mergeCell ref="BF30:BG30"/>
    <mergeCell ref="DR29:DS29"/>
    <mergeCell ref="CR34:CS34"/>
    <mergeCell ref="CT34:CW34"/>
    <mergeCell ref="CX34:CY34"/>
    <mergeCell ref="CZ34:DC34"/>
    <mergeCell ref="DD34:DE34"/>
    <mergeCell ref="B34:E34"/>
    <mergeCell ref="F34:G34"/>
    <mergeCell ref="H34:K34"/>
    <mergeCell ref="L34:M34"/>
    <mergeCell ref="N34:Q34"/>
    <mergeCell ref="R34:S34"/>
    <mergeCell ref="T34:W34"/>
    <mergeCell ref="X34:Y34"/>
    <mergeCell ref="Z34:AC34"/>
    <mergeCell ref="AD34:AE34"/>
    <mergeCell ref="AF34:AI34"/>
    <mergeCell ref="AJ34:AK34"/>
    <mergeCell ref="AL34:AO34"/>
    <mergeCell ref="AP34:AQ34"/>
    <mergeCell ref="AR34:AU34"/>
    <mergeCell ref="AV34:AW34"/>
    <mergeCell ref="AX34:BA34"/>
    <mergeCell ref="DJ34:DK34"/>
    <mergeCell ref="DL34:DO34"/>
    <mergeCell ref="DP34:DQ34"/>
    <mergeCell ref="DR34:DU34"/>
    <mergeCell ref="EJ26:EK26"/>
    <mergeCell ref="T26:U26"/>
    <mergeCell ref="W26:X26"/>
    <mergeCell ref="Z26:AA26"/>
    <mergeCell ref="AC26:AD26"/>
    <mergeCell ref="AF26:AG26"/>
    <mergeCell ref="AI26:AJ26"/>
    <mergeCell ref="AL26:AM26"/>
    <mergeCell ref="AO26:AP26"/>
    <mergeCell ref="AR26:AS26"/>
    <mergeCell ref="AU26:AV26"/>
    <mergeCell ref="AX26:AY26"/>
    <mergeCell ref="DL26:DM26"/>
    <mergeCell ref="BD26:BE26"/>
    <mergeCell ref="BG26:BH26"/>
    <mergeCell ref="BJ26:BK26"/>
    <mergeCell ref="BM26:BN26"/>
    <mergeCell ref="CQ26:CR26"/>
    <mergeCell ref="CE26:CF26"/>
    <mergeCell ref="CH26:CI26"/>
    <mergeCell ref="CK26:CL26"/>
    <mergeCell ref="CN26:CO26"/>
    <mergeCell ref="EH32:EI32"/>
    <mergeCell ref="BD33:BG33"/>
    <mergeCell ref="BH33:BI33"/>
    <mergeCell ref="BJ33:BM33"/>
    <mergeCell ref="BN33:BO33"/>
    <mergeCell ref="BP33:BS33"/>
    <mergeCell ref="EN32:EO32"/>
    <mergeCell ref="DX33:EA33"/>
    <mergeCell ref="EB33:EC33"/>
    <mergeCell ref="ED33:EG33"/>
    <mergeCell ref="EH33:EI33"/>
    <mergeCell ref="EJ33:EM33"/>
    <mergeCell ref="EN33:EO33"/>
    <mergeCell ref="DJ32:DK32"/>
    <mergeCell ref="DP32:DQ32"/>
    <mergeCell ref="DF33:DI33"/>
    <mergeCell ref="DJ33:DK33"/>
    <mergeCell ref="DL33:DO33"/>
    <mergeCell ref="DP33:DQ33"/>
    <mergeCell ref="DR33:DU33"/>
    <mergeCell ref="DV33:DW33"/>
    <mergeCell ref="EB32:EC32"/>
    <mergeCell ref="DF32:DG32"/>
    <mergeCell ref="DH32:DI32"/>
    <mergeCell ref="DL32:DM32"/>
    <mergeCell ref="DN32:DO32"/>
    <mergeCell ref="DR32:DS32"/>
    <mergeCell ref="DT32:DU32"/>
    <mergeCell ref="DX32:DY32"/>
    <mergeCell ref="DZ32:EA32"/>
    <mergeCell ref="ED32:EE32"/>
    <mergeCell ref="EF32:EG32"/>
    <mergeCell ref="EJ32:EK32"/>
    <mergeCell ref="EL32:EM32"/>
    <mergeCell ref="DV32:DW32"/>
    <mergeCell ref="B33:E33"/>
    <mergeCell ref="F33:G33"/>
    <mergeCell ref="L32:M32"/>
    <mergeCell ref="H33:K33"/>
    <mergeCell ref="L33:M33"/>
    <mergeCell ref="R32:S32"/>
    <mergeCell ref="N33:Q33"/>
    <mergeCell ref="R33:S33"/>
    <mergeCell ref="X32:Y32"/>
    <mergeCell ref="AD32:AE32"/>
    <mergeCell ref="AJ32:AK32"/>
    <mergeCell ref="T33:W33"/>
    <mergeCell ref="X33:Y33"/>
    <mergeCell ref="Z33:AC33"/>
    <mergeCell ref="AD33:AE33"/>
    <mergeCell ref="CL33:CM33"/>
    <mergeCell ref="AF33:AI33"/>
    <mergeCell ref="AJ33:AK33"/>
    <mergeCell ref="AP32:AQ32"/>
    <mergeCell ref="AV32:AW32"/>
    <mergeCell ref="BZ32:CA32"/>
    <mergeCell ref="CF32:CG32"/>
    <mergeCell ref="CL32:CM32"/>
    <mergeCell ref="BV33:BY33"/>
    <mergeCell ref="BZ33:CA33"/>
    <mergeCell ref="CB33:CE33"/>
    <mergeCell ref="CF33:CG33"/>
    <mergeCell ref="CH33:CK33"/>
    <mergeCell ref="B32:C32"/>
    <mergeCell ref="D32:E32"/>
    <mergeCell ref="H32:I32"/>
    <mergeCell ref="J32:K32"/>
    <mergeCell ref="BT33:BU33"/>
    <mergeCell ref="DD32:DE32"/>
    <mergeCell ref="CN33:CQ33"/>
    <mergeCell ref="CR33:CS33"/>
    <mergeCell ref="CT33:CW33"/>
    <mergeCell ref="CX33:CY33"/>
    <mergeCell ref="CZ33:DC33"/>
    <mergeCell ref="DD33:DE33"/>
    <mergeCell ref="BN32:BO32"/>
    <mergeCell ref="BT32:BU32"/>
    <mergeCell ref="EJ23:EK23"/>
    <mergeCell ref="CT32:CU32"/>
    <mergeCell ref="CV32:CW32"/>
    <mergeCell ref="CP32:CQ32"/>
    <mergeCell ref="BJ32:BK32"/>
    <mergeCell ref="BL32:BM32"/>
    <mergeCell ref="BP32:BQ32"/>
    <mergeCell ref="BR32:BS32"/>
    <mergeCell ref="BV32:BW32"/>
    <mergeCell ref="BX32:BY32"/>
    <mergeCell ref="CB32:CC32"/>
    <mergeCell ref="CD32:CE32"/>
    <mergeCell ref="CH32:CI32"/>
    <mergeCell ref="CJ32:CK32"/>
    <mergeCell ref="CX32:CY32"/>
    <mergeCell ref="BL31:BM31"/>
    <mergeCell ref="CN32:CO32"/>
    <mergeCell ref="DB32:DC32"/>
    <mergeCell ref="CB23:CC23"/>
    <mergeCell ref="CE23:CF23"/>
    <mergeCell ref="CB27:CC27"/>
    <mergeCell ref="CD27:CE27"/>
    <mergeCell ref="BH32:BI32"/>
    <mergeCell ref="CR32:CS32"/>
    <mergeCell ref="AR23:AS23"/>
    <mergeCell ref="AU23:AV23"/>
    <mergeCell ref="AX23:AY23"/>
    <mergeCell ref="BA23:BB23"/>
    <mergeCell ref="BD23:BE23"/>
    <mergeCell ref="BG23:BH23"/>
    <mergeCell ref="BM23:BN23"/>
    <mergeCell ref="BP23:BQ23"/>
    <mergeCell ref="BS23:BT23"/>
    <mergeCell ref="AX29:AY29"/>
    <mergeCell ref="AZ29:BA29"/>
    <mergeCell ref="BH31:BI31"/>
    <mergeCell ref="BD25:BF25"/>
    <mergeCell ref="BA26:BB26"/>
    <mergeCell ref="AO25:AQ25"/>
    <mergeCell ref="AO23:AP23"/>
    <mergeCell ref="BH27:BI27"/>
    <mergeCell ref="BD28:BE28"/>
    <mergeCell ref="BF28:BG28"/>
    <mergeCell ref="BH28:BI28"/>
    <mergeCell ref="BH30:BI30"/>
    <mergeCell ref="BD31:BE31"/>
    <mergeCell ref="CF27:CG27"/>
    <mergeCell ref="AT27:AU27"/>
    <mergeCell ref="AV27:AW27"/>
    <mergeCell ref="AR28:AS28"/>
    <mergeCell ref="AT28:AU28"/>
    <mergeCell ref="AV28:AW28"/>
    <mergeCell ref="AR29:AS29"/>
    <mergeCell ref="AT29:AU29"/>
    <mergeCell ref="AV29:AW29"/>
    <mergeCell ref="AU16:AV16"/>
    <mergeCell ref="AZ27:BA27"/>
    <mergeCell ref="AX28:AY28"/>
    <mergeCell ref="AZ28:BA28"/>
    <mergeCell ref="AX18:AZ18"/>
    <mergeCell ref="BA18:BC18"/>
    <mergeCell ref="AX17:AZ17"/>
    <mergeCell ref="BA17:BC17"/>
    <mergeCell ref="AL33:AO33"/>
    <mergeCell ref="AP33:AQ33"/>
    <mergeCell ref="AR33:AU33"/>
    <mergeCell ref="AV33:AW33"/>
    <mergeCell ref="AX33:BA33"/>
    <mergeCell ref="BB33:BC33"/>
    <mergeCell ref="AL23:AM23"/>
    <mergeCell ref="N31:O31"/>
    <mergeCell ref="P31:Q31"/>
    <mergeCell ref="R31:S31"/>
    <mergeCell ref="N28:O28"/>
    <mergeCell ref="P28:Q28"/>
    <mergeCell ref="R28:S28"/>
    <mergeCell ref="N29:O29"/>
    <mergeCell ref="P29:Q29"/>
    <mergeCell ref="R29:S29"/>
    <mergeCell ref="N30:O30"/>
    <mergeCell ref="P30:Q30"/>
    <mergeCell ref="R30:S30"/>
    <mergeCell ref="T30:U30"/>
    <mergeCell ref="V30:W30"/>
    <mergeCell ref="X30:Y30"/>
    <mergeCell ref="T31:U31"/>
    <mergeCell ref="AH30:AI30"/>
    <mergeCell ref="AJ30:AK30"/>
    <mergeCell ref="AF31:AG31"/>
    <mergeCell ref="AH31:AI31"/>
    <mergeCell ref="AJ31:AK31"/>
    <mergeCell ref="AF23:AG23"/>
    <mergeCell ref="AI23:AJ23"/>
    <mergeCell ref="T27:U27"/>
    <mergeCell ref="V27:W27"/>
    <mergeCell ref="X27:Y27"/>
    <mergeCell ref="AF27:AG27"/>
    <mergeCell ref="AH27:AI27"/>
    <mergeCell ref="AJ27:AK27"/>
    <mergeCell ref="AF28:AG28"/>
    <mergeCell ref="AH28:AI28"/>
    <mergeCell ref="AJ28:AK28"/>
    <mergeCell ref="AF4:AK4"/>
    <mergeCell ref="AI21:AK21"/>
    <mergeCell ref="AF24:AH24"/>
    <mergeCell ref="AC20:AE20"/>
    <mergeCell ref="Z21:AB21"/>
    <mergeCell ref="AC21:AE21"/>
    <mergeCell ref="AE15:AE16"/>
    <mergeCell ref="V31:W31"/>
    <mergeCell ref="X31:Y31"/>
    <mergeCell ref="T28:U28"/>
    <mergeCell ref="V28:W28"/>
    <mergeCell ref="X28:Y28"/>
    <mergeCell ref="T29:U29"/>
    <mergeCell ref="V29:W29"/>
    <mergeCell ref="X29:Y29"/>
    <mergeCell ref="T4:Y4"/>
    <mergeCell ref="T14:V14"/>
    <mergeCell ref="W14:Y14"/>
    <mergeCell ref="Z4:AE4"/>
    <mergeCell ref="AF30:AG30"/>
    <mergeCell ref="Q21:S21"/>
    <mergeCell ref="E23:F23"/>
    <mergeCell ref="H23:I23"/>
    <mergeCell ref="K23:L23"/>
    <mergeCell ref="AI24:AK24"/>
    <mergeCell ref="AF25:AH25"/>
    <mergeCell ref="AI25:AK25"/>
    <mergeCell ref="Z24:AB24"/>
    <mergeCell ref="AC24:AE24"/>
    <mergeCell ref="AF29:AG29"/>
    <mergeCell ref="AH29:AI29"/>
    <mergeCell ref="AJ29:AK29"/>
    <mergeCell ref="AF14:AH14"/>
    <mergeCell ref="AI14:AK14"/>
    <mergeCell ref="AF18:AH18"/>
    <mergeCell ref="AI18:AK18"/>
    <mergeCell ref="AF17:AH17"/>
    <mergeCell ref="AI17:AK17"/>
    <mergeCell ref="AF19:AH19"/>
    <mergeCell ref="AI19:AK19"/>
    <mergeCell ref="AF20:AH20"/>
    <mergeCell ref="AI20:AK20"/>
    <mergeCell ref="AF21:AH21"/>
    <mergeCell ref="Z14:AB14"/>
    <mergeCell ref="AC14:AE14"/>
    <mergeCell ref="Z18:AB18"/>
    <mergeCell ref="AC18:AE18"/>
    <mergeCell ref="Z17:AB17"/>
    <mergeCell ref="AC17:AE17"/>
    <mergeCell ref="Z19:AB19"/>
    <mergeCell ref="AC19:AE19"/>
    <mergeCell ref="Z20:AB20"/>
    <mergeCell ref="B26:C26"/>
    <mergeCell ref="E26:F26"/>
    <mergeCell ref="H26:I26"/>
    <mergeCell ref="K26:L26"/>
    <mergeCell ref="N26:O26"/>
    <mergeCell ref="Q26:R26"/>
    <mergeCell ref="B23:C23"/>
    <mergeCell ref="B29:C29"/>
    <mergeCell ref="D29:E29"/>
    <mergeCell ref="F29:G29"/>
    <mergeCell ref="H27:I27"/>
    <mergeCell ref="J27:K27"/>
    <mergeCell ref="L27:M27"/>
    <mergeCell ref="T24:V24"/>
    <mergeCell ref="W24:Y24"/>
    <mergeCell ref="T25:V25"/>
    <mergeCell ref="W25:Y25"/>
    <mergeCell ref="B27:C27"/>
    <mergeCell ref="D27:E27"/>
    <mergeCell ref="F27:G27"/>
    <mergeCell ref="N27:O27"/>
    <mergeCell ref="P27:Q27"/>
    <mergeCell ref="R27:S27"/>
    <mergeCell ref="B20:D20"/>
    <mergeCell ref="E20:G20"/>
    <mergeCell ref="H20:J20"/>
    <mergeCell ref="K20:M20"/>
    <mergeCell ref="N20:P20"/>
    <mergeCell ref="B30:C30"/>
    <mergeCell ref="D30:E30"/>
    <mergeCell ref="F30:G30"/>
    <mergeCell ref="B31:C31"/>
    <mergeCell ref="D31:E31"/>
    <mergeCell ref="F31:G31"/>
    <mergeCell ref="H29:I29"/>
    <mergeCell ref="J29:K29"/>
    <mergeCell ref="L29:M29"/>
    <mergeCell ref="H30:I30"/>
    <mergeCell ref="J30:K30"/>
    <mergeCell ref="L30:M30"/>
    <mergeCell ref="H31:I31"/>
    <mergeCell ref="J31:K31"/>
    <mergeCell ref="L31:M31"/>
    <mergeCell ref="B28:C28"/>
    <mergeCell ref="D28:E28"/>
    <mergeCell ref="F28:G28"/>
    <mergeCell ref="H28:I28"/>
    <mergeCell ref="J28:K28"/>
    <mergeCell ref="L28:M28"/>
    <mergeCell ref="B4:G4"/>
    <mergeCell ref="H4:M4"/>
    <mergeCell ref="N4:S4"/>
    <mergeCell ref="Q25:S25"/>
    <mergeCell ref="B24:D24"/>
    <mergeCell ref="E24:G24"/>
    <mergeCell ref="H24:J24"/>
    <mergeCell ref="K24:M24"/>
    <mergeCell ref="N24:P24"/>
    <mergeCell ref="Q24:S24"/>
    <mergeCell ref="B21:D21"/>
    <mergeCell ref="E21:G21"/>
    <mergeCell ref="H21:J21"/>
    <mergeCell ref="K21:M21"/>
    <mergeCell ref="N21:P21"/>
    <mergeCell ref="B18:D18"/>
    <mergeCell ref="E18:G18"/>
    <mergeCell ref="H18:J18"/>
    <mergeCell ref="H17:J17"/>
    <mergeCell ref="B25:D25"/>
    <mergeCell ref="E25:G25"/>
    <mergeCell ref="H25:J25"/>
    <mergeCell ref="K25:M25"/>
    <mergeCell ref="N25:P25"/>
    <mergeCell ref="B17:D17"/>
    <mergeCell ref="B14:D14"/>
    <mergeCell ref="E14:G14"/>
    <mergeCell ref="H14:J14"/>
    <mergeCell ref="K14:M14"/>
    <mergeCell ref="N14:P14"/>
    <mergeCell ref="Q14:S14"/>
    <mergeCell ref="K17:M17"/>
    <mergeCell ref="T21:V21"/>
    <mergeCell ref="W21:Y21"/>
    <mergeCell ref="Q23:R23"/>
    <mergeCell ref="N23:O23"/>
    <mergeCell ref="T23:U23"/>
    <mergeCell ref="W23:X23"/>
    <mergeCell ref="T18:V18"/>
    <mergeCell ref="W18:Y18"/>
    <mergeCell ref="T17:V17"/>
    <mergeCell ref="W17:Y17"/>
    <mergeCell ref="T19:V19"/>
    <mergeCell ref="W19:Y19"/>
    <mergeCell ref="T20:V20"/>
    <mergeCell ref="W20:Y20"/>
    <mergeCell ref="Q20:S20"/>
    <mergeCell ref="B19:D19"/>
    <mergeCell ref="E19:G19"/>
    <mergeCell ref="H19:J19"/>
    <mergeCell ref="K19:M19"/>
    <mergeCell ref="N19:P19"/>
    <mergeCell ref="Q19:S19"/>
    <mergeCell ref="N18:P18"/>
    <mergeCell ref="Q18:S18"/>
    <mergeCell ref="N17:P17"/>
    <mergeCell ref="Q17:S17"/>
    <mergeCell ref="E17:G17"/>
    <mergeCell ref="K18:M18"/>
    <mergeCell ref="Z30:AA30"/>
    <mergeCell ref="AB30:AC30"/>
    <mergeCell ref="AD30:AE30"/>
    <mergeCell ref="Z31:AA31"/>
    <mergeCell ref="AB31:AC31"/>
    <mergeCell ref="AD31:AE31"/>
    <mergeCell ref="Z27:AA27"/>
    <mergeCell ref="AB27:AC27"/>
    <mergeCell ref="AD27:AE27"/>
    <mergeCell ref="Z28:AA28"/>
    <mergeCell ref="AB28:AC28"/>
    <mergeCell ref="AD28:AE28"/>
    <mergeCell ref="Z29:AA29"/>
    <mergeCell ref="AB29:AC29"/>
    <mergeCell ref="AD29:AE29"/>
    <mergeCell ref="Z23:AA23"/>
    <mergeCell ref="AC23:AD23"/>
    <mergeCell ref="Z25:AB25"/>
    <mergeCell ref="AC25:AE25"/>
    <mergeCell ref="AL19:AN19"/>
    <mergeCell ref="AO19:AQ19"/>
    <mergeCell ref="AL20:AN20"/>
    <mergeCell ref="AO20:AQ20"/>
    <mergeCell ref="AL21:AN21"/>
    <mergeCell ref="AO21:AQ21"/>
    <mergeCell ref="AL4:AQ4"/>
    <mergeCell ref="AL14:AN14"/>
    <mergeCell ref="AO14:AQ14"/>
    <mergeCell ref="AR21:AT21"/>
    <mergeCell ref="AU21:AW21"/>
    <mergeCell ref="AX4:BC4"/>
    <mergeCell ref="AL25:AN25"/>
    <mergeCell ref="AR4:AW4"/>
    <mergeCell ref="AR14:AT14"/>
    <mergeCell ref="AU14:AW14"/>
    <mergeCell ref="AR18:AT18"/>
    <mergeCell ref="AU18:AW18"/>
    <mergeCell ref="AR17:AT17"/>
    <mergeCell ref="AU17:AW17"/>
    <mergeCell ref="AR19:AT19"/>
    <mergeCell ref="AU19:AW19"/>
    <mergeCell ref="AR20:AT20"/>
    <mergeCell ref="AU20:AW20"/>
    <mergeCell ref="AU15:AV15"/>
    <mergeCell ref="AW15:AW16"/>
    <mergeCell ref="AR24:AT24"/>
    <mergeCell ref="AU24:AW24"/>
    <mergeCell ref="AR25:AT25"/>
    <mergeCell ref="AU25:AW25"/>
    <mergeCell ref="AX14:AZ14"/>
    <mergeCell ref="BA14:BC14"/>
    <mergeCell ref="BB29:BC29"/>
    <mergeCell ref="AX24:AZ24"/>
    <mergeCell ref="BA24:BC24"/>
    <mergeCell ref="AX25:AZ25"/>
    <mergeCell ref="AL30:AM30"/>
    <mergeCell ref="AN30:AO30"/>
    <mergeCell ref="AP30:AQ30"/>
    <mergeCell ref="AL31:AM31"/>
    <mergeCell ref="AN31:AO31"/>
    <mergeCell ref="AP31:AQ31"/>
    <mergeCell ref="AL27:AM27"/>
    <mergeCell ref="AN27:AO27"/>
    <mergeCell ref="AP27:AQ27"/>
    <mergeCell ref="AL28:AM28"/>
    <mergeCell ref="AN28:AO28"/>
    <mergeCell ref="AP28:AQ28"/>
    <mergeCell ref="AL29:AM29"/>
    <mergeCell ref="AN29:AO29"/>
    <mergeCell ref="AP29:AQ29"/>
    <mergeCell ref="AL24:AN24"/>
    <mergeCell ref="AO24:AQ24"/>
    <mergeCell ref="BA25:BC25"/>
    <mergeCell ref="AX31:AY31"/>
    <mergeCell ref="AZ31:BA31"/>
    <mergeCell ref="BB31:BC31"/>
    <mergeCell ref="AR30:AS30"/>
    <mergeCell ref="AT30:AU30"/>
    <mergeCell ref="AV30:AW30"/>
    <mergeCell ref="AR31:AS31"/>
    <mergeCell ref="AT31:AU31"/>
    <mergeCell ref="AV31:AW31"/>
    <mergeCell ref="AR27:AS27"/>
    <mergeCell ref="AL18:AN18"/>
    <mergeCell ref="AO18:AQ18"/>
    <mergeCell ref="AL17:AN17"/>
    <mergeCell ref="AO17:AQ17"/>
    <mergeCell ref="BP18:BR18"/>
    <mergeCell ref="BV18:BX18"/>
    <mergeCell ref="BY18:CA18"/>
    <mergeCell ref="BV17:BX17"/>
    <mergeCell ref="BY17:CA17"/>
    <mergeCell ref="AX19:AZ19"/>
    <mergeCell ref="BA19:BC19"/>
    <mergeCell ref="AX20:AZ20"/>
    <mergeCell ref="BA20:BC20"/>
    <mergeCell ref="AX21:AZ21"/>
    <mergeCell ref="BA21:BC21"/>
    <mergeCell ref="AX30:AY30"/>
    <mergeCell ref="AZ30:BA30"/>
    <mergeCell ref="BB30:BC30"/>
    <mergeCell ref="BD18:BF18"/>
    <mergeCell ref="BG18:BI18"/>
    <mergeCell ref="BD17:BF17"/>
    <mergeCell ref="BG17:BI17"/>
    <mergeCell ref="BD19:BF19"/>
    <mergeCell ref="BG19:BI19"/>
    <mergeCell ref="BD20:BF20"/>
    <mergeCell ref="AX27:AY27"/>
    <mergeCell ref="BG25:BI25"/>
    <mergeCell ref="BD27:BE27"/>
    <mergeCell ref="BF27:BG27"/>
    <mergeCell ref="BB27:BC27"/>
    <mergeCell ref="BB28:BC28"/>
    <mergeCell ref="BY23:BZ23"/>
    <mergeCell ref="BF31:BG31"/>
    <mergeCell ref="BJ31:BK31"/>
    <mergeCell ref="BG20:BI20"/>
    <mergeCell ref="BD21:BF21"/>
    <mergeCell ref="BG21:BI21"/>
    <mergeCell ref="BD24:BF24"/>
    <mergeCell ref="BG24:BI24"/>
    <mergeCell ref="BJ4:BO4"/>
    <mergeCell ref="BJ14:BL14"/>
    <mergeCell ref="BM14:BO14"/>
    <mergeCell ref="BJ18:BL18"/>
    <mergeCell ref="BM18:BO18"/>
    <mergeCell ref="BJ17:BL17"/>
    <mergeCell ref="BM17:BO17"/>
    <mergeCell ref="BJ19:BL19"/>
    <mergeCell ref="BM19:BO19"/>
    <mergeCell ref="BJ20:BL20"/>
    <mergeCell ref="BM20:BO20"/>
    <mergeCell ref="BJ21:BL21"/>
    <mergeCell ref="BM21:BO21"/>
    <mergeCell ref="BJ23:BK23"/>
    <mergeCell ref="BO15:BO16"/>
    <mergeCell ref="BD16:BE16"/>
    <mergeCell ref="BG16:BH16"/>
    <mergeCell ref="BJ16:BK16"/>
    <mergeCell ref="BM16:BN16"/>
    <mergeCell ref="BD4:BI4"/>
    <mergeCell ref="BD14:BF14"/>
    <mergeCell ref="BG14:BI14"/>
    <mergeCell ref="BN31:BO31"/>
    <mergeCell ref="BJ28:BK28"/>
    <mergeCell ref="BL28:BM28"/>
    <mergeCell ref="BN28:BO28"/>
    <mergeCell ref="BJ29:BK29"/>
    <mergeCell ref="BL29:BM29"/>
    <mergeCell ref="BN29:BO29"/>
    <mergeCell ref="BJ30:BK30"/>
    <mergeCell ref="BL30:BM30"/>
    <mergeCell ref="BN30:BO30"/>
    <mergeCell ref="BJ24:BL24"/>
    <mergeCell ref="BM24:BO24"/>
    <mergeCell ref="BJ25:BL25"/>
    <mergeCell ref="BM25:BO25"/>
    <mergeCell ref="BJ27:BK27"/>
    <mergeCell ref="BL27:BM27"/>
    <mergeCell ref="BN27:BO27"/>
    <mergeCell ref="BR28:BS28"/>
    <mergeCell ref="BP4:BU4"/>
    <mergeCell ref="BV4:CA4"/>
    <mergeCell ref="BP14:BR14"/>
    <mergeCell ref="BS14:BU14"/>
    <mergeCell ref="BV14:BX14"/>
    <mergeCell ref="BY14:CA14"/>
    <mergeCell ref="BT27:BU27"/>
    <mergeCell ref="BV27:BW27"/>
    <mergeCell ref="BX27:BY27"/>
    <mergeCell ref="BZ27:CA27"/>
    <mergeCell ref="BP24:BR24"/>
    <mergeCell ref="BS24:BU24"/>
    <mergeCell ref="BV24:BX24"/>
    <mergeCell ref="BY24:CA24"/>
    <mergeCell ref="BP25:BR25"/>
    <mergeCell ref="BS25:BU25"/>
    <mergeCell ref="BV25:BX25"/>
    <mergeCell ref="BR15:BR16"/>
    <mergeCell ref="BS15:BT15"/>
    <mergeCell ref="BU15:BU16"/>
    <mergeCell ref="BV19:BX19"/>
    <mergeCell ref="BY21:CA21"/>
    <mergeCell ref="BS19:BU19"/>
    <mergeCell ref="BP21:BR21"/>
    <mergeCell ref="BS21:BU21"/>
    <mergeCell ref="BP27:BQ27"/>
    <mergeCell ref="BR27:BS27"/>
    <mergeCell ref="BY19:CA19"/>
    <mergeCell ref="BV23:BW23"/>
    <mergeCell ref="BP31:BQ31"/>
    <mergeCell ref="BR31:BS31"/>
    <mergeCell ref="BT31:BU31"/>
    <mergeCell ref="BV31:BW31"/>
    <mergeCell ref="BX31:BY31"/>
    <mergeCell ref="BZ31:CA31"/>
    <mergeCell ref="BP28:BQ28"/>
    <mergeCell ref="BS18:BU18"/>
    <mergeCell ref="BP17:BR17"/>
    <mergeCell ref="BS17:BU17"/>
    <mergeCell ref="BP19:BR19"/>
    <mergeCell ref="BZ28:CA28"/>
    <mergeCell ref="BP29:BQ29"/>
    <mergeCell ref="BR29:BS29"/>
    <mergeCell ref="BT29:BU29"/>
    <mergeCell ref="BV29:BW29"/>
    <mergeCell ref="BX29:BY29"/>
    <mergeCell ref="BZ29:CA29"/>
    <mergeCell ref="BZ30:CA30"/>
    <mergeCell ref="BP30:BQ30"/>
    <mergeCell ref="BR30:BS30"/>
    <mergeCell ref="BT30:BU30"/>
    <mergeCell ref="BV30:BW30"/>
    <mergeCell ref="BX30:BY30"/>
    <mergeCell ref="BT28:BU28"/>
    <mergeCell ref="BV28:BW28"/>
    <mergeCell ref="BX28:BY28"/>
    <mergeCell ref="BV20:BX20"/>
    <mergeCell ref="BY20:CA20"/>
    <mergeCell ref="BV21:BX21"/>
    <mergeCell ref="CJ31:CK31"/>
    <mergeCell ref="CH29:CI29"/>
    <mergeCell ref="CH30:CI30"/>
    <mergeCell ref="CH23:CI23"/>
    <mergeCell ref="CK24:CM24"/>
    <mergeCell ref="CH31:CI31"/>
    <mergeCell ref="BY25:CA25"/>
    <mergeCell ref="BP20:BR20"/>
    <mergeCell ref="BS20:BU20"/>
    <mergeCell ref="CG15:CG16"/>
    <mergeCell ref="CH15:CI15"/>
    <mergeCell ref="CJ15:CJ16"/>
    <mergeCell ref="CK15:CL15"/>
    <mergeCell ref="CM15:CM16"/>
    <mergeCell ref="CH16:CI16"/>
    <mergeCell ref="CK16:CL16"/>
    <mergeCell ref="CE21:CG21"/>
    <mergeCell ref="CF29:CG29"/>
    <mergeCell ref="CE24:CG24"/>
    <mergeCell ref="CE25:CG25"/>
    <mergeCell ref="CD30:CE30"/>
    <mergeCell ref="CF30:CG30"/>
    <mergeCell ref="CK23:CL23"/>
    <mergeCell ref="CE19:CG19"/>
    <mergeCell ref="CB20:CD20"/>
    <mergeCell ref="CE20:CG20"/>
    <mergeCell ref="CH28:CI28"/>
    <mergeCell ref="CB24:CD24"/>
    <mergeCell ref="CB25:CD25"/>
    <mergeCell ref="CB21:CD21"/>
    <mergeCell ref="CB30:CC30"/>
    <mergeCell ref="CB28:CC28"/>
    <mergeCell ref="CD28:CE28"/>
    <mergeCell ref="CF28:CG28"/>
    <mergeCell ref="CT18:CV18"/>
    <mergeCell ref="CW18:CY18"/>
    <mergeCell ref="CT4:CY4"/>
    <mergeCell ref="CT14:CV14"/>
    <mergeCell ref="CW14:CY14"/>
    <mergeCell ref="CB31:CC31"/>
    <mergeCell ref="CD31:CE31"/>
    <mergeCell ref="CF31:CG31"/>
    <mergeCell ref="CH4:CM4"/>
    <mergeCell ref="CH14:CJ14"/>
    <mergeCell ref="CK14:CM14"/>
    <mergeCell ref="CH18:CJ18"/>
    <mergeCell ref="CK18:CM18"/>
    <mergeCell ref="CH17:CJ17"/>
    <mergeCell ref="CK17:CM17"/>
    <mergeCell ref="CH19:CJ19"/>
    <mergeCell ref="CK19:CM19"/>
    <mergeCell ref="CH20:CJ20"/>
    <mergeCell ref="CB29:CC29"/>
    <mergeCell ref="CD29:CE29"/>
    <mergeCell ref="CL31:CM31"/>
    <mergeCell ref="CH25:CJ25"/>
    <mergeCell ref="CK25:CM25"/>
    <mergeCell ref="CH27:CI27"/>
    <mergeCell ref="CB4:CG4"/>
    <mergeCell ref="CB14:CD14"/>
    <mergeCell ref="CE14:CG14"/>
    <mergeCell ref="CB18:CD18"/>
    <mergeCell ref="CE18:CG18"/>
    <mergeCell ref="CB17:CD17"/>
    <mergeCell ref="CE17:CG17"/>
    <mergeCell ref="CB19:CD19"/>
    <mergeCell ref="CN14:CP14"/>
    <mergeCell ref="CQ14:CS14"/>
    <mergeCell ref="CN18:CP18"/>
    <mergeCell ref="CQ18:CS18"/>
    <mergeCell ref="CN17:CP17"/>
    <mergeCell ref="CQ17:CS17"/>
    <mergeCell ref="CN19:CP19"/>
    <mergeCell ref="CQ19:CS19"/>
    <mergeCell ref="CN20:CP20"/>
    <mergeCell ref="CQ20:CS20"/>
    <mergeCell ref="CR31:CS31"/>
    <mergeCell ref="CN29:CO29"/>
    <mergeCell ref="CP29:CQ29"/>
    <mergeCell ref="CR29:CS29"/>
    <mergeCell ref="CN30:CO30"/>
    <mergeCell ref="CP30:CQ30"/>
    <mergeCell ref="CR30:CS30"/>
    <mergeCell ref="CN24:CP24"/>
    <mergeCell ref="CQ24:CS24"/>
    <mergeCell ref="CN25:CP25"/>
    <mergeCell ref="CQ25:CS25"/>
    <mergeCell ref="CN27:CO27"/>
    <mergeCell ref="CP27:CQ27"/>
    <mergeCell ref="CR27:CS27"/>
    <mergeCell ref="CN21:CP21"/>
    <mergeCell ref="CQ21:CS21"/>
    <mergeCell ref="CN15:CO15"/>
    <mergeCell ref="CP15:CP16"/>
    <mergeCell ref="CN31:CO31"/>
    <mergeCell ref="CN23:CO23"/>
    <mergeCell ref="CQ15:CR15"/>
    <mergeCell ref="CS15:CS16"/>
    <mergeCell ref="CT19:CV19"/>
    <mergeCell ref="CW19:CY19"/>
    <mergeCell ref="CT20:CV20"/>
    <mergeCell ref="CT30:CU30"/>
    <mergeCell ref="CV30:CW30"/>
    <mergeCell ref="CX30:CY30"/>
    <mergeCell ref="CJ29:CK29"/>
    <mergeCell ref="CL29:CM29"/>
    <mergeCell ref="CJ30:CK30"/>
    <mergeCell ref="CL30:CM30"/>
    <mergeCell ref="CK20:CM20"/>
    <mergeCell ref="CK21:CM21"/>
    <mergeCell ref="CH24:CJ24"/>
    <mergeCell ref="CT23:CU23"/>
    <mergeCell ref="CW23:CX23"/>
    <mergeCell ref="CT26:CU26"/>
    <mergeCell ref="CW26:CX26"/>
    <mergeCell ref="CT25:CV25"/>
    <mergeCell ref="CW25:CY25"/>
    <mergeCell ref="CW21:CY21"/>
    <mergeCell ref="CX29:CY29"/>
    <mergeCell ref="CT24:CV24"/>
    <mergeCell ref="CW24:CY24"/>
    <mergeCell ref="CN28:CO28"/>
    <mergeCell ref="CJ27:CK27"/>
    <mergeCell ref="CL27:CM27"/>
    <mergeCell ref="CJ28:CK28"/>
    <mergeCell ref="CL28:CM28"/>
    <mergeCell ref="CH21:CJ21"/>
    <mergeCell ref="CV28:CW28"/>
    <mergeCell ref="CT17:CV17"/>
    <mergeCell ref="CW17:CY17"/>
    <mergeCell ref="CZ23:DA23"/>
    <mergeCell ref="DC23:DD23"/>
    <mergeCell ref="CZ21:DB21"/>
    <mergeCell ref="DD29:DE29"/>
    <mergeCell ref="CX31:CY31"/>
    <mergeCell ref="CP31:CQ31"/>
    <mergeCell ref="CT31:CU31"/>
    <mergeCell ref="CV31:CW31"/>
    <mergeCell ref="CP28:CQ28"/>
    <mergeCell ref="CR28:CS28"/>
    <mergeCell ref="CW20:CY20"/>
    <mergeCell ref="CN4:CS4"/>
    <mergeCell ref="DI21:DK21"/>
    <mergeCell ref="DL4:DQ4"/>
    <mergeCell ref="DL14:DN14"/>
    <mergeCell ref="DO14:DQ14"/>
    <mergeCell ref="DL21:DN21"/>
    <mergeCell ref="DO21:DQ21"/>
    <mergeCell ref="DD30:DE30"/>
    <mergeCell ref="CZ31:DA31"/>
    <mergeCell ref="DB31:DC31"/>
    <mergeCell ref="CX28:CY28"/>
    <mergeCell ref="CT29:CU29"/>
    <mergeCell ref="CV29:CW29"/>
    <mergeCell ref="DD31:DE31"/>
    <mergeCell ref="CZ25:DB25"/>
    <mergeCell ref="DC25:DE25"/>
    <mergeCell ref="CZ27:DA27"/>
    <mergeCell ref="DB27:DC27"/>
    <mergeCell ref="CZ28:DA28"/>
    <mergeCell ref="CZ29:DA29"/>
    <mergeCell ref="DB29:DC29"/>
    <mergeCell ref="CQ23:CR23"/>
    <mergeCell ref="DB30:DC30"/>
    <mergeCell ref="CT21:CV21"/>
    <mergeCell ref="DF28:DG28"/>
    <mergeCell ref="DF23:DG23"/>
    <mergeCell ref="DI23:DJ23"/>
    <mergeCell ref="DL23:DM23"/>
    <mergeCell ref="DO23:DP23"/>
    <mergeCell ref="DF30:DG30"/>
    <mergeCell ref="DH30:DI30"/>
    <mergeCell ref="DJ30:DK30"/>
    <mergeCell ref="DF24:DH24"/>
    <mergeCell ref="CZ26:DA26"/>
    <mergeCell ref="DC26:DD26"/>
    <mergeCell ref="DI24:DK24"/>
    <mergeCell ref="DF25:DH25"/>
    <mergeCell ref="DI25:DK25"/>
    <mergeCell ref="DF27:DG27"/>
    <mergeCell ref="DH27:DI27"/>
    <mergeCell ref="DJ27:DK27"/>
    <mergeCell ref="DF26:DG26"/>
    <mergeCell ref="DI26:DJ26"/>
    <mergeCell ref="DL28:DM28"/>
    <mergeCell ref="CX27:CY27"/>
    <mergeCell ref="DB28:DC28"/>
    <mergeCell ref="DD28:DE28"/>
    <mergeCell ref="CT27:CU27"/>
    <mergeCell ref="CV27:CW27"/>
    <mergeCell ref="CT28:CU28"/>
    <mergeCell ref="DD27:DE27"/>
    <mergeCell ref="CZ30:DA30"/>
    <mergeCell ref="DN29:DO29"/>
    <mergeCell ref="DJ28:DK28"/>
    <mergeCell ref="DH28:DI28"/>
    <mergeCell ref="DF29:DG29"/>
    <mergeCell ref="DH29:DI29"/>
    <mergeCell ref="DJ29:DK29"/>
    <mergeCell ref="DC21:DE21"/>
    <mergeCell ref="CZ24:DB24"/>
    <mergeCell ref="DC24:DE24"/>
    <mergeCell ref="CZ4:DE4"/>
    <mergeCell ref="CZ14:DB14"/>
    <mergeCell ref="DC14:DE14"/>
    <mergeCell ref="CZ18:DB18"/>
    <mergeCell ref="DC18:DE18"/>
    <mergeCell ref="CZ17:DB17"/>
    <mergeCell ref="DC17:DE17"/>
    <mergeCell ref="CZ19:DB19"/>
    <mergeCell ref="DC19:DE19"/>
    <mergeCell ref="CZ20:DB20"/>
    <mergeCell ref="DC20:DE20"/>
    <mergeCell ref="DO19:DQ19"/>
    <mergeCell ref="DL20:DN20"/>
    <mergeCell ref="DO20:DQ20"/>
    <mergeCell ref="DO26:DP26"/>
    <mergeCell ref="DL24:DN24"/>
    <mergeCell ref="DF4:DK4"/>
    <mergeCell ref="DF14:DH14"/>
    <mergeCell ref="DI14:DK14"/>
    <mergeCell ref="DF18:DH18"/>
    <mergeCell ref="DI18:DK18"/>
    <mergeCell ref="DF17:DH17"/>
    <mergeCell ref="DI17:DK17"/>
    <mergeCell ref="DF21:DH21"/>
    <mergeCell ref="DF19:DH19"/>
    <mergeCell ref="DI19:DK19"/>
    <mergeCell ref="DF20:DH20"/>
    <mergeCell ref="DI20:DK20"/>
    <mergeCell ref="DL18:DN18"/>
    <mergeCell ref="DO18:DQ18"/>
    <mergeCell ref="DL17:DN17"/>
    <mergeCell ref="DO17:DQ17"/>
    <mergeCell ref="DR27:DS27"/>
    <mergeCell ref="DL19:DN19"/>
    <mergeCell ref="DO24:DQ24"/>
    <mergeCell ref="EB31:EC31"/>
    <mergeCell ref="ED31:EE31"/>
    <mergeCell ref="EF31:EG31"/>
    <mergeCell ref="EA21:EC21"/>
    <mergeCell ref="DN28:DO28"/>
    <mergeCell ref="DP28:DQ28"/>
    <mergeCell ref="DL29:DM29"/>
    <mergeCell ref="DL25:DN25"/>
    <mergeCell ref="DO25:DQ25"/>
    <mergeCell ref="DL27:DM27"/>
    <mergeCell ref="DN27:DO27"/>
    <mergeCell ref="DP27:DQ27"/>
    <mergeCell ref="DX23:DY23"/>
    <mergeCell ref="EA23:EB23"/>
    <mergeCell ref="EG26:EH26"/>
    <mergeCell ref="DT27:DU27"/>
    <mergeCell ref="DV27:DW27"/>
    <mergeCell ref="DX18:DZ18"/>
    <mergeCell ref="EA18:EC18"/>
    <mergeCell ref="DX4:EC4"/>
    <mergeCell ref="DX17:DZ17"/>
    <mergeCell ref="EA17:EC17"/>
    <mergeCell ref="DR19:DT19"/>
    <mergeCell ref="DU19:DW19"/>
    <mergeCell ref="DX19:DZ19"/>
    <mergeCell ref="EA19:EC19"/>
    <mergeCell ref="DR20:DT20"/>
    <mergeCell ref="DU20:DW20"/>
    <mergeCell ref="DR18:DT18"/>
    <mergeCell ref="EA20:EC20"/>
    <mergeCell ref="DR17:DT17"/>
    <mergeCell ref="DU17:DW17"/>
    <mergeCell ref="DR21:DT21"/>
    <mergeCell ref="DU21:DW21"/>
    <mergeCell ref="DX27:DY27"/>
    <mergeCell ref="DZ27:EA27"/>
    <mergeCell ref="DX21:DZ21"/>
    <mergeCell ref="EG17:EI17"/>
    <mergeCell ref="DX28:DY28"/>
    <mergeCell ref="DZ28:EA28"/>
    <mergeCell ref="EB28:EC28"/>
    <mergeCell ref="ED4:EI4"/>
    <mergeCell ref="DX24:DZ24"/>
    <mergeCell ref="EH27:EI27"/>
    <mergeCell ref="ED25:EF25"/>
    <mergeCell ref="EG25:EI25"/>
    <mergeCell ref="EG24:EI24"/>
    <mergeCell ref="ED19:EF19"/>
    <mergeCell ref="EG14:EI14"/>
    <mergeCell ref="DX20:DZ20"/>
    <mergeCell ref="EG15:EH15"/>
    <mergeCell ref="ED14:EF14"/>
    <mergeCell ref="DU18:DW18"/>
    <mergeCell ref="EH31:EI31"/>
    <mergeCell ref="EH29:EI29"/>
    <mergeCell ref="ED30:EE30"/>
    <mergeCell ref="EF30:EG30"/>
    <mergeCell ref="EH30:EI30"/>
    <mergeCell ref="ED29:EE29"/>
    <mergeCell ref="EF29:EG29"/>
    <mergeCell ref="DV29:DW29"/>
    <mergeCell ref="DX29:DY29"/>
    <mergeCell ref="DZ29:EA29"/>
    <mergeCell ref="EB29:EC29"/>
    <mergeCell ref="DT29:DU29"/>
    <mergeCell ref="DV28:DW28"/>
    <mergeCell ref="DR24:DT24"/>
    <mergeCell ref="DR23:DS23"/>
    <mergeCell ref="DU23:DV23"/>
    <mergeCell ref="DT31:DU31"/>
    <mergeCell ref="DV31:DW31"/>
    <mergeCell ref="DX31:DY31"/>
    <mergeCell ref="DZ31:EA31"/>
    <mergeCell ref="EM25:EO25"/>
    <mergeCell ref="EJ27:EK27"/>
    <mergeCell ref="EL27:EM27"/>
    <mergeCell ref="EN27:EO27"/>
    <mergeCell ref="EJ28:EK28"/>
    <mergeCell ref="EL28:EM28"/>
    <mergeCell ref="EM26:EN26"/>
    <mergeCell ref="ED28:EE28"/>
    <mergeCell ref="EF28:EG28"/>
    <mergeCell ref="EH28:EI28"/>
    <mergeCell ref="EM20:EO20"/>
    <mergeCell ref="EJ21:EL21"/>
    <mergeCell ref="EM21:EO21"/>
    <mergeCell ref="EJ24:EL24"/>
    <mergeCell ref="EM24:EO24"/>
    <mergeCell ref="ED24:EF24"/>
    <mergeCell ref="ED23:EE23"/>
    <mergeCell ref="ED27:EE27"/>
    <mergeCell ref="EF27:EG27"/>
    <mergeCell ref="EJ20:EL20"/>
    <mergeCell ref="EJ25:EL25"/>
    <mergeCell ref="EB27:EC27"/>
    <mergeCell ref="EA24:EC24"/>
    <mergeCell ref="DR25:DT25"/>
    <mergeCell ref="DU25:DW25"/>
    <mergeCell ref="DX25:DZ25"/>
    <mergeCell ref="EA25:EC25"/>
    <mergeCell ref="EM14:EO14"/>
    <mergeCell ref="EJ18:EL18"/>
    <mergeCell ref="EM18:EO18"/>
    <mergeCell ref="EJ17:EL17"/>
    <mergeCell ref="EG18:EI18"/>
    <mergeCell ref="ED17:EF17"/>
    <mergeCell ref="EG23:EH23"/>
    <mergeCell ref="ED18:EF18"/>
    <mergeCell ref="DR28:DS28"/>
    <mergeCell ref="DT28:DU28"/>
    <mergeCell ref="BA15:BB15"/>
    <mergeCell ref="BC15:BC16"/>
    <mergeCell ref="F32:G32"/>
    <mergeCell ref="GC26:GD26"/>
    <mergeCell ref="GF4:GH5"/>
    <mergeCell ref="GF14:GH14"/>
    <mergeCell ref="GF15:GH15"/>
    <mergeCell ref="GF16:GH16"/>
    <mergeCell ref="GF18:GH18"/>
    <mergeCell ref="GF17:GH17"/>
    <mergeCell ref="GF19:GH19"/>
    <mergeCell ref="GF20:GH20"/>
    <mergeCell ref="GF21:GH21"/>
    <mergeCell ref="GF23:GG23"/>
    <mergeCell ref="GF24:GH24"/>
    <mergeCell ref="GF25:GH25"/>
    <mergeCell ref="GF26:GG26"/>
    <mergeCell ref="AZ32:BA32"/>
    <mergeCell ref="BD32:BE32"/>
    <mergeCell ref="BF32:BG32"/>
    <mergeCell ref="BB32:BC32"/>
    <mergeCell ref="EJ29:EK29"/>
    <mergeCell ref="N32:O32"/>
    <mergeCell ref="P32:Q32"/>
    <mergeCell ref="T32:U32"/>
    <mergeCell ref="V32:W32"/>
    <mergeCell ref="Z32:AA32"/>
    <mergeCell ref="AB32:AC32"/>
    <mergeCell ref="AF32:AG32"/>
    <mergeCell ref="AH32:AI32"/>
    <mergeCell ref="AL32:AM32"/>
    <mergeCell ref="AN32:AO32"/>
    <mergeCell ref="AR32:AS32"/>
    <mergeCell ref="AT32:AU32"/>
    <mergeCell ref="AX32:AY32"/>
    <mergeCell ref="EN28:EO28"/>
    <mergeCell ref="EJ30:EK30"/>
    <mergeCell ref="EL30:EM30"/>
    <mergeCell ref="EN30:EO30"/>
    <mergeCell ref="EL29:EM29"/>
    <mergeCell ref="EN29:EO29"/>
    <mergeCell ref="EJ31:EK31"/>
    <mergeCell ref="EL31:EM31"/>
    <mergeCell ref="EN31:EO31"/>
    <mergeCell ref="DP29:DQ29"/>
    <mergeCell ref="DL30:DM30"/>
    <mergeCell ref="DN30:DO30"/>
    <mergeCell ref="DP30:DQ30"/>
    <mergeCell ref="DX30:DY30"/>
    <mergeCell ref="DL31:DM31"/>
    <mergeCell ref="DN31:DO31"/>
    <mergeCell ref="DP31:DQ31"/>
    <mergeCell ref="DZ30:EA30"/>
    <mergeCell ref="EB30:EC30"/>
    <mergeCell ref="GC4:GE5"/>
    <mergeCell ref="GC14:GE14"/>
    <mergeCell ref="GC15:GE15"/>
    <mergeCell ref="GC16:GE16"/>
    <mergeCell ref="GC18:GE18"/>
    <mergeCell ref="GC17:GE17"/>
    <mergeCell ref="GC19:GE19"/>
    <mergeCell ref="GC20:GE20"/>
    <mergeCell ref="GC21:GE21"/>
    <mergeCell ref="GC23:GD23"/>
    <mergeCell ref="GC24:GE24"/>
    <mergeCell ref="GC25:GE25"/>
    <mergeCell ref="DR14:DT14"/>
    <mergeCell ref="DU14:DW14"/>
    <mergeCell ref="DX14:DZ14"/>
    <mergeCell ref="EA14:EC14"/>
    <mergeCell ref="DR4:DW4"/>
    <mergeCell ref="DU24:DW24"/>
    <mergeCell ref="EM23:EN23"/>
    <mergeCell ref="EG19:EI19"/>
    <mergeCell ref="ED20:EF20"/>
    <mergeCell ref="EG20:EI20"/>
    <mergeCell ref="ED21:EF21"/>
    <mergeCell ref="EG21:EI21"/>
    <mergeCell ref="EM17:EO17"/>
    <mergeCell ref="EJ19:EL19"/>
    <mergeCell ref="EM19:EO19"/>
    <mergeCell ref="EL15:EL16"/>
    <mergeCell ref="EJ16:EK16"/>
    <mergeCell ref="EJ4:EO4"/>
    <mergeCell ref="EJ14:EL14"/>
    <mergeCell ref="EJ15:EK15"/>
    <mergeCell ref="EM15:EN15"/>
    <mergeCell ref="EO15:EO16"/>
    <mergeCell ref="EM16:EN16"/>
    <mergeCell ref="DH15:DH16"/>
    <mergeCell ref="DF15:DG15"/>
    <mergeCell ref="DF16:DG16"/>
    <mergeCell ref="DI15:DJ15"/>
    <mergeCell ref="DK15:DK16"/>
    <mergeCell ref="DI16:DJ16"/>
    <mergeCell ref="DL15:DM15"/>
    <mergeCell ref="DN15:DN16"/>
    <mergeCell ref="DL16:DM16"/>
    <mergeCell ref="DO15:DP15"/>
    <mergeCell ref="DQ15:DQ16"/>
    <mergeCell ref="DO16:DP16"/>
    <mergeCell ref="DR15:DS15"/>
    <mergeCell ref="DT15:DT16"/>
    <mergeCell ref="DR16:DS16"/>
    <mergeCell ref="DU15:DV15"/>
    <mergeCell ref="DW15:DW16"/>
    <mergeCell ref="DU16:DV16"/>
    <mergeCell ref="ED16:EE16"/>
    <mergeCell ref="DX15:DY15"/>
    <mergeCell ref="DZ15:DZ16"/>
    <mergeCell ref="DX16:DY16"/>
    <mergeCell ref="EA15:EB15"/>
    <mergeCell ref="EC15:EC16"/>
    <mergeCell ref="EA16:EB16"/>
    <mergeCell ref="ED15:EE15"/>
    <mergeCell ref="EF15:EF16"/>
    <mergeCell ref="EI15:EI16"/>
    <mergeCell ref="EG16:EH16"/>
    <mergeCell ref="N15:O15"/>
    <mergeCell ref="P15:P16"/>
    <mergeCell ref="Q15:R15"/>
    <mergeCell ref="S15:S16"/>
    <mergeCell ref="B16:C16"/>
    <mergeCell ref="E16:F16"/>
    <mergeCell ref="H16:I16"/>
    <mergeCell ref="K16:L16"/>
    <mergeCell ref="N16:O16"/>
    <mergeCell ref="Q16:R16"/>
    <mergeCell ref="T15:U15"/>
    <mergeCell ref="V15:V16"/>
    <mergeCell ref="W15:X15"/>
    <mergeCell ref="Y15:Y16"/>
    <mergeCell ref="Z15:AA15"/>
    <mergeCell ref="AB15:AB16"/>
    <mergeCell ref="AC15:AD15"/>
    <mergeCell ref="B15:C15"/>
    <mergeCell ref="D15:D16"/>
    <mergeCell ref="E15:F15"/>
    <mergeCell ref="G15:G16"/>
    <mergeCell ref="H15:I15"/>
    <mergeCell ref="J15:J16"/>
    <mergeCell ref="K15:L15"/>
    <mergeCell ref="M15:M16"/>
    <mergeCell ref="T16:U16"/>
    <mergeCell ref="W16:X16"/>
    <mergeCell ref="Z16:AA16"/>
    <mergeCell ref="AC16:AD16"/>
    <mergeCell ref="AF15:AG15"/>
    <mergeCell ref="AH15:AH16"/>
    <mergeCell ref="AI15:AJ15"/>
    <mergeCell ref="AK15:AK16"/>
    <mergeCell ref="BD15:BE15"/>
    <mergeCell ref="BF15:BF16"/>
    <mergeCell ref="BG15:BH15"/>
    <mergeCell ref="AF16:AG16"/>
    <mergeCell ref="AI16:AJ16"/>
    <mergeCell ref="AL15:AM15"/>
    <mergeCell ref="AN15:AN16"/>
    <mergeCell ref="AO15:AP15"/>
    <mergeCell ref="AQ15:AQ16"/>
    <mergeCell ref="AR15:AS15"/>
    <mergeCell ref="AT15:AT16"/>
    <mergeCell ref="AX15:AY15"/>
    <mergeCell ref="AX16:AY16"/>
    <mergeCell ref="BA16:BB16"/>
    <mergeCell ref="AZ15:AZ16"/>
    <mergeCell ref="AL16:AM16"/>
    <mergeCell ref="AO16:AP16"/>
    <mergeCell ref="AR16:AS16"/>
    <mergeCell ref="CT15:CU15"/>
    <mergeCell ref="CV15:CV16"/>
    <mergeCell ref="CW15:CX15"/>
    <mergeCell ref="CY15:CY16"/>
    <mergeCell ref="CZ15:DA15"/>
    <mergeCell ref="DB15:DB16"/>
    <mergeCell ref="DC15:DD15"/>
    <mergeCell ref="DE15:DE16"/>
    <mergeCell ref="CN16:CO16"/>
    <mergeCell ref="CQ16:CR16"/>
    <mergeCell ref="CT16:CU16"/>
    <mergeCell ref="CW16:CX16"/>
    <mergeCell ref="CZ16:DA16"/>
    <mergeCell ref="DC16:DD16"/>
    <mergeCell ref="BI15:BI16"/>
    <mergeCell ref="BJ15:BK15"/>
    <mergeCell ref="BL15:BL16"/>
    <mergeCell ref="BM15:BN15"/>
    <mergeCell ref="BP16:BQ16"/>
    <mergeCell ref="BS16:BT16"/>
    <mergeCell ref="BV15:BW15"/>
    <mergeCell ref="BX15:BX16"/>
    <mergeCell ref="BY15:BZ15"/>
    <mergeCell ref="CA15:CA16"/>
    <mergeCell ref="BP15:BQ15"/>
    <mergeCell ref="CB15:CC15"/>
    <mergeCell ref="CD15:CD16"/>
    <mergeCell ref="CE15:CF15"/>
    <mergeCell ref="BV16:BW16"/>
    <mergeCell ref="BY16:BZ16"/>
    <mergeCell ref="CB16:CC16"/>
    <mergeCell ref="CE16:CF16"/>
    <mergeCell ref="FX29:FY29"/>
    <mergeCell ref="FT4:FY4"/>
    <mergeCell ref="FT14:FV14"/>
    <mergeCell ref="FW14:FY14"/>
    <mergeCell ref="FT15:FU15"/>
    <mergeCell ref="FV15:FV16"/>
    <mergeCell ref="FW15:FX15"/>
    <mergeCell ref="FY15:FY16"/>
    <mergeCell ref="FT16:FU16"/>
    <mergeCell ref="FW16:FX16"/>
    <mergeCell ref="FT17:FV17"/>
    <mergeCell ref="FW17:FY17"/>
    <mergeCell ref="FT18:FV18"/>
    <mergeCell ref="FW18:FY18"/>
    <mergeCell ref="FT19:FV19"/>
    <mergeCell ref="FW19:FY19"/>
    <mergeCell ref="FT20:FV20"/>
    <mergeCell ref="FW20:FY20"/>
    <mergeCell ref="FT30:FU30"/>
    <mergeCell ref="FV30:FW30"/>
    <mergeCell ref="FX30:FY30"/>
    <mergeCell ref="FT31:FU31"/>
    <mergeCell ref="FV31:FW31"/>
    <mergeCell ref="FX31:FY31"/>
    <mergeCell ref="FT32:FU32"/>
    <mergeCell ref="FV32:FW32"/>
    <mergeCell ref="FX32:FY32"/>
    <mergeCell ref="FT33:FW33"/>
    <mergeCell ref="FX33:FY33"/>
    <mergeCell ref="FT34:FW34"/>
    <mergeCell ref="FX34:FY34"/>
    <mergeCell ref="A1:FY3"/>
    <mergeCell ref="FT21:FV21"/>
    <mergeCell ref="FW21:FY21"/>
    <mergeCell ref="FT23:FU23"/>
    <mergeCell ref="FW23:FX23"/>
    <mergeCell ref="FT24:FV24"/>
    <mergeCell ref="FW24:FY24"/>
    <mergeCell ref="FT25:FV25"/>
    <mergeCell ref="FW25:FY25"/>
    <mergeCell ref="FT26:FU26"/>
    <mergeCell ref="FW26:FX26"/>
    <mergeCell ref="FT27:FU27"/>
    <mergeCell ref="FV27:FW27"/>
    <mergeCell ref="FX27:FY27"/>
    <mergeCell ref="FT28:FU28"/>
    <mergeCell ref="FV28:FW28"/>
    <mergeCell ref="FX28:FY28"/>
    <mergeCell ref="FT29:FU29"/>
    <mergeCell ref="FV29:FW29"/>
  </mergeCells>
  <phoneticPr fontId="1" type="noConversion"/>
  <printOptions horizontalCentered="1" verticalCentered="1"/>
  <pageMargins left="0" right="0" top="0" bottom="0" header="0" footer="0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GB34"/>
  <sheetViews>
    <sheetView topLeftCell="A7" zoomScale="75" zoomScaleNormal="75" workbookViewId="0">
      <selection activeCell="BY14" sqref="BY14:CA14"/>
    </sheetView>
  </sheetViews>
  <sheetFormatPr defaultColWidth="9" defaultRowHeight="18.75"/>
  <cols>
    <col min="1" max="1" width="34.75" style="1" customWidth="1"/>
    <col min="2" max="67" width="12.875" style="1" hidden="1" customWidth="1"/>
    <col min="68" max="68" width="11" style="1" customWidth="1"/>
    <col min="69" max="70" width="12.875" style="1" customWidth="1"/>
    <col min="71" max="71" width="11" style="1" customWidth="1"/>
    <col min="72" max="73" width="12.875" style="1" customWidth="1"/>
    <col min="74" max="74" width="11" style="1" customWidth="1"/>
    <col min="75" max="76" width="12.875" style="1" customWidth="1"/>
    <col min="77" max="77" width="11" style="1" customWidth="1"/>
    <col min="78" max="79" width="12.875" style="1" customWidth="1"/>
    <col min="80" max="175" width="12.875" style="1" hidden="1" customWidth="1"/>
    <col min="176" max="184" width="12.25" style="1" customWidth="1"/>
    <col min="185" max="16384" width="9" style="1"/>
  </cols>
  <sheetData>
    <row r="1" spans="1:184" ht="22.15" customHeight="1">
      <c r="A1" s="126" t="s">
        <v>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126"/>
      <c r="EY1" s="126"/>
      <c r="EZ1" s="126"/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7"/>
      <c r="FT1" s="58" t="s">
        <v>98</v>
      </c>
      <c r="FU1" s="161" t="s">
        <v>65</v>
      </c>
      <c r="FV1" s="161"/>
      <c r="FW1" s="59" t="s">
        <v>68</v>
      </c>
      <c r="FX1" s="59" t="s">
        <v>69</v>
      </c>
      <c r="FY1" s="48"/>
    </row>
    <row r="2" spans="1:184" ht="21.75" customHeigh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7"/>
      <c r="FT2" s="161">
        <v>31</v>
      </c>
      <c r="FU2" s="60" t="s">
        <v>66</v>
      </c>
      <c r="FV2" s="60">
        <v>51</v>
      </c>
      <c r="FW2" s="59">
        <f>FV2*FT2</f>
        <v>1581</v>
      </c>
      <c r="FX2" s="59">
        <f>FW2*2</f>
        <v>3162</v>
      </c>
      <c r="FY2" s="47"/>
    </row>
    <row r="3" spans="1:184" ht="21.75" customHeight="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9"/>
      <c r="FT3" s="162"/>
      <c r="FU3" s="61" t="s">
        <v>67</v>
      </c>
      <c r="FV3" s="61">
        <v>46</v>
      </c>
      <c r="FW3" s="59">
        <f>FV3*FT2</f>
        <v>1426</v>
      </c>
      <c r="FX3" s="59">
        <f>FW3*2</f>
        <v>2852</v>
      </c>
      <c r="FY3" s="47" t="s">
        <v>72</v>
      </c>
      <c r="FZ3" s="1" t="s">
        <v>74</v>
      </c>
    </row>
    <row r="4" spans="1:184" s="3" customFormat="1" ht="25.15" customHeight="1">
      <c r="A4" s="6" t="s">
        <v>0</v>
      </c>
      <c r="B4" s="140">
        <v>43511</v>
      </c>
      <c r="C4" s="141"/>
      <c r="D4" s="141"/>
      <c r="E4" s="141"/>
      <c r="F4" s="141"/>
      <c r="G4" s="142"/>
      <c r="H4" s="140">
        <v>43512</v>
      </c>
      <c r="I4" s="141"/>
      <c r="J4" s="141"/>
      <c r="K4" s="141"/>
      <c r="L4" s="141"/>
      <c r="M4" s="142"/>
      <c r="N4" s="140">
        <v>43513</v>
      </c>
      <c r="O4" s="141"/>
      <c r="P4" s="141"/>
      <c r="Q4" s="141"/>
      <c r="R4" s="141"/>
      <c r="S4" s="142"/>
      <c r="T4" s="140">
        <v>43514</v>
      </c>
      <c r="U4" s="141"/>
      <c r="V4" s="141"/>
      <c r="W4" s="141"/>
      <c r="X4" s="141"/>
      <c r="Y4" s="142"/>
      <c r="Z4" s="140">
        <v>43515</v>
      </c>
      <c r="AA4" s="141"/>
      <c r="AB4" s="141"/>
      <c r="AC4" s="141"/>
      <c r="AD4" s="141"/>
      <c r="AE4" s="142"/>
      <c r="AF4" s="140">
        <v>43516</v>
      </c>
      <c r="AG4" s="141"/>
      <c r="AH4" s="141"/>
      <c r="AI4" s="141"/>
      <c r="AJ4" s="141"/>
      <c r="AK4" s="142"/>
      <c r="AL4" s="140">
        <v>43517</v>
      </c>
      <c r="AM4" s="141"/>
      <c r="AN4" s="141"/>
      <c r="AO4" s="141"/>
      <c r="AP4" s="141"/>
      <c r="AQ4" s="142"/>
      <c r="AR4" s="140">
        <v>43518</v>
      </c>
      <c r="AS4" s="141"/>
      <c r="AT4" s="141"/>
      <c r="AU4" s="141"/>
      <c r="AV4" s="141"/>
      <c r="AW4" s="142"/>
      <c r="AX4" s="140">
        <v>43519</v>
      </c>
      <c r="AY4" s="141"/>
      <c r="AZ4" s="141"/>
      <c r="BA4" s="141"/>
      <c r="BB4" s="141"/>
      <c r="BC4" s="142"/>
      <c r="BD4" s="140">
        <v>43520</v>
      </c>
      <c r="BE4" s="141"/>
      <c r="BF4" s="141"/>
      <c r="BG4" s="141"/>
      <c r="BH4" s="141"/>
      <c r="BI4" s="142"/>
      <c r="BJ4" s="140">
        <v>43521</v>
      </c>
      <c r="BK4" s="141"/>
      <c r="BL4" s="141"/>
      <c r="BM4" s="141"/>
      <c r="BN4" s="141"/>
      <c r="BO4" s="142"/>
      <c r="BP4" s="140">
        <v>43522</v>
      </c>
      <c r="BQ4" s="141"/>
      <c r="BR4" s="141"/>
      <c r="BS4" s="141"/>
      <c r="BT4" s="141"/>
      <c r="BU4" s="142"/>
      <c r="BV4" s="140">
        <v>43523</v>
      </c>
      <c r="BW4" s="141"/>
      <c r="BX4" s="141"/>
      <c r="BY4" s="141"/>
      <c r="BZ4" s="141"/>
      <c r="CA4" s="142"/>
      <c r="CB4" s="140">
        <v>43524</v>
      </c>
      <c r="CC4" s="141"/>
      <c r="CD4" s="141"/>
      <c r="CE4" s="141"/>
      <c r="CF4" s="141"/>
      <c r="CG4" s="142"/>
      <c r="CH4" s="140">
        <v>43525</v>
      </c>
      <c r="CI4" s="141"/>
      <c r="CJ4" s="141"/>
      <c r="CK4" s="141"/>
      <c r="CL4" s="141"/>
      <c r="CM4" s="142"/>
      <c r="CN4" s="140">
        <v>43526</v>
      </c>
      <c r="CO4" s="141"/>
      <c r="CP4" s="141"/>
      <c r="CQ4" s="141"/>
      <c r="CR4" s="141"/>
      <c r="CS4" s="142"/>
      <c r="CT4" s="140">
        <v>43527</v>
      </c>
      <c r="CU4" s="141"/>
      <c r="CV4" s="141"/>
      <c r="CW4" s="141"/>
      <c r="CX4" s="141"/>
      <c r="CY4" s="142"/>
      <c r="CZ4" s="140">
        <v>43528</v>
      </c>
      <c r="DA4" s="141"/>
      <c r="DB4" s="141"/>
      <c r="DC4" s="141"/>
      <c r="DD4" s="141"/>
      <c r="DE4" s="142"/>
      <c r="DF4" s="140">
        <v>43485</v>
      </c>
      <c r="DG4" s="141"/>
      <c r="DH4" s="141"/>
      <c r="DI4" s="141"/>
      <c r="DJ4" s="141"/>
      <c r="DK4" s="142"/>
      <c r="DL4" s="140">
        <v>43486</v>
      </c>
      <c r="DM4" s="141"/>
      <c r="DN4" s="141"/>
      <c r="DO4" s="141"/>
      <c r="DP4" s="141"/>
      <c r="DQ4" s="142"/>
      <c r="DR4" s="140">
        <v>43487</v>
      </c>
      <c r="DS4" s="141"/>
      <c r="DT4" s="141"/>
      <c r="DU4" s="141"/>
      <c r="DV4" s="141"/>
      <c r="DW4" s="142"/>
      <c r="DX4" s="140">
        <v>43488</v>
      </c>
      <c r="DY4" s="141"/>
      <c r="DZ4" s="141"/>
      <c r="EA4" s="141"/>
      <c r="EB4" s="141"/>
      <c r="EC4" s="142"/>
      <c r="ED4" s="140">
        <v>43489</v>
      </c>
      <c r="EE4" s="141"/>
      <c r="EF4" s="141"/>
      <c r="EG4" s="141"/>
      <c r="EH4" s="141"/>
      <c r="EI4" s="142"/>
      <c r="EJ4" s="140">
        <v>43490</v>
      </c>
      <c r="EK4" s="141"/>
      <c r="EL4" s="141"/>
      <c r="EM4" s="141"/>
      <c r="EN4" s="141"/>
      <c r="EO4" s="142"/>
      <c r="EP4" s="140">
        <v>43491</v>
      </c>
      <c r="EQ4" s="141"/>
      <c r="ER4" s="141"/>
      <c r="ES4" s="141"/>
      <c r="ET4" s="141"/>
      <c r="EU4" s="142"/>
      <c r="EV4" s="140">
        <v>43492</v>
      </c>
      <c r="EW4" s="141"/>
      <c r="EX4" s="141"/>
      <c r="EY4" s="141"/>
      <c r="EZ4" s="141"/>
      <c r="FA4" s="142"/>
      <c r="FB4" s="140">
        <v>43493</v>
      </c>
      <c r="FC4" s="141"/>
      <c r="FD4" s="141"/>
      <c r="FE4" s="141"/>
      <c r="FF4" s="141"/>
      <c r="FG4" s="142"/>
      <c r="FH4" s="140">
        <v>43494</v>
      </c>
      <c r="FI4" s="141"/>
      <c r="FJ4" s="141"/>
      <c r="FK4" s="141"/>
      <c r="FL4" s="141"/>
      <c r="FM4" s="142"/>
      <c r="FN4" s="140">
        <v>43495</v>
      </c>
      <c r="FO4" s="141"/>
      <c r="FP4" s="141"/>
      <c r="FQ4" s="141"/>
      <c r="FR4" s="141"/>
      <c r="FS4" s="142"/>
      <c r="FT4" s="144" t="s">
        <v>77</v>
      </c>
      <c r="FU4" s="145"/>
      <c r="FV4" s="146"/>
      <c r="FW4" s="144" t="s">
        <v>89</v>
      </c>
      <c r="FX4" s="145"/>
      <c r="FY4" s="146"/>
      <c r="FZ4" s="144" t="s">
        <v>4</v>
      </c>
      <c r="GA4" s="145"/>
      <c r="GB4" s="146"/>
    </row>
    <row r="5" spans="1:184" s="3" customFormat="1" ht="25.15" customHeight="1">
      <c r="A5" s="6" t="s">
        <v>10</v>
      </c>
      <c r="B5" s="51" t="s">
        <v>66</v>
      </c>
      <c r="C5" s="52">
        <v>10</v>
      </c>
      <c r="D5" s="52">
        <f>C5*$FV$2</f>
        <v>510</v>
      </c>
      <c r="E5" s="51" t="s">
        <v>66</v>
      </c>
      <c r="F5" s="52"/>
      <c r="G5" s="52">
        <f>F5*$FV$2</f>
        <v>0</v>
      </c>
      <c r="H5" s="51" t="s">
        <v>66</v>
      </c>
      <c r="I5" s="52">
        <v>10</v>
      </c>
      <c r="J5" s="52">
        <f>I5*$FV$2</f>
        <v>510</v>
      </c>
      <c r="K5" s="51" t="s">
        <v>66</v>
      </c>
      <c r="L5" s="52">
        <v>10</v>
      </c>
      <c r="M5" s="52">
        <f>L5*$FV$2</f>
        <v>510</v>
      </c>
      <c r="N5" s="51" t="s">
        <v>66</v>
      </c>
      <c r="O5" s="52">
        <v>22</v>
      </c>
      <c r="P5" s="52">
        <f>O5*$FV$2</f>
        <v>1122</v>
      </c>
      <c r="Q5" s="51" t="s">
        <v>66</v>
      </c>
      <c r="R5" s="52">
        <v>10</v>
      </c>
      <c r="S5" s="52">
        <f>R5*$FV$2</f>
        <v>510</v>
      </c>
      <c r="T5" s="51" t="s">
        <v>66</v>
      </c>
      <c r="U5" s="52">
        <v>22</v>
      </c>
      <c r="V5" s="52">
        <f>U5*$FV$2</f>
        <v>1122</v>
      </c>
      <c r="W5" s="51" t="s">
        <v>66</v>
      </c>
      <c r="X5" s="52">
        <v>21</v>
      </c>
      <c r="Y5" s="52">
        <f>X5*$FV$2</f>
        <v>1071</v>
      </c>
      <c r="Z5" s="51" t="s">
        <v>66</v>
      </c>
      <c r="AA5" s="52">
        <v>22</v>
      </c>
      <c r="AB5" s="52">
        <f>AA5*$FV$2</f>
        <v>1122</v>
      </c>
      <c r="AC5" s="51" t="s">
        <v>66</v>
      </c>
      <c r="AD5" s="52">
        <v>21</v>
      </c>
      <c r="AE5" s="52">
        <f>AD5*$FV$2</f>
        <v>1071</v>
      </c>
      <c r="AF5" s="51" t="s">
        <v>66</v>
      </c>
      <c r="AG5" s="52">
        <v>22</v>
      </c>
      <c r="AH5" s="52">
        <f>AG5*$FV$2</f>
        <v>1122</v>
      </c>
      <c r="AI5" s="51" t="s">
        <v>66</v>
      </c>
      <c r="AJ5" s="52">
        <v>21</v>
      </c>
      <c r="AK5" s="52">
        <f>AJ5*$FV$2</f>
        <v>1071</v>
      </c>
      <c r="AL5" s="51" t="s">
        <v>66</v>
      </c>
      <c r="AM5" s="52">
        <v>21</v>
      </c>
      <c r="AN5" s="52">
        <f>AM5*$FV$2</f>
        <v>1071</v>
      </c>
      <c r="AO5" s="51" t="s">
        <v>66</v>
      </c>
      <c r="AP5" s="52">
        <v>22</v>
      </c>
      <c r="AQ5" s="52">
        <f>AP5*$FV$2</f>
        <v>1122</v>
      </c>
      <c r="AR5" s="51" t="s">
        <v>66</v>
      </c>
      <c r="AS5" s="52">
        <v>22</v>
      </c>
      <c r="AT5" s="52">
        <f>AS5*$FV$2</f>
        <v>1122</v>
      </c>
      <c r="AU5" s="51" t="s">
        <v>66</v>
      </c>
      <c r="AV5" s="52">
        <v>22</v>
      </c>
      <c r="AW5" s="52">
        <f>AV5*$FV$2</f>
        <v>1122</v>
      </c>
      <c r="AX5" s="51" t="s">
        <v>66</v>
      </c>
      <c r="AY5" s="52">
        <v>21</v>
      </c>
      <c r="AZ5" s="52">
        <f>AY5*$FV$2</f>
        <v>1071</v>
      </c>
      <c r="BA5" s="51" t="s">
        <v>66</v>
      </c>
      <c r="BB5" s="52">
        <v>22</v>
      </c>
      <c r="BC5" s="52">
        <f>BB5*$FV$2</f>
        <v>1122</v>
      </c>
      <c r="BD5" s="51" t="s">
        <v>66</v>
      </c>
      <c r="BE5" s="52">
        <v>22</v>
      </c>
      <c r="BF5" s="52">
        <f>BE5*$FV$2</f>
        <v>1122</v>
      </c>
      <c r="BG5" s="51" t="s">
        <v>66</v>
      </c>
      <c r="BH5" s="52">
        <v>22</v>
      </c>
      <c r="BI5" s="52">
        <f>BH5*$FV$2</f>
        <v>1122</v>
      </c>
      <c r="BJ5" s="51" t="s">
        <v>66</v>
      </c>
      <c r="BK5" s="52">
        <v>22</v>
      </c>
      <c r="BL5" s="52">
        <v>1210</v>
      </c>
      <c r="BM5" s="51" t="s">
        <v>66</v>
      </c>
      <c r="BN5" s="52">
        <v>22</v>
      </c>
      <c r="BO5" s="52">
        <v>1210</v>
      </c>
      <c r="BP5" s="51" t="s">
        <v>66</v>
      </c>
      <c r="BQ5" s="52">
        <v>22</v>
      </c>
      <c r="BR5" s="52">
        <f>BQ5*$FV$2</f>
        <v>1122</v>
      </c>
      <c r="BS5" s="51" t="s">
        <v>66</v>
      </c>
      <c r="BT5" s="52">
        <v>22</v>
      </c>
      <c r="BU5" s="52">
        <f>BT5*$FV$2</f>
        <v>1122</v>
      </c>
      <c r="BV5" s="51" t="s">
        <v>66</v>
      </c>
      <c r="BW5" s="52">
        <v>22</v>
      </c>
      <c r="BX5" s="52">
        <f>BW5*$FV$2</f>
        <v>1122</v>
      </c>
      <c r="BY5" s="51" t="s">
        <v>66</v>
      </c>
      <c r="BZ5" s="52">
        <v>22</v>
      </c>
      <c r="CA5" s="52">
        <f>BZ5*$FV$2</f>
        <v>1122</v>
      </c>
      <c r="CB5" s="51" t="s">
        <v>66</v>
      </c>
      <c r="CC5" s="52"/>
      <c r="CD5" s="52">
        <f>CC5*$FV$2</f>
        <v>0</v>
      </c>
      <c r="CE5" s="51" t="s">
        <v>66</v>
      </c>
      <c r="CF5" s="52"/>
      <c r="CG5" s="52">
        <f>CF5*$FV$2</f>
        <v>0</v>
      </c>
      <c r="CH5" s="51" t="s">
        <v>66</v>
      </c>
      <c r="CI5" s="52"/>
      <c r="CJ5" s="52">
        <f>CI5*$FV$2</f>
        <v>0</v>
      </c>
      <c r="CK5" s="51" t="s">
        <v>66</v>
      </c>
      <c r="CL5" s="52"/>
      <c r="CM5" s="52">
        <f>CL5*$FV$2</f>
        <v>0</v>
      </c>
      <c r="CN5" s="51" t="s">
        <v>66</v>
      </c>
      <c r="CO5" s="52"/>
      <c r="CP5" s="52">
        <f>CO5*$FV$2</f>
        <v>0</v>
      </c>
      <c r="CQ5" s="51" t="s">
        <v>66</v>
      </c>
      <c r="CR5" s="52"/>
      <c r="CS5" s="52">
        <f>CR5*$FV$2</f>
        <v>0</v>
      </c>
      <c r="CT5" s="51" t="s">
        <v>66</v>
      </c>
      <c r="CU5" s="52"/>
      <c r="CV5" s="52">
        <f>CU5*$FV$2</f>
        <v>0</v>
      </c>
      <c r="CW5" s="51" t="s">
        <v>66</v>
      </c>
      <c r="CX5" s="52"/>
      <c r="CY5" s="52">
        <f>CX5*$FV$2</f>
        <v>0</v>
      </c>
      <c r="CZ5" s="51" t="s">
        <v>66</v>
      </c>
      <c r="DA5" s="52"/>
      <c r="DB5" s="52">
        <f>DA5*$FV$2</f>
        <v>0</v>
      </c>
      <c r="DC5" s="51" t="s">
        <v>66</v>
      </c>
      <c r="DD5" s="52"/>
      <c r="DE5" s="52">
        <f>DD5*$FV$2</f>
        <v>0</v>
      </c>
      <c r="DF5" s="51" t="s">
        <v>66</v>
      </c>
      <c r="DG5" s="52"/>
      <c r="DH5" s="52">
        <f>DG5*$FV$2</f>
        <v>0</v>
      </c>
      <c r="DI5" s="51" t="s">
        <v>66</v>
      </c>
      <c r="DJ5" s="52"/>
      <c r="DK5" s="52">
        <f>DJ5*$FV$2</f>
        <v>0</v>
      </c>
      <c r="DL5" s="51" t="s">
        <v>66</v>
      </c>
      <c r="DM5" s="52"/>
      <c r="DN5" s="52">
        <f>DM5*$FV$2</f>
        <v>0</v>
      </c>
      <c r="DO5" s="51" t="s">
        <v>66</v>
      </c>
      <c r="DP5" s="52"/>
      <c r="DQ5" s="52">
        <f>DP5*$FV$2</f>
        <v>0</v>
      </c>
      <c r="DR5" s="51" t="s">
        <v>66</v>
      </c>
      <c r="DS5" s="52"/>
      <c r="DT5" s="52">
        <f>DS5*$FV$2</f>
        <v>0</v>
      </c>
      <c r="DU5" s="51" t="s">
        <v>66</v>
      </c>
      <c r="DV5" s="52"/>
      <c r="DW5" s="52">
        <f>DV5*$FV$2</f>
        <v>0</v>
      </c>
      <c r="DX5" s="51" t="s">
        <v>66</v>
      </c>
      <c r="DY5" s="52"/>
      <c r="DZ5" s="52">
        <f>DY5*$FV$2</f>
        <v>0</v>
      </c>
      <c r="EA5" s="51" t="s">
        <v>66</v>
      </c>
      <c r="EB5" s="52"/>
      <c r="EC5" s="52">
        <f>EB5*$FV$2</f>
        <v>0</v>
      </c>
      <c r="ED5" s="51" t="s">
        <v>66</v>
      </c>
      <c r="EE5" s="52"/>
      <c r="EF5" s="52">
        <f>EE5*$FV$2</f>
        <v>0</v>
      </c>
      <c r="EG5" s="51" t="s">
        <v>66</v>
      </c>
      <c r="EH5" s="52"/>
      <c r="EI5" s="52">
        <f>EH5*$FV$2</f>
        <v>0</v>
      </c>
      <c r="EJ5" s="51" t="s">
        <v>66</v>
      </c>
      <c r="EK5" s="52"/>
      <c r="EL5" s="52">
        <f>EK5*$FV$2</f>
        <v>0</v>
      </c>
      <c r="EM5" s="51" t="s">
        <v>66</v>
      </c>
      <c r="EN5" s="52"/>
      <c r="EO5" s="52">
        <f>EN5*$FV$2</f>
        <v>0</v>
      </c>
      <c r="EP5" s="51" t="s">
        <v>66</v>
      </c>
      <c r="EQ5" s="52"/>
      <c r="ER5" s="52">
        <f>EQ5*$FV$2</f>
        <v>0</v>
      </c>
      <c r="ES5" s="51" t="s">
        <v>66</v>
      </c>
      <c r="ET5" s="52"/>
      <c r="EU5" s="52">
        <f>ET5*$FV$2</f>
        <v>0</v>
      </c>
      <c r="EV5" s="51" t="s">
        <v>66</v>
      </c>
      <c r="EW5" s="52"/>
      <c r="EX5" s="52">
        <f>EW5*$FV$2</f>
        <v>0</v>
      </c>
      <c r="EY5" s="51" t="s">
        <v>66</v>
      </c>
      <c r="EZ5" s="52"/>
      <c r="FA5" s="52">
        <f>EZ5*$FV$2</f>
        <v>0</v>
      </c>
      <c r="FB5" s="51" t="s">
        <v>66</v>
      </c>
      <c r="FC5" s="52"/>
      <c r="FD5" s="52">
        <f>FC5*$FV$2</f>
        <v>0</v>
      </c>
      <c r="FE5" s="51" t="s">
        <v>66</v>
      </c>
      <c r="FF5" s="52"/>
      <c r="FG5" s="52">
        <f>FF5*$FV$2</f>
        <v>0</v>
      </c>
      <c r="FH5" s="51" t="s">
        <v>66</v>
      </c>
      <c r="FI5" s="52"/>
      <c r="FJ5" s="52">
        <f>FI5*$FV$2</f>
        <v>0</v>
      </c>
      <c r="FK5" s="51" t="s">
        <v>66</v>
      </c>
      <c r="FL5" s="52"/>
      <c r="FM5" s="52">
        <f>FL5*$FV$2</f>
        <v>0</v>
      </c>
      <c r="FN5" s="51" t="s">
        <v>66</v>
      </c>
      <c r="FO5" s="52"/>
      <c r="FP5" s="52">
        <f>FO5*$FV$2</f>
        <v>0</v>
      </c>
      <c r="FQ5" s="51" t="s">
        <v>66</v>
      </c>
      <c r="FR5" s="52"/>
      <c r="FS5" s="52">
        <f>FR5*$FV$2</f>
        <v>0</v>
      </c>
      <c r="FT5" s="158"/>
      <c r="FU5" s="159"/>
      <c r="FV5" s="160"/>
      <c r="FW5" s="158"/>
      <c r="FX5" s="159"/>
      <c r="FY5" s="160"/>
      <c r="FZ5" s="158"/>
      <c r="GA5" s="159"/>
      <c r="GB5" s="160"/>
    </row>
    <row r="6" spans="1:184" s="3" customFormat="1" ht="25.15" customHeight="1">
      <c r="A6" s="6"/>
      <c r="B6" s="50" t="s">
        <v>67</v>
      </c>
      <c r="C6" s="52">
        <v>0</v>
      </c>
      <c r="D6" s="52">
        <f>C6*$FV$3</f>
        <v>0</v>
      </c>
      <c r="E6" s="50" t="s">
        <v>67</v>
      </c>
      <c r="F6" s="52"/>
      <c r="G6" s="52">
        <f>F6*$FV$3</f>
        <v>0</v>
      </c>
      <c r="H6" s="50" t="s">
        <v>67</v>
      </c>
      <c r="I6" s="52">
        <v>0</v>
      </c>
      <c r="J6" s="52">
        <f>I6*$FV$3</f>
        <v>0</v>
      </c>
      <c r="K6" s="50" t="s">
        <v>67</v>
      </c>
      <c r="L6" s="52">
        <v>0</v>
      </c>
      <c r="M6" s="52">
        <f>L6*$FV$3</f>
        <v>0</v>
      </c>
      <c r="N6" s="50" t="s">
        <v>67</v>
      </c>
      <c r="O6" s="52"/>
      <c r="P6" s="52">
        <f>O6*$FV$3</f>
        <v>0</v>
      </c>
      <c r="Q6" s="50" t="s">
        <v>67</v>
      </c>
      <c r="R6" s="52"/>
      <c r="S6" s="52">
        <f>R6*$FV$3</f>
        <v>0</v>
      </c>
      <c r="T6" s="50" t="s">
        <v>67</v>
      </c>
      <c r="U6" s="52"/>
      <c r="V6" s="52">
        <f>U6*$FV$3</f>
        <v>0</v>
      </c>
      <c r="W6" s="50" t="s">
        <v>67</v>
      </c>
      <c r="X6" s="52"/>
      <c r="Y6" s="52">
        <f>X6*$FV$3</f>
        <v>0</v>
      </c>
      <c r="Z6" s="50" t="s">
        <v>67</v>
      </c>
      <c r="AA6" s="52">
        <v>22</v>
      </c>
      <c r="AB6" s="52">
        <f>AA6*$FV$3</f>
        <v>1012</v>
      </c>
      <c r="AC6" s="50" t="s">
        <v>67</v>
      </c>
      <c r="AD6" s="52">
        <v>22</v>
      </c>
      <c r="AE6" s="52">
        <f>AD6*$FV$3</f>
        <v>1012</v>
      </c>
      <c r="AF6" s="50" t="s">
        <v>67</v>
      </c>
      <c r="AG6" s="52">
        <v>22</v>
      </c>
      <c r="AH6" s="52">
        <f>AG6*$FV$3</f>
        <v>1012</v>
      </c>
      <c r="AI6" s="50" t="s">
        <v>67</v>
      </c>
      <c r="AJ6" s="52">
        <v>22</v>
      </c>
      <c r="AK6" s="52">
        <f>AJ6*$FV$3</f>
        <v>1012</v>
      </c>
      <c r="AL6" s="50" t="s">
        <v>67</v>
      </c>
      <c r="AM6" s="52">
        <v>22</v>
      </c>
      <c r="AN6" s="52">
        <f>AM6*$FV$3</f>
        <v>1012</v>
      </c>
      <c r="AO6" s="50" t="s">
        <v>67</v>
      </c>
      <c r="AP6" s="52">
        <v>22</v>
      </c>
      <c r="AQ6" s="52">
        <f>AP6*$FV$3</f>
        <v>1012</v>
      </c>
      <c r="AR6" s="50" t="s">
        <v>67</v>
      </c>
      <c r="AS6" s="52">
        <v>22</v>
      </c>
      <c r="AT6" s="52">
        <f>AS6*$FV$3</f>
        <v>1012</v>
      </c>
      <c r="AU6" s="50" t="s">
        <v>67</v>
      </c>
      <c r="AV6" s="52">
        <v>22</v>
      </c>
      <c r="AW6" s="52">
        <f>AV6*$FV$3</f>
        <v>1012</v>
      </c>
      <c r="AX6" s="50" t="s">
        <v>67</v>
      </c>
      <c r="AY6" s="52">
        <v>22</v>
      </c>
      <c r="AZ6" s="52">
        <f>AY6*$FV$3</f>
        <v>1012</v>
      </c>
      <c r="BA6" s="50" t="s">
        <v>67</v>
      </c>
      <c r="BB6" s="52">
        <v>22</v>
      </c>
      <c r="BC6" s="52">
        <f>BB6*$FV$3</f>
        <v>1012</v>
      </c>
      <c r="BD6" s="50" t="s">
        <v>67</v>
      </c>
      <c r="BE6" s="52">
        <v>22</v>
      </c>
      <c r="BF6" s="52">
        <f>BE6*$FV$3</f>
        <v>1012</v>
      </c>
      <c r="BG6" s="50" t="s">
        <v>67</v>
      </c>
      <c r="BH6" s="52">
        <v>22</v>
      </c>
      <c r="BI6" s="52">
        <f>BH6*$FV$3</f>
        <v>1012</v>
      </c>
      <c r="BJ6" s="50" t="s">
        <v>67</v>
      </c>
      <c r="BK6" s="52">
        <v>22</v>
      </c>
      <c r="BL6" s="52">
        <v>1080</v>
      </c>
      <c r="BM6" s="50" t="s">
        <v>67</v>
      </c>
      <c r="BN6" s="52">
        <v>22</v>
      </c>
      <c r="BO6" s="52">
        <v>1080</v>
      </c>
      <c r="BP6" s="50" t="s">
        <v>67</v>
      </c>
      <c r="BQ6" s="52">
        <v>22</v>
      </c>
      <c r="BR6" s="52">
        <f>BQ6*$FV$3</f>
        <v>1012</v>
      </c>
      <c r="BS6" s="50" t="s">
        <v>67</v>
      </c>
      <c r="BT6" s="52">
        <v>22</v>
      </c>
      <c r="BU6" s="52">
        <f>BT6*$FV$3</f>
        <v>1012</v>
      </c>
      <c r="BV6" s="50" t="s">
        <v>67</v>
      </c>
      <c r="BW6" s="52">
        <v>22</v>
      </c>
      <c r="BX6" s="52">
        <f>BW6*$FV$3</f>
        <v>1012</v>
      </c>
      <c r="BY6" s="50" t="s">
        <v>67</v>
      </c>
      <c r="BZ6" s="52">
        <v>22</v>
      </c>
      <c r="CA6" s="52">
        <f>BZ6*$FV$3</f>
        <v>1012</v>
      </c>
      <c r="CB6" s="50" t="s">
        <v>67</v>
      </c>
      <c r="CC6" s="52"/>
      <c r="CD6" s="52">
        <f>CC6*$FV$3</f>
        <v>0</v>
      </c>
      <c r="CE6" s="50" t="s">
        <v>67</v>
      </c>
      <c r="CF6" s="52"/>
      <c r="CG6" s="52">
        <f>CF6*$FV$3</f>
        <v>0</v>
      </c>
      <c r="CH6" s="50" t="s">
        <v>67</v>
      </c>
      <c r="CI6" s="52"/>
      <c r="CJ6" s="52">
        <f>CI6*$FV$3</f>
        <v>0</v>
      </c>
      <c r="CK6" s="50" t="s">
        <v>67</v>
      </c>
      <c r="CL6" s="52"/>
      <c r="CM6" s="52">
        <f>CL6*$FV$3</f>
        <v>0</v>
      </c>
      <c r="CN6" s="50" t="s">
        <v>67</v>
      </c>
      <c r="CO6" s="52"/>
      <c r="CP6" s="52">
        <f>CO6*$FV$3</f>
        <v>0</v>
      </c>
      <c r="CQ6" s="50" t="s">
        <v>67</v>
      </c>
      <c r="CR6" s="52"/>
      <c r="CS6" s="52">
        <f>CR6*$FV$3</f>
        <v>0</v>
      </c>
      <c r="CT6" s="50" t="s">
        <v>67</v>
      </c>
      <c r="CU6" s="52"/>
      <c r="CV6" s="52">
        <f>CU6*$FV$3</f>
        <v>0</v>
      </c>
      <c r="CW6" s="50" t="s">
        <v>67</v>
      </c>
      <c r="CX6" s="52"/>
      <c r="CY6" s="52">
        <f>CX6*$FV$3</f>
        <v>0</v>
      </c>
      <c r="CZ6" s="50" t="s">
        <v>67</v>
      </c>
      <c r="DA6" s="52"/>
      <c r="DB6" s="52">
        <f>DA6*$FV$3</f>
        <v>0</v>
      </c>
      <c r="DC6" s="50" t="s">
        <v>67</v>
      </c>
      <c r="DD6" s="52"/>
      <c r="DE6" s="52">
        <f>DD6*$FV$3</f>
        <v>0</v>
      </c>
      <c r="DF6" s="50" t="s">
        <v>67</v>
      </c>
      <c r="DG6" s="52"/>
      <c r="DH6" s="52">
        <f>DG6*$FV$3</f>
        <v>0</v>
      </c>
      <c r="DI6" s="50" t="s">
        <v>67</v>
      </c>
      <c r="DJ6" s="52"/>
      <c r="DK6" s="52">
        <f>DJ6*$FV$3</f>
        <v>0</v>
      </c>
      <c r="DL6" s="50" t="s">
        <v>67</v>
      </c>
      <c r="DM6" s="52"/>
      <c r="DN6" s="52">
        <f>DM6*$FV$3</f>
        <v>0</v>
      </c>
      <c r="DO6" s="50" t="s">
        <v>67</v>
      </c>
      <c r="DP6" s="52"/>
      <c r="DQ6" s="52">
        <f>DP6*$FV$3</f>
        <v>0</v>
      </c>
      <c r="DR6" s="50" t="s">
        <v>67</v>
      </c>
      <c r="DS6" s="52"/>
      <c r="DT6" s="52">
        <f>DS6*$FV$3</f>
        <v>0</v>
      </c>
      <c r="DU6" s="50" t="s">
        <v>67</v>
      </c>
      <c r="DV6" s="52"/>
      <c r="DW6" s="52">
        <f>DV6*$FV$3</f>
        <v>0</v>
      </c>
      <c r="DX6" s="50" t="s">
        <v>67</v>
      </c>
      <c r="DY6" s="52"/>
      <c r="DZ6" s="52">
        <f>DY6*$FV$3</f>
        <v>0</v>
      </c>
      <c r="EA6" s="50" t="s">
        <v>67</v>
      </c>
      <c r="EB6" s="52"/>
      <c r="EC6" s="52">
        <f>EB6*$FV$3</f>
        <v>0</v>
      </c>
      <c r="ED6" s="50" t="s">
        <v>67</v>
      </c>
      <c r="EE6" s="52"/>
      <c r="EF6" s="52">
        <f>EE6*$FV$3</f>
        <v>0</v>
      </c>
      <c r="EG6" s="50" t="s">
        <v>67</v>
      </c>
      <c r="EH6" s="52"/>
      <c r="EI6" s="52">
        <f>EH6*$FV$3</f>
        <v>0</v>
      </c>
      <c r="EJ6" s="50" t="s">
        <v>67</v>
      </c>
      <c r="EK6" s="52"/>
      <c r="EL6" s="52">
        <f>EK6*$FV$3</f>
        <v>0</v>
      </c>
      <c r="EM6" s="50" t="s">
        <v>67</v>
      </c>
      <c r="EN6" s="52"/>
      <c r="EO6" s="52">
        <f>EN6*$FV$3</f>
        <v>0</v>
      </c>
      <c r="EP6" s="50" t="s">
        <v>67</v>
      </c>
      <c r="EQ6" s="52"/>
      <c r="ER6" s="52">
        <f>EQ6*$FV$3</f>
        <v>0</v>
      </c>
      <c r="ES6" s="50" t="s">
        <v>67</v>
      </c>
      <c r="ET6" s="52"/>
      <c r="EU6" s="52">
        <f>ET6*$FV$3</f>
        <v>0</v>
      </c>
      <c r="EV6" s="50" t="s">
        <v>67</v>
      </c>
      <c r="EW6" s="52"/>
      <c r="EX6" s="52">
        <f>EW6*$FV$3</f>
        <v>0</v>
      </c>
      <c r="EY6" s="50" t="s">
        <v>67</v>
      </c>
      <c r="EZ6" s="52"/>
      <c r="FA6" s="52">
        <f>EZ6*$FV$3</f>
        <v>0</v>
      </c>
      <c r="FB6" s="50" t="s">
        <v>67</v>
      </c>
      <c r="FC6" s="52"/>
      <c r="FD6" s="52">
        <f>FC6*$FV$3</f>
        <v>0</v>
      </c>
      <c r="FE6" s="50" t="s">
        <v>67</v>
      </c>
      <c r="FF6" s="52"/>
      <c r="FG6" s="52">
        <f>FF6*$FV$3</f>
        <v>0</v>
      </c>
      <c r="FH6" s="50" t="s">
        <v>67</v>
      </c>
      <c r="FI6" s="52"/>
      <c r="FJ6" s="52">
        <f>FI6*$FV$3</f>
        <v>0</v>
      </c>
      <c r="FK6" s="50" t="s">
        <v>67</v>
      </c>
      <c r="FL6" s="52"/>
      <c r="FM6" s="52">
        <f>FL6*$FV$3</f>
        <v>0</v>
      </c>
      <c r="FN6" s="50" t="s">
        <v>67</v>
      </c>
      <c r="FO6" s="52"/>
      <c r="FP6" s="52">
        <f>FO6*$FV$3</f>
        <v>0</v>
      </c>
      <c r="FQ6" s="50" t="s">
        <v>67</v>
      </c>
      <c r="FR6" s="52"/>
      <c r="FS6" s="52">
        <f>FR6*$FV$3</f>
        <v>0</v>
      </c>
      <c r="FT6" s="147"/>
      <c r="FU6" s="148"/>
      <c r="FV6" s="149"/>
      <c r="FW6" s="147"/>
      <c r="FX6" s="148"/>
      <c r="FY6" s="149"/>
      <c r="FZ6" s="147"/>
      <c r="GA6" s="148"/>
      <c r="GB6" s="149"/>
    </row>
    <row r="7" spans="1:184" s="4" customFormat="1" ht="25.15" customHeight="1">
      <c r="A7" s="15"/>
      <c r="B7" s="54" t="s">
        <v>1</v>
      </c>
      <c r="C7" s="54" t="s">
        <v>2</v>
      </c>
      <c r="D7" s="54" t="s">
        <v>3</v>
      </c>
      <c r="E7" s="54" t="s">
        <v>1</v>
      </c>
      <c r="F7" s="54" t="s">
        <v>2</v>
      </c>
      <c r="G7" s="54" t="s">
        <v>3</v>
      </c>
      <c r="H7" s="54" t="s">
        <v>1</v>
      </c>
      <c r="I7" s="54" t="s">
        <v>2</v>
      </c>
      <c r="J7" s="54" t="s">
        <v>3</v>
      </c>
      <c r="K7" s="54" t="s">
        <v>1</v>
      </c>
      <c r="L7" s="54" t="s">
        <v>2</v>
      </c>
      <c r="M7" s="54" t="s">
        <v>3</v>
      </c>
      <c r="N7" s="54" t="s">
        <v>1</v>
      </c>
      <c r="O7" s="54" t="s">
        <v>2</v>
      </c>
      <c r="P7" s="54" t="s">
        <v>3</v>
      </c>
      <c r="Q7" s="54" t="s">
        <v>1</v>
      </c>
      <c r="R7" s="54" t="s">
        <v>2</v>
      </c>
      <c r="S7" s="54" t="s">
        <v>3</v>
      </c>
      <c r="T7" s="54" t="s">
        <v>1</v>
      </c>
      <c r="U7" s="54" t="s">
        <v>2</v>
      </c>
      <c r="V7" s="54" t="s">
        <v>3</v>
      </c>
      <c r="W7" s="54" t="s">
        <v>1</v>
      </c>
      <c r="X7" s="54" t="s">
        <v>2</v>
      </c>
      <c r="Y7" s="54" t="s">
        <v>3</v>
      </c>
      <c r="Z7" s="54" t="s">
        <v>1</v>
      </c>
      <c r="AA7" s="54" t="s">
        <v>2</v>
      </c>
      <c r="AB7" s="54" t="s">
        <v>3</v>
      </c>
      <c r="AC7" s="54" t="s">
        <v>1</v>
      </c>
      <c r="AD7" s="54" t="s">
        <v>2</v>
      </c>
      <c r="AE7" s="54" t="s">
        <v>3</v>
      </c>
      <c r="AF7" s="54" t="s">
        <v>1</v>
      </c>
      <c r="AG7" s="54" t="s">
        <v>2</v>
      </c>
      <c r="AH7" s="54" t="s">
        <v>3</v>
      </c>
      <c r="AI7" s="54" t="s">
        <v>1</v>
      </c>
      <c r="AJ7" s="54" t="s">
        <v>2</v>
      </c>
      <c r="AK7" s="54" t="s">
        <v>3</v>
      </c>
      <c r="AL7" s="54" t="s">
        <v>1</v>
      </c>
      <c r="AM7" s="54" t="s">
        <v>2</v>
      </c>
      <c r="AN7" s="54" t="s">
        <v>3</v>
      </c>
      <c r="AO7" s="54" t="s">
        <v>1</v>
      </c>
      <c r="AP7" s="54" t="s">
        <v>2</v>
      </c>
      <c r="AQ7" s="54" t="s">
        <v>3</v>
      </c>
      <c r="AR7" s="54" t="s">
        <v>1</v>
      </c>
      <c r="AS7" s="54" t="s">
        <v>2</v>
      </c>
      <c r="AT7" s="54" t="s">
        <v>3</v>
      </c>
      <c r="AU7" s="54" t="s">
        <v>1</v>
      </c>
      <c r="AV7" s="54" t="s">
        <v>2</v>
      </c>
      <c r="AW7" s="54" t="s">
        <v>3</v>
      </c>
      <c r="AX7" s="54" t="s">
        <v>1</v>
      </c>
      <c r="AY7" s="54" t="s">
        <v>2</v>
      </c>
      <c r="AZ7" s="54" t="s">
        <v>3</v>
      </c>
      <c r="BA7" s="54" t="s">
        <v>1</v>
      </c>
      <c r="BB7" s="54" t="s">
        <v>2</v>
      </c>
      <c r="BC7" s="54" t="s">
        <v>3</v>
      </c>
      <c r="BD7" s="54" t="s">
        <v>1</v>
      </c>
      <c r="BE7" s="54" t="s">
        <v>2</v>
      </c>
      <c r="BF7" s="54" t="s">
        <v>3</v>
      </c>
      <c r="BG7" s="54" t="s">
        <v>1</v>
      </c>
      <c r="BH7" s="54" t="s">
        <v>2</v>
      </c>
      <c r="BI7" s="54" t="s">
        <v>3</v>
      </c>
      <c r="BJ7" s="54" t="s">
        <v>1</v>
      </c>
      <c r="BK7" s="54" t="s">
        <v>2</v>
      </c>
      <c r="BL7" s="54" t="s">
        <v>3</v>
      </c>
      <c r="BM7" s="54" t="s">
        <v>1</v>
      </c>
      <c r="BN7" s="54" t="s">
        <v>2</v>
      </c>
      <c r="BO7" s="54" t="s">
        <v>3</v>
      </c>
      <c r="BP7" s="54" t="s">
        <v>1</v>
      </c>
      <c r="BQ7" s="54" t="s">
        <v>2</v>
      </c>
      <c r="BR7" s="54" t="s">
        <v>3</v>
      </c>
      <c r="BS7" s="54" t="s">
        <v>1</v>
      </c>
      <c r="BT7" s="54" t="s">
        <v>2</v>
      </c>
      <c r="BU7" s="54" t="s">
        <v>3</v>
      </c>
      <c r="BV7" s="54" t="s">
        <v>1</v>
      </c>
      <c r="BW7" s="54" t="s">
        <v>2</v>
      </c>
      <c r="BX7" s="54" t="s">
        <v>3</v>
      </c>
      <c r="BY7" s="54" t="s">
        <v>1</v>
      </c>
      <c r="BZ7" s="54" t="s">
        <v>2</v>
      </c>
      <c r="CA7" s="54" t="s">
        <v>3</v>
      </c>
      <c r="CB7" s="54" t="s">
        <v>1</v>
      </c>
      <c r="CC7" s="54" t="s">
        <v>2</v>
      </c>
      <c r="CD7" s="54" t="s">
        <v>3</v>
      </c>
      <c r="CE7" s="54" t="s">
        <v>1</v>
      </c>
      <c r="CF7" s="54" t="s">
        <v>2</v>
      </c>
      <c r="CG7" s="54" t="s">
        <v>3</v>
      </c>
      <c r="CH7" s="54" t="s">
        <v>1</v>
      </c>
      <c r="CI7" s="54" t="s">
        <v>2</v>
      </c>
      <c r="CJ7" s="54" t="s">
        <v>3</v>
      </c>
      <c r="CK7" s="54" t="s">
        <v>1</v>
      </c>
      <c r="CL7" s="54" t="s">
        <v>2</v>
      </c>
      <c r="CM7" s="54" t="s">
        <v>3</v>
      </c>
      <c r="CN7" s="54" t="s">
        <v>1</v>
      </c>
      <c r="CO7" s="54" t="s">
        <v>2</v>
      </c>
      <c r="CP7" s="54" t="s">
        <v>3</v>
      </c>
      <c r="CQ7" s="54" t="s">
        <v>1</v>
      </c>
      <c r="CR7" s="54" t="s">
        <v>2</v>
      </c>
      <c r="CS7" s="54" t="s">
        <v>3</v>
      </c>
      <c r="CT7" s="54" t="s">
        <v>1</v>
      </c>
      <c r="CU7" s="54" t="s">
        <v>2</v>
      </c>
      <c r="CV7" s="54" t="s">
        <v>3</v>
      </c>
      <c r="CW7" s="54" t="s">
        <v>1</v>
      </c>
      <c r="CX7" s="54" t="s">
        <v>2</v>
      </c>
      <c r="CY7" s="54" t="s">
        <v>3</v>
      </c>
      <c r="CZ7" s="54" t="s">
        <v>1</v>
      </c>
      <c r="DA7" s="54" t="s">
        <v>2</v>
      </c>
      <c r="DB7" s="54" t="s">
        <v>3</v>
      </c>
      <c r="DC7" s="54" t="s">
        <v>1</v>
      </c>
      <c r="DD7" s="54" t="s">
        <v>2</v>
      </c>
      <c r="DE7" s="54" t="s">
        <v>3</v>
      </c>
      <c r="DF7" s="54" t="s">
        <v>1</v>
      </c>
      <c r="DG7" s="54" t="s">
        <v>2</v>
      </c>
      <c r="DH7" s="54" t="s">
        <v>3</v>
      </c>
      <c r="DI7" s="54" t="s">
        <v>1</v>
      </c>
      <c r="DJ7" s="54" t="s">
        <v>2</v>
      </c>
      <c r="DK7" s="54" t="s">
        <v>3</v>
      </c>
      <c r="DL7" s="54" t="s">
        <v>1</v>
      </c>
      <c r="DM7" s="54" t="s">
        <v>2</v>
      </c>
      <c r="DN7" s="54" t="s">
        <v>3</v>
      </c>
      <c r="DO7" s="54" t="s">
        <v>1</v>
      </c>
      <c r="DP7" s="54" t="s">
        <v>2</v>
      </c>
      <c r="DQ7" s="54" t="s">
        <v>3</v>
      </c>
      <c r="DR7" s="54" t="s">
        <v>1</v>
      </c>
      <c r="DS7" s="54" t="s">
        <v>2</v>
      </c>
      <c r="DT7" s="54" t="s">
        <v>3</v>
      </c>
      <c r="DU7" s="54" t="s">
        <v>1</v>
      </c>
      <c r="DV7" s="54" t="s">
        <v>2</v>
      </c>
      <c r="DW7" s="54" t="s">
        <v>3</v>
      </c>
      <c r="DX7" s="54" t="s">
        <v>1</v>
      </c>
      <c r="DY7" s="54" t="s">
        <v>2</v>
      </c>
      <c r="DZ7" s="54" t="s">
        <v>3</v>
      </c>
      <c r="EA7" s="54" t="s">
        <v>1</v>
      </c>
      <c r="EB7" s="54" t="s">
        <v>2</v>
      </c>
      <c r="EC7" s="54" t="s">
        <v>3</v>
      </c>
      <c r="ED7" s="54" t="s">
        <v>1</v>
      </c>
      <c r="EE7" s="54" t="s">
        <v>2</v>
      </c>
      <c r="EF7" s="54" t="s">
        <v>3</v>
      </c>
      <c r="EG7" s="54" t="s">
        <v>1</v>
      </c>
      <c r="EH7" s="54" t="s">
        <v>2</v>
      </c>
      <c r="EI7" s="54" t="s">
        <v>3</v>
      </c>
      <c r="EJ7" s="54" t="s">
        <v>1</v>
      </c>
      <c r="EK7" s="54" t="s">
        <v>2</v>
      </c>
      <c r="EL7" s="54" t="s">
        <v>3</v>
      </c>
      <c r="EM7" s="54" t="s">
        <v>1</v>
      </c>
      <c r="EN7" s="54" t="s">
        <v>2</v>
      </c>
      <c r="EO7" s="54" t="s">
        <v>3</v>
      </c>
      <c r="EP7" s="54" t="s">
        <v>1</v>
      </c>
      <c r="EQ7" s="54" t="s">
        <v>2</v>
      </c>
      <c r="ER7" s="54" t="s">
        <v>3</v>
      </c>
      <c r="ES7" s="54" t="s">
        <v>1</v>
      </c>
      <c r="ET7" s="54" t="s">
        <v>2</v>
      </c>
      <c r="EU7" s="54" t="s">
        <v>3</v>
      </c>
      <c r="EV7" s="54" t="s">
        <v>1</v>
      </c>
      <c r="EW7" s="54" t="s">
        <v>2</v>
      </c>
      <c r="EX7" s="54" t="s">
        <v>3</v>
      </c>
      <c r="EY7" s="54" t="s">
        <v>1</v>
      </c>
      <c r="EZ7" s="54" t="s">
        <v>2</v>
      </c>
      <c r="FA7" s="54" t="s">
        <v>3</v>
      </c>
      <c r="FB7" s="54" t="s">
        <v>1</v>
      </c>
      <c r="FC7" s="54" t="s">
        <v>2</v>
      </c>
      <c r="FD7" s="54" t="s">
        <v>3</v>
      </c>
      <c r="FE7" s="54" t="s">
        <v>1</v>
      </c>
      <c r="FF7" s="54" t="s">
        <v>2</v>
      </c>
      <c r="FG7" s="54" t="s">
        <v>3</v>
      </c>
      <c r="FH7" s="54" t="s">
        <v>1</v>
      </c>
      <c r="FI7" s="54" t="s">
        <v>2</v>
      </c>
      <c r="FJ7" s="54" t="s">
        <v>3</v>
      </c>
      <c r="FK7" s="54" t="s">
        <v>1</v>
      </c>
      <c r="FL7" s="54" t="s">
        <v>2</v>
      </c>
      <c r="FM7" s="54" t="s">
        <v>3</v>
      </c>
      <c r="FN7" s="54" t="s">
        <v>1</v>
      </c>
      <c r="FO7" s="54" t="s">
        <v>2</v>
      </c>
      <c r="FP7" s="54" t="s">
        <v>3</v>
      </c>
      <c r="FQ7" s="54" t="s">
        <v>1</v>
      </c>
      <c r="FR7" s="54" t="s">
        <v>2</v>
      </c>
      <c r="FS7" s="54" t="s">
        <v>3</v>
      </c>
      <c r="FT7" s="54" t="s">
        <v>1</v>
      </c>
      <c r="FU7" s="54" t="s">
        <v>2</v>
      </c>
      <c r="FV7" s="54" t="s">
        <v>3</v>
      </c>
      <c r="FW7" s="54" t="s">
        <v>1</v>
      </c>
      <c r="FX7" s="54" t="s">
        <v>2</v>
      </c>
      <c r="FY7" s="54" t="s">
        <v>3</v>
      </c>
      <c r="FZ7" s="54" t="s">
        <v>1</v>
      </c>
      <c r="GA7" s="54" t="s">
        <v>2</v>
      </c>
      <c r="GB7" s="54" t="s">
        <v>3</v>
      </c>
    </row>
    <row r="8" spans="1:184" s="3" customFormat="1" ht="24.95" customHeight="1">
      <c r="A8" s="11" t="s">
        <v>61</v>
      </c>
      <c r="B8" s="110">
        <v>410</v>
      </c>
      <c r="C8" s="110"/>
      <c r="D8" s="110">
        <v>410</v>
      </c>
      <c r="E8" s="110"/>
      <c r="F8" s="110"/>
      <c r="G8" s="110"/>
      <c r="H8" s="110">
        <v>553</v>
      </c>
      <c r="I8" s="110"/>
      <c r="J8" s="110">
        <v>553</v>
      </c>
      <c r="K8" s="110">
        <v>550</v>
      </c>
      <c r="L8" s="110"/>
      <c r="M8" s="110">
        <v>550</v>
      </c>
      <c r="N8" s="110">
        <v>765</v>
      </c>
      <c r="O8" s="110"/>
      <c r="P8" s="110">
        <v>765</v>
      </c>
      <c r="Q8" s="110">
        <v>552</v>
      </c>
      <c r="R8" s="110"/>
      <c r="S8" s="110">
        <v>552</v>
      </c>
      <c r="T8" s="110">
        <v>966</v>
      </c>
      <c r="U8" s="110"/>
      <c r="V8" s="110">
        <v>966</v>
      </c>
      <c r="W8" s="110">
        <v>938</v>
      </c>
      <c r="X8" s="110"/>
      <c r="Y8" s="110">
        <v>938</v>
      </c>
      <c r="Z8" s="110">
        <v>1160</v>
      </c>
      <c r="AA8" s="110"/>
      <c r="AB8" s="110">
        <v>1160</v>
      </c>
      <c r="AC8" s="110">
        <v>1108</v>
      </c>
      <c r="AD8" s="110"/>
      <c r="AE8" s="110">
        <v>1108</v>
      </c>
      <c r="AF8" s="110">
        <v>1162</v>
      </c>
      <c r="AG8" s="110"/>
      <c r="AH8" s="110">
        <v>1162</v>
      </c>
      <c r="AI8" s="110">
        <v>1106</v>
      </c>
      <c r="AJ8" s="110"/>
      <c r="AK8" s="110">
        <v>1106</v>
      </c>
      <c r="AL8" s="110">
        <v>1158</v>
      </c>
      <c r="AM8" s="110"/>
      <c r="AN8" s="110">
        <v>1158</v>
      </c>
      <c r="AO8" s="110">
        <v>1196</v>
      </c>
      <c r="AP8" s="110"/>
      <c r="AQ8" s="110">
        <v>1196</v>
      </c>
      <c r="AR8" s="110">
        <v>1147</v>
      </c>
      <c r="AS8" s="110"/>
      <c r="AT8" s="110">
        <v>1147</v>
      </c>
      <c r="AU8" s="110">
        <v>1185</v>
      </c>
      <c r="AV8" s="110"/>
      <c r="AW8" s="110">
        <v>1185</v>
      </c>
      <c r="AX8" s="110">
        <v>1138</v>
      </c>
      <c r="AY8" s="110"/>
      <c r="AZ8" s="110">
        <v>1138</v>
      </c>
      <c r="BA8" s="110">
        <v>1172</v>
      </c>
      <c r="BB8" s="110"/>
      <c r="BC8" s="110">
        <v>1172</v>
      </c>
      <c r="BD8" s="110">
        <v>1180</v>
      </c>
      <c r="BE8" s="110"/>
      <c r="BF8" s="110">
        <v>1180</v>
      </c>
      <c r="BG8" s="110">
        <v>1176</v>
      </c>
      <c r="BH8" s="110"/>
      <c r="BI8" s="110">
        <v>1176</v>
      </c>
      <c r="BJ8" s="110">
        <v>1186</v>
      </c>
      <c r="BK8" s="110"/>
      <c r="BL8" s="110">
        <v>1186</v>
      </c>
      <c r="BM8" s="110">
        <v>1198</v>
      </c>
      <c r="BN8" s="110"/>
      <c r="BO8" s="110">
        <v>1198</v>
      </c>
      <c r="BP8" s="110">
        <v>1192</v>
      </c>
      <c r="BQ8" s="110"/>
      <c r="BR8" s="110">
        <v>1192</v>
      </c>
      <c r="BS8" s="110">
        <v>1203</v>
      </c>
      <c r="BT8" s="110"/>
      <c r="BU8" s="110">
        <v>1203</v>
      </c>
      <c r="BV8" s="110">
        <v>1151</v>
      </c>
      <c r="BW8" s="110"/>
      <c r="BX8" s="110">
        <v>1151</v>
      </c>
      <c r="BY8" s="110">
        <v>890</v>
      </c>
      <c r="BZ8" s="110"/>
      <c r="CA8" s="110">
        <v>890</v>
      </c>
      <c r="CB8" s="110"/>
      <c r="CC8" s="110"/>
      <c r="CD8" s="110"/>
      <c r="CE8" s="110"/>
      <c r="CF8" s="110"/>
      <c r="CG8" s="110"/>
      <c r="CH8" s="110"/>
      <c r="CI8" s="110"/>
      <c r="CJ8" s="110"/>
      <c r="CK8" s="110"/>
      <c r="CL8" s="110"/>
      <c r="CM8" s="110"/>
      <c r="CN8" s="110"/>
      <c r="CO8" s="110"/>
      <c r="CP8" s="110"/>
      <c r="CQ8" s="110"/>
      <c r="CR8" s="110"/>
      <c r="CS8" s="110"/>
      <c r="CT8" s="110"/>
      <c r="CU8" s="110"/>
      <c r="CV8" s="110"/>
      <c r="CW8" s="110"/>
      <c r="CX8" s="110"/>
      <c r="CY8" s="110"/>
      <c r="CZ8" s="110"/>
      <c r="DA8" s="110"/>
      <c r="DB8" s="110"/>
      <c r="DC8" s="110"/>
      <c r="DD8" s="110"/>
      <c r="DE8" s="110"/>
      <c r="DF8" s="110"/>
      <c r="DG8" s="110"/>
      <c r="DH8" s="110"/>
      <c r="DI8" s="110"/>
      <c r="DJ8" s="110"/>
      <c r="DK8" s="110"/>
      <c r="DL8" s="110"/>
      <c r="DM8" s="110"/>
      <c r="DN8" s="110"/>
      <c r="DO8" s="110"/>
      <c r="DP8" s="110"/>
      <c r="DQ8" s="110"/>
      <c r="DR8" s="110"/>
      <c r="DS8" s="110"/>
      <c r="DT8" s="110"/>
      <c r="DU8" s="110"/>
      <c r="DV8" s="110"/>
      <c r="DW8" s="110"/>
      <c r="DX8" s="110"/>
      <c r="DY8" s="110"/>
      <c r="DZ8" s="110"/>
      <c r="EA8" s="110"/>
      <c r="EB8" s="110"/>
      <c r="EC8" s="110"/>
      <c r="ED8" s="110"/>
      <c r="EE8" s="110"/>
      <c r="EF8" s="110"/>
      <c r="EG8" s="110"/>
      <c r="EH8" s="110"/>
      <c r="EI8" s="110"/>
      <c r="EJ8" s="110"/>
      <c r="EK8" s="110"/>
      <c r="EL8" s="110"/>
      <c r="EM8" s="110"/>
      <c r="EN8" s="110"/>
      <c r="EO8" s="110"/>
      <c r="EP8" s="110"/>
      <c r="EQ8" s="110"/>
      <c r="ER8" s="110"/>
      <c r="ES8" s="110"/>
      <c r="ET8" s="110"/>
      <c r="EU8" s="110"/>
      <c r="EV8" s="110"/>
      <c r="EW8" s="110"/>
      <c r="EX8" s="110"/>
      <c r="EY8" s="110"/>
      <c r="EZ8" s="110"/>
      <c r="FA8" s="110"/>
      <c r="FB8" s="110"/>
      <c r="FC8" s="110"/>
      <c r="FD8" s="110"/>
      <c r="FE8" s="110"/>
      <c r="FF8" s="110"/>
      <c r="FG8" s="110"/>
      <c r="FH8" s="110"/>
      <c r="FI8" s="110"/>
      <c r="FJ8" s="110"/>
      <c r="FK8" s="110"/>
      <c r="FL8" s="110"/>
      <c r="FM8" s="110"/>
      <c r="FN8" s="107"/>
      <c r="FO8" s="107"/>
      <c r="FP8" s="107"/>
      <c r="FQ8" s="107"/>
      <c r="FR8" s="107"/>
      <c r="FS8" s="107"/>
      <c r="FT8" s="7">
        <f>+B8+E8+H8+K8+N8+Q8+T8+W8+Z8+AC8+AF8+AI8+AL8+AO8+AR8+AU8+AX8+BA8+BD8+BG8+BJ8+BM8+BP8+BS8+BV8+BY8+CB8+CE8+CH8+CK8+CN8+CQ8+CT8+CW8+CZ8+DC8+DF8+DI8+DL8+DO8+DR8+DU8+DX8+EA8+ED8+EG8+EJ8+EM8+EP8+ES8+EV8+EY8+FB8+FE8+FH8+FK8+FN8+FQ8</f>
        <v>25442</v>
      </c>
      <c r="FU8" s="7">
        <f t="shared" ref="FT8:FV12" si="0">+C8+F8+I8+L8+O8+R8+U8+X8+AA8+AD8+AG8+AJ8+AM8+AP8+AS8+AV8+AY8+BB8+BE8+BH8+BK8+BN8+BQ8+BT8+BW8+BZ8+CC8+CF8+CI8+CL8+CO8+CR8+CU8+CX8+DA8+DD8+DG8+DJ8+DM8+DP8+DS8+DV8+DY8+EB8+EE8+EH8+EK8+EN8+EQ8+ET8+EW8+EZ8+FC8+FF8+FI8+FL8+FO8+FR8</f>
        <v>0</v>
      </c>
      <c r="FV8" s="7">
        <f t="shared" si="0"/>
        <v>25442</v>
      </c>
      <c r="FW8" s="7">
        <v>420666</v>
      </c>
      <c r="FX8" s="7">
        <v>0</v>
      </c>
      <c r="FY8" s="7">
        <v>420707</v>
      </c>
      <c r="FZ8" s="7">
        <f t="shared" ref="FZ8:GB13" si="1">+FT8+FW8</f>
        <v>446108</v>
      </c>
      <c r="GA8" s="7">
        <f t="shared" si="1"/>
        <v>0</v>
      </c>
      <c r="GB8" s="7">
        <f t="shared" si="1"/>
        <v>446149</v>
      </c>
    </row>
    <row r="9" spans="1:184" s="3" customFormat="1" ht="24.95" customHeight="1" thickBot="1">
      <c r="A9" s="11" t="s">
        <v>62</v>
      </c>
      <c r="B9" s="110">
        <v>410</v>
      </c>
      <c r="C9" s="110"/>
      <c r="D9" s="110">
        <v>410</v>
      </c>
      <c r="E9" s="110"/>
      <c r="F9" s="110"/>
      <c r="G9" s="110"/>
      <c r="H9" s="110">
        <v>553</v>
      </c>
      <c r="I9" s="110"/>
      <c r="J9" s="110">
        <v>550</v>
      </c>
      <c r="K9" s="110">
        <v>550</v>
      </c>
      <c r="L9" s="110"/>
      <c r="M9" s="110">
        <v>550</v>
      </c>
      <c r="N9" s="110">
        <v>765</v>
      </c>
      <c r="O9" s="110"/>
      <c r="P9" s="110">
        <v>758</v>
      </c>
      <c r="Q9" s="110">
        <v>552</v>
      </c>
      <c r="R9" s="110"/>
      <c r="S9" s="110">
        <v>550</v>
      </c>
      <c r="T9" s="110">
        <v>966</v>
      </c>
      <c r="U9" s="110"/>
      <c r="V9" s="110">
        <v>962</v>
      </c>
      <c r="W9" s="110">
        <v>938</v>
      </c>
      <c r="X9" s="110"/>
      <c r="Y9" s="110">
        <v>931</v>
      </c>
      <c r="Z9" s="110">
        <v>1160</v>
      </c>
      <c r="AA9" s="110"/>
      <c r="AB9" s="110">
        <v>1157</v>
      </c>
      <c r="AC9" s="110">
        <v>1108</v>
      </c>
      <c r="AD9" s="110"/>
      <c r="AE9" s="110">
        <v>1101</v>
      </c>
      <c r="AF9" s="110">
        <v>1162</v>
      </c>
      <c r="AG9" s="110"/>
      <c r="AH9" s="110">
        <v>1157</v>
      </c>
      <c r="AI9" s="110">
        <v>1106</v>
      </c>
      <c r="AJ9" s="110"/>
      <c r="AK9" s="110">
        <v>1103</v>
      </c>
      <c r="AL9" s="110">
        <v>1158</v>
      </c>
      <c r="AM9" s="110"/>
      <c r="AN9" s="110">
        <v>1150</v>
      </c>
      <c r="AO9" s="110">
        <v>1196</v>
      </c>
      <c r="AP9" s="110"/>
      <c r="AQ9" s="110">
        <v>1188</v>
      </c>
      <c r="AR9" s="110">
        <v>1147</v>
      </c>
      <c r="AS9" s="110"/>
      <c r="AT9" s="110">
        <v>1140</v>
      </c>
      <c r="AU9" s="110">
        <v>1185</v>
      </c>
      <c r="AV9" s="110"/>
      <c r="AW9" s="110">
        <v>1182</v>
      </c>
      <c r="AX9" s="110">
        <v>1138</v>
      </c>
      <c r="AY9" s="110"/>
      <c r="AZ9" s="110">
        <v>1131</v>
      </c>
      <c r="BA9" s="110">
        <v>1172</v>
      </c>
      <c r="BB9" s="110"/>
      <c r="BC9" s="110">
        <v>1166</v>
      </c>
      <c r="BD9" s="110">
        <v>1180</v>
      </c>
      <c r="BE9" s="110"/>
      <c r="BF9" s="110">
        <v>1170</v>
      </c>
      <c r="BG9" s="110">
        <v>1176</v>
      </c>
      <c r="BH9" s="110"/>
      <c r="BI9" s="110">
        <v>1172</v>
      </c>
      <c r="BJ9" s="110">
        <v>1186</v>
      </c>
      <c r="BK9" s="110"/>
      <c r="BL9" s="110">
        <v>1180</v>
      </c>
      <c r="BM9" s="110">
        <v>1198</v>
      </c>
      <c r="BN9" s="110"/>
      <c r="BO9" s="110">
        <v>1195</v>
      </c>
      <c r="BP9" s="110">
        <v>1192</v>
      </c>
      <c r="BQ9" s="110"/>
      <c r="BR9" s="110">
        <v>1190</v>
      </c>
      <c r="BS9" s="110">
        <v>1203</v>
      </c>
      <c r="BT9" s="110"/>
      <c r="BU9" s="110">
        <v>1200</v>
      </c>
      <c r="BV9" s="110">
        <v>1151</v>
      </c>
      <c r="BW9" s="110"/>
      <c r="BX9" s="110">
        <v>1149</v>
      </c>
      <c r="BY9" s="110">
        <v>890</v>
      </c>
      <c r="BZ9" s="110"/>
      <c r="CA9" s="110">
        <v>887</v>
      </c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  <c r="CU9" s="110"/>
      <c r="CV9" s="110"/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0"/>
      <c r="DI9" s="110"/>
      <c r="DJ9" s="110"/>
      <c r="DK9" s="110"/>
      <c r="DL9" s="110"/>
      <c r="DM9" s="110"/>
      <c r="DN9" s="110"/>
      <c r="DO9" s="110"/>
      <c r="DP9" s="110"/>
      <c r="DQ9" s="110"/>
      <c r="DR9" s="110"/>
      <c r="DS9" s="110"/>
      <c r="DT9" s="110"/>
      <c r="DU9" s="110"/>
      <c r="DV9" s="110"/>
      <c r="DW9" s="110"/>
      <c r="DX9" s="110"/>
      <c r="DY9" s="110"/>
      <c r="DZ9" s="110"/>
      <c r="EA9" s="110"/>
      <c r="EB9" s="110"/>
      <c r="EC9" s="110"/>
      <c r="ED9" s="110"/>
      <c r="EE9" s="110"/>
      <c r="EF9" s="110"/>
      <c r="EG9" s="110"/>
      <c r="EH9" s="110"/>
      <c r="EI9" s="110"/>
      <c r="EJ9" s="110"/>
      <c r="EK9" s="110"/>
      <c r="EL9" s="110"/>
      <c r="EM9" s="110"/>
      <c r="EN9" s="110"/>
      <c r="EO9" s="110"/>
      <c r="EP9" s="110"/>
      <c r="EQ9" s="110"/>
      <c r="ER9" s="110"/>
      <c r="ES9" s="110"/>
      <c r="ET9" s="110"/>
      <c r="EU9" s="110"/>
      <c r="EV9" s="110"/>
      <c r="EW9" s="110"/>
      <c r="EX9" s="110"/>
      <c r="EY9" s="110"/>
      <c r="EZ9" s="110"/>
      <c r="FA9" s="110"/>
      <c r="FB9" s="110"/>
      <c r="FC9" s="110"/>
      <c r="FD9" s="110"/>
      <c r="FE9" s="110"/>
      <c r="FF9" s="110"/>
      <c r="FG9" s="110"/>
      <c r="FH9" s="110"/>
      <c r="FI9" s="110"/>
      <c r="FJ9" s="110"/>
      <c r="FK9" s="110"/>
      <c r="FL9" s="110"/>
      <c r="FM9" s="110"/>
      <c r="FN9" s="107"/>
      <c r="FO9" s="107"/>
      <c r="FP9" s="107"/>
      <c r="FQ9" s="107"/>
      <c r="FR9" s="107"/>
      <c r="FS9" s="107"/>
      <c r="FT9" s="7">
        <f t="shared" si="0"/>
        <v>25442</v>
      </c>
      <c r="FU9" s="7">
        <f t="shared" si="0"/>
        <v>0</v>
      </c>
      <c r="FV9" s="7">
        <f t="shared" si="0"/>
        <v>25329</v>
      </c>
      <c r="FW9" s="7">
        <v>420216</v>
      </c>
      <c r="FX9" s="7">
        <v>0</v>
      </c>
      <c r="FY9" s="7">
        <v>418699</v>
      </c>
      <c r="FZ9" s="7">
        <f t="shared" si="1"/>
        <v>445658</v>
      </c>
      <c r="GA9" s="7">
        <f t="shared" si="1"/>
        <v>0</v>
      </c>
      <c r="GB9" s="7">
        <f t="shared" si="1"/>
        <v>444028</v>
      </c>
    </row>
    <row r="10" spans="1:184" s="3" customFormat="1" ht="24.95" customHeight="1" thickBot="1">
      <c r="A10" s="10" t="s">
        <v>16</v>
      </c>
      <c r="B10" s="110"/>
      <c r="C10" s="110"/>
      <c r="D10" s="110"/>
      <c r="E10" s="110">
        <v>400</v>
      </c>
      <c r="F10" s="110"/>
      <c r="G10" s="110"/>
      <c r="H10" s="110">
        <v>300</v>
      </c>
      <c r="I10" s="110"/>
      <c r="J10" s="110">
        <v>570</v>
      </c>
      <c r="K10" s="110">
        <v>300</v>
      </c>
      <c r="L10" s="110"/>
      <c r="M10" s="110"/>
      <c r="N10" s="110">
        <v>480</v>
      </c>
      <c r="O10" s="110"/>
      <c r="P10" s="110">
        <v>0</v>
      </c>
      <c r="Q10" s="110">
        <v>780</v>
      </c>
      <c r="R10" s="110"/>
      <c r="S10" s="110"/>
      <c r="T10" s="110">
        <v>675</v>
      </c>
      <c r="U10" s="110"/>
      <c r="V10" s="110">
        <v>375</v>
      </c>
      <c r="W10" s="110">
        <v>900</v>
      </c>
      <c r="X10" s="110"/>
      <c r="Y10" s="110"/>
      <c r="Z10" s="110">
        <v>960</v>
      </c>
      <c r="AA10" s="110"/>
      <c r="AB10" s="110">
        <v>900</v>
      </c>
      <c r="AC10" s="110">
        <v>1500</v>
      </c>
      <c r="AD10" s="110"/>
      <c r="AE10" s="110">
        <v>645</v>
      </c>
      <c r="AF10" s="110">
        <v>915</v>
      </c>
      <c r="AG10" s="110"/>
      <c r="AH10" s="110">
        <v>945</v>
      </c>
      <c r="AI10" s="110">
        <v>1320</v>
      </c>
      <c r="AJ10" s="110"/>
      <c r="AK10" s="110">
        <v>1140</v>
      </c>
      <c r="AL10" s="110">
        <v>720</v>
      </c>
      <c r="AM10" s="110"/>
      <c r="AN10" s="110">
        <v>1620</v>
      </c>
      <c r="AO10" s="110">
        <v>1660</v>
      </c>
      <c r="AP10" s="110"/>
      <c r="AQ10" s="110">
        <v>1185</v>
      </c>
      <c r="AR10" s="110">
        <v>694</v>
      </c>
      <c r="AS10" s="110"/>
      <c r="AT10" s="110">
        <v>945</v>
      </c>
      <c r="AU10" s="110">
        <v>1680</v>
      </c>
      <c r="AV10" s="110"/>
      <c r="AW10" s="110">
        <v>1290</v>
      </c>
      <c r="AX10" s="110">
        <v>1140</v>
      </c>
      <c r="AY10" s="110"/>
      <c r="AZ10" s="110">
        <v>1275</v>
      </c>
      <c r="BA10" s="110">
        <v>1320</v>
      </c>
      <c r="BB10" s="110"/>
      <c r="BC10" s="110">
        <v>1560</v>
      </c>
      <c r="BD10" s="110">
        <v>990</v>
      </c>
      <c r="BE10" s="110"/>
      <c r="BF10" s="110">
        <v>900</v>
      </c>
      <c r="BG10" s="110">
        <v>1320</v>
      </c>
      <c r="BH10" s="110"/>
      <c r="BI10" s="110">
        <v>1380</v>
      </c>
      <c r="BJ10" s="110">
        <v>1020</v>
      </c>
      <c r="BK10" s="110"/>
      <c r="BL10" s="110">
        <v>1275</v>
      </c>
      <c r="BM10" s="110">
        <v>1380</v>
      </c>
      <c r="BN10" s="110"/>
      <c r="BO10" s="110">
        <v>1170</v>
      </c>
      <c r="BP10" s="110">
        <v>900</v>
      </c>
      <c r="BQ10" s="110"/>
      <c r="BR10" s="110">
        <v>900</v>
      </c>
      <c r="BS10" s="110">
        <v>1425</v>
      </c>
      <c r="BT10" s="110"/>
      <c r="BU10" s="110">
        <v>1260</v>
      </c>
      <c r="BV10" s="110">
        <v>900</v>
      </c>
      <c r="BW10" s="110"/>
      <c r="BX10" s="110">
        <v>1305</v>
      </c>
      <c r="BY10" s="110">
        <v>1380</v>
      </c>
      <c r="BZ10" s="110"/>
      <c r="CA10" s="110">
        <v>1110</v>
      </c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07"/>
      <c r="FO10" s="107"/>
      <c r="FP10" s="107"/>
      <c r="FQ10" s="107"/>
      <c r="FR10" s="107"/>
      <c r="FS10" s="107"/>
      <c r="FT10" s="7">
        <f t="shared" si="0"/>
        <v>25059</v>
      </c>
      <c r="FU10" s="7">
        <f t="shared" si="0"/>
        <v>0</v>
      </c>
      <c r="FV10" s="7">
        <f t="shared" si="0"/>
        <v>21750</v>
      </c>
      <c r="FW10" s="7">
        <v>415009</v>
      </c>
      <c r="FX10" s="7">
        <v>0</v>
      </c>
      <c r="FY10" s="7">
        <v>421960</v>
      </c>
      <c r="FZ10" s="7">
        <f t="shared" si="1"/>
        <v>440068</v>
      </c>
      <c r="GA10" s="7">
        <f t="shared" si="1"/>
        <v>0</v>
      </c>
      <c r="GB10" s="7">
        <f t="shared" si="1"/>
        <v>443710</v>
      </c>
    </row>
    <row r="11" spans="1:184" s="3" customFormat="1" ht="24.95" customHeight="1">
      <c r="A11" s="9" t="s">
        <v>63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>
        <v>0</v>
      </c>
      <c r="O11" s="110"/>
      <c r="P11" s="110">
        <v>0</v>
      </c>
      <c r="Q11" s="110"/>
      <c r="R11" s="110"/>
      <c r="S11" s="110"/>
      <c r="T11" s="110">
        <v>0</v>
      </c>
      <c r="U11" s="110"/>
      <c r="V11" s="110"/>
      <c r="W11" s="110"/>
      <c r="X11" s="110"/>
      <c r="Y11" s="110"/>
      <c r="Z11" s="110">
        <v>810</v>
      </c>
      <c r="AA11" s="110"/>
      <c r="AB11" s="110">
        <v>805</v>
      </c>
      <c r="AC11" s="110">
        <v>943</v>
      </c>
      <c r="AD11" s="110"/>
      <c r="AE11" s="110">
        <v>941</v>
      </c>
      <c r="AF11" s="110">
        <v>1126</v>
      </c>
      <c r="AG11" s="110"/>
      <c r="AH11" s="110">
        <v>1122</v>
      </c>
      <c r="AI11" s="110">
        <v>938</v>
      </c>
      <c r="AJ11" s="110"/>
      <c r="AK11" s="110">
        <v>934</v>
      </c>
      <c r="AL11" s="110">
        <v>1091</v>
      </c>
      <c r="AM11" s="110"/>
      <c r="AN11" s="110">
        <v>1091</v>
      </c>
      <c r="AO11" s="110">
        <v>1072</v>
      </c>
      <c r="AP11" s="110"/>
      <c r="AQ11" s="110">
        <v>1060</v>
      </c>
      <c r="AR11" s="110">
        <v>1112</v>
      </c>
      <c r="AS11" s="110"/>
      <c r="AT11" s="110">
        <v>1106</v>
      </c>
      <c r="AU11" s="110">
        <v>1113</v>
      </c>
      <c r="AV11" s="110"/>
      <c r="AW11" s="110">
        <v>1104</v>
      </c>
      <c r="AX11" s="110">
        <v>1113</v>
      </c>
      <c r="AY11" s="110"/>
      <c r="AZ11" s="110">
        <v>1107</v>
      </c>
      <c r="BA11" s="110">
        <v>890</v>
      </c>
      <c r="BB11" s="110"/>
      <c r="BC11" s="110">
        <v>882</v>
      </c>
      <c r="BD11" s="110">
        <v>1249</v>
      </c>
      <c r="BE11" s="110"/>
      <c r="BF11" s="110">
        <v>1240</v>
      </c>
      <c r="BG11" s="110">
        <v>1096</v>
      </c>
      <c r="BH11" s="110"/>
      <c r="BI11" s="110">
        <v>1093</v>
      </c>
      <c r="BJ11" s="110">
        <v>1097</v>
      </c>
      <c r="BK11" s="110"/>
      <c r="BL11" s="110">
        <v>1094</v>
      </c>
      <c r="BM11" s="110">
        <v>975</v>
      </c>
      <c r="BN11" s="110"/>
      <c r="BO11" s="110">
        <v>963</v>
      </c>
      <c r="BP11" s="110">
        <v>1119</v>
      </c>
      <c r="BQ11" s="110"/>
      <c r="BR11" s="110">
        <v>1117</v>
      </c>
      <c r="BS11" s="110">
        <v>1014</v>
      </c>
      <c r="BT11" s="110"/>
      <c r="BU11" s="110">
        <v>1011</v>
      </c>
      <c r="BV11" s="110">
        <v>1260</v>
      </c>
      <c r="BW11" s="110"/>
      <c r="BX11" s="110">
        <v>1254</v>
      </c>
      <c r="BY11" s="110">
        <v>974</v>
      </c>
      <c r="BZ11" s="110"/>
      <c r="CA11" s="110">
        <v>973</v>
      </c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07"/>
      <c r="FO11" s="107"/>
      <c r="FP11" s="107"/>
      <c r="FQ11" s="107"/>
      <c r="FR11" s="107"/>
      <c r="FS11" s="107"/>
      <c r="FT11" s="7">
        <f t="shared" si="0"/>
        <v>18992</v>
      </c>
      <c r="FU11" s="7">
        <f t="shared" si="0"/>
        <v>0</v>
      </c>
      <c r="FV11" s="7">
        <f t="shared" si="0"/>
        <v>18897</v>
      </c>
      <c r="FW11" s="7">
        <v>413187</v>
      </c>
      <c r="FX11" s="7">
        <v>0</v>
      </c>
      <c r="FY11" s="7">
        <v>411439</v>
      </c>
      <c r="FZ11" s="7">
        <f t="shared" si="1"/>
        <v>432179</v>
      </c>
      <c r="GA11" s="7">
        <f t="shared" si="1"/>
        <v>0</v>
      </c>
      <c r="GB11" s="7">
        <f t="shared" si="1"/>
        <v>430336</v>
      </c>
    </row>
    <row r="12" spans="1:184" s="3" customFormat="1" ht="24.95" customHeight="1">
      <c r="A12" s="14" t="s">
        <v>60</v>
      </c>
      <c r="B12" s="109"/>
      <c r="C12" s="110"/>
      <c r="D12" s="110"/>
      <c r="E12" s="110"/>
      <c r="F12" s="110"/>
      <c r="G12" s="110"/>
      <c r="H12" s="109"/>
      <c r="I12" s="110"/>
      <c r="J12" s="110"/>
      <c r="K12" s="110"/>
      <c r="L12" s="110"/>
      <c r="M12" s="110"/>
      <c r="N12" s="109">
        <v>0</v>
      </c>
      <c r="O12" s="110"/>
      <c r="P12" s="110">
        <v>0</v>
      </c>
      <c r="Q12" s="110"/>
      <c r="R12" s="110"/>
      <c r="S12" s="110"/>
      <c r="T12" s="109">
        <v>0</v>
      </c>
      <c r="U12" s="110"/>
      <c r="V12" s="110"/>
      <c r="W12" s="110"/>
      <c r="X12" s="110"/>
      <c r="Y12" s="110"/>
      <c r="Z12" s="109">
        <v>683</v>
      </c>
      <c r="AA12" s="110"/>
      <c r="AB12" s="110">
        <v>0</v>
      </c>
      <c r="AC12" s="110">
        <v>891</v>
      </c>
      <c r="AD12" s="110"/>
      <c r="AE12" s="110"/>
      <c r="AF12" s="109">
        <v>882</v>
      </c>
      <c r="AG12" s="110"/>
      <c r="AH12" s="110">
        <v>0</v>
      </c>
      <c r="AI12" s="110">
        <v>976</v>
      </c>
      <c r="AJ12" s="110"/>
      <c r="AK12" s="110">
        <v>1004</v>
      </c>
      <c r="AL12" s="109">
        <v>1083</v>
      </c>
      <c r="AM12" s="110"/>
      <c r="AN12" s="110">
        <v>0</v>
      </c>
      <c r="AO12" s="110">
        <v>1092</v>
      </c>
      <c r="AP12" s="110"/>
      <c r="AQ12" s="110">
        <v>1453</v>
      </c>
      <c r="AR12" s="109">
        <v>1093</v>
      </c>
      <c r="AS12" s="110"/>
      <c r="AT12" s="110">
        <v>0</v>
      </c>
      <c r="AU12" s="110">
        <v>1101</v>
      </c>
      <c r="AV12" s="110"/>
      <c r="AW12" s="110">
        <v>1986</v>
      </c>
      <c r="AX12" s="109">
        <v>1098</v>
      </c>
      <c r="AY12" s="110"/>
      <c r="AZ12" s="110">
        <v>0</v>
      </c>
      <c r="BA12" s="110">
        <v>1108</v>
      </c>
      <c r="BB12" s="110"/>
      <c r="BC12" s="110">
        <v>2420</v>
      </c>
      <c r="BD12" s="109">
        <v>1082</v>
      </c>
      <c r="BE12" s="110"/>
      <c r="BF12" s="110">
        <v>2210</v>
      </c>
      <c r="BG12" s="110">
        <v>1091</v>
      </c>
      <c r="BH12" s="110"/>
      <c r="BI12" s="110">
        <v>0</v>
      </c>
      <c r="BJ12" s="109">
        <v>1092</v>
      </c>
      <c r="BK12" s="110"/>
      <c r="BL12" s="110">
        <v>405</v>
      </c>
      <c r="BM12" s="110">
        <v>1100</v>
      </c>
      <c r="BN12" s="110"/>
      <c r="BO12" s="110">
        <v>1677</v>
      </c>
      <c r="BP12" s="109">
        <v>1085</v>
      </c>
      <c r="BQ12" s="110"/>
      <c r="BR12" s="110">
        <v>2331</v>
      </c>
      <c r="BS12" s="110">
        <v>1088</v>
      </c>
      <c r="BT12" s="110"/>
      <c r="BU12" s="110">
        <v>0</v>
      </c>
      <c r="BV12" s="109">
        <v>1125</v>
      </c>
      <c r="BW12" s="110"/>
      <c r="BX12" s="110">
        <v>1755</v>
      </c>
      <c r="BY12" s="110">
        <v>835</v>
      </c>
      <c r="BZ12" s="110"/>
      <c r="CA12" s="110">
        <v>486</v>
      </c>
      <c r="CB12" s="109"/>
      <c r="CC12" s="110"/>
      <c r="CD12" s="110"/>
      <c r="CE12" s="110"/>
      <c r="CF12" s="110"/>
      <c r="CG12" s="110"/>
      <c r="CH12" s="109"/>
      <c r="CI12" s="110"/>
      <c r="CJ12" s="110"/>
      <c r="CK12" s="110"/>
      <c r="CL12" s="110"/>
      <c r="CM12" s="110"/>
      <c r="CN12" s="109"/>
      <c r="CO12" s="110"/>
      <c r="CP12" s="110"/>
      <c r="CQ12" s="110"/>
      <c r="CR12" s="110"/>
      <c r="CS12" s="110"/>
      <c r="CT12" s="109"/>
      <c r="CU12" s="110"/>
      <c r="CV12" s="110"/>
      <c r="CW12" s="110"/>
      <c r="CX12" s="110"/>
      <c r="CY12" s="110"/>
      <c r="CZ12" s="109"/>
      <c r="DA12" s="110"/>
      <c r="DB12" s="110"/>
      <c r="DC12" s="110"/>
      <c r="DD12" s="110"/>
      <c r="DE12" s="110"/>
      <c r="DF12" s="109"/>
      <c r="DG12" s="110"/>
      <c r="DH12" s="110"/>
      <c r="DI12" s="110"/>
      <c r="DJ12" s="110"/>
      <c r="DK12" s="110"/>
      <c r="DL12" s="109"/>
      <c r="DM12" s="110"/>
      <c r="DN12" s="110"/>
      <c r="DO12" s="110"/>
      <c r="DP12" s="110"/>
      <c r="DQ12" s="110"/>
      <c r="DR12" s="109"/>
      <c r="DS12" s="110"/>
      <c r="DT12" s="110"/>
      <c r="DU12" s="110"/>
      <c r="DV12" s="110"/>
      <c r="DW12" s="110"/>
      <c r="DX12" s="109"/>
      <c r="DY12" s="110"/>
      <c r="DZ12" s="110"/>
      <c r="EA12" s="110"/>
      <c r="EB12" s="110"/>
      <c r="EC12" s="110"/>
      <c r="ED12" s="109"/>
      <c r="EE12" s="110"/>
      <c r="EF12" s="110"/>
      <c r="EG12" s="110"/>
      <c r="EH12" s="110"/>
      <c r="EI12" s="110"/>
      <c r="EJ12" s="109"/>
      <c r="EK12" s="110"/>
      <c r="EL12" s="110"/>
      <c r="EM12" s="110"/>
      <c r="EN12" s="110"/>
      <c r="EO12" s="110"/>
      <c r="EP12" s="109"/>
      <c r="EQ12" s="110"/>
      <c r="ER12" s="110"/>
      <c r="ES12" s="110"/>
      <c r="ET12" s="110"/>
      <c r="EU12" s="110"/>
      <c r="EV12" s="109"/>
      <c r="EW12" s="110"/>
      <c r="EX12" s="110"/>
      <c r="EY12" s="110"/>
      <c r="EZ12" s="110"/>
      <c r="FA12" s="110"/>
      <c r="FB12" s="109"/>
      <c r="FC12" s="110"/>
      <c r="FD12" s="110"/>
      <c r="FE12" s="110"/>
      <c r="FF12" s="110"/>
      <c r="FG12" s="110"/>
      <c r="FH12" s="109"/>
      <c r="FI12" s="110"/>
      <c r="FJ12" s="110"/>
      <c r="FK12" s="110"/>
      <c r="FL12" s="110"/>
      <c r="FM12" s="110"/>
      <c r="FN12" s="106"/>
      <c r="FO12" s="107"/>
      <c r="FP12" s="107"/>
      <c r="FQ12" s="107"/>
      <c r="FR12" s="107"/>
      <c r="FS12" s="107"/>
      <c r="FT12" s="7">
        <f t="shared" si="0"/>
        <v>18505</v>
      </c>
      <c r="FU12" s="7">
        <f t="shared" si="0"/>
        <v>0</v>
      </c>
      <c r="FV12" s="7">
        <f t="shared" si="0"/>
        <v>15727</v>
      </c>
      <c r="FW12" s="7">
        <v>405986</v>
      </c>
      <c r="FX12" s="7">
        <v>0</v>
      </c>
      <c r="FY12" s="7">
        <v>398852</v>
      </c>
      <c r="FZ12" s="7">
        <f t="shared" si="1"/>
        <v>424491</v>
      </c>
      <c r="GA12" s="7">
        <f t="shared" si="1"/>
        <v>0</v>
      </c>
      <c r="GB12" s="7">
        <f t="shared" si="1"/>
        <v>414579</v>
      </c>
    </row>
    <row r="13" spans="1:184" s="3" customFormat="1" ht="24.95" hidden="1" customHeight="1">
      <c r="A13" s="5" t="s">
        <v>17</v>
      </c>
      <c r="B13" s="109"/>
      <c r="C13" s="110"/>
      <c r="D13" s="110"/>
      <c r="E13" s="110"/>
      <c r="F13" s="110"/>
      <c r="G13" s="110"/>
      <c r="H13" s="109"/>
      <c r="I13" s="110"/>
      <c r="J13" s="110"/>
      <c r="K13" s="110"/>
      <c r="L13" s="110"/>
      <c r="M13" s="110"/>
      <c r="N13" s="109"/>
      <c r="O13" s="110"/>
      <c r="P13" s="110"/>
      <c r="Q13" s="110"/>
      <c r="R13" s="110"/>
      <c r="S13" s="110"/>
      <c r="T13" s="109"/>
      <c r="U13" s="110"/>
      <c r="V13" s="110"/>
      <c r="W13" s="110"/>
      <c r="X13" s="110"/>
      <c r="Y13" s="110"/>
      <c r="Z13" s="109"/>
      <c r="AA13" s="110"/>
      <c r="AB13" s="110"/>
      <c r="AC13" s="110"/>
      <c r="AD13" s="110"/>
      <c r="AE13" s="110"/>
      <c r="AF13" s="109"/>
      <c r="AG13" s="110"/>
      <c r="AH13" s="110"/>
      <c r="AI13" s="110"/>
      <c r="AJ13" s="110"/>
      <c r="AK13" s="110"/>
      <c r="AL13" s="109"/>
      <c r="AM13" s="110"/>
      <c r="AN13" s="110"/>
      <c r="AO13" s="110"/>
      <c r="AP13" s="110"/>
      <c r="AQ13" s="110"/>
      <c r="AR13" s="109"/>
      <c r="AS13" s="110"/>
      <c r="AT13" s="110"/>
      <c r="AU13" s="110"/>
      <c r="AV13" s="110"/>
      <c r="AW13" s="110"/>
      <c r="AX13" s="109"/>
      <c r="AY13" s="110"/>
      <c r="AZ13" s="110"/>
      <c r="BA13" s="110"/>
      <c r="BB13" s="110"/>
      <c r="BC13" s="110"/>
      <c r="BD13" s="109"/>
      <c r="BE13" s="110"/>
      <c r="BF13" s="110"/>
      <c r="BG13" s="110"/>
      <c r="BH13" s="110"/>
      <c r="BI13" s="110"/>
      <c r="BJ13" s="109"/>
      <c r="BK13" s="110"/>
      <c r="BL13" s="110"/>
      <c r="BM13" s="110"/>
      <c r="BN13" s="110"/>
      <c r="BO13" s="110"/>
      <c r="BP13" s="109"/>
      <c r="BQ13" s="110"/>
      <c r="BR13" s="110"/>
      <c r="BS13" s="110"/>
      <c r="BT13" s="110"/>
      <c r="BU13" s="110"/>
      <c r="BV13" s="109"/>
      <c r="BW13" s="110"/>
      <c r="BX13" s="110"/>
      <c r="BY13" s="110"/>
      <c r="BZ13" s="110"/>
      <c r="CA13" s="110"/>
      <c r="CB13" s="109"/>
      <c r="CC13" s="110"/>
      <c r="CD13" s="110"/>
      <c r="CE13" s="110"/>
      <c r="CF13" s="110"/>
      <c r="CG13" s="110"/>
      <c r="CH13" s="109"/>
      <c r="CI13" s="110"/>
      <c r="CJ13" s="110"/>
      <c r="CK13" s="110"/>
      <c r="CL13" s="110"/>
      <c r="CM13" s="110"/>
      <c r="CN13" s="109"/>
      <c r="CO13" s="110"/>
      <c r="CP13" s="110"/>
      <c r="CQ13" s="110"/>
      <c r="CR13" s="110"/>
      <c r="CS13" s="110"/>
      <c r="CT13" s="109"/>
      <c r="CU13" s="110"/>
      <c r="CV13" s="110"/>
      <c r="CW13" s="110"/>
      <c r="CX13" s="110"/>
      <c r="CY13" s="110"/>
      <c r="CZ13" s="109"/>
      <c r="DA13" s="110"/>
      <c r="DB13" s="110"/>
      <c r="DC13" s="110"/>
      <c r="DD13" s="110"/>
      <c r="DE13" s="110"/>
      <c r="DF13" s="109"/>
      <c r="DG13" s="110"/>
      <c r="DH13" s="110"/>
      <c r="DI13" s="110"/>
      <c r="DJ13" s="110"/>
      <c r="DK13" s="110"/>
      <c r="DL13" s="109"/>
      <c r="DM13" s="110"/>
      <c r="DN13" s="110"/>
      <c r="DO13" s="110"/>
      <c r="DP13" s="110"/>
      <c r="DQ13" s="110"/>
      <c r="DR13" s="109"/>
      <c r="DS13" s="110"/>
      <c r="DT13" s="110"/>
      <c r="DU13" s="110"/>
      <c r="DV13" s="110"/>
      <c r="DW13" s="110"/>
      <c r="DX13" s="109"/>
      <c r="DY13" s="110"/>
      <c r="DZ13" s="110"/>
      <c r="EA13" s="110"/>
      <c r="EB13" s="110"/>
      <c r="EC13" s="110"/>
      <c r="ED13" s="109"/>
      <c r="EE13" s="110"/>
      <c r="EF13" s="110"/>
      <c r="EG13" s="110"/>
      <c r="EH13" s="110"/>
      <c r="EI13" s="110"/>
      <c r="EJ13" s="109"/>
      <c r="EK13" s="110"/>
      <c r="EL13" s="110"/>
      <c r="EM13" s="110"/>
      <c r="EN13" s="110"/>
      <c r="EO13" s="110"/>
      <c r="EP13" s="109"/>
      <c r="EQ13" s="110"/>
      <c r="ER13" s="110"/>
      <c r="ES13" s="110"/>
      <c r="ET13" s="110"/>
      <c r="EU13" s="110"/>
      <c r="EV13" s="109"/>
      <c r="EW13" s="110"/>
      <c r="EX13" s="110"/>
      <c r="EY13" s="110"/>
      <c r="EZ13" s="110"/>
      <c r="FA13" s="110"/>
      <c r="FB13" s="109"/>
      <c r="FC13" s="110"/>
      <c r="FD13" s="110"/>
      <c r="FE13" s="110"/>
      <c r="FF13" s="110"/>
      <c r="FG13" s="110"/>
      <c r="FH13" s="109"/>
      <c r="FI13" s="110"/>
      <c r="FJ13" s="110"/>
      <c r="FK13" s="110"/>
      <c r="FL13" s="110"/>
      <c r="FM13" s="110"/>
      <c r="FN13" s="106"/>
      <c r="FO13" s="107"/>
      <c r="FP13" s="107"/>
      <c r="FQ13" s="107"/>
      <c r="FR13" s="107"/>
      <c r="FS13" s="107"/>
      <c r="FT13" s="7"/>
      <c r="FU13" s="7"/>
      <c r="FV13" s="7"/>
      <c r="FW13" s="7"/>
      <c r="FX13" s="7"/>
      <c r="FY13" s="7"/>
      <c r="FZ13" s="7">
        <f t="shared" si="1"/>
        <v>0</v>
      </c>
      <c r="GA13" s="7"/>
      <c r="GB13" s="7"/>
    </row>
    <row r="14" spans="1:184" s="3" customFormat="1" ht="24.95" customHeight="1">
      <c r="A14" s="12" t="s">
        <v>9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>
        <v>0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>
        <v>0</v>
      </c>
      <c r="AA14" s="130"/>
      <c r="AB14" s="130"/>
      <c r="AC14" s="130">
        <v>0</v>
      </c>
      <c r="AD14" s="130"/>
      <c r="AE14" s="130"/>
      <c r="AF14" s="130">
        <v>0</v>
      </c>
      <c r="AG14" s="130"/>
      <c r="AH14" s="130"/>
      <c r="AI14" s="130"/>
      <c r="AJ14" s="130"/>
      <c r="AK14" s="130"/>
      <c r="AL14" s="130"/>
      <c r="AM14" s="130"/>
      <c r="AN14" s="130"/>
      <c r="AO14" s="130">
        <v>0</v>
      </c>
      <c r="AP14" s="130"/>
      <c r="AQ14" s="130"/>
      <c r="AR14" s="130">
        <v>0</v>
      </c>
      <c r="AS14" s="130"/>
      <c r="AT14" s="130"/>
      <c r="AU14" s="130">
        <v>0</v>
      </c>
      <c r="AV14" s="130"/>
      <c r="AW14" s="130"/>
      <c r="AX14" s="130">
        <v>0</v>
      </c>
      <c r="AY14" s="130"/>
      <c r="AZ14" s="130"/>
      <c r="BA14" s="130">
        <v>0</v>
      </c>
      <c r="BB14" s="130"/>
      <c r="BC14" s="130"/>
      <c r="BD14" s="130">
        <v>0</v>
      </c>
      <c r="BE14" s="130"/>
      <c r="BF14" s="130"/>
      <c r="BG14" s="130">
        <v>0</v>
      </c>
      <c r="BH14" s="130"/>
      <c r="BI14" s="130"/>
      <c r="BJ14" s="130">
        <v>0</v>
      </c>
      <c r="BK14" s="130"/>
      <c r="BL14" s="130"/>
      <c r="BM14" s="130">
        <v>0</v>
      </c>
      <c r="BN14" s="130"/>
      <c r="BO14" s="130"/>
      <c r="BP14" s="130">
        <v>0</v>
      </c>
      <c r="BQ14" s="130"/>
      <c r="BR14" s="130"/>
      <c r="BS14" s="130">
        <v>0</v>
      </c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  <c r="FO14" s="130"/>
      <c r="FP14" s="130"/>
      <c r="FQ14" s="130"/>
      <c r="FR14" s="130"/>
      <c r="FS14" s="130"/>
      <c r="FT14" s="154"/>
      <c r="FU14" s="154"/>
      <c r="FV14" s="154"/>
      <c r="FW14" s="154"/>
      <c r="FX14" s="154"/>
      <c r="FY14" s="154"/>
      <c r="FZ14" s="154"/>
      <c r="GA14" s="154"/>
      <c r="GB14" s="154"/>
    </row>
    <row r="15" spans="1:184" s="3" customFormat="1" ht="24.95" customHeight="1">
      <c r="A15" s="12" t="s">
        <v>13</v>
      </c>
      <c r="B15" s="130"/>
      <c r="C15" s="130"/>
      <c r="D15" s="130">
        <f>+B15+B16</f>
        <v>0</v>
      </c>
      <c r="E15" s="130"/>
      <c r="F15" s="130"/>
      <c r="G15" s="130">
        <f>+E15+E16</f>
        <v>0</v>
      </c>
      <c r="H15" s="130"/>
      <c r="I15" s="130"/>
      <c r="J15" s="130">
        <f>+H15+H16</f>
        <v>0</v>
      </c>
      <c r="K15" s="130"/>
      <c r="L15" s="130"/>
      <c r="M15" s="130">
        <f>+K15+K16</f>
        <v>0</v>
      </c>
      <c r="N15" s="130">
        <v>0</v>
      </c>
      <c r="O15" s="130"/>
      <c r="P15" s="130">
        <f>+N15+N16</f>
        <v>0</v>
      </c>
      <c r="Q15" s="130"/>
      <c r="R15" s="130"/>
      <c r="S15" s="130">
        <f>+Q15+Q16</f>
        <v>0</v>
      </c>
      <c r="T15" s="130">
        <v>1950</v>
      </c>
      <c r="U15" s="130"/>
      <c r="V15" s="130">
        <f>+T15+T16</f>
        <v>2868</v>
      </c>
      <c r="W15" s="130">
        <v>1950</v>
      </c>
      <c r="X15" s="130"/>
      <c r="Y15" s="130">
        <f>+W15+W16</f>
        <v>2868</v>
      </c>
      <c r="Z15" s="130">
        <v>3590</v>
      </c>
      <c r="AA15" s="130"/>
      <c r="AB15" s="130">
        <f>+Z15+Z16</f>
        <v>4722</v>
      </c>
      <c r="AC15" s="130">
        <v>3344</v>
      </c>
      <c r="AD15" s="130"/>
      <c r="AE15" s="130">
        <f>+AC15+AC16</f>
        <v>4528</v>
      </c>
      <c r="AF15" s="130">
        <v>3167</v>
      </c>
      <c r="AG15" s="130"/>
      <c r="AH15" s="130">
        <f>+AF15+AF16</f>
        <v>4480</v>
      </c>
      <c r="AI15" s="130">
        <v>3331</v>
      </c>
      <c r="AJ15" s="130"/>
      <c r="AK15" s="130">
        <f>+AI15+AI16</f>
        <v>4606</v>
      </c>
      <c r="AL15" s="130">
        <v>3860</v>
      </c>
      <c r="AM15" s="130"/>
      <c r="AN15" s="130">
        <f>+AL15+AL16</f>
        <v>5118</v>
      </c>
      <c r="AO15" s="130">
        <v>3973</v>
      </c>
      <c r="AP15" s="130"/>
      <c r="AQ15" s="130">
        <f>+AO15+AO16</f>
        <v>5211</v>
      </c>
      <c r="AR15" s="130">
        <v>3767</v>
      </c>
      <c r="AS15" s="130"/>
      <c r="AT15" s="130">
        <f>+AR15+AR16</f>
        <v>5015</v>
      </c>
      <c r="AU15" s="130">
        <v>3944</v>
      </c>
      <c r="AV15" s="130"/>
      <c r="AW15" s="130">
        <f>+AU15+AU16</f>
        <v>5204</v>
      </c>
      <c r="AX15" s="130">
        <v>4192</v>
      </c>
      <c r="AY15" s="130"/>
      <c r="AZ15" s="130">
        <f>+AX15+AX16</f>
        <v>5461</v>
      </c>
      <c r="BA15" s="130">
        <v>4862</v>
      </c>
      <c r="BB15" s="130"/>
      <c r="BC15" s="130">
        <f>+BA15+BA16</f>
        <v>5905</v>
      </c>
      <c r="BD15" s="130">
        <v>4461</v>
      </c>
      <c r="BE15" s="130"/>
      <c r="BF15" s="130">
        <f>+BD15+BD16</f>
        <v>5671</v>
      </c>
      <c r="BG15" s="130">
        <v>4724</v>
      </c>
      <c r="BH15" s="130"/>
      <c r="BI15" s="130">
        <f>+BG15+BG16</f>
        <v>5936</v>
      </c>
      <c r="BJ15" s="130">
        <v>4902</v>
      </c>
      <c r="BK15" s="130"/>
      <c r="BL15" s="130">
        <f>+BJ15+BJ16</f>
        <v>6119</v>
      </c>
      <c r="BM15" s="130">
        <v>5109</v>
      </c>
      <c r="BN15" s="130"/>
      <c r="BO15" s="130">
        <f>+BM15+BM16</f>
        <v>6189</v>
      </c>
      <c r="BP15" s="130">
        <v>4890</v>
      </c>
      <c r="BQ15" s="130"/>
      <c r="BR15" s="130">
        <f>+BP15+BP16</f>
        <v>6014</v>
      </c>
      <c r="BS15" s="130">
        <v>5136</v>
      </c>
      <c r="BT15" s="130"/>
      <c r="BU15" s="130">
        <f>+BS15+BS16</f>
        <v>6194</v>
      </c>
      <c r="BV15" s="130">
        <v>5140</v>
      </c>
      <c r="BW15" s="130"/>
      <c r="BX15" s="130">
        <f>+BV15+BV16</f>
        <v>6294</v>
      </c>
      <c r="BY15" s="130">
        <v>5276</v>
      </c>
      <c r="BZ15" s="130"/>
      <c r="CA15" s="130">
        <f>+BY15+BY16</f>
        <v>6568</v>
      </c>
      <c r="CB15" s="130"/>
      <c r="CC15" s="130"/>
      <c r="CD15" s="130">
        <f>+CB15+CB16</f>
        <v>0</v>
      </c>
      <c r="CE15" s="130"/>
      <c r="CF15" s="130"/>
      <c r="CG15" s="130">
        <f>+CE15+CE16</f>
        <v>0</v>
      </c>
      <c r="CH15" s="130"/>
      <c r="CI15" s="130"/>
      <c r="CJ15" s="130">
        <f>+CH15+CH16</f>
        <v>0</v>
      </c>
      <c r="CK15" s="130"/>
      <c r="CL15" s="130"/>
      <c r="CM15" s="130">
        <f>+CK15+CK16</f>
        <v>0</v>
      </c>
      <c r="CN15" s="130"/>
      <c r="CO15" s="130"/>
      <c r="CP15" s="130">
        <f>+CN15+CN16</f>
        <v>0</v>
      </c>
      <c r="CQ15" s="130"/>
      <c r="CR15" s="130"/>
      <c r="CS15" s="130">
        <f>+CQ15+CQ16</f>
        <v>0</v>
      </c>
      <c r="CT15" s="130"/>
      <c r="CU15" s="130"/>
      <c r="CV15" s="130">
        <f>+CT15+CT16</f>
        <v>0</v>
      </c>
      <c r="CW15" s="130"/>
      <c r="CX15" s="130"/>
      <c r="CY15" s="130">
        <f>+CW15+CW16</f>
        <v>0</v>
      </c>
      <c r="CZ15" s="130"/>
      <c r="DA15" s="130"/>
      <c r="DB15" s="130">
        <f>+CZ15+CZ16</f>
        <v>0</v>
      </c>
      <c r="DC15" s="130"/>
      <c r="DD15" s="130"/>
      <c r="DE15" s="130">
        <f>+DC15+DC16</f>
        <v>0</v>
      </c>
      <c r="DF15" s="130"/>
      <c r="DG15" s="130"/>
      <c r="DH15" s="130">
        <f>+DF15+DF16</f>
        <v>0</v>
      </c>
      <c r="DI15" s="130"/>
      <c r="DJ15" s="130"/>
      <c r="DK15" s="130">
        <f>+DI15+DI16</f>
        <v>0</v>
      </c>
      <c r="DL15" s="130"/>
      <c r="DM15" s="130"/>
      <c r="DN15" s="130">
        <f>+DL15+DL16</f>
        <v>0</v>
      </c>
      <c r="DO15" s="130"/>
      <c r="DP15" s="130"/>
      <c r="DQ15" s="130">
        <f>+DO15+DO16</f>
        <v>0</v>
      </c>
      <c r="DR15" s="130"/>
      <c r="DS15" s="130"/>
      <c r="DT15" s="130">
        <f>+DR15+DR16</f>
        <v>0</v>
      </c>
      <c r="DU15" s="130"/>
      <c r="DV15" s="130"/>
      <c r="DW15" s="130">
        <f>+DU15+DU16</f>
        <v>0</v>
      </c>
      <c r="DX15" s="130"/>
      <c r="DY15" s="130"/>
      <c r="DZ15" s="130">
        <f>+DX15+DX16</f>
        <v>0</v>
      </c>
      <c r="EA15" s="130"/>
      <c r="EB15" s="130"/>
      <c r="EC15" s="130">
        <f>+EA15+EA16</f>
        <v>0</v>
      </c>
      <c r="ED15" s="130"/>
      <c r="EE15" s="130"/>
      <c r="EF15" s="130">
        <f>+ED15+ED16</f>
        <v>0</v>
      </c>
      <c r="EG15" s="130"/>
      <c r="EH15" s="130"/>
      <c r="EI15" s="130">
        <f>+EG15+EG16</f>
        <v>0</v>
      </c>
      <c r="EJ15" s="130"/>
      <c r="EK15" s="130"/>
      <c r="EL15" s="130">
        <f>+EJ15+EJ16</f>
        <v>0</v>
      </c>
      <c r="EM15" s="130"/>
      <c r="EN15" s="130"/>
      <c r="EO15" s="130">
        <f>+EM15+EM16</f>
        <v>0</v>
      </c>
      <c r="EP15" s="130"/>
      <c r="EQ15" s="130"/>
      <c r="ER15" s="130">
        <f>+EP15+EP16</f>
        <v>0</v>
      </c>
      <c r="ES15" s="130"/>
      <c r="ET15" s="130"/>
      <c r="EU15" s="130">
        <f>+ES15+ES16</f>
        <v>0</v>
      </c>
      <c r="EV15" s="130"/>
      <c r="EW15" s="130"/>
      <c r="EX15" s="130">
        <f>+EV15+EV16</f>
        <v>0</v>
      </c>
      <c r="EY15" s="130"/>
      <c r="EZ15" s="130"/>
      <c r="FA15" s="130">
        <f>+EY15+EY16</f>
        <v>0</v>
      </c>
      <c r="FB15" s="130"/>
      <c r="FC15" s="130"/>
      <c r="FD15" s="130">
        <f>+FB15+FB16</f>
        <v>0</v>
      </c>
      <c r="FE15" s="130"/>
      <c r="FF15" s="130"/>
      <c r="FG15" s="130">
        <f>+FE15+FE16</f>
        <v>0</v>
      </c>
      <c r="FH15" s="130"/>
      <c r="FI15" s="130"/>
      <c r="FJ15" s="130">
        <f>+FH15+FH16</f>
        <v>0</v>
      </c>
      <c r="FK15" s="130"/>
      <c r="FL15" s="130"/>
      <c r="FM15" s="130">
        <f>+FK15+FK16</f>
        <v>0</v>
      </c>
      <c r="FN15" s="130"/>
      <c r="FO15" s="130"/>
      <c r="FP15" s="130">
        <f>+FN15+FN16</f>
        <v>0</v>
      </c>
      <c r="FQ15" s="130"/>
      <c r="FR15" s="130"/>
      <c r="FS15" s="130">
        <f>+FQ15+FQ16</f>
        <v>0</v>
      </c>
      <c r="FT15" s="154"/>
      <c r="FU15" s="154"/>
      <c r="FV15" s="154"/>
      <c r="FW15" s="154"/>
      <c r="FX15" s="154"/>
      <c r="FY15" s="154"/>
      <c r="FZ15" s="154"/>
      <c r="GA15" s="154"/>
      <c r="GB15" s="154"/>
    </row>
    <row r="16" spans="1:184" s="3" customFormat="1" ht="24.95" customHeight="1">
      <c r="A16" s="12" t="s">
        <v>12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>
        <v>0</v>
      </c>
      <c r="O16" s="130"/>
      <c r="P16" s="130"/>
      <c r="Q16" s="130"/>
      <c r="R16" s="130"/>
      <c r="S16" s="130"/>
      <c r="T16" s="130">
        <v>918</v>
      </c>
      <c r="U16" s="130"/>
      <c r="V16" s="130"/>
      <c r="W16" s="130">
        <v>918</v>
      </c>
      <c r="X16" s="130"/>
      <c r="Y16" s="130"/>
      <c r="Z16" s="130">
        <v>1132</v>
      </c>
      <c r="AA16" s="130"/>
      <c r="AB16" s="130"/>
      <c r="AC16" s="130">
        <v>1184</v>
      </c>
      <c r="AD16" s="130"/>
      <c r="AE16" s="130"/>
      <c r="AF16" s="130">
        <v>1313</v>
      </c>
      <c r="AG16" s="130"/>
      <c r="AH16" s="130"/>
      <c r="AI16" s="130">
        <v>1275</v>
      </c>
      <c r="AJ16" s="130"/>
      <c r="AK16" s="130"/>
      <c r="AL16" s="130">
        <v>1258</v>
      </c>
      <c r="AM16" s="130"/>
      <c r="AN16" s="130"/>
      <c r="AO16" s="130">
        <v>1238</v>
      </c>
      <c r="AP16" s="130"/>
      <c r="AQ16" s="130"/>
      <c r="AR16" s="130">
        <v>1248</v>
      </c>
      <c r="AS16" s="130"/>
      <c r="AT16" s="130"/>
      <c r="AU16" s="130">
        <v>1260</v>
      </c>
      <c r="AV16" s="130"/>
      <c r="AW16" s="130"/>
      <c r="AX16" s="130">
        <v>1269</v>
      </c>
      <c r="AY16" s="130"/>
      <c r="AZ16" s="130"/>
      <c r="BA16" s="130">
        <v>1043</v>
      </c>
      <c r="BB16" s="130"/>
      <c r="BC16" s="130"/>
      <c r="BD16" s="130">
        <v>1210</v>
      </c>
      <c r="BE16" s="130"/>
      <c r="BF16" s="130"/>
      <c r="BG16" s="130">
        <v>1212</v>
      </c>
      <c r="BH16" s="130"/>
      <c r="BI16" s="130"/>
      <c r="BJ16" s="130">
        <v>1217</v>
      </c>
      <c r="BK16" s="130"/>
      <c r="BL16" s="130"/>
      <c r="BM16" s="130">
        <v>1080</v>
      </c>
      <c r="BN16" s="130"/>
      <c r="BO16" s="130"/>
      <c r="BP16" s="130">
        <v>1124</v>
      </c>
      <c r="BQ16" s="130"/>
      <c r="BR16" s="130"/>
      <c r="BS16" s="130">
        <v>1058</v>
      </c>
      <c r="BT16" s="130"/>
      <c r="BU16" s="130"/>
      <c r="BV16" s="130">
        <v>1154</v>
      </c>
      <c r="BW16" s="130"/>
      <c r="BX16" s="130"/>
      <c r="BY16" s="130">
        <v>1292</v>
      </c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  <c r="EX16" s="130"/>
      <c r="EY16" s="130"/>
      <c r="EZ16" s="130"/>
      <c r="FA16" s="130"/>
      <c r="FB16" s="130"/>
      <c r="FC16" s="130"/>
      <c r="FD16" s="130"/>
      <c r="FE16" s="130"/>
      <c r="FF16" s="130"/>
      <c r="FG16" s="130"/>
      <c r="FH16" s="130"/>
      <c r="FI16" s="130"/>
      <c r="FJ16" s="130"/>
      <c r="FK16" s="130"/>
      <c r="FL16" s="130"/>
      <c r="FM16" s="130"/>
      <c r="FN16" s="130"/>
      <c r="FO16" s="130"/>
      <c r="FP16" s="130"/>
      <c r="FQ16" s="130"/>
      <c r="FR16" s="130"/>
      <c r="FS16" s="130"/>
      <c r="FT16" s="154"/>
      <c r="FU16" s="154"/>
      <c r="FV16" s="154"/>
      <c r="FW16" s="154"/>
      <c r="FX16" s="154"/>
      <c r="FY16" s="154"/>
      <c r="FZ16" s="154"/>
      <c r="GA16" s="154"/>
      <c r="GB16" s="154"/>
    </row>
    <row r="17" spans="1:184" s="3" customFormat="1" ht="24.95" customHeight="1">
      <c r="A17" s="12" t="s">
        <v>8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>
        <v>0</v>
      </c>
      <c r="O17" s="130"/>
      <c r="P17" s="130"/>
      <c r="Q17" s="130"/>
      <c r="R17" s="130"/>
      <c r="S17" s="130"/>
      <c r="T17" s="130">
        <v>0</v>
      </c>
      <c r="U17" s="130"/>
      <c r="V17" s="130"/>
      <c r="W17" s="130">
        <v>0</v>
      </c>
      <c r="X17" s="130"/>
      <c r="Y17" s="130"/>
      <c r="Z17" s="130">
        <v>205</v>
      </c>
      <c r="AA17" s="130"/>
      <c r="AB17" s="130"/>
      <c r="AC17" s="130">
        <v>76</v>
      </c>
      <c r="AD17" s="130"/>
      <c r="AE17" s="130"/>
      <c r="AF17" s="130">
        <v>143</v>
      </c>
      <c r="AG17" s="130"/>
      <c r="AH17" s="130"/>
      <c r="AI17" s="130">
        <v>106</v>
      </c>
      <c r="AJ17" s="130"/>
      <c r="AK17" s="130"/>
      <c r="AL17" s="130">
        <v>226</v>
      </c>
      <c r="AM17" s="130"/>
      <c r="AN17" s="130"/>
      <c r="AO17" s="130">
        <v>424</v>
      </c>
      <c r="AP17" s="130"/>
      <c r="AQ17" s="130"/>
      <c r="AR17" s="130">
        <v>124</v>
      </c>
      <c r="AS17" s="130"/>
      <c r="AT17" s="130"/>
      <c r="AU17" s="130">
        <v>78</v>
      </c>
      <c r="AV17" s="130"/>
      <c r="AW17" s="130"/>
      <c r="AX17" s="130">
        <v>104</v>
      </c>
      <c r="AY17" s="130"/>
      <c r="AZ17" s="130"/>
      <c r="BA17" s="130">
        <v>114</v>
      </c>
      <c r="BB17" s="130"/>
      <c r="BC17" s="130"/>
      <c r="BD17" s="130">
        <v>173</v>
      </c>
      <c r="BE17" s="130"/>
      <c r="BF17" s="130"/>
      <c r="BG17" s="130">
        <v>363</v>
      </c>
      <c r="BH17" s="130"/>
      <c r="BI17" s="130"/>
      <c r="BJ17" s="130">
        <v>196</v>
      </c>
      <c r="BK17" s="130"/>
      <c r="BL17" s="130"/>
      <c r="BM17" s="130">
        <v>207</v>
      </c>
      <c r="BN17" s="130"/>
      <c r="BO17" s="130"/>
      <c r="BP17" s="130">
        <v>162</v>
      </c>
      <c r="BQ17" s="130"/>
      <c r="BR17" s="130"/>
      <c r="BS17" s="130">
        <v>135</v>
      </c>
      <c r="BT17" s="130"/>
      <c r="BU17" s="130"/>
      <c r="BV17" s="130">
        <v>169</v>
      </c>
      <c r="BW17" s="130"/>
      <c r="BX17" s="130"/>
      <c r="BY17" s="130">
        <v>230</v>
      </c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U17" s="130"/>
      <c r="CV17" s="130"/>
      <c r="CW17" s="130"/>
      <c r="CX17" s="130"/>
      <c r="CY17" s="130"/>
      <c r="CZ17" s="130"/>
      <c r="DA17" s="130"/>
      <c r="DB17" s="130"/>
      <c r="DC17" s="130"/>
      <c r="DD17" s="130"/>
      <c r="DE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0"/>
      <c r="DX17" s="130"/>
      <c r="DY17" s="130"/>
      <c r="DZ17" s="130"/>
      <c r="EA17" s="130"/>
      <c r="EB17" s="130"/>
      <c r="EC17" s="130"/>
      <c r="ED17" s="130"/>
      <c r="EE17" s="130"/>
      <c r="EF17" s="130"/>
      <c r="EG17" s="130"/>
      <c r="EH17" s="130"/>
      <c r="EI17" s="130"/>
      <c r="EJ17" s="130"/>
      <c r="EK17" s="130"/>
      <c r="EL17" s="130"/>
      <c r="EM17" s="130"/>
      <c r="EN17" s="130"/>
      <c r="EO17" s="130"/>
      <c r="EP17" s="130"/>
      <c r="EQ17" s="130"/>
      <c r="ER17" s="130"/>
      <c r="ES17" s="130"/>
      <c r="ET17" s="130"/>
      <c r="EU17" s="130"/>
      <c r="EV17" s="130"/>
      <c r="EW17" s="130"/>
      <c r="EX17" s="130"/>
      <c r="EY17" s="130"/>
      <c r="EZ17" s="130"/>
      <c r="FA17" s="130"/>
      <c r="FB17" s="130"/>
      <c r="FC17" s="130"/>
      <c r="FD17" s="130"/>
      <c r="FE17" s="130"/>
      <c r="FF17" s="130"/>
      <c r="FG17" s="130"/>
      <c r="FH17" s="130"/>
      <c r="FI17" s="130"/>
      <c r="FJ17" s="130"/>
      <c r="FK17" s="130"/>
      <c r="FL17" s="130"/>
      <c r="FM17" s="130"/>
      <c r="FN17" s="130"/>
      <c r="FO17" s="130"/>
      <c r="FP17" s="130"/>
      <c r="FQ17" s="130"/>
      <c r="FR17" s="130"/>
      <c r="FS17" s="130"/>
      <c r="FT17" s="154"/>
      <c r="FU17" s="154"/>
      <c r="FV17" s="154"/>
      <c r="FW17" s="154"/>
      <c r="FX17" s="154"/>
      <c r="FY17" s="154"/>
      <c r="FZ17" s="154"/>
      <c r="GA17" s="154"/>
      <c r="GB17" s="154"/>
    </row>
    <row r="18" spans="1:184" s="3" customFormat="1" ht="24.95" customHeight="1">
      <c r="A18" s="12" t="s">
        <v>19</v>
      </c>
      <c r="B18" s="130">
        <v>400</v>
      </c>
      <c r="C18" s="130"/>
      <c r="D18" s="130"/>
      <c r="E18" s="130"/>
      <c r="F18" s="130"/>
      <c r="G18" s="130"/>
      <c r="H18" s="130">
        <v>240</v>
      </c>
      <c r="I18" s="130"/>
      <c r="J18" s="130"/>
      <c r="K18" s="130">
        <v>480</v>
      </c>
      <c r="L18" s="130"/>
      <c r="M18" s="130"/>
      <c r="N18" s="130">
        <v>746</v>
      </c>
      <c r="O18" s="130"/>
      <c r="P18" s="130"/>
      <c r="Q18" s="130">
        <v>506</v>
      </c>
      <c r="R18" s="130"/>
      <c r="S18" s="130"/>
      <c r="T18" s="130">
        <v>824</v>
      </c>
      <c r="U18" s="130"/>
      <c r="V18" s="130"/>
      <c r="W18" s="130">
        <v>845</v>
      </c>
      <c r="X18" s="130"/>
      <c r="Y18" s="130"/>
      <c r="Z18" s="130">
        <v>1052</v>
      </c>
      <c r="AA18" s="130"/>
      <c r="AB18" s="130"/>
      <c r="AC18" s="130">
        <v>638</v>
      </c>
      <c r="AD18" s="130"/>
      <c r="AE18" s="130"/>
      <c r="AF18" s="130">
        <v>880</v>
      </c>
      <c r="AG18" s="130"/>
      <c r="AH18" s="130"/>
      <c r="AI18" s="130">
        <v>641</v>
      </c>
      <c r="AJ18" s="130"/>
      <c r="AK18" s="130"/>
      <c r="AL18" s="130">
        <v>115</v>
      </c>
      <c r="AM18" s="130"/>
      <c r="AN18" s="130"/>
      <c r="AO18" s="130">
        <v>621</v>
      </c>
      <c r="AP18" s="130"/>
      <c r="AQ18" s="130"/>
      <c r="AR18" s="130">
        <v>1067</v>
      </c>
      <c r="AS18" s="130"/>
      <c r="AT18" s="130"/>
      <c r="AU18" s="130">
        <v>547</v>
      </c>
      <c r="AV18" s="130"/>
      <c r="AW18" s="130"/>
      <c r="AX18" s="130">
        <v>582</v>
      </c>
      <c r="AY18" s="130"/>
      <c r="AZ18" s="130"/>
      <c r="BA18" s="130">
        <v>406</v>
      </c>
      <c r="BB18" s="130"/>
      <c r="BC18" s="130"/>
      <c r="BD18" s="130">
        <v>586</v>
      </c>
      <c r="BE18" s="130"/>
      <c r="BF18" s="130"/>
      <c r="BG18" s="130">
        <v>416</v>
      </c>
      <c r="BH18" s="130"/>
      <c r="BI18" s="130"/>
      <c r="BJ18" s="130">
        <v>597</v>
      </c>
      <c r="BK18" s="130"/>
      <c r="BL18" s="130"/>
      <c r="BM18" s="130">
        <v>390</v>
      </c>
      <c r="BN18" s="130"/>
      <c r="BO18" s="130"/>
      <c r="BP18" s="130">
        <v>579</v>
      </c>
      <c r="BQ18" s="130"/>
      <c r="BR18" s="130"/>
      <c r="BS18" s="130">
        <v>432</v>
      </c>
      <c r="BT18" s="130"/>
      <c r="BU18" s="130"/>
      <c r="BV18" s="130">
        <v>681</v>
      </c>
      <c r="BW18" s="130"/>
      <c r="BX18" s="130"/>
      <c r="BY18" s="130">
        <v>202</v>
      </c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  <c r="CT18" s="130"/>
      <c r="CU18" s="130"/>
      <c r="CV18" s="130"/>
      <c r="CW18" s="130"/>
      <c r="CX18" s="130"/>
      <c r="CY18" s="130"/>
      <c r="CZ18" s="130"/>
      <c r="DA18" s="130"/>
      <c r="DB18" s="130"/>
      <c r="DC18" s="130"/>
      <c r="DD18" s="130"/>
      <c r="DE18" s="130"/>
      <c r="DF18" s="130"/>
      <c r="DG18" s="130"/>
      <c r="DH18" s="130"/>
      <c r="DI18" s="130"/>
      <c r="DJ18" s="130"/>
      <c r="DK18" s="130"/>
      <c r="DL18" s="130"/>
      <c r="DM18" s="130"/>
      <c r="DN18" s="130"/>
      <c r="DO18" s="130"/>
      <c r="DP18" s="130"/>
      <c r="DQ18" s="130"/>
      <c r="DR18" s="130"/>
      <c r="DS18" s="130"/>
      <c r="DT18" s="130"/>
      <c r="DU18" s="130"/>
      <c r="DV18" s="130"/>
      <c r="DW18" s="130"/>
      <c r="DX18" s="130"/>
      <c r="DY18" s="130"/>
      <c r="DZ18" s="130"/>
      <c r="EA18" s="130"/>
      <c r="EB18" s="130"/>
      <c r="EC18" s="130"/>
      <c r="ED18" s="130"/>
      <c r="EE18" s="130"/>
      <c r="EF18" s="130"/>
      <c r="EG18" s="130"/>
      <c r="EH18" s="130"/>
      <c r="EI18" s="130"/>
      <c r="EJ18" s="130"/>
      <c r="EK18" s="130"/>
      <c r="EL18" s="130"/>
      <c r="EM18" s="130"/>
      <c r="EN18" s="130"/>
      <c r="EO18" s="130"/>
      <c r="EP18" s="130"/>
      <c r="EQ18" s="130"/>
      <c r="ER18" s="130"/>
      <c r="ES18" s="130"/>
      <c r="ET18" s="130"/>
      <c r="EU18" s="130"/>
      <c r="EV18" s="130"/>
      <c r="EW18" s="130"/>
      <c r="EX18" s="130"/>
      <c r="EY18" s="130"/>
      <c r="EZ18" s="130"/>
      <c r="FA18" s="130"/>
      <c r="FB18" s="130"/>
      <c r="FC18" s="130"/>
      <c r="FD18" s="130"/>
      <c r="FE18" s="130"/>
      <c r="FF18" s="130"/>
      <c r="FG18" s="130"/>
      <c r="FH18" s="130"/>
      <c r="FI18" s="130"/>
      <c r="FJ18" s="130"/>
      <c r="FK18" s="130"/>
      <c r="FL18" s="130"/>
      <c r="FM18" s="130"/>
      <c r="FN18" s="130"/>
      <c r="FO18" s="130"/>
      <c r="FP18" s="130"/>
      <c r="FQ18" s="130"/>
      <c r="FR18" s="130"/>
      <c r="FS18" s="130"/>
      <c r="FT18" s="154"/>
      <c r="FU18" s="154"/>
      <c r="FV18" s="154"/>
      <c r="FW18" s="154"/>
      <c r="FX18" s="154"/>
      <c r="FY18" s="154"/>
      <c r="FZ18" s="154"/>
      <c r="GA18" s="154"/>
      <c r="GB18" s="154"/>
    </row>
    <row r="19" spans="1:184" s="3" customFormat="1" ht="24.95" customHeight="1">
      <c r="A19" s="12" t="s">
        <v>23</v>
      </c>
      <c r="B19" s="130">
        <v>10</v>
      </c>
      <c r="C19" s="130"/>
      <c r="D19" s="130"/>
      <c r="E19" s="130"/>
      <c r="F19" s="130"/>
      <c r="G19" s="130"/>
      <c r="H19" s="130">
        <v>10</v>
      </c>
      <c r="I19" s="130"/>
      <c r="J19" s="130"/>
      <c r="K19" s="130">
        <v>30</v>
      </c>
      <c r="L19" s="130"/>
      <c r="M19" s="130"/>
      <c r="N19" s="130">
        <v>42</v>
      </c>
      <c r="O19" s="130"/>
      <c r="P19" s="130"/>
      <c r="Q19" s="130">
        <v>52</v>
      </c>
      <c r="R19" s="130"/>
      <c r="S19" s="130"/>
      <c r="T19" s="130">
        <v>0</v>
      </c>
      <c r="U19" s="130"/>
      <c r="V19" s="130"/>
      <c r="W19" s="130">
        <v>32</v>
      </c>
      <c r="X19" s="130"/>
      <c r="Y19" s="130"/>
      <c r="Z19" s="130">
        <v>22</v>
      </c>
      <c r="AA19" s="130"/>
      <c r="AB19" s="130"/>
      <c r="AC19" s="130">
        <v>43</v>
      </c>
      <c r="AD19" s="130"/>
      <c r="AE19" s="130"/>
      <c r="AF19" s="130">
        <v>43</v>
      </c>
      <c r="AG19" s="130"/>
      <c r="AH19" s="130"/>
      <c r="AI19" s="130">
        <v>65</v>
      </c>
      <c r="AJ19" s="130"/>
      <c r="AK19" s="130"/>
      <c r="AL19" s="130">
        <v>21</v>
      </c>
      <c r="AM19" s="130"/>
      <c r="AN19" s="130"/>
      <c r="AO19" s="130">
        <v>43</v>
      </c>
      <c r="AP19" s="130"/>
      <c r="AQ19" s="130"/>
      <c r="AR19" s="130">
        <v>43</v>
      </c>
      <c r="AS19" s="130"/>
      <c r="AT19" s="130"/>
      <c r="AU19" s="130">
        <v>65</v>
      </c>
      <c r="AV19" s="130"/>
      <c r="AW19" s="130"/>
      <c r="AX19" s="130">
        <v>21</v>
      </c>
      <c r="AY19" s="130"/>
      <c r="AZ19" s="130"/>
      <c r="BA19" s="130">
        <v>43</v>
      </c>
      <c r="BB19" s="130"/>
      <c r="BC19" s="130"/>
      <c r="BD19" s="130">
        <v>43</v>
      </c>
      <c r="BE19" s="130"/>
      <c r="BF19" s="130"/>
      <c r="BG19" s="130">
        <v>65</v>
      </c>
      <c r="BH19" s="130"/>
      <c r="BI19" s="130"/>
      <c r="BJ19" s="130">
        <v>44</v>
      </c>
      <c r="BK19" s="130"/>
      <c r="BL19" s="130"/>
      <c r="BM19" s="130">
        <v>66</v>
      </c>
      <c r="BN19" s="130"/>
      <c r="BO19" s="130"/>
      <c r="BP19" s="130">
        <v>66</v>
      </c>
      <c r="BQ19" s="130"/>
      <c r="BR19" s="130"/>
      <c r="BS19" s="130">
        <v>88</v>
      </c>
      <c r="BT19" s="130"/>
      <c r="BU19" s="130"/>
      <c r="BV19" s="130">
        <v>88</v>
      </c>
      <c r="BW19" s="130"/>
      <c r="BX19" s="130"/>
      <c r="BY19" s="130">
        <v>74</v>
      </c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  <c r="CT19" s="130"/>
      <c r="CU19" s="130"/>
      <c r="CV19" s="130"/>
      <c r="CW19" s="130"/>
      <c r="CX19" s="130"/>
      <c r="CY19" s="130"/>
      <c r="CZ19" s="130"/>
      <c r="DA19" s="130"/>
      <c r="DB19" s="130"/>
      <c r="DC19" s="130"/>
      <c r="DD19" s="130"/>
      <c r="DE19" s="130"/>
      <c r="DF19" s="130"/>
      <c r="DG19" s="130"/>
      <c r="DH19" s="130"/>
      <c r="DI19" s="130"/>
      <c r="DJ19" s="130"/>
      <c r="DK19" s="130"/>
      <c r="DL19" s="130"/>
      <c r="DM19" s="130"/>
      <c r="DN19" s="130"/>
      <c r="DO19" s="130"/>
      <c r="DP19" s="130"/>
      <c r="DQ19" s="130"/>
      <c r="DR19" s="130"/>
      <c r="DS19" s="130"/>
      <c r="DT19" s="130"/>
      <c r="DU19" s="130"/>
      <c r="DV19" s="130"/>
      <c r="DW19" s="130"/>
      <c r="DX19" s="130"/>
      <c r="DY19" s="130"/>
      <c r="DZ19" s="130"/>
      <c r="EA19" s="130"/>
      <c r="EB19" s="130"/>
      <c r="EC19" s="130"/>
      <c r="ED19" s="130"/>
      <c r="EE19" s="130"/>
      <c r="EF19" s="130"/>
      <c r="EG19" s="130"/>
      <c r="EH19" s="130"/>
      <c r="EI19" s="130"/>
      <c r="EJ19" s="130"/>
      <c r="EK19" s="130"/>
      <c r="EL19" s="130"/>
      <c r="EM19" s="130"/>
      <c r="EN19" s="130"/>
      <c r="EO19" s="130"/>
      <c r="EP19" s="130"/>
      <c r="EQ19" s="130"/>
      <c r="ER19" s="130"/>
      <c r="ES19" s="130"/>
      <c r="ET19" s="130"/>
      <c r="EU19" s="130"/>
      <c r="EV19" s="130"/>
      <c r="EW19" s="130"/>
      <c r="EX19" s="130"/>
      <c r="EY19" s="130"/>
      <c r="EZ19" s="130"/>
      <c r="FA19" s="130"/>
      <c r="FB19" s="130"/>
      <c r="FC19" s="130"/>
      <c r="FD19" s="130"/>
      <c r="FE19" s="130"/>
      <c r="FF19" s="130"/>
      <c r="FG19" s="130"/>
      <c r="FH19" s="130"/>
      <c r="FI19" s="130"/>
      <c r="FJ19" s="130"/>
      <c r="FK19" s="130"/>
      <c r="FL19" s="130"/>
      <c r="FM19" s="130"/>
      <c r="FN19" s="130"/>
      <c r="FO19" s="130"/>
      <c r="FP19" s="130"/>
      <c r="FQ19" s="130"/>
      <c r="FR19" s="130"/>
      <c r="FS19" s="130"/>
      <c r="FT19" s="154"/>
      <c r="FU19" s="154"/>
      <c r="FV19" s="154"/>
      <c r="FW19" s="154" t="s">
        <v>99</v>
      </c>
      <c r="FX19" s="154"/>
      <c r="FY19" s="154"/>
      <c r="FZ19" s="154"/>
      <c r="GA19" s="154"/>
      <c r="GB19" s="154"/>
    </row>
    <row r="20" spans="1:184" s="3" customFormat="1" ht="24.95" customHeight="1">
      <c r="A20" s="12" t="s">
        <v>15</v>
      </c>
      <c r="B20" s="130">
        <v>0</v>
      </c>
      <c r="C20" s="130"/>
      <c r="D20" s="130"/>
      <c r="E20" s="130"/>
      <c r="F20" s="130"/>
      <c r="G20" s="130"/>
      <c r="H20" s="130">
        <v>0</v>
      </c>
      <c r="I20" s="130"/>
      <c r="J20" s="130"/>
      <c r="K20" s="130">
        <v>0</v>
      </c>
      <c r="L20" s="130"/>
      <c r="M20" s="130"/>
      <c r="N20" s="130">
        <v>0</v>
      </c>
      <c r="O20" s="130"/>
      <c r="P20" s="130"/>
      <c r="Q20" s="130">
        <v>0</v>
      </c>
      <c r="R20" s="130"/>
      <c r="S20" s="130"/>
      <c r="T20" s="130">
        <v>0</v>
      </c>
      <c r="U20" s="130"/>
      <c r="V20" s="130"/>
      <c r="W20" s="130">
        <v>0</v>
      </c>
      <c r="X20" s="130"/>
      <c r="Y20" s="130"/>
      <c r="Z20" s="130">
        <v>55</v>
      </c>
      <c r="AA20" s="130"/>
      <c r="AB20" s="130"/>
      <c r="AC20" s="130">
        <v>0</v>
      </c>
      <c r="AD20" s="130"/>
      <c r="AE20" s="130"/>
      <c r="AF20" s="130">
        <v>130</v>
      </c>
      <c r="AG20" s="130"/>
      <c r="AH20" s="130"/>
      <c r="AI20" s="130">
        <v>162</v>
      </c>
      <c r="AJ20" s="130"/>
      <c r="AK20" s="130"/>
      <c r="AL20" s="130">
        <v>66</v>
      </c>
      <c r="AM20" s="130"/>
      <c r="AN20" s="130"/>
      <c r="AO20" s="130">
        <v>98</v>
      </c>
      <c r="AP20" s="130"/>
      <c r="AQ20" s="130"/>
      <c r="AR20" s="130">
        <v>66</v>
      </c>
      <c r="AS20" s="130"/>
      <c r="AT20" s="130"/>
      <c r="AU20" s="130">
        <v>99</v>
      </c>
      <c r="AV20" s="130"/>
      <c r="AW20" s="130"/>
      <c r="AX20" s="130">
        <v>66</v>
      </c>
      <c r="AY20" s="130"/>
      <c r="AZ20" s="130"/>
      <c r="BA20" s="130">
        <v>99</v>
      </c>
      <c r="BB20" s="130"/>
      <c r="BC20" s="130"/>
      <c r="BD20" s="130">
        <v>63</v>
      </c>
      <c r="BE20" s="130"/>
      <c r="BF20" s="130"/>
      <c r="BG20" s="130">
        <v>96</v>
      </c>
      <c r="BH20" s="130"/>
      <c r="BI20" s="130"/>
      <c r="BJ20" s="130">
        <v>66</v>
      </c>
      <c r="BK20" s="130"/>
      <c r="BL20" s="130"/>
      <c r="BM20" s="130">
        <v>99</v>
      </c>
      <c r="BN20" s="130"/>
      <c r="BO20" s="130"/>
      <c r="BP20" s="130">
        <v>66</v>
      </c>
      <c r="BQ20" s="130"/>
      <c r="BR20" s="130"/>
      <c r="BS20" s="130">
        <v>99</v>
      </c>
      <c r="BT20" s="130"/>
      <c r="BU20" s="130"/>
      <c r="BV20" s="130">
        <v>66</v>
      </c>
      <c r="BW20" s="130"/>
      <c r="BX20" s="130"/>
      <c r="BY20" s="130">
        <v>99</v>
      </c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  <c r="CT20" s="130"/>
      <c r="CU20" s="130"/>
      <c r="CV20" s="130"/>
      <c r="CW20" s="130"/>
      <c r="CX20" s="130"/>
      <c r="CY20" s="130"/>
      <c r="CZ20" s="130"/>
      <c r="DA20" s="130"/>
      <c r="DB20" s="130"/>
      <c r="DC20" s="130"/>
      <c r="DD20" s="130"/>
      <c r="DE20" s="130"/>
      <c r="DF20" s="130"/>
      <c r="DG20" s="130"/>
      <c r="DH20" s="130"/>
      <c r="DI20" s="130"/>
      <c r="DJ20" s="130"/>
      <c r="DK20" s="130"/>
      <c r="DL20" s="130"/>
      <c r="DM20" s="130"/>
      <c r="DN20" s="130"/>
      <c r="DO20" s="130"/>
      <c r="DP20" s="130"/>
      <c r="DQ20" s="130"/>
      <c r="DR20" s="130"/>
      <c r="DS20" s="130"/>
      <c r="DT20" s="130"/>
      <c r="DU20" s="130"/>
      <c r="DV20" s="130"/>
      <c r="DW20" s="130"/>
      <c r="DX20" s="130"/>
      <c r="DY20" s="130"/>
      <c r="DZ20" s="130"/>
      <c r="EA20" s="130"/>
      <c r="EB20" s="130"/>
      <c r="EC20" s="130"/>
      <c r="ED20" s="130"/>
      <c r="EE20" s="130"/>
      <c r="EF20" s="130"/>
      <c r="EG20" s="130"/>
      <c r="EH20" s="130"/>
      <c r="EI20" s="130"/>
      <c r="EJ20" s="130"/>
      <c r="EK20" s="130"/>
      <c r="EL20" s="130"/>
      <c r="EM20" s="130"/>
      <c r="EN20" s="130"/>
      <c r="EO20" s="130"/>
      <c r="EP20" s="130"/>
      <c r="EQ20" s="130"/>
      <c r="ER20" s="130"/>
      <c r="ES20" s="130"/>
      <c r="ET20" s="130"/>
      <c r="EU20" s="130"/>
      <c r="EV20" s="130"/>
      <c r="EW20" s="130"/>
      <c r="EX20" s="130"/>
      <c r="EY20" s="130"/>
      <c r="EZ20" s="130"/>
      <c r="FA20" s="130"/>
      <c r="FB20" s="130"/>
      <c r="FC20" s="130"/>
      <c r="FD20" s="130"/>
      <c r="FE20" s="130"/>
      <c r="FF20" s="130"/>
      <c r="FG20" s="130"/>
      <c r="FH20" s="130"/>
      <c r="FI20" s="130"/>
      <c r="FJ20" s="130"/>
      <c r="FK20" s="130"/>
      <c r="FL20" s="130"/>
      <c r="FM20" s="130"/>
      <c r="FN20" s="130"/>
      <c r="FO20" s="130"/>
      <c r="FP20" s="130"/>
      <c r="FQ20" s="130"/>
      <c r="FR20" s="130"/>
      <c r="FS20" s="130"/>
      <c r="FT20" s="154"/>
      <c r="FU20" s="154"/>
      <c r="FV20" s="154"/>
      <c r="FW20" s="154"/>
      <c r="FX20" s="154"/>
      <c r="FY20" s="154"/>
      <c r="FZ20" s="154"/>
      <c r="GA20" s="154"/>
      <c r="GB20" s="154"/>
    </row>
    <row r="21" spans="1:184" s="3" customFormat="1" ht="24.95" customHeight="1">
      <c r="A21" s="12" t="s">
        <v>20</v>
      </c>
      <c r="B21" s="130">
        <v>0</v>
      </c>
      <c r="C21" s="130"/>
      <c r="D21" s="130"/>
      <c r="E21" s="130"/>
      <c r="F21" s="130"/>
      <c r="G21" s="130"/>
      <c r="H21" s="130">
        <v>0</v>
      </c>
      <c r="I21" s="130"/>
      <c r="J21" s="130"/>
      <c r="K21" s="130">
        <v>0</v>
      </c>
      <c r="L21" s="130"/>
      <c r="M21" s="130"/>
      <c r="N21" s="130">
        <v>0</v>
      </c>
      <c r="O21" s="130"/>
      <c r="P21" s="130"/>
      <c r="Q21" s="130">
        <v>0</v>
      </c>
      <c r="R21" s="130"/>
      <c r="S21" s="130"/>
      <c r="T21" s="130">
        <v>0</v>
      </c>
      <c r="U21" s="130"/>
      <c r="V21" s="130"/>
      <c r="W21" s="130"/>
      <c r="X21" s="130"/>
      <c r="Y21" s="130"/>
      <c r="Z21" s="130">
        <v>405</v>
      </c>
      <c r="AA21" s="130"/>
      <c r="AB21" s="130"/>
      <c r="AC21" s="130">
        <v>1080</v>
      </c>
      <c r="AD21" s="130"/>
      <c r="AE21" s="130"/>
      <c r="AF21" s="130">
        <v>2042</v>
      </c>
      <c r="AG21" s="130"/>
      <c r="AH21" s="130"/>
      <c r="AI21" s="130">
        <v>1939</v>
      </c>
      <c r="AJ21" s="130"/>
      <c r="AK21" s="130"/>
      <c r="AL21" s="130">
        <v>3258</v>
      </c>
      <c r="AM21" s="130"/>
      <c r="AN21" s="130"/>
      <c r="AO21" s="130">
        <v>2568</v>
      </c>
      <c r="AP21" s="130"/>
      <c r="AQ21" s="130"/>
      <c r="AR21" s="130">
        <v>4048</v>
      </c>
      <c r="AS21" s="130"/>
      <c r="AT21" s="130"/>
      <c r="AU21" s="130">
        <v>2969</v>
      </c>
      <c r="AV21" s="130"/>
      <c r="AW21" s="130"/>
      <c r="AX21" s="130">
        <v>4227</v>
      </c>
      <c r="AY21" s="130"/>
      <c r="AZ21" s="130"/>
      <c r="BA21" s="130">
        <v>2668</v>
      </c>
      <c r="BB21" s="130"/>
      <c r="BC21" s="130"/>
      <c r="BD21" s="130">
        <v>1901</v>
      </c>
      <c r="BE21" s="130"/>
      <c r="BF21" s="130"/>
      <c r="BG21" s="130">
        <v>2507</v>
      </c>
      <c r="BH21" s="130"/>
      <c r="BI21" s="130"/>
      <c r="BJ21" s="130">
        <v>3607</v>
      </c>
      <c r="BK21" s="130"/>
      <c r="BL21" s="130"/>
      <c r="BM21" s="130">
        <v>2744</v>
      </c>
      <c r="BN21" s="130"/>
      <c r="BO21" s="130"/>
      <c r="BP21" s="130">
        <v>1757</v>
      </c>
      <c r="BQ21" s="130"/>
      <c r="BR21" s="130"/>
      <c r="BS21" s="130">
        <v>2569</v>
      </c>
      <c r="BT21" s="130"/>
      <c r="BU21" s="130"/>
      <c r="BV21" s="130">
        <v>2193</v>
      </c>
      <c r="BW21" s="130"/>
      <c r="BX21" s="130"/>
      <c r="BY21" s="130">
        <v>2356</v>
      </c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  <c r="CT21" s="130"/>
      <c r="CU21" s="130"/>
      <c r="CV21" s="130"/>
      <c r="CW21" s="130"/>
      <c r="CX21" s="130"/>
      <c r="CY21" s="130"/>
      <c r="CZ21" s="130"/>
      <c r="DA21" s="130"/>
      <c r="DB21" s="130"/>
      <c r="DC21" s="130"/>
      <c r="DD21" s="130"/>
      <c r="DE21" s="130"/>
      <c r="DF21" s="130"/>
      <c r="DG21" s="130"/>
      <c r="DH21" s="130"/>
      <c r="DI21" s="130"/>
      <c r="DJ21" s="130"/>
      <c r="DK21" s="130"/>
      <c r="DL21" s="130"/>
      <c r="DM21" s="130"/>
      <c r="DN21" s="130"/>
      <c r="DO21" s="130"/>
      <c r="DP21" s="130"/>
      <c r="DQ21" s="130"/>
      <c r="DR21" s="130"/>
      <c r="DS21" s="130"/>
      <c r="DT21" s="130"/>
      <c r="DU21" s="130"/>
      <c r="DV21" s="130"/>
      <c r="DW21" s="130"/>
      <c r="DX21" s="130"/>
      <c r="DY21" s="130"/>
      <c r="DZ21" s="130"/>
      <c r="EA21" s="130"/>
      <c r="EB21" s="130"/>
      <c r="EC21" s="130"/>
      <c r="ED21" s="130"/>
      <c r="EE21" s="130"/>
      <c r="EF21" s="130"/>
      <c r="EG21" s="130"/>
      <c r="EH21" s="130"/>
      <c r="EI21" s="130"/>
      <c r="EJ21" s="130"/>
      <c r="EK21" s="130"/>
      <c r="EL21" s="130"/>
      <c r="EM21" s="130"/>
      <c r="EN21" s="130"/>
      <c r="EO21" s="130"/>
      <c r="EP21" s="130"/>
      <c r="EQ21" s="130"/>
      <c r="ER21" s="130"/>
      <c r="ES21" s="130"/>
      <c r="ET21" s="130"/>
      <c r="EU21" s="130"/>
      <c r="EV21" s="130"/>
      <c r="EW21" s="130"/>
      <c r="EX21" s="130"/>
      <c r="EY21" s="130"/>
      <c r="EZ21" s="130"/>
      <c r="FA21" s="130"/>
      <c r="FB21" s="130"/>
      <c r="FC21" s="130"/>
      <c r="FD21" s="130"/>
      <c r="FE21" s="130"/>
      <c r="FF21" s="130"/>
      <c r="FG21" s="130"/>
      <c r="FH21" s="130"/>
      <c r="FI21" s="130"/>
      <c r="FJ21" s="130"/>
      <c r="FK21" s="130"/>
      <c r="FL21" s="130"/>
      <c r="FM21" s="130"/>
      <c r="FN21" s="130"/>
      <c r="FO21" s="130"/>
      <c r="FP21" s="130"/>
      <c r="FQ21" s="130"/>
      <c r="FR21" s="130"/>
      <c r="FS21" s="130"/>
      <c r="FT21" s="154"/>
      <c r="FU21" s="154"/>
      <c r="FV21" s="154"/>
      <c r="FW21" s="154"/>
      <c r="FX21" s="154"/>
      <c r="FY21" s="154"/>
      <c r="FZ21" s="154"/>
      <c r="GA21" s="154"/>
      <c r="GB21" s="154"/>
    </row>
    <row r="22" spans="1:184" s="3" customFormat="1" ht="24.95" customHeight="1">
      <c r="A22" s="8" t="s">
        <v>32</v>
      </c>
      <c r="B22" s="111"/>
      <c r="C22" s="111"/>
      <c r="D22" s="105">
        <f>+(B22+C22)/B8</f>
        <v>0</v>
      </c>
      <c r="E22" s="111"/>
      <c r="F22" s="111"/>
      <c r="G22" s="105" t="e">
        <f>+(E22+F22)/E8</f>
        <v>#DIV/0!</v>
      </c>
      <c r="H22" s="111">
        <v>3</v>
      </c>
      <c r="I22" s="111"/>
      <c r="J22" s="105">
        <f>+(H22+I22)/H8</f>
        <v>5.4249547920433997E-3</v>
      </c>
      <c r="K22" s="111"/>
      <c r="L22" s="111"/>
      <c r="M22" s="105">
        <f>+(K22+L22)/K8</f>
        <v>0</v>
      </c>
      <c r="N22" s="111">
        <v>7</v>
      </c>
      <c r="O22" s="111"/>
      <c r="P22" s="105">
        <f>+(N22+O22)/N8</f>
        <v>9.1503267973856214E-3</v>
      </c>
      <c r="Q22" s="111">
        <v>2</v>
      </c>
      <c r="R22" s="111"/>
      <c r="S22" s="105">
        <f>+(Q22+R22)/Q8</f>
        <v>3.6231884057971015E-3</v>
      </c>
      <c r="T22" s="111">
        <v>4</v>
      </c>
      <c r="U22" s="111"/>
      <c r="V22" s="105">
        <f>+(T22+U22)/T8</f>
        <v>4.140786749482402E-3</v>
      </c>
      <c r="W22" s="111">
        <v>7</v>
      </c>
      <c r="X22" s="111"/>
      <c r="Y22" s="105">
        <f>+(W22+X22)/W8</f>
        <v>7.462686567164179E-3</v>
      </c>
      <c r="Z22" s="111">
        <v>3</v>
      </c>
      <c r="AA22" s="111">
        <v>25</v>
      </c>
      <c r="AB22" s="105">
        <f>+(Z22+AA22)/Z8</f>
        <v>2.4137931034482758E-2</v>
      </c>
      <c r="AC22" s="111">
        <v>9</v>
      </c>
      <c r="AD22" s="111">
        <v>20</v>
      </c>
      <c r="AE22" s="105">
        <f>+(AC22+AD22)/AC8</f>
        <v>2.6173285198555957E-2</v>
      </c>
      <c r="AF22" s="111">
        <v>5</v>
      </c>
      <c r="AG22" s="111">
        <v>19</v>
      </c>
      <c r="AH22" s="105">
        <f>+(AF22+AG22)/AF8</f>
        <v>2.0654044750430294E-2</v>
      </c>
      <c r="AI22" s="111">
        <v>7</v>
      </c>
      <c r="AJ22" s="111">
        <v>20</v>
      </c>
      <c r="AK22" s="105">
        <f>+(AI22+AJ22)/AI8</f>
        <v>2.4412296564195298E-2</v>
      </c>
      <c r="AL22" s="111">
        <v>8</v>
      </c>
      <c r="AM22" s="111">
        <v>21</v>
      </c>
      <c r="AN22" s="105">
        <f>+(AL22+AM22)/AL8</f>
        <v>2.5043177892918825E-2</v>
      </c>
      <c r="AO22" s="111">
        <v>20</v>
      </c>
      <c r="AP22" s="111">
        <v>20</v>
      </c>
      <c r="AQ22" s="105">
        <f>+(AO22+AP22)/AO8</f>
        <v>3.3444816053511704E-2</v>
      </c>
      <c r="AR22" s="111">
        <v>7</v>
      </c>
      <c r="AS22" s="111">
        <v>15</v>
      </c>
      <c r="AT22" s="105">
        <f>+(AR22+AS22)/AR8</f>
        <v>1.9180470793374021E-2</v>
      </c>
      <c r="AU22" s="111">
        <v>12</v>
      </c>
      <c r="AV22" s="111">
        <v>19</v>
      </c>
      <c r="AW22" s="105">
        <f>+(AU22+AV22)/AU8</f>
        <v>2.6160337552742614E-2</v>
      </c>
      <c r="AX22" s="111">
        <v>7</v>
      </c>
      <c r="AY22" s="111">
        <v>16</v>
      </c>
      <c r="AZ22" s="105">
        <f>+(AX22+AY22)/AX8</f>
        <v>2.0210896309314587E-2</v>
      </c>
      <c r="BA22" s="111">
        <v>14</v>
      </c>
      <c r="BB22" s="111">
        <v>7</v>
      </c>
      <c r="BC22" s="105">
        <f>+(BA22+BB22)/BA8</f>
        <v>1.7918088737201365E-2</v>
      </c>
      <c r="BD22" s="111">
        <v>10</v>
      </c>
      <c r="BE22" s="111">
        <v>4</v>
      </c>
      <c r="BF22" s="105">
        <f>+(BD22+BE22)/BD8</f>
        <v>1.1864406779661017E-2</v>
      </c>
      <c r="BG22" s="111">
        <v>7</v>
      </c>
      <c r="BH22" s="111">
        <v>7</v>
      </c>
      <c r="BI22" s="105">
        <f>+(BG22+BH22)/BG8</f>
        <v>1.1904761904761904E-2</v>
      </c>
      <c r="BJ22" s="111">
        <v>6</v>
      </c>
      <c r="BK22" s="111">
        <v>9</v>
      </c>
      <c r="BL22" s="105">
        <f>+(BJ22+BK22)/BJ8</f>
        <v>1.2647554806070826E-2</v>
      </c>
      <c r="BM22" s="111">
        <v>19</v>
      </c>
      <c r="BN22" s="111">
        <v>13</v>
      </c>
      <c r="BO22" s="105">
        <f>+(BM22+BN22)/BM8</f>
        <v>2.6711185308848081E-2</v>
      </c>
      <c r="BP22" s="111">
        <v>2</v>
      </c>
      <c r="BQ22" s="111">
        <v>5</v>
      </c>
      <c r="BR22" s="105">
        <f>+(BP22+BQ22)/BP8</f>
        <v>5.8724832214765103E-3</v>
      </c>
      <c r="BS22" s="111">
        <v>6</v>
      </c>
      <c r="BT22" s="111">
        <v>8</v>
      </c>
      <c r="BU22" s="105">
        <f>+(BS22+BT22)/BS8</f>
        <v>1.1637572734829594E-2</v>
      </c>
      <c r="BV22" s="111">
        <v>2</v>
      </c>
      <c r="BW22" s="111">
        <v>10</v>
      </c>
      <c r="BX22" s="105">
        <f>+(BV22+BW22)/BV8</f>
        <v>1.0425716768027803E-2</v>
      </c>
      <c r="BY22" s="111">
        <v>4</v>
      </c>
      <c r="BZ22" s="111">
        <v>9</v>
      </c>
      <c r="CA22" s="105">
        <f>+(BY22+BZ22)/BY8</f>
        <v>1.4606741573033709E-2</v>
      </c>
      <c r="CB22" s="111"/>
      <c r="CC22" s="111"/>
      <c r="CD22" s="105" t="e">
        <f>+(CB22+CC22)/CB8</f>
        <v>#DIV/0!</v>
      </c>
      <c r="CE22" s="111"/>
      <c r="CF22" s="111"/>
      <c r="CG22" s="105" t="e">
        <f>+(CE22+CF22)/CE8</f>
        <v>#DIV/0!</v>
      </c>
      <c r="CH22" s="111"/>
      <c r="CI22" s="111"/>
      <c r="CJ22" s="105" t="e">
        <f>+(CH22+CI22)/CH8</f>
        <v>#DIV/0!</v>
      </c>
      <c r="CK22" s="111"/>
      <c r="CL22" s="111"/>
      <c r="CM22" s="105" t="e">
        <f>+(CK22+CL22)/CK8</f>
        <v>#DIV/0!</v>
      </c>
      <c r="CN22" s="111"/>
      <c r="CO22" s="111"/>
      <c r="CP22" s="105" t="e">
        <f>+(CN22+CO22)/CN8</f>
        <v>#DIV/0!</v>
      </c>
      <c r="CQ22" s="111"/>
      <c r="CR22" s="111"/>
      <c r="CS22" s="105" t="e">
        <f>+(CQ22+CR22)/CQ8</f>
        <v>#DIV/0!</v>
      </c>
      <c r="CT22" s="111"/>
      <c r="CU22" s="111"/>
      <c r="CV22" s="105" t="e">
        <f>+(CT22+CU22)/CT8</f>
        <v>#DIV/0!</v>
      </c>
      <c r="CW22" s="111"/>
      <c r="CX22" s="111"/>
      <c r="CY22" s="105" t="e">
        <f>+(CW22+CX22)/CW8</f>
        <v>#DIV/0!</v>
      </c>
      <c r="CZ22" s="111"/>
      <c r="DA22" s="111"/>
      <c r="DB22" s="105" t="e">
        <f>+(CZ22+DA22)/CZ8</f>
        <v>#DIV/0!</v>
      </c>
      <c r="DC22" s="111"/>
      <c r="DD22" s="111"/>
      <c r="DE22" s="105" t="e">
        <f>+(DC22+DD22)/DC8</f>
        <v>#DIV/0!</v>
      </c>
      <c r="DF22" s="111"/>
      <c r="DG22" s="111"/>
      <c r="DH22" s="105" t="e">
        <f>+(DF22+DG22)/DF8</f>
        <v>#DIV/0!</v>
      </c>
      <c r="DI22" s="111"/>
      <c r="DJ22" s="111"/>
      <c r="DK22" s="105" t="e">
        <f>+(DI22+DJ22)/DI8</f>
        <v>#DIV/0!</v>
      </c>
      <c r="DL22" s="111"/>
      <c r="DM22" s="111"/>
      <c r="DN22" s="105" t="e">
        <f>+(DL22+DM22)/DL8</f>
        <v>#DIV/0!</v>
      </c>
      <c r="DO22" s="111"/>
      <c r="DP22" s="111"/>
      <c r="DQ22" s="105" t="e">
        <f>+(DO22+DP22)/DO8</f>
        <v>#DIV/0!</v>
      </c>
      <c r="DR22" s="111"/>
      <c r="DS22" s="111"/>
      <c r="DT22" s="105" t="e">
        <f>+(DR22+DS22)/DR8</f>
        <v>#DIV/0!</v>
      </c>
      <c r="DU22" s="111"/>
      <c r="DV22" s="111"/>
      <c r="DW22" s="105" t="e">
        <f>+(DU22+DV22)/DU8</f>
        <v>#DIV/0!</v>
      </c>
      <c r="DX22" s="111"/>
      <c r="DY22" s="111"/>
      <c r="DZ22" s="105" t="e">
        <f>+(DX22+DY22)/DX8</f>
        <v>#DIV/0!</v>
      </c>
      <c r="EA22" s="111"/>
      <c r="EB22" s="111"/>
      <c r="EC22" s="105" t="e">
        <f>+(EA22+EB22)/EA8</f>
        <v>#DIV/0!</v>
      </c>
      <c r="ED22" s="111"/>
      <c r="EE22" s="111"/>
      <c r="EF22" s="105" t="e">
        <f>+(ED22+EE22)/ED8</f>
        <v>#DIV/0!</v>
      </c>
      <c r="EG22" s="111"/>
      <c r="EH22" s="111"/>
      <c r="EI22" s="105" t="e">
        <f>+(EG22+EH22)/EG8</f>
        <v>#DIV/0!</v>
      </c>
      <c r="EJ22" s="111"/>
      <c r="EK22" s="111"/>
      <c r="EL22" s="105" t="e">
        <f>+(EJ22+EK22)/EJ8</f>
        <v>#DIV/0!</v>
      </c>
      <c r="EM22" s="111"/>
      <c r="EN22" s="111"/>
      <c r="EO22" s="105" t="e">
        <f>+(EM22+EN22)/EM8</f>
        <v>#DIV/0!</v>
      </c>
      <c r="EP22" s="111"/>
      <c r="EQ22" s="111"/>
      <c r="ER22" s="105" t="e">
        <f>+(EP22+EQ22)/EP8</f>
        <v>#DIV/0!</v>
      </c>
      <c r="ES22" s="111"/>
      <c r="ET22" s="111"/>
      <c r="EU22" s="105" t="e">
        <f>+(ES22+ET22)/ES8</f>
        <v>#DIV/0!</v>
      </c>
      <c r="EV22" s="111"/>
      <c r="EW22" s="111"/>
      <c r="EX22" s="105" t="e">
        <f>+(EV22+EW22)/EV8</f>
        <v>#DIV/0!</v>
      </c>
      <c r="EY22" s="111"/>
      <c r="EZ22" s="111"/>
      <c r="FA22" s="105" t="e">
        <f>+(EY22+EZ22)/EY8</f>
        <v>#DIV/0!</v>
      </c>
      <c r="FB22" s="111"/>
      <c r="FC22" s="111"/>
      <c r="FD22" s="105" t="e">
        <f>+(FB22+FC22)/FB8</f>
        <v>#DIV/0!</v>
      </c>
      <c r="FE22" s="111"/>
      <c r="FF22" s="111"/>
      <c r="FG22" s="105" t="e">
        <f>+(FE22+FF22)/FE8</f>
        <v>#DIV/0!</v>
      </c>
      <c r="FH22" s="111"/>
      <c r="FI22" s="111"/>
      <c r="FJ22" s="105" t="e">
        <f>+(FH22+FI22)/FH8</f>
        <v>#DIV/0!</v>
      </c>
      <c r="FK22" s="111"/>
      <c r="FL22" s="111"/>
      <c r="FM22" s="105" t="e">
        <f>+(FK22+FL22)/FK8</f>
        <v>#DIV/0!</v>
      </c>
      <c r="FN22" s="108"/>
      <c r="FO22" s="108"/>
      <c r="FP22" s="105" t="e">
        <f>+(FN22+FO22)/FN8</f>
        <v>#DIV/0!</v>
      </c>
      <c r="FQ22" s="108"/>
      <c r="FR22" s="108"/>
      <c r="FS22" s="105" t="e">
        <f>+(FQ22+FR22)/FQ8</f>
        <v>#DIV/0!</v>
      </c>
      <c r="FT22" s="7">
        <f>+B22+E22+H22+K22+N22+Q22+T22+W22+Z22+AC22+AF22+AI22+AL22+AO22+AR22+AU22+AX22+BA22+BD22+BG22+BJ22+BM22+BP22+BS22+BV22+BY22+CB22+CE22+CH22+CK22+CN22+CQ22+CT22+CW22+CZ22+DC22+DF22+DI22+DL22+DO22+DR22+DU22+DX22+EA22+ED22+EG22+EJ22+EM22+EP22+ES22+EV22+EY22+FB22+FE22+FH22+FK22+FN22+FQ22</f>
        <v>171</v>
      </c>
      <c r="FU22" s="7">
        <f>+C22+F22+I22+L22+O22+R22+U22+X22+AA22+AD22+AG22+AJ22+AM22+AP22+AS22+AV22+AY22+BB22+BE22+BH22+BK22+BN22+BQ22+BT22+BW22+BZ22+CC22+CF22+CI22+CL22+CO22+CR22+CU22+CX22+DA22+DD22+DG22+DJ22+DM22+DP22+DS22+DV22+DY22+EB22+EE22+EH22+EK22+EN22+EQ22+ET22+EW22+EZ22+FC22+FF22+FI22+FL22+FO22+FR22</f>
        <v>247</v>
      </c>
      <c r="FV22" s="2">
        <f>+FT22/FT8</f>
        <v>6.7211697193616856E-3</v>
      </c>
      <c r="FW22" s="7">
        <f>+FQ22+FT22</f>
        <v>171</v>
      </c>
      <c r="FX22" s="7">
        <f>+FR22+FU22</f>
        <v>247</v>
      </c>
      <c r="FY22" s="2">
        <f>+FW22/FW8</f>
        <v>4.0649826703370367E-4</v>
      </c>
      <c r="FZ22" s="7">
        <f>+FT22+FW22</f>
        <v>342</v>
      </c>
      <c r="GA22" s="7">
        <f>+FU22+FX22</f>
        <v>494</v>
      </c>
      <c r="GB22" s="2">
        <f>+FZ22/FZ8</f>
        <v>7.6663050203089832E-4</v>
      </c>
    </row>
    <row r="23" spans="1:184" s="3" customFormat="1" ht="24.95" customHeight="1">
      <c r="A23" s="5" t="s">
        <v>5</v>
      </c>
      <c r="B23" s="131"/>
      <c r="C23" s="133"/>
      <c r="D23" s="105">
        <f>+B23/B8</f>
        <v>0</v>
      </c>
      <c r="E23" s="131"/>
      <c r="F23" s="133"/>
      <c r="G23" s="105" t="e">
        <f>+E23/E8</f>
        <v>#DIV/0!</v>
      </c>
      <c r="H23" s="131"/>
      <c r="I23" s="133"/>
      <c r="J23" s="105">
        <f>+H23/H8</f>
        <v>0</v>
      </c>
      <c r="K23" s="131"/>
      <c r="L23" s="133"/>
      <c r="M23" s="105">
        <f>+K23/K8</f>
        <v>0</v>
      </c>
      <c r="N23" s="131"/>
      <c r="O23" s="133"/>
      <c r="P23" s="105">
        <f>+N23/N8</f>
        <v>0</v>
      </c>
      <c r="Q23" s="131"/>
      <c r="R23" s="133"/>
      <c r="S23" s="105">
        <f>+Q23/Q8</f>
        <v>0</v>
      </c>
      <c r="T23" s="131"/>
      <c r="U23" s="133"/>
      <c r="V23" s="105">
        <f>+T23/T8</f>
        <v>0</v>
      </c>
      <c r="W23" s="131"/>
      <c r="X23" s="133"/>
      <c r="Y23" s="105">
        <f>+W23/W8</f>
        <v>0</v>
      </c>
      <c r="Z23" s="131"/>
      <c r="AA23" s="133"/>
      <c r="AB23" s="105">
        <f>+Z23/Z8</f>
        <v>0</v>
      </c>
      <c r="AC23" s="131"/>
      <c r="AD23" s="133"/>
      <c r="AE23" s="105">
        <f>+AC23/AC8</f>
        <v>0</v>
      </c>
      <c r="AF23" s="131"/>
      <c r="AG23" s="133"/>
      <c r="AH23" s="105">
        <f>+AF23/AF8</f>
        <v>0</v>
      </c>
      <c r="AI23" s="131"/>
      <c r="AJ23" s="133"/>
      <c r="AK23" s="105">
        <f>+AI23/AI8</f>
        <v>0</v>
      </c>
      <c r="AL23" s="131"/>
      <c r="AM23" s="133"/>
      <c r="AN23" s="105">
        <f>+AL23/AL8</f>
        <v>0</v>
      </c>
      <c r="AO23" s="131"/>
      <c r="AP23" s="133"/>
      <c r="AQ23" s="105">
        <f>+AO23/AO8</f>
        <v>0</v>
      </c>
      <c r="AR23" s="131"/>
      <c r="AS23" s="133"/>
      <c r="AT23" s="105">
        <f>+AR23/AR8</f>
        <v>0</v>
      </c>
      <c r="AU23" s="131">
        <v>0</v>
      </c>
      <c r="AV23" s="133"/>
      <c r="AW23" s="105">
        <f>+AU23/AU8</f>
        <v>0</v>
      </c>
      <c r="AX23" s="131">
        <v>0</v>
      </c>
      <c r="AY23" s="133"/>
      <c r="AZ23" s="105">
        <f>+AX23/AX8</f>
        <v>0</v>
      </c>
      <c r="BA23" s="131">
        <v>0</v>
      </c>
      <c r="BB23" s="133"/>
      <c r="BC23" s="105">
        <f>+BA23/BA8</f>
        <v>0</v>
      </c>
      <c r="BD23" s="131"/>
      <c r="BE23" s="133"/>
      <c r="BF23" s="105">
        <f>+BD23/BD8</f>
        <v>0</v>
      </c>
      <c r="BG23" s="131"/>
      <c r="BH23" s="133"/>
      <c r="BI23" s="105">
        <f>+BG23/BG8</f>
        <v>0</v>
      </c>
      <c r="BJ23" s="131">
        <v>0</v>
      </c>
      <c r="BK23" s="133"/>
      <c r="BL23" s="105">
        <f>+BJ23/BJ8</f>
        <v>0</v>
      </c>
      <c r="BM23" s="131">
        <v>0</v>
      </c>
      <c r="BN23" s="133"/>
      <c r="BO23" s="105">
        <f>+BM23/BM8</f>
        <v>0</v>
      </c>
      <c r="BP23" s="131"/>
      <c r="BQ23" s="133"/>
      <c r="BR23" s="105">
        <f>+BP23/BP8</f>
        <v>0</v>
      </c>
      <c r="BS23" s="131"/>
      <c r="BT23" s="133"/>
      <c r="BU23" s="105">
        <f>+BS23/BS8</f>
        <v>0</v>
      </c>
      <c r="BV23" s="131"/>
      <c r="BW23" s="133"/>
      <c r="BX23" s="105">
        <f>+BV23/BV8</f>
        <v>0</v>
      </c>
      <c r="BY23" s="131"/>
      <c r="BZ23" s="133"/>
      <c r="CA23" s="105">
        <f>+BY23/BY8</f>
        <v>0</v>
      </c>
      <c r="CB23" s="131"/>
      <c r="CC23" s="133"/>
      <c r="CD23" s="105" t="e">
        <f>+CB23/CB8</f>
        <v>#DIV/0!</v>
      </c>
      <c r="CE23" s="131"/>
      <c r="CF23" s="133"/>
      <c r="CG23" s="105" t="e">
        <f>+CE23/CE8</f>
        <v>#DIV/0!</v>
      </c>
      <c r="CH23" s="131"/>
      <c r="CI23" s="133"/>
      <c r="CJ23" s="105" t="e">
        <f>+CH23/CH8</f>
        <v>#DIV/0!</v>
      </c>
      <c r="CK23" s="131"/>
      <c r="CL23" s="133"/>
      <c r="CM23" s="105" t="e">
        <f>+CK23/CK8</f>
        <v>#DIV/0!</v>
      </c>
      <c r="CN23" s="131"/>
      <c r="CO23" s="133"/>
      <c r="CP23" s="105" t="e">
        <f>+CN23/CN8</f>
        <v>#DIV/0!</v>
      </c>
      <c r="CQ23" s="131"/>
      <c r="CR23" s="133"/>
      <c r="CS23" s="105" t="e">
        <f>+CQ23/CQ8</f>
        <v>#DIV/0!</v>
      </c>
      <c r="CT23" s="131"/>
      <c r="CU23" s="133"/>
      <c r="CV23" s="105" t="e">
        <f>+CT23/CT8</f>
        <v>#DIV/0!</v>
      </c>
      <c r="CW23" s="131"/>
      <c r="CX23" s="133"/>
      <c r="CY23" s="105" t="e">
        <f>+CW23/CW8</f>
        <v>#DIV/0!</v>
      </c>
      <c r="CZ23" s="131"/>
      <c r="DA23" s="133"/>
      <c r="DB23" s="105" t="e">
        <f>+CZ23/CZ8</f>
        <v>#DIV/0!</v>
      </c>
      <c r="DC23" s="131"/>
      <c r="DD23" s="133"/>
      <c r="DE23" s="105" t="e">
        <f>+DC23/DC8</f>
        <v>#DIV/0!</v>
      </c>
      <c r="DF23" s="131"/>
      <c r="DG23" s="133"/>
      <c r="DH23" s="105" t="e">
        <f>+DF23/DF8</f>
        <v>#DIV/0!</v>
      </c>
      <c r="DI23" s="131"/>
      <c r="DJ23" s="133"/>
      <c r="DK23" s="105" t="e">
        <f>+DI23/DI8</f>
        <v>#DIV/0!</v>
      </c>
      <c r="DL23" s="131"/>
      <c r="DM23" s="133"/>
      <c r="DN23" s="105" t="e">
        <f>+DL23/DL8</f>
        <v>#DIV/0!</v>
      </c>
      <c r="DO23" s="131"/>
      <c r="DP23" s="133"/>
      <c r="DQ23" s="105" t="e">
        <f>+DO23/DO8</f>
        <v>#DIV/0!</v>
      </c>
      <c r="DR23" s="131"/>
      <c r="DS23" s="133"/>
      <c r="DT23" s="105" t="e">
        <f>+DR23/DR8</f>
        <v>#DIV/0!</v>
      </c>
      <c r="DU23" s="131"/>
      <c r="DV23" s="133"/>
      <c r="DW23" s="105" t="e">
        <f>+DU23/DU8</f>
        <v>#DIV/0!</v>
      </c>
      <c r="DX23" s="131"/>
      <c r="DY23" s="133"/>
      <c r="DZ23" s="105" t="e">
        <f>+DX23/DX8</f>
        <v>#DIV/0!</v>
      </c>
      <c r="EA23" s="131"/>
      <c r="EB23" s="133"/>
      <c r="EC23" s="105" t="e">
        <f>+EA23/EA8</f>
        <v>#DIV/0!</v>
      </c>
      <c r="ED23" s="131"/>
      <c r="EE23" s="133"/>
      <c r="EF23" s="105" t="e">
        <f>+ED23/ED8</f>
        <v>#DIV/0!</v>
      </c>
      <c r="EG23" s="131"/>
      <c r="EH23" s="133"/>
      <c r="EI23" s="105" t="e">
        <f>+EG23/EG8</f>
        <v>#DIV/0!</v>
      </c>
      <c r="EJ23" s="131"/>
      <c r="EK23" s="133"/>
      <c r="EL23" s="105" t="e">
        <f>+EJ23/EJ8</f>
        <v>#DIV/0!</v>
      </c>
      <c r="EM23" s="131"/>
      <c r="EN23" s="133"/>
      <c r="EO23" s="105" t="e">
        <f>+EM23/EM8</f>
        <v>#DIV/0!</v>
      </c>
      <c r="EP23" s="131"/>
      <c r="EQ23" s="133"/>
      <c r="ER23" s="105" t="e">
        <f>+EP23/EP8</f>
        <v>#DIV/0!</v>
      </c>
      <c r="ES23" s="131"/>
      <c r="ET23" s="133"/>
      <c r="EU23" s="105" t="e">
        <f>+ES23/ES8</f>
        <v>#DIV/0!</v>
      </c>
      <c r="EV23" s="131"/>
      <c r="EW23" s="133"/>
      <c r="EX23" s="105" t="e">
        <f>+EV23/EV8</f>
        <v>#DIV/0!</v>
      </c>
      <c r="EY23" s="131"/>
      <c r="EZ23" s="133"/>
      <c r="FA23" s="105" t="e">
        <f>+EY23/EY8</f>
        <v>#DIV/0!</v>
      </c>
      <c r="FB23" s="131"/>
      <c r="FC23" s="133"/>
      <c r="FD23" s="105" t="e">
        <f>+FB23/FB8</f>
        <v>#DIV/0!</v>
      </c>
      <c r="FE23" s="131"/>
      <c r="FF23" s="133"/>
      <c r="FG23" s="105" t="e">
        <f>+FE23/FE8</f>
        <v>#DIV/0!</v>
      </c>
      <c r="FH23" s="131"/>
      <c r="FI23" s="133"/>
      <c r="FJ23" s="105" t="e">
        <f>+FH23/FH8</f>
        <v>#DIV/0!</v>
      </c>
      <c r="FK23" s="131"/>
      <c r="FL23" s="133"/>
      <c r="FM23" s="105" t="e">
        <f>+FK23/FK8</f>
        <v>#DIV/0!</v>
      </c>
      <c r="FN23" s="131"/>
      <c r="FO23" s="133"/>
      <c r="FP23" s="105" t="e">
        <f>+FN23/FN8</f>
        <v>#DIV/0!</v>
      </c>
      <c r="FQ23" s="131"/>
      <c r="FR23" s="133"/>
      <c r="FS23" s="105" t="e">
        <f>+FQ23/FQ8</f>
        <v>#DIV/0!</v>
      </c>
      <c r="FT23" s="154">
        <f>+B23+E23+H23+K23+N23+Q23+T23+W23+Z23+AC23+AF23+AI23+AL23+AO23+AR23+AU23+AX23+BA23+BD23+BG23+BJ23+BM23+BP23+BS23+BV23+BY23+CB23+CE23+CH23+CK23+CN23+CQ23+CT23+CW23+CZ23+DC23+DF23+DI23+DL23+DO23+DR23+DU23+DX23+EA23+ED23+EG23+EJ23+EM23+EP23+ES23+EV23+EY23+FB23+FE23+FH23+FK23+FN23+FQ23</f>
        <v>0</v>
      </c>
      <c r="FU23" s="154"/>
      <c r="FV23" s="2">
        <f>+FT23/FT8</f>
        <v>0</v>
      </c>
      <c r="FW23" s="154">
        <v>1061</v>
      </c>
      <c r="FX23" s="154"/>
      <c r="FY23" s="2">
        <f>+FW23/FW8</f>
        <v>2.5221910018874832E-3</v>
      </c>
      <c r="FZ23" s="154">
        <f>+FT23+FW23</f>
        <v>1061</v>
      </c>
      <c r="GA23" s="154"/>
      <c r="GB23" s="2">
        <f>+FZ23/FZ8</f>
        <v>2.3783478440198339E-3</v>
      </c>
    </row>
    <row r="24" spans="1:184" s="3" customFormat="1" ht="24.95" customHeight="1">
      <c r="A24" s="6" t="s">
        <v>2</v>
      </c>
      <c r="B24" s="131"/>
      <c r="C24" s="132"/>
      <c r="D24" s="133"/>
      <c r="E24" s="131"/>
      <c r="F24" s="132"/>
      <c r="G24" s="133"/>
      <c r="H24" s="131"/>
      <c r="I24" s="132"/>
      <c r="J24" s="133"/>
      <c r="K24" s="131"/>
      <c r="L24" s="132"/>
      <c r="M24" s="133"/>
      <c r="N24" s="131"/>
      <c r="O24" s="132"/>
      <c r="P24" s="133"/>
      <c r="Q24" s="131"/>
      <c r="R24" s="132"/>
      <c r="S24" s="133"/>
      <c r="T24" s="131"/>
      <c r="U24" s="132"/>
      <c r="V24" s="133"/>
      <c r="W24" s="131"/>
      <c r="X24" s="132"/>
      <c r="Y24" s="133"/>
      <c r="Z24" s="131"/>
      <c r="AA24" s="132"/>
      <c r="AB24" s="133"/>
      <c r="AC24" s="131"/>
      <c r="AD24" s="132"/>
      <c r="AE24" s="133"/>
      <c r="AF24" s="131"/>
      <c r="AG24" s="132"/>
      <c r="AH24" s="133"/>
      <c r="AI24" s="131"/>
      <c r="AJ24" s="132"/>
      <c r="AK24" s="133"/>
      <c r="AL24" s="131"/>
      <c r="AM24" s="132"/>
      <c r="AN24" s="133"/>
      <c r="AO24" s="131"/>
      <c r="AP24" s="132"/>
      <c r="AQ24" s="133"/>
      <c r="AR24" s="131"/>
      <c r="AS24" s="132"/>
      <c r="AT24" s="133"/>
      <c r="AU24" s="131">
        <v>0</v>
      </c>
      <c r="AV24" s="132"/>
      <c r="AW24" s="133"/>
      <c r="AX24" s="131">
        <v>0</v>
      </c>
      <c r="AY24" s="132"/>
      <c r="AZ24" s="133"/>
      <c r="BA24" s="131">
        <v>0</v>
      </c>
      <c r="BB24" s="132"/>
      <c r="BC24" s="133"/>
      <c r="BD24" s="131"/>
      <c r="BE24" s="132"/>
      <c r="BF24" s="133"/>
      <c r="BG24" s="131"/>
      <c r="BH24" s="132"/>
      <c r="BI24" s="133"/>
      <c r="BJ24" s="131">
        <v>0</v>
      </c>
      <c r="BK24" s="132"/>
      <c r="BL24" s="133"/>
      <c r="BM24" s="131">
        <v>0</v>
      </c>
      <c r="BN24" s="132"/>
      <c r="BO24" s="133"/>
      <c r="BP24" s="131"/>
      <c r="BQ24" s="132"/>
      <c r="BR24" s="133"/>
      <c r="BS24" s="131"/>
      <c r="BT24" s="132"/>
      <c r="BU24" s="133"/>
      <c r="BV24" s="131"/>
      <c r="BW24" s="132"/>
      <c r="BX24" s="133"/>
      <c r="BY24" s="131"/>
      <c r="BZ24" s="132"/>
      <c r="CA24" s="133"/>
      <c r="CB24" s="131"/>
      <c r="CC24" s="132"/>
      <c r="CD24" s="133"/>
      <c r="CE24" s="131"/>
      <c r="CF24" s="132"/>
      <c r="CG24" s="133"/>
      <c r="CH24" s="131"/>
      <c r="CI24" s="132"/>
      <c r="CJ24" s="133"/>
      <c r="CK24" s="131"/>
      <c r="CL24" s="132"/>
      <c r="CM24" s="133"/>
      <c r="CN24" s="131"/>
      <c r="CO24" s="132"/>
      <c r="CP24" s="133"/>
      <c r="CQ24" s="131"/>
      <c r="CR24" s="132"/>
      <c r="CS24" s="133"/>
      <c r="CT24" s="131"/>
      <c r="CU24" s="132"/>
      <c r="CV24" s="133"/>
      <c r="CW24" s="131"/>
      <c r="CX24" s="132"/>
      <c r="CY24" s="133"/>
      <c r="CZ24" s="131"/>
      <c r="DA24" s="132"/>
      <c r="DB24" s="133"/>
      <c r="DC24" s="131"/>
      <c r="DD24" s="132"/>
      <c r="DE24" s="133"/>
      <c r="DF24" s="131"/>
      <c r="DG24" s="132"/>
      <c r="DH24" s="133"/>
      <c r="DI24" s="131"/>
      <c r="DJ24" s="132"/>
      <c r="DK24" s="133"/>
      <c r="DL24" s="131"/>
      <c r="DM24" s="132"/>
      <c r="DN24" s="133"/>
      <c r="DO24" s="131"/>
      <c r="DP24" s="132"/>
      <c r="DQ24" s="133"/>
      <c r="DR24" s="131"/>
      <c r="DS24" s="132"/>
      <c r="DT24" s="133"/>
      <c r="DU24" s="131"/>
      <c r="DV24" s="132"/>
      <c r="DW24" s="133"/>
      <c r="DX24" s="131"/>
      <c r="DY24" s="132"/>
      <c r="DZ24" s="133"/>
      <c r="EA24" s="131"/>
      <c r="EB24" s="132"/>
      <c r="EC24" s="133"/>
      <c r="ED24" s="131"/>
      <c r="EE24" s="132"/>
      <c r="EF24" s="133"/>
      <c r="EG24" s="131"/>
      <c r="EH24" s="132"/>
      <c r="EI24" s="133"/>
      <c r="EJ24" s="131"/>
      <c r="EK24" s="132"/>
      <c r="EL24" s="133"/>
      <c r="EM24" s="131"/>
      <c r="EN24" s="132"/>
      <c r="EO24" s="133"/>
      <c r="EP24" s="131"/>
      <c r="EQ24" s="132"/>
      <c r="ER24" s="133"/>
      <c r="ES24" s="131"/>
      <c r="ET24" s="132"/>
      <c r="EU24" s="133"/>
      <c r="EV24" s="131"/>
      <c r="EW24" s="132"/>
      <c r="EX24" s="133"/>
      <c r="EY24" s="131"/>
      <c r="EZ24" s="132"/>
      <c r="FA24" s="133"/>
      <c r="FB24" s="131"/>
      <c r="FC24" s="132"/>
      <c r="FD24" s="133"/>
      <c r="FE24" s="131"/>
      <c r="FF24" s="132"/>
      <c r="FG24" s="133"/>
      <c r="FH24" s="131"/>
      <c r="FI24" s="132"/>
      <c r="FJ24" s="133"/>
      <c r="FK24" s="131"/>
      <c r="FL24" s="132"/>
      <c r="FM24" s="133"/>
      <c r="FN24" s="131"/>
      <c r="FO24" s="132"/>
      <c r="FP24" s="133"/>
      <c r="FQ24" s="131"/>
      <c r="FR24" s="132"/>
      <c r="FS24" s="133"/>
      <c r="FT24" s="154"/>
      <c r="FU24" s="154"/>
      <c r="FV24" s="154"/>
      <c r="FW24" s="154"/>
      <c r="FX24" s="154"/>
      <c r="FY24" s="154"/>
      <c r="FZ24" s="154"/>
      <c r="GA24" s="154"/>
      <c r="GB24" s="154"/>
    </row>
    <row r="25" spans="1:184" s="3" customFormat="1" ht="24.95" customHeight="1">
      <c r="A25" s="5" t="s">
        <v>6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>
        <v>0</v>
      </c>
      <c r="AV25" s="130"/>
      <c r="AW25" s="130"/>
      <c r="AX25" s="130">
        <v>0</v>
      </c>
      <c r="AY25" s="130"/>
      <c r="AZ25" s="130"/>
      <c r="BA25" s="130">
        <v>0</v>
      </c>
      <c r="BB25" s="130"/>
      <c r="BC25" s="130"/>
      <c r="BD25" s="130"/>
      <c r="BE25" s="130"/>
      <c r="BF25" s="130"/>
      <c r="BG25" s="130"/>
      <c r="BH25" s="130"/>
      <c r="BI25" s="130"/>
      <c r="BJ25" s="130">
        <v>0</v>
      </c>
      <c r="BK25" s="130"/>
      <c r="BL25" s="130"/>
      <c r="BM25" s="130">
        <v>0</v>
      </c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  <c r="CT25" s="130"/>
      <c r="CU25" s="130"/>
      <c r="CV25" s="130"/>
      <c r="CW25" s="130"/>
      <c r="CX25" s="130"/>
      <c r="CY25" s="130"/>
      <c r="CZ25" s="130"/>
      <c r="DA25" s="130"/>
      <c r="DB25" s="130"/>
      <c r="DC25" s="130"/>
      <c r="DD25" s="130"/>
      <c r="DE25" s="130"/>
      <c r="DF25" s="130"/>
      <c r="DG25" s="130"/>
      <c r="DH25" s="130"/>
      <c r="DI25" s="130"/>
      <c r="DJ25" s="130"/>
      <c r="DK25" s="130"/>
      <c r="DL25" s="130"/>
      <c r="DM25" s="130"/>
      <c r="DN25" s="130"/>
      <c r="DO25" s="130"/>
      <c r="DP25" s="130"/>
      <c r="DQ25" s="130"/>
      <c r="DR25" s="130"/>
      <c r="DS25" s="130"/>
      <c r="DT25" s="130"/>
      <c r="DU25" s="130"/>
      <c r="DV25" s="130"/>
      <c r="DW25" s="130"/>
      <c r="DX25" s="130"/>
      <c r="DY25" s="130"/>
      <c r="DZ25" s="130"/>
      <c r="EA25" s="130"/>
      <c r="EB25" s="130"/>
      <c r="EC25" s="130"/>
      <c r="ED25" s="130"/>
      <c r="EE25" s="130"/>
      <c r="EF25" s="130"/>
      <c r="EG25" s="130"/>
      <c r="EH25" s="130"/>
      <c r="EI25" s="130"/>
      <c r="EJ25" s="130"/>
      <c r="EK25" s="130"/>
      <c r="EL25" s="130"/>
      <c r="EM25" s="130"/>
      <c r="EN25" s="130"/>
      <c r="EO25" s="130"/>
      <c r="EP25" s="130"/>
      <c r="EQ25" s="130"/>
      <c r="ER25" s="130"/>
      <c r="ES25" s="130"/>
      <c r="ET25" s="130"/>
      <c r="EU25" s="130"/>
      <c r="EV25" s="130"/>
      <c r="EW25" s="130"/>
      <c r="EX25" s="130"/>
      <c r="EY25" s="130"/>
      <c r="EZ25" s="130"/>
      <c r="FA25" s="130"/>
      <c r="FB25" s="130"/>
      <c r="FC25" s="130"/>
      <c r="FD25" s="130"/>
      <c r="FE25" s="130"/>
      <c r="FF25" s="130"/>
      <c r="FG25" s="130"/>
      <c r="FH25" s="130"/>
      <c r="FI25" s="130"/>
      <c r="FJ25" s="130"/>
      <c r="FK25" s="130"/>
      <c r="FL25" s="130"/>
      <c r="FM25" s="130"/>
      <c r="FN25" s="130"/>
      <c r="FO25" s="130"/>
      <c r="FP25" s="130"/>
      <c r="FQ25" s="130"/>
      <c r="FR25" s="130"/>
      <c r="FS25" s="130"/>
      <c r="FT25" s="155"/>
      <c r="FU25" s="156"/>
      <c r="FV25" s="157"/>
      <c r="FW25" s="155"/>
      <c r="FX25" s="156"/>
      <c r="FY25" s="157"/>
      <c r="FZ25" s="155"/>
      <c r="GA25" s="156"/>
      <c r="GB25" s="157"/>
    </row>
    <row r="26" spans="1:184" s="3" customFormat="1" ht="24.95" customHeight="1" thickBot="1">
      <c r="A26" s="11" t="s">
        <v>7</v>
      </c>
      <c r="B26" s="152"/>
      <c r="C26" s="152"/>
      <c r="D26" s="18">
        <f>+B26/B8</f>
        <v>0</v>
      </c>
      <c r="E26" s="152"/>
      <c r="F26" s="152"/>
      <c r="G26" s="18" t="e">
        <f>+E26/E8</f>
        <v>#DIV/0!</v>
      </c>
      <c r="H26" s="152"/>
      <c r="I26" s="152"/>
      <c r="J26" s="18">
        <f>+H26/H8</f>
        <v>0</v>
      </c>
      <c r="K26" s="152"/>
      <c r="L26" s="152"/>
      <c r="M26" s="18">
        <f>+K26/K8</f>
        <v>0</v>
      </c>
      <c r="N26" s="152"/>
      <c r="O26" s="152"/>
      <c r="P26" s="18">
        <f>+N26/N8</f>
        <v>0</v>
      </c>
      <c r="Q26" s="152"/>
      <c r="R26" s="152"/>
      <c r="S26" s="18">
        <f>+Q26/Q8</f>
        <v>0</v>
      </c>
      <c r="T26" s="152"/>
      <c r="U26" s="152"/>
      <c r="V26" s="18">
        <f>+T26/T8</f>
        <v>0</v>
      </c>
      <c r="W26" s="152"/>
      <c r="X26" s="152"/>
      <c r="Y26" s="18">
        <f>+W26/W8</f>
        <v>0</v>
      </c>
      <c r="Z26" s="152"/>
      <c r="AA26" s="152"/>
      <c r="AB26" s="18">
        <f>+Z26/Z8</f>
        <v>0</v>
      </c>
      <c r="AC26" s="152"/>
      <c r="AD26" s="152"/>
      <c r="AE26" s="18">
        <f>+AC26/AC8</f>
        <v>0</v>
      </c>
      <c r="AF26" s="152"/>
      <c r="AG26" s="152"/>
      <c r="AH26" s="18">
        <f>+AF26/AF8</f>
        <v>0</v>
      </c>
      <c r="AI26" s="152"/>
      <c r="AJ26" s="152"/>
      <c r="AK26" s="18">
        <f>+AI26/AI8</f>
        <v>0</v>
      </c>
      <c r="AL26" s="152"/>
      <c r="AM26" s="152"/>
      <c r="AN26" s="18">
        <f>+AL26/AL8</f>
        <v>0</v>
      </c>
      <c r="AO26" s="152"/>
      <c r="AP26" s="152"/>
      <c r="AQ26" s="18">
        <f>+AO26/AO8</f>
        <v>0</v>
      </c>
      <c r="AR26" s="152"/>
      <c r="AS26" s="152"/>
      <c r="AT26" s="18">
        <f>+AR26/AR8</f>
        <v>0</v>
      </c>
      <c r="AU26" s="152">
        <v>12</v>
      </c>
      <c r="AV26" s="152"/>
      <c r="AW26" s="18">
        <f>+AU26/AU8</f>
        <v>1.0126582278481013E-2</v>
      </c>
      <c r="AX26" s="152">
        <v>7</v>
      </c>
      <c r="AY26" s="152"/>
      <c r="AZ26" s="18">
        <f>+AX26/AX8</f>
        <v>6.1511423550087872E-3</v>
      </c>
      <c r="BA26" s="152">
        <v>2</v>
      </c>
      <c r="BB26" s="152"/>
      <c r="BC26" s="18">
        <f>+BA26/BA8</f>
        <v>1.7064846416382253E-3</v>
      </c>
      <c r="BD26" s="152"/>
      <c r="BE26" s="152"/>
      <c r="BF26" s="18">
        <f>+BD26/BD8</f>
        <v>0</v>
      </c>
      <c r="BG26" s="152">
        <v>2</v>
      </c>
      <c r="BH26" s="152"/>
      <c r="BI26" s="18">
        <f>+BG26/BG8</f>
        <v>1.7006802721088435E-3</v>
      </c>
      <c r="BJ26" s="152">
        <v>0</v>
      </c>
      <c r="BK26" s="152"/>
      <c r="BL26" s="18">
        <f>+BJ26/BJ8</f>
        <v>0</v>
      </c>
      <c r="BM26" s="152">
        <v>10</v>
      </c>
      <c r="BN26" s="152"/>
      <c r="BO26" s="18">
        <f>+BM26/BM8</f>
        <v>8.3472454090150246E-3</v>
      </c>
      <c r="BP26" s="152">
        <v>11</v>
      </c>
      <c r="BQ26" s="152"/>
      <c r="BR26" s="18">
        <f>+BP26/BP8</f>
        <v>9.2281879194630878E-3</v>
      </c>
      <c r="BS26" s="152"/>
      <c r="BT26" s="152"/>
      <c r="BU26" s="18">
        <f>+BS26/BS8</f>
        <v>0</v>
      </c>
      <c r="BV26" s="152"/>
      <c r="BW26" s="152"/>
      <c r="BX26" s="18">
        <f>+BV26/BV8</f>
        <v>0</v>
      </c>
      <c r="BY26" s="152">
        <v>23</v>
      </c>
      <c r="BZ26" s="152"/>
      <c r="CA26" s="18">
        <f>+BY26/BY8</f>
        <v>2.5842696629213482E-2</v>
      </c>
      <c r="CB26" s="152"/>
      <c r="CC26" s="152"/>
      <c r="CD26" s="18" t="e">
        <f>+CB26/CB8</f>
        <v>#DIV/0!</v>
      </c>
      <c r="CE26" s="152"/>
      <c r="CF26" s="152"/>
      <c r="CG26" s="18" t="e">
        <f>+CE26/CE8</f>
        <v>#DIV/0!</v>
      </c>
      <c r="CH26" s="152"/>
      <c r="CI26" s="152"/>
      <c r="CJ26" s="18" t="e">
        <f>+CH26/CH8</f>
        <v>#DIV/0!</v>
      </c>
      <c r="CK26" s="152"/>
      <c r="CL26" s="152"/>
      <c r="CM26" s="18" t="e">
        <f>+CK26/CK8</f>
        <v>#DIV/0!</v>
      </c>
      <c r="CN26" s="152"/>
      <c r="CO26" s="152"/>
      <c r="CP26" s="18" t="e">
        <f>+CN26/CN8</f>
        <v>#DIV/0!</v>
      </c>
      <c r="CQ26" s="152"/>
      <c r="CR26" s="152"/>
      <c r="CS26" s="18" t="e">
        <f>+CQ26/CQ8</f>
        <v>#DIV/0!</v>
      </c>
      <c r="CT26" s="152"/>
      <c r="CU26" s="152"/>
      <c r="CV26" s="18" t="e">
        <f>+CT26/CT8</f>
        <v>#DIV/0!</v>
      </c>
      <c r="CW26" s="152"/>
      <c r="CX26" s="152"/>
      <c r="CY26" s="18" t="e">
        <f>+CW26/CW8</f>
        <v>#DIV/0!</v>
      </c>
      <c r="CZ26" s="152"/>
      <c r="DA26" s="152"/>
      <c r="DB26" s="18" t="e">
        <f>+CZ26/CZ8</f>
        <v>#DIV/0!</v>
      </c>
      <c r="DC26" s="152"/>
      <c r="DD26" s="152"/>
      <c r="DE26" s="18" t="e">
        <f>+DC26/DC8</f>
        <v>#DIV/0!</v>
      </c>
      <c r="DF26" s="152"/>
      <c r="DG26" s="152"/>
      <c r="DH26" s="18" t="e">
        <f>+DF26/DF8</f>
        <v>#DIV/0!</v>
      </c>
      <c r="DI26" s="152"/>
      <c r="DJ26" s="152"/>
      <c r="DK26" s="18" t="e">
        <f>+DI26/DI8</f>
        <v>#DIV/0!</v>
      </c>
      <c r="DL26" s="152"/>
      <c r="DM26" s="152"/>
      <c r="DN26" s="18" t="e">
        <f>+DL26/DL8</f>
        <v>#DIV/0!</v>
      </c>
      <c r="DO26" s="152"/>
      <c r="DP26" s="152"/>
      <c r="DQ26" s="18" t="e">
        <f>+DO26/DO8</f>
        <v>#DIV/0!</v>
      </c>
      <c r="DR26" s="152"/>
      <c r="DS26" s="152"/>
      <c r="DT26" s="18" t="e">
        <f>+DR26/DR8</f>
        <v>#DIV/0!</v>
      </c>
      <c r="DU26" s="152"/>
      <c r="DV26" s="152"/>
      <c r="DW26" s="18" t="e">
        <f>+DU26/DU8</f>
        <v>#DIV/0!</v>
      </c>
      <c r="DX26" s="152"/>
      <c r="DY26" s="152"/>
      <c r="DZ26" s="18" t="e">
        <f>+DX26/DX8</f>
        <v>#DIV/0!</v>
      </c>
      <c r="EA26" s="152"/>
      <c r="EB26" s="152"/>
      <c r="EC26" s="18" t="e">
        <f>+EA26/EA8</f>
        <v>#DIV/0!</v>
      </c>
      <c r="ED26" s="152"/>
      <c r="EE26" s="152"/>
      <c r="EF26" s="18" t="e">
        <f>+ED26/ED8</f>
        <v>#DIV/0!</v>
      </c>
      <c r="EG26" s="152"/>
      <c r="EH26" s="152"/>
      <c r="EI26" s="18" t="e">
        <f>+EG26/EG8</f>
        <v>#DIV/0!</v>
      </c>
      <c r="EJ26" s="152"/>
      <c r="EK26" s="152"/>
      <c r="EL26" s="18" t="e">
        <f>+EJ26/EJ8</f>
        <v>#DIV/0!</v>
      </c>
      <c r="EM26" s="152"/>
      <c r="EN26" s="152"/>
      <c r="EO26" s="18" t="e">
        <f>+EM26/EM8</f>
        <v>#DIV/0!</v>
      </c>
      <c r="EP26" s="152"/>
      <c r="EQ26" s="152"/>
      <c r="ER26" s="18" t="e">
        <f>+EP26/EP8</f>
        <v>#DIV/0!</v>
      </c>
      <c r="ES26" s="152"/>
      <c r="ET26" s="152"/>
      <c r="EU26" s="18" t="e">
        <f>+ES26/ES8</f>
        <v>#DIV/0!</v>
      </c>
      <c r="EV26" s="152"/>
      <c r="EW26" s="152"/>
      <c r="EX26" s="18" t="e">
        <f>+EV26/EV8</f>
        <v>#DIV/0!</v>
      </c>
      <c r="EY26" s="152"/>
      <c r="EZ26" s="152"/>
      <c r="FA26" s="18" t="e">
        <f>+EY26/EY8</f>
        <v>#DIV/0!</v>
      </c>
      <c r="FB26" s="152"/>
      <c r="FC26" s="152"/>
      <c r="FD26" s="18" t="e">
        <f>+FB26/FB8</f>
        <v>#DIV/0!</v>
      </c>
      <c r="FE26" s="152"/>
      <c r="FF26" s="152"/>
      <c r="FG26" s="18" t="e">
        <f>+FE26/FE8</f>
        <v>#DIV/0!</v>
      </c>
      <c r="FH26" s="152"/>
      <c r="FI26" s="152"/>
      <c r="FJ26" s="18" t="e">
        <f>+FH26/FH8</f>
        <v>#DIV/0!</v>
      </c>
      <c r="FK26" s="152"/>
      <c r="FL26" s="152"/>
      <c r="FM26" s="18" t="e">
        <f>+FK26/FK8</f>
        <v>#DIV/0!</v>
      </c>
      <c r="FN26" s="152"/>
      <c r="FO26" s="152"/>
      <c r="FP26" s="18" t="e">
        <f>+FN26/FN8</f>
        <v>#DIV/0!</v>
      </c>
      <c r="FQ26" s="152"/>
      <c r="FR26" s="152"/>
      <c r="FS26" s="18" t="e">
        <f>+FQ26/FQ8</f>
        <v>#DIV/0!</v>
      </c>
      <c r="FT26" s="155"/>
      <c r="FU26" s="157"/>
      <c r="FV26" s="2">
        <f>+FT26/FT8</f>
        <v>0</v>
      </c>
      <c r="FW26" s="154">
        <v>38</v>
      </c>
      <c r="FX26" s="154"/>
      <c r="FY26" s="2">
        <f>+FW26/FW8</f>
        <v>9.0332948229711929E-5</v>
      </c>
      <c r="FZ26" s="154">
        <f>+FT26+FW26</f>
        <v>38</v>
      </c>
      <c r="GA26" s="154"/>
      <c r="GB26" s="2">
        <f>+FZ26/FZ8</f>
        <v>8.5181166892322034E-5</v>
      </c>
    </row>
    <row r="27" spans="1:184" s="3" customFormat="1" ht="24.95" customHeight="1">
      <c r="A27" s="17" t="s">
        <v>21</v>
      </c>
      <c r="B27" s="136">
        <f>+B8+E8</f>
        <v>410</v>
      </c>
      <c r="C27" s="137"/>
      <c r="D27" s="136">
        <f>+C8+F8</f>
        <v>0</v>
      </c>
      <c r="E27" s="137"/>
      <c r="F27" s="136">
        <f>+D8+G8</f>
        <v>410</v>
      </c>
      <c r="G27" s="137"/>
      <c r="H27" s="136">
        <f>+H8+K8</f>
        <v>1103</v>
      </c>
      <c r="I27" s="137"/>
      <c r="J27" s="136">
        <f>+I8+L8</f>
        <v>0</v>
      </c>
      <c r="K27" s="137"/>
      <c r="L27" s="136">
        <f>+J8+M8</f>
        <v>1103</v>
      </c>
      <c r="M27" s="137"/>
      <c r="N27" s="136">
        <f>+N8+Q8</f>
        <v>1317</v>
      </c>
      <c r="O27" s="137"/>
      <c r="P27" s="136">
        <f>+O8+R8</f>
        <v>0</v>
      </c>
      <c r="Q27" s="137"/>
      <c r="R27" s="136">
        <f>+P8+S8</f>
        <v>1317</v>
      </c>
      <c r="S27" s="137"/>
      <c r="T27" s="136">
        <f>+T8+W8</f>
        <v>1904</v>
      </c>
      <c r="U27" s="137"/>
      <c r="V27" s="136">
        <f>+U8+X8</f>
        <v>0</v>
      </c>
      <c r="W27" s="137"/>
      <c r="X27" s="136">
        <f>+V8+Y8</f>
        <v>1904</v>
      </c>
      <c r="Y27" s="137"/>
      <c r="Z27" s="136">
        <f>+Z8+AC8</f>
        <v>2268</v>
      </c>
      <c r="AA27" s="137"/>
      <c r="AB27" s="136">
        <f>+AA8+AD8</f>
        <v>0</v>
      </c>
      <c r="AC27" s="137"/>
      <c r="AD27" s="136">
        <f>+AB8+AE8</f>
        <v>2268</v>
      </c>
      <c r="AE27" s="137"/>
      <c r="AF27" s="136">
        <f>+AF8+AI8</f>
        <v>2268</v>
      </c>
      <c r="AG27" s="137"/>
      <c r="AH27" s="136">
        <f>+AG8+AJ8</f>
        <v>0</v>
      </c>
      <c r="AI27" s="137"/>
      <c r="AJ27" s="136">
        <f>+AH8+AK8</f>
        <v>2268</v>
      </c>
      <c r="AK27" s="137"/>
      <c r="AL27" s="136">
        <f>+AL8+AO8</f>
        <v>2354</v>
      </c>
      <c r="AM27" s="137"/>
      <c r="AN27" s="136">
        <f>+AM8+AP8</f>
        <v>0</v>
      </c>
      <c r="AO27" s="137"/>
      <c r="AP27" s="136">
        <f>+AN8+AQ8</f>
        <v>2354</v>
      </c>
      <c r="AQ27" s="137"/>
      <c r="AR27" s="136">
        <f>+AR8+AU8</f>
        <v>2332</v>
      </c>
      <c r="AS27" s="137"/>
      <c r="AT27" s="136">
        <f>+AS8+AV8</f>
        <v>0</v>
      </c>
      <c r="AU27" s="137"/>
      <c r="AV27" s="136">
        <f>+AT8+AW8</f>
        <v>2332</v>
      </c>
      <c r="AW27" s="137"/>
      <c r="AX27" s="136">
        <f>+AX8+BA8</f>
        <v>2310</v>
      </c>
      <c r="AY27" s="137"/>
      <c r="AZ27" s="136">
        <f>+AY8+BB8</f>
        <v>0</v>
      </c>
      <c r="BA27" s="137"/>
      <c r="BB27" s="136">
        <f>+AZ8+BC8</f>
        <v>2310</v>
      </c>
      <c r="BC27" s="137"/>
      <c r="BD27" s="136">
        <f>+BD8+BG8</f>
        <v>2356</v>
      </c>
      <c r="BE27" s="137"/>
      <c r="BF27" s="136">
        <f>+BE8+BH8</f>
        <v>0</v>
      </c>
      <c r="BG27" s="137"/>
      <c r="BH27" s="136">
        <f>+BF8+BI8</f>
        <v>2356</v>
      </c>
      <c r="BI27" s="137"/>
      <c r="BJ27" s="136">
        <f>+BJ8+BM8</f>
        <v>2384</v>
      </c>
      <c r="BK27" s="137"/>
      <c r="BL27" s="136">
        <f>+BK8+BN8</f>
        <v>0</v>
      </c>
      <c r="BM27" s="137"/>
      <c r="BN27" s="136">
        <f>+BL8+BO8</f>
        <v>2384</v>
      </c>
      <c r="BO27" s="137"/>
      <c r="BP27" s="136">
        <f>+BP8+BS8</f>
        <v>2395</v>
      </c>
      <c r="BQ27" s="137"/>
      <c r="BR27" s="136">
        <f>+BQ8+BT8</f>
        <v>0</v>
      </c>
      <c r="BS27" s="137"/>
      <c r="BT27" s="136">
        <f>+BR8+BU8</f>
        <v>2395</v>
      </c>
      <c r="BU27" s="137"/>
      <c r="BV27" s="136">
        <f>+BV8+BY8</f>
        <v>2041</v>
      </c>
      <c r="BW27" s="137"/>
      <c r="BX27" s="136">
        <f>+BW8+BZ8</f>
        <v>0</v>
      </c>
      <c r="BY27" s="137"/>
      <c r="BZ27" s="136">
        <f>+BX8+CA8</f>
        <v>2041</v>
      </c>
      <c r="CA27" s="137"/>
      <c r="CB27" s="136">
        <f>+CB8+CE8</f>
        <v>0</v>
      </c>
      <c r="CC27" s="137"/>
      <c r="CD27" s="136">
        <f>+CC8+CF8</f>
        <v>0</v>
      </c>
      <c r="CE27" s="137"/>
      <c r="CF27" s="136">
        <f>+CD8+CG8</f>
        <v>0</v>
      </c>
      <c r="CG27" s="137"/>
      <c r="CH27" s="136">
        <f>+CH8+CK8</f>
        <v>0</v>
      </c>
      <c r="CI27" s="137"/>
      <c r="CJ27" s="136">
        <f>+CI8+CL8</f>
        <v>0</v>
      </c>
      <c r="CK27" s="137"/>
      <c r="CL27" s="136">
        <f>+CJ8+CM8</f>
        <v>0</v>
      </c>
      <c r="CM27" s="137"/>
      <c r="CN27" s="136">
        <f>+CN8+CQ8</f>
        <v>0</v>
      </c>
      <c r="CO27" s="137"/>
      <c r="CP27" s="136">
        <f>+CO8+CR8</f>
        <v>0</v>
      </c>
      <c r="CQ27" s="137"/>
      <c r="CR27" s="136">
        <f>+CP8+CS8</f>
        <v>0</v>
      </c>
      <c r="CS27" s="137"/>
      <c r="CT27" s="136">
        <f>+CT8+CW8</f>
        <v>0</v>
      </c>
      <c r="CU27" s="137"/>
      <c r="CV27" s="136">
        <f>+CU8+CX8</f>
        <v>0</v>
      </c>
      <c r="CW27" s="137"/>
      <c r="CX27" s="136">
        <f>+CV8+CY8</f>
        <v>0</v>
      </c>
      <c r="CY27" s="137"/>
      <c r="CZ27" s="136">
        <f>+CZ8+DC8</f>
        <v>0</v>
      </c>
      <c r="DA27" s="137"/>
      <c r="DB27" s="136">
        <f>+DA8+DD8</f>
        <v>0</v>
      </c>
      <c r="DC27" s="137"/>
      <c r="DD27" s="136">
        <f>+DB8+DE8</f>
        <v>0</v>
      </c>
      <c r="DE27" s="137"/>
      <c r="DF27" s="136">
        <f>+DF8+DI8</f>
        <v>0</v>
      </c>
      <c r="DG27" s="137"/>
      <c r="DH27" s="136">
        <f>+DG8+DJ8</f>
        <v>0</v>
      </c>
      <c r="DI27" s="137"/>
      <c r="DJ27" s="136">
        <f>+DH8+DK8</f>
        <v>0</v>
      </c>
      <c r="DK27" s="137"/>
      <c r="DL27" s="136">
        <f>+DL8+DO8</f>
        <v>0</v>
      </c>
      <c r="DM27" s="137"/>
      <c r="DN27" s="136">
        <f>+DM8+DP8</f>
        <v>0</v>
      </c>
      <c r="DO27" s="137"/>
      <c r="DP27" s="136">
        <f>+DN8+DQ8</f>
        <v>0</v>
      </c>
      <c r="DQ27" s="137"/>
      <c r="DR27" s="136">
        <f>+DR8+DU8</f>
        <v>0</v>
      </c>
      <c r="DS27" s="137"/>
      <c r="DT27" s="136">
        <f>+DS8+DV8</f>
        <v>0</v>
      </c>
      <c r="DU27" s="137"/>
      <c r="DV27" s="136">
        <f>+DT8+DW8</f>
        <v>0</v>
      </c>
      <c r="DW27" s="137"/>
      <c r="DX27" s="136">
        <f>+DX8+EA8</f>
        <v>0</v>
      </c>
      <c r="DY27" s="137"/>
      <c r="DZ27" s="136">
        <f>+DY8+EB8</f>
        <v>0</v>
      </c>
      <c r="EA27" s="137"/>
      <c r="EB27" s="136">
        <f>+DZ8+EC8</f>
        <v>0</v>
      </c>
      <c r="EC27" s="137"/>
      <c r="ED27" s="136">
        <f>+ED8+EG8</f>
        <v>0</v>
      </c>
      <c r="EE27" s="137"/>
      <c r="EF27" s="136">
        <f>+EE8+EH8</f>
        <v>0</v>
      </c>
      <c r="EG27" s="137"/>
      <c r="EH27" s="136">
        <f>+EF8+EI8</f>
        <v>0</v>
      </c>
      <c r="EI27" s="137"/>
      <c r="EJ27" s="136">
        <f>+EJ8+EM8</f>
        <v>0</v>
      </c>
      <c r="EK27" s="137"/>
      <c r="EL27" s="136">
        <f>+EK8+EN8</f>
        <v>0</v>
      </c>
      <c r="EM27" s="137"/>
      <c r="EN27" s="136">
        <f>+EL8+EO8</f>
        <v>0</v>
      </c>
      <c r="EO27" s="137"/>
      <c r="EP27" s="136">
        <f>+EP8+ES8</f>
        <v>0</v>
      </c>
      <c r="EQ27" s="137"/>
      <c r="ER27" s="136">
        <f>+EQ8+ET8</f>
        <v>0</v>
      </c>
      <c r="ES27" s="137"/>
      <c r="ET27" s="136">
        <f>+ER8+EU8</f>
        <v>0</v>
      </c>
      <c r="EU27" s="137"/>
      <c r="EV27" s="136">
        <f>+EV8+EY8</f>
        <v>0</v>
      </c>
      <c r="EW27" s="137"/>
      <c r="EX27" s="136">
        <f>+EW8+EZ8</f>
        <v>0</v>
      </c>
      <c r="EY27" s="137"/>
      <c r="EZ27" s="136">
        <f>+EX8+FA8</f>
        <v>0</v>
      </c>
      <c r="FA27" s="137"/>
      <c r="FB27" s="136">
        <f>+FB8+FE8</f>
        <v>0</v>
      </c>
      <c r="FC27" s="137"/>
      <c r="FD27" s="136">
        <f>+FC8+FF8</f>
        <v>0</v>
      </c>
      <c r="FE27" s="137"/>
      <c r="FF27" s="136">
        <f>+FD8+FG8</f>
        <v>0</v>
      </c>
      <c r="FG27" s="137"/>
      <c r="FH27" s="136">
        <f>+FH8+FK8</f>
        <v>0</v>
      </c>
      <c r="FI27" s="137"/>
      <c r="FJ27" s="136">
        <f>+FI8+FL8</f>
        <v>0</v>
      </c>
      <c r="FK27" s="137"/>
      <c r="FL27" s="136">
        <f>+FJ8+FM8</f>
        <v>0</v>
      </c>
      <c r="FM27" s="137"/>
      <c r="FN27" s="136">
        <f>+FN8+FQ8</f>
        <v>0</v>
      </c>
      <c r="FO27" s="137"/>
      <c r="FP27" s="136">
        <f>+FO8+FR8</f>
        <v>0</v>
      </c>
      <c r="FQ27" s="137"/>
      <c r="FR27" s="136">
        <f>+FP8+FS8</f>
        <v>0</v>
      </c>
      <c r="FS27" s="137"/>
      <c r="FT27" s="1"/>
      <c r="FU27" s="1"/>
      <c r="FV27" s="1"/>
      <c r="FW27" s="1"/>
      <c r="FX27" s="1"/>
      <c r="FY27" s="1"/>
      <c r="FZ27" s="1"/>
      <c r="GA27" s="1"/>
      <c r="GB27" s="1"/>
    </row>
    <row r="28" spans="1:184" s="3" customFormat="1" ht="24.95" customHeight="1" thickBot="1">
      <c r="A28" s="90" t="s">
        <v>18</v>
      </c>
      <c r="B28" s="115">
        <f>+B9+E9</f>
        <v>410</v>
      </c>
      <c r="C28" s="116"/>
      <c r="D28" s="115">
        <f>+C9+F9</f>
        <v>0</v>
      </c>
      <c r="E28" s="116"/>
      <c r="F28" s="138">
        <f>+D9+G9</f>
        <v>410</v>
      </c>
      <c r="G28" s="139"/>
      <c r="H28" s="115">
        <f>+H9+K9</f>
        <v>1103</v>
      </c>
      <c r="I28" s="116"/>
      <c r="J28" s="115">
        <f>+I9+L9</f>
        <v>0</v>
      </c>
      <c r="K28" s="116"/>
      <c r="L28" s="138">
        <f>+J9+M9</f>
        <v>1100</v>
      </c>
      <c r="M28" s="139"/>
      <c r="N28" s="115">
        <f>+N9+Q9</f>
        <v>1317</v>
      </c>
      <c r="O28" s="116"/>
      <c r="P28" s="115">
        <f>+O9+R9</f>
        <v>0</v>
      </c>
      <c r="Q28" s="116"/>
      <c r="R28" s="138">
        <f>+P9+S9</f>
        <v>1308</v>
      </c>
      <c r="S28" s="139"/>
      <c r="T28" s="115">
        <f>+T9+W9</f>
        <v>1904</v>
      </c>
      <c r="U28" s="116"/>
      <c r="V28" s="115">
        <f>+U9+X9</f>
        <v>0</v>
      </c>
      <c r="W28" s="116"/>
      <c r="X28" s="138">
        <f>+V9+Y9</f>
        <v>1893</v>
      </c>
      <c r="Y28" s="139"/>
      <c r="Z28" s="115">
        <f>+Z9+AC9</f>
        <v>2268</v>
      </c>
      <c r="AA28" s="116"/>
      <c r="AB28" s="115">
        <f>+AA9+AD9</f>
        <v>0</v>
      </c>
      <c r="AC28" s="116"/>
      <c r="AD28" s="138">
        <f>+AB9+AE9</f>
        <v>2258</v>
      </c>
      <c r="AE28" s="139"/>
      <c r="AF28" s="115">
        <f>+AF9+AI9</f>
        <v>2268</v>
      </c>
      <c r="AG28" s="116"/>
      <c r="AH28" s="115">
        <f>+AG9+AJ9</f>
        <v>0</v>
      </c>
      <c r="AI28" s="116"/>
      <c r="AJ28" s="138">
        <f>+AH9+AK9</f>
        <v>2260</v>
      </c>
      <c r="AK28" s="139"/>
      <c r="AL28" s="115">
        <f>+AL9+AO9</f>
        <v>2354</v>
      </c>
      <c r="AM28" s="116"/>
      <c r="AN28" s="115">
        <f>+AM9+AP9</f>
        <v>0</v>
      </c>
      <c r="AO28" s="116"/>
      <c r="AP28" s="138">
        <f>+AN9+AQ9</f>
        <v>2338</v>
      </c>
      <c r="AQ28" s="139"/>
      <c r="AR28" s="115">
        <f>+AR9+AU9</f>
        <v>2332</v>
      </c>
      <c r="AS28" s="116"/>
      <c r="AT28" s="115">
        <f>+AS9+AV9</f>
        <v>0</v>
      </c>
      <c r="AU28" s="116"/>
      <c r="AV28" s="138">
        <f>+AT9+AW9</f>
        <v>2322</v>
      </c>
      <c r="AW28" s="139"/>
      <c r="AX28" s="115">
        <f>+AX9+BA9</f>
        <v>2310</v>
      </c>
      <c r="AY28" s="116"/>
      <c r="AZ28" s="115">
        <f>+AY9+BB9</f>
        <v>0</v>
      </c>
      <c r="BA28" s="116"/>
      <c r="BB28" s="138">
        <f>+AZ9+BC9</f>
        <v>2297</v>
      </c>
      <c r="BC28" s="139"/>
      <c r="BD28" s="115">
        <f>+BD9+BG9</f>
        <v>2356</v>
      </c>
      <c r="BE28" s="116"/>
      <c r="BF28" s="115">
        <f>+BE9+BH9</f>
        <v>0</v>
      </c>
      <c r="BG28" s="116"/>
      <c r="BH28" s="138">
        <f>+BF9+BI9</f>
        <v>2342</v>
      </c>
      <c r="BI28" s="139"/>
      <c r="BJ28" s="115">
        <f>+BJ9+BM9</f>
        <v>2384</v>
      </c>
      <c r="BK28" s="116"/>
      <c r="BL28" s="115">
        <f>+BK9+BN9</f>
        <v>0</v>
      </c>
      <c r="BM28" s="116"/>
      <c r="BN28" s="138">
        <f>+BL9+BO9</f>
        <v>2375</v>
      </c>
      <c r="BO28" s="139"/>
      <c r="BP28" s="115">
        <f>+BP9+BS9</f>
        <v>2395</v>
      </c>
      <c r="BQ28" s="116"/>
      <c r="BR28" s="115">
        <f>+BQ9+BT9</f>
        <v>0</v>
      </c>
      <c r="BS28" s="116"/>
      <c r="BT28" s="138">
        <f>+BR9+BU9</f>
        <v>2390</v>
      </c>
      <c r="BU28" s="139"/>
      <c r="BV28" s="115">
        <f>+BV9+BY9</f>
        <v>2041</v>
      </c>
      <c r="BW28" s="116"/>
      <c r="BX28" s="115">
        <f>+BW9+BZ9</f>
        <v>0</v>
      </c>
      <c r="BY28" s="116"/>
      <c r="BZ28" s="138">
        <f>+BX9+CA9</f>
        <v>2036</v>
      </c>
      <c r="CA28" s="139"/>
      <c r="CB28" s="115">
        <f>+CB9+CE9</f>
        <v>0</v>
      </c>
      <c r="CC28" s="116"/>
      <c r="CD28" s="115">
        <f>+CC9+CF9</f>
        <v>0</v>
      </c>
      <c r="CE28" s="116"/>
      <c r="CF28" s="138">
        <f>+CD9+CG9</f>
        <v>0</v>
      </c>
      <c r="CG28" s="139"/>
      <c r="CH28" s="115">
        <f>+CH9+CK9</f>
        <v>0</v>
      </c>
      <c r="CI28" s="116"/>
      <c r="CJ28" s="115">
        <f>+CI9+CL9</f>
        <v>0</v>
      </c>
      <c r="CK28" s="116"/>
      <c r="CL28" s="138">
        <f>+CJ9+CM9</f>
        <v>0</v>
      </c>
      <c r="CM28" s="139"/>
      <c r="CN28" s="115">
        <f>+CN9+CQ9</f>
        <v>0</v>
      </c>
      <c r="CO28" s="116"/>
      <c r="CP28" s="115">
        <f>+CO9+CR9</f>
        <v>0</v>
      </c>
      <c r="CQ28" s="116"/>
      <c r="CR28" s="138">
        <f>+CP9+CS9</f>
        <v>0</v>
      </c>
      <c r="CS28" s="139"/>
      <c r="CT28" s="115">
        <f>+CT9+CW9</f>
        <v>0</v>
      </c>
      <c r="CU28" s="116"/>
      <c r="CV28" s="115">
        <f>+CU9+CX9</f>
        <v>0</v>
      </c>
      <c r="CW28" s="116"/>
      <c r="CX28" s="138">
        <f>+CV9+CY9</f>
        <v>0</v>
      </c>
      <c r="CY28" s="139"/>
      <c r="CZ28" s="115">
        <f>+CZ9+DC9</f>
        <v>0</v>
      </c>
      <c r="DA28" s="116"/>
      <c r="DB28" s="115">
        <f>+DA9+DD9</f>
        <v>0</v>
      </c>
      <c r="DC28" s="116"/>
      <c r="DD28" s="138">
        <f>+DB9+DE9</f>
        <v>0</v>
      </c>
      <c r="DE28" s="139"/>
      <c r="DF28" s="115">
        <f>+DF9+DI9</f>
        <v>0</v>
      </c>
      <c r="DG28" s="116"/>
      <c r="DH28" s="115">
        <f>+DG9+DJ9</f>
        <v>0</v>
      </c>
      <c r="DI28" s="116"/>
      <c r="DJ28" s="138">
        <f>+DH9+DK9</f>
        <v>0</v>
      </c>
      <c r="DK28" s="139"/>
      <c r="DL28" s="115">
        <f>+DL9+DO9</f>
        <v>0</v>
      </c>
      <c r="DM28" s="116"/>
      <c r="DN28" s="115">
        <f>+DM9+DP9</f>
        <v>0</v>
      </c>
      <c r="DO28" s="116"/>
      <c r="DP28" s="138">
        <f>+DN9+DQ9</f>
        <v>0</v>
      </c>
      <c r="DQ28" s="139"/>
      <c r="DR28" s="115">
        <f>+DR9+DU9</f>
        <v>0</v>
      </c>
      <c r="DS28" s="116"/>
      <c r="DT28" s="115">
        <f>+DS9+DV9</f>
        <v>0</v>
      </c>
      <c r="DU28" s="116"/>
      <c r="DV28" s="138">
        <f>+DT9+DW9</f>
        <v>0</v>
      </c>
      <c r="DW28" s="139"/>
      <c r="DX28" s="115">
        <f>+DX9+EA9</f>
        <v>0</v>
      </c>
      <c r="DY28" s="116"/>
      <c r="DZ28" s="115">
        <f>+DY9+EB9</f>
        <v>0</v>
      </c>
      <c r="EA28" s="116"/>
      <c r="EB28" s="138">
        <f>+DZ9+EC9</f>
        <v>0</v>
      </c>
      <c r="EC28" s="139"/>
      <c r="ED28" s="115">
        <f>+ED9+EG9</f>
        <v>0</v>
      </c>
      <c r="EE28" s="116"/>
      <c r="EF28" s="115">
        <f>+EE9+EH9</f>
        <v>0</v>
      </c>
      <c r="EG28" s="116"/>
      <c r="EH28" s="138">
        <f>+EF9+EI9</f>
        <v>0</v>
      </c>
      <c r="EI28" s="139"/>
      <c r="EJ28" s="115">
        <f>+EJ9+EM9</f>
        <v>0</v>
      </c>
      <c r="EK28" s="116"/>
      <c r="EL28" s="115">
        <f>+EK9+EN9</f>
        <v>0</v>
      </c>
      <c r="EM28" s="116"/>
      <c r="EN28" s="138">
        <f>+EL9+EO9</f>
        <v>0</v>
      </c>
      <c r="EO28" s="139"/>
      <c r="EP28" s="115">
        <f>+EP9+ES9</f>
        <v>0</v>
      </c>
      <c r="EQ28" s="116"/>
      <c r="ER28" s="115">
        <f>+EQ9+ET9</f>
        <v>0</v>
      </c>
      <c r="ES28" s="116"/>
      <c r="ET28" s="138">
        <f>+ER9+EU9</f>
        <v>0</v>
      </c>
      <c r="EU28" s="139"/>
      <c r="EV28" s="115">
        <f>+EV9+EY9</f>
        <v>0</v>
      </c>
      <c r="EW28" s="116"/>
      <c r="EX28" s="115">
        <f>+EW9+EZ9</f>
        <v>0</v>
      </c>
      <c r="EY28" s="116"/>
      <c r="EZ28" s="138">
        <f>+EX9+FA9</f>
        <v>0</v>
      </c>
      <c r="FA28" s="139"/>
      <c r="FB28" s="115">
        <f>+FB9+FE9</f>
        <v>0</v>
      </c>
      <c r="FC28" s="116"/>
      <c r="FD28" s="115">
        <f>+FC9+FF9</f>
        <v>0</v>
      </c>
      <c r="FE28" s="116"/>
      <c r="FF28" s="138">
        <f>+FD9+FG9</f>
        <v>0</v>
      </c>
      <c r="FG28" s="139"/>
      <c r="FH28" s="115">
        <f>+FH9+FK9</f>
        <v>0</v>
      </c>
      <c r="FI28" s="116"/>
      <c r="FJ28" s="115">
        <f>+FI9+FL9</f>
        <v>0</v>
      </c>
      <c r="FK28" s="116"/>
      <c r="FL28" s="138">
        <f>+FJ9+FM9</f>
        <v>0</v>
      </c>
      <c r="FM28" s="139"/>
      <c r="FN28" s="115">
        <f>+FN9+FQ9</f>
        <v>0</v>
      </c>
      <c r="FO28" s="116"/>
      <c r="FP28" s="115">
        <f>+FO9+FR9</f>
        <v>0</v>
      </c>
      <c r="FQ28" s="116"/>
      <c r="FR28" s="138">
        <f>+FP9+FS9</f>
        <v>0</v>
      </c>
      <c r="FS28" s="139"/>
      <c r="FT28" s="1"/>
      <c r="FU28" s="1"/>
      <c r="FV28" s="1"/>
      <c r="FW28" s="1"/>
      <c r="FX28" s="1"/>
      <c r="FY28" s="1"/>
      <c r="FZ28" s="1"/>
      <c r="GA28" s="1"/>
      <c r="GB28" s="1"/>
    </row>
    <row r="29" spans="1:184" s="3" customFormat="1" ht="24.95" customHeight="1" thickBot="1">
      <c r="A29" s="10" t="s">
        <v>16</v>
      </c>
      <c r="B29" s="138">
        <f>+B10+E10</f>
        <v>400</v>
      </c>
      <c r="C29" s="139"/>
      <c r="D29" s="115">
        <f>+C10+F10</f>
        <v>0</v>
      </c>
      <c r="E29" s="116"/>
      <c r="F29" s="115">
        <f>+D10+G10</f>
        <v>0</v>
      </c>
      <c r="G29" s="116"/>
      <c r="H29" s="138">
        <f>+H10+K10</f>
        <v>600</v>
      </c>
      <c r="I29" s="139"/>
      <c r="J29" s="115">
        <f>+I10+L10</f>
        <v>0</v>
      </c>
      <c r="K29" s="116"/>
      <c r="L29" s="115">
        <f>+J10+M10</f>
        <v>570</v>
      </c>
      <c r="M29" s="116"/>
      <c r="N29" s="138">
        <f>+N10+Q10</f>
        <v>1260</v>
      </c>
      <c r="O29" s="139"/>
      <c r="P29" s="115">
        <f>+O10+R10</f>
        <v>0</v>
      </c>
      <c r="Q29" s="116"/>
      <c r="R29" s="115">
        <f>+P10+S10</f>
        <v>0</v>
      </c>
      <c r="S29" s="116"/>
      <c r="T29" s="138">
        <f>+T10+W10</f>
        <v>1575</v>
      </c>
      <c r="U29" s="139"/>
      <c r="V29" s="115">
        <f>+U10+X10</f>
        <v>0</v>
      </c>
      <c r="W29" s="116"/>
      <c r="X29" s="115">
        <f>+V10+Y10</f>
        <v>375</v>
      </c>
      <c r="Y29" s="116"/>
      <c r="Z29" s="138">
        <f>+Z10+AC10</f>
        <v>2460</v>
      </c>
      <c r="AA29" s="139"/>
      <c r="AB29" s="115">
        <f>+AA10+AD10</f>
        <v>0</v>
      </c>
      <c r="AC29" s="116"/>
      <c r="AD29" s="115">
        <f>+AB10+AE10</f>
        <v>1545</v>
      </c>
      <c r="AE29" s="116"/>
      <c r="AF29" s="138">
        <f>+AF10+AI10</f>
        <v>2235</v>
      </c>
      <c r="AG29" s="139"/>
      <c r="AH29" s="115">
        <f>+AG10+AJ10</f>
        <v>0</v>
      </c>
      <c r="AI29" s="116"/>
      <c r="AJ29" s="115">
        <f>+AH10+AK10</f>
        <v>2085</v>
      </c>
      <c r="AK29" s="116"/>
      <c r="AL29" s="138">
        <f>+AL10+AO10</f>
        <v>2380</v>
      </c>
      <c r="AM29" s="139"/>
      <c r="AN29" s="115">
        <f>+AM10+AP10</f>
        <v>0</v>
      </c>
      <c r="AO29" s="116"/>
      <c r="AP29" s="115">
        <f>+AN10+AQ10</f>
        <v>2805</v>
      </c>
      <c r="AQ29" s="116"/>
      <c r="AR29" s="138">
        <f>+AR10+AU10</f>
        <v>2374</v>
      </c>
      <c r="AS29" s="139"/>
      <c r="AT29" s="115">
        <f>+AS10+AV10</f>
        <v>0</v>
      </c>
      <c r="AU29" s="116"/>
      <c r="AV29" s="115">
        <f>+AT10+AW10</f>
        <v>2235</v>
      </c>
      <c r="AW29" s="116"/>
      <c r="AX29" s="138">
        <f>+AX10+BA10</f>
        <v>2460</v>
      </c>
      <c r="AY29" s="139"/>
      <c r="AZ29" s="115">
        <f>+AY10+BB10</f>
        <v>0</v>
      </c>
      <c r="BA29" s="116"/>
      <c r="BB29" s="115">
        <f>+AZ10+BC10</f>
        <v>2835</v>
      </c>
      <c r="BC29" s="116"/>
      <c r="BD29" s="138">
        <f>+BD10+BG10</f>
        <v>2310</v>
      </c>
      <c r="BE29" s="139"/>
      <c r="BF29" s="115">
        <f>+BE10+BH10</f>
        <v>0</v>
      </c>
      <c r="BG29" s="116"/>
      <c r="BH29" s="115">
        <f>+BF10+BI10</f>
        <v>2280</v>
      </c>
      <c r="BI29" s="116"/>
      <c r="BJ29" s="138">
        <f>+BJ10+BM10</f>
        <v>2400</v>
      </c>
      <c r="BK29" s="139"/>
      <c r="BL29" s="115">
        <f>+BK10+BN10</f>
        <v>0</v>
      </c>
      <c r="BM29" s="116"/>
      <c r="BN29" s="115">
        <f>+BL10+BO10</f>
        <v>2445</v>
      </c>
      <c r="BO29" s="116"/>
      <c r="BP29" s="138">
        <f>+BP10+BS10</f>
        <v>2325</v>
      </c>
      <c r="BQ29" s="139"/>
      <c r="BR29" s="115">
        <f>+BQ10+BT10</f>
        <v>0</v>
      </c>
      <c r="BS29" s="116"/>
      <c r="BT29" s="115">
        <f>+BR10+BU10</f>
        <v>2160</v>
      </c>
      <c r="BU29" s="116"/>
      <c r="BV29" s="138">
        <f>+BV10+BY10</f>
        <v>2280</v>
      </c>
      <c r="BW29" s="139"/>
      <c r="BX29" s="115">
        <f>+BW10+BZ10</f>
        <v>0</v>
      </c>
      <c r="BY29" s="116"/>
      <c r="BZ29" s="115">
        <f>+BX10+CA10</f>
        <v>2415</v>
      </c>
      <c r="CA29" s="116"/>
      <c r="CB29" s="138">
        <f>+CB10+CE10</f>
        <v>0</v>
      </c>
      <c r="CC29" s="139"/>
      <c r="CD29" s="115">
        <f>+CC10+CF10</f>
        <v>0</v>
      </c>
      <c r="CE29" s="116"/>
      <c r="CF29" s="115">
        <f>+CD10+CG10</f>
        <v>0</v>
      </c>
      <c r="CG29" s="116"/>
      <c r="CH29" s="138">
        <f>+CH10+CK10</f>
        <v>0</v>
      </c>
      <c r="CI29" s="139"/>
      <c r="CJ29" s="115">
        <f>+CI10+CL10</f>
        <v>0</v>
      </c>
      <c r="CK29" s="116"/>
      <c r="CL29" s="115">
        <f>+CJ10+CM10</f>
        <v>0</v>
      </c>
      <c r="CM29" s="116"/>
      <c r="CN29" s="138">
        <f>+CN10+CQ10</f>
        <v>0</v>
      </c>
      <c r="CO29" s="139"/>
      <c r="CP29" s="115">
        <f>+CO10+CR10</f>
        <v>0</v>
      </c>
      <c r="CQ29" s="116"/>
      <c r="CR29" s="115">
        <f>+CP10+CS10</f>
        <v>0</v>
      </c>
      <c r="CS29" s="116"/>
      <c r="CT29" s="138">
        <f>+CT10+CW10</f>
        <v>0</v>
      </c>
      <c r="CU29" s="139"/>
      <c r="CV29" s="115">
        <f>+CU10+CX10</f>
        <v>0</v>
      </c>
      <c r="CW29" s="116"/>
      <c r="CX29" s="115">
        <f>+CV10+CY10</f>
        <v>0</v>
      </c>
      <c r="CY29" s="116"/>
      <c r="CZ29" s="138">
        <f>+CZ10+DC10</f>
        <v>0</v>
      </c>
      <c r="DA29" s="139"/>
      <c r="DB29" s="115">
        <f>+DA10+DD10</f>
        <v>0</v>
      </c>
      <c r="DC29" s="116"/>
      <c r="DD29" s="115">
        <f>+DB10+DE10</f>
        <v>0</v>
      </c>
      <c r="DE29" s="116"/>
      <c r="DF29" s="138">
        <f>+DF10+DI10</f>
        <v>0</v>
      </c>
      <c r="DG29" s="139"/>
      <c r="DH29" s="115">
        <f>+DG10+DJ10</f>
        <v>0</v>
      </c>
      <c r="DI29" s="116"/>
      <c r="DJ29" s="115">
        <f>+DH10+DK10</f>
        <v>0</v>
      </c>
      <c r="DK29" s="116"/>
      <c r="DL29" s="138">
        <f>+DL10+DO10</f>
        <v>0</v>
      </c>
      <c r="DM29" s="139"/>
      <c r="DN29" s="115">
        <f>+DM10+DP10</f>
        <v>0</v>
      </c>
      <c r="DO29" s="116"/>
      <c r="DP29" s="115">
        <f>+DN10+DQ10</f>
        <v>0</v>
      </c>
      <c r="DQ29" s="116"/>
      <c r="DR29" s="138">
        <f>+DR10+DU10</f>
        <v>0</v>
      </c>
      <c r="DS29" s="139"/>
      <c r="DT29" s="115">
        <f>+DS10+DV10</f>
        <v>0</v>
      </c>
      <c r="DU29" s="116"/>
      <c r="DV29" s="115">
        <f>+DT10+DW10</f>
        <v>0</v>
      </c>
      <c r="DW29" s="116"/>
      <c r="DX29" s="138">
        <f>+DX10+EA10</f>
        <v>0</v>
      </c>
      <c r="DY29" s="139"/>
      <c r="DZ29" s="115">
        <f>+DY10+EB10</f>
        <v>0</v>
      </c>
      <c r="EA29" s="116"/>
      <c r="EB29" s="115">
        <f>+DZ10+EC10</f>
        <v>0</v>
      </c>
      <c r="EC29" s="116"/>
      <c r="ED29" s="138">
        <f>+ED10+EG10</f>
        <v>0</v>
      </c>
      <c r="EE29" s="139"/>
      <c r="EF29" s="115">
        <f>+EE10+EH10</f>
        <v>0</v>
      </c>
      <c r="EG29" s="116"/>
      <c r="EH29" s="115">
        <f>+EF10+EI10</f>
        <v>0</v>
      </c>
      <c r="EI29" s="116"/>
      <c r="EJ29" s="138">
        <f>+EJ10+EM10</f>
        <v>0</v>
      </c>
      <c r="EK29" s="139"/>
      <c r="EL29" s="115">
        <f>+EK10+EN10</f>
        <v>0</v>
      </c>
      <c r="EM29" s="116"/>
      <c r="EN29" s="115">
        <f>+EL10+EO10</f>
        <v>0</v>
      </c>
      <c r="EO29" s="116"/>
      <c r="EP29" s="138">
        <f>+EP10+ES10</f>
        <v>0</v>
      </c>
      <c r="EQ29" s="139"/>
      <c r="ER29" s="115">
        <f>+EQ10+ET10</f>
        <v>0</v>
      </c>
      <c r="ES29" s="116"/>
      <c r="ET29" s="115">
        <f>+ER10+EU10</f>
        <v>0</v>
      </c>
      <c r="EU29" s="116"/>
      <c r="EV29" s="138">
        <f>+EV10+EY10</f>
        <v>0</v>
      </c>
      <c r="EW29" s="139"/>
      <c r="EX29" s="115">
        <f>+EW10+EZ10</f>
        <v>0</v>
      </c>
      <c r="EY29" s="116"/>
      <c r="EZ29" s="115">
        <f>+EX10+FA10</f>
        <v>0</v>
      </c>
      <c r="FA29" s="116"/>
      <c r="FB29" s="138">
        <f>+FB10+FE10</f>
        <v>0</v>
      </c>
      <c r="FC29" s="139"/>
      <c r="FD29" s="115">
        <f>+FC10+FF10</f>
        <v>0</v>
      </c>
      <c r="FE29" s="116"/>
      <c r="FF29" s="115">
        <f>+FD10+FG10</f>
        <v>0</v>
      </c>
      <c r="FG29" s="116"/>
      <c r="FH29" s="138">
        <f>+FH10+FK10</f>
        <v>0</v>
      </c>
      <c r="FI29" s="139"/>
      <c r="FJ29" s="115">
        <f>+FI10+FL10</f>
        <v>0</v>
      </c>
      <c r="FK29" s="116"/>
      <c r="FL29" s="115">
        <f>+FJ10+FM10</f>
        <v>0</v>
      </c>
      <c r="FM29" s="116"/>
      <c r="FN29" s="138">
        <f>+FN10+FQ10</f>
        <v>0</v>
      </c>
      <c r="FO29" s="139"/>
      <c r="FP29" s="115">
        <f>+FO10+FR10</f>
        <v>0</v>
      </c>
      <c r="FQ29" s="116"/>
      <c r="FR29" s="115">
        <f>+FP10+FS10</f>
        <v>0</v>
      </c>
      <c r="FS29" s="116"/>
    </row>
    <row r="30" spans="1:184" s="3" customFormat="1" ht="24.95" customHeight="1">
      <c r="A30" s="9" t="s">
        <v>22</v>
      </c>
      <c r="B30" s="115">
        <f>+B11+E11</f>
        <v>0</v>
      </c>
      <c r="C30" s="116"/>
      <c r="D30" s="115">
        <f>+C11+F11</f>
        <v>0</v>
      </c>
      <c r="E30" s="116"/>
      <c r="F30" s="115">
        <f>+D11+G11</f>
        <v>0</v>
      </c>
      <c r="G30" s="116"/>
      <c r="H30" s="115">
        <f>+H11+K11</f>
        <v>0</v>
      </c>
      <c r="I30" s="116"/>
      <c r="J30" s="115">
        <f>+I11+L11</f>
        <v>0</v>
      </c>
      <c r="K30" s="116"/>
      <c r="L30" s="115">
        <f>+J11+M11</f>
        <v>0</v>
      </c>
      <c r="M30" s="116"/>
      <c r="N30" s="115">
        <f>+N11+Q11</f>
        <v>0</v>
      </c>
      <c r="O30" s="116"/>
      <c r="P30" s="115">
        <f>+O11+R11</f>
        <v>0</v>
      </c>
      <c r="Q30" s="116"/>
      <c r="R30" s="115">
        <f>+P11+S11</f>
        <v>0</v>
      </c>
      <c r="S30" s="116"/>
      <c r="T30" s="115">
        <f>+T11+W11</f>
        <v>0</v>
      </c>
      <c r="U30" s="116"/>
      <c r="V30" s="115">
        <f>+U11+X11</f>
        <v>0</v>
      </c>
      <c r="W30" s="116"/>
      <c r="X30" s="115">
        <f>+V11+Y11</f>
        <v>0</v>
      </c>
      <c r="Y30" s="116"/>
      <c r="Z30" s="115">
        <f>+Z11+AC11</f>
        <v>1753</v>
      </c>
      <c r="AA30" s="116"/>
      <c r="AB30" s="115">
        <f>+AA11+AD11</f>
        <v>0</v>
      </c>
      <c r="AC30" s="116"/>
      <c r="AD30" s="115">
        <f>+AB11+AE11</f>
        <v>1746</v>
      </c>
      <c r="AE30" s="116"/>
      <c r="AF30" s="115">
        <f>+AF11+AI11</f>
        <v>2064</v>
      </c>
      <c r="AG30" s="116"/>
      <c r="AH30" s="115">
        <f>+AG11+AJ11</f>
        <v>0</v>
      </c>
      <c r="AI30" s="116"/>
      <c r="AJ30" s="115">
        <f>+AH11+AK11</f>
        <v>2056</v>
      </c>
      <c r="AK30" s="116"/>
      <c r="AL30" s="115">
        <f>+AL11+AO11</f>
        <v>2163</v>
      </c>
      <c r="AM30" s="116"/>
      <c r="AN30" s="115">
        <f>+AM11+AP11</f>
        <v>0</v>
      </c>
      <c r="AO30" s="116"/>
      <c r="AP30" s="115">
        <f>+AN11+AQ11</f>
        <v>2151</v>
      </c>
      <c r="AQ30" s="116"/>
      <c r="AR30" s="115">
        <f>+AR11+AU11</f>
        <v>2225</v>
      </c>
      <c r="AS30" s="116"/>
      <c r="AT30" s="115">
        <f>+AS11+AV11</f>
        <v>0</v>
      </c>
      <c r="AU30" s="116"/>
      <c r="AV30" s="115">
        <f>+AT11+AW11</f>
        <v>2210</v>
      </c>
      <c r="AW30" s="116"/>
      <c r="AX30" s="115">
        <f>+AX11+BA11</f>
        <v>2003</v>
      </c>
      <c r="AY30" s="116"/>
      <c r="AZ30" s="115">
        <f>+AY11+BB11</f>
        <v>0</v>
      </c>
      <c r="BA30" s="116"/>
      <c r="BB30" s="115">
        <f>+AZ11+BC11</f>
        <v>1989</v>
      </c>
      <c r="BC30" s="116"/>
      <c r="BD30" s="115">
        <f>+BD11+BG11</f>
        <v>2345</v>
      </c>
      <c r="BE30" s="116"/>
      <c r="BF30" s="115">
        <f>+BE11+BH11</f>
        <v>0</v>
      </c>
      <c r="BG30" s="116"/>
      <c r="BH30" s="115">
        <f>+BF11+BI11</f>
        <v>2333</v>
      </c>
      <c r="BI30" s="116"/>
      <c r="BJ30" s="115">
        <f>+BJ11+BM11</f>
        <v>2072</v>
      </c>
      <c r="BK30" s="116"/>
      <c r="BL30" s="115">
        <f>+BK11+BN11</f>
        <v>0</v>
      </c>
      <c r="BM30" s="116"/>
      <c r="BN30" s="115">
        <f>+BL11+BO11</f>
        <v>2057</v>
      </c>
      <c r="BO30" s="116"/>
      <c r="BP30" s="115">
        <f>+BP11+BS11</f>
        <v>2133</v>
      </c>
      <c r="BQ30" s="116"/>
      <c r="BR30" s="115">
        <f>+BQ11+BT11</f>
        <v>0</v>
      </c>
      <c r="BS30" s="116"/>
      <c r="BT30" s="115">
        <f>+BR11+BU11</f>
        <v>2128</v>
      </c>
      <c r="BU30" s="116"/>
      <c r="BV30" s="115">
        <f>+BV11+BY11</f>
        <v>2234</v>
      </c>
      <c r="BW30" s="116"/>
      <c r="BX30" s="115">
        <f>+BW11+BZ11</f>
        <v>0</v>
      </c>
      <c r="BY30" s="116"/>
      <c r="BZ30" s="115">
        <f>+BX11+CA11</f>
        <v>2227</v>
      </c>
      <c r="CA30" s="116"/>
      <c r="CB30" s="115">
        <f>+CB11+CE11</f>
        <v>0</v>
      </c>
      <c r="CC30" s="116"/>
      <c r="CD30" s="115">
        <f>+CC11+CF11</f>
        <v>0</v>
      </c>
      <c r="CE30" s="116"/>
      <c r="CF30" s="115">
        <f>+CD11+CG11</f>
        <v>0</v>
      </c>
      <c r="CG30" s="116"/>
      <c r="CH30" s="115">
        <f>+CH11+CK11</f>
        <v>0</v>
      </c>
      <c r="CI30" s="116"/>
      <c r="CJ30" s="115">
        <f>+CI11+CL11</f>
        <v>0</v>
      </c>
      <c r="CK30" s="116"/>
      <c r="CL30" s="115">
        <f>+CJ11+CM11</f>
        <v>0</v>
      </c>
      <c r="CM30" s="116"/>
      <c r="CN30" s="115">
        <f>+CN11+CQ11</f>
        <v>0</v>
      </c>
      <c r="CO30" s="116"/>
      <c r="CP30" s="115">
        <f>+CO11+CR11</f>
        <v>0</v>
      </c>
      <c r="CQ30" s="116"/>
      <c r="CR30" s="115">
        <f>+CP11+CS11</f>
        <v>0</v>
      </c>
      <c r="CS30" s="116"/>
      <c r="CT30" s="115">
        <f>+CT11+CW11</f>
        <v>0</v>
      </c>
      <c r="CU30" s="116"/>
      <c r="CV30" s="115">
        <f>+CU11+CX11</f>
        <v>0</v>
      </c>
      <c r="CW30" s="116"/>
      <c r="CX30" s="115">
        <f>+CV11+CY11</f>
        <v>0</v>
      </c>
      <c r="CY30" s="116"/>
      <c r="CZ30" s="115">
        <f>+CZ11+DC11</f>
        <v>0</v>
      </c>
      <c r="DA30" s="116"/>
      <c r="DB30" s="115">
        <f>+DA11+DD11</f>
        <v>0</v>
      </c>
      <c r="DC30" s="116"/>
      <c r="DD30" s="115">
        <f>+DB11+DE11</f>
        <v>0</v>
      </c>
      <c r="DE30" s="116"/>
      <c r="DF30" s="115">
        <f>+DF11+DI11</f>
        <v>0</v>
      </c>
      <c r="DG30" s="116"/>
      <c r="DH30" s="115">
        <f>+DG11+DJ11</f>
        <v>0</v>
      </c>
      <c r="DI30" s="116"/>
      <c r="DJ30" s="115">
        <f>+DH11+DK11</f>
        <v>0</v>
      </c>
      <c r="DK30" s="116"/>
      <c r="DL30" s="115">
        <f>+DL11+DO11</f>
        <v>0</v>
      </c>
      <c r="DM30" s="116"/>
      <c r="DN30" s="115">
        <f>+DM11+DP11</f>
        <v>0</v>
      </c>
      <c r="DO30" s="116"/>
      <c r="DP30" s="115">
        <f>+DN11+DQ11</f>
        <v>0</v>
      </c>
      <c r="DQ30" s="116"/>
      <c r="DR30" s="115">
        <f>+DR11+DU11</f>
        <v>0</v>
      </c>
      <c r="DS30" s="116"/>
      <c r="DT30" s="115">
        <f>+DS11+DV11</f>
        <v>0</v>
      </c>
      <c r="DU30" s="116"/>
      <c r="DV30" s="115">
        <f>+DT11+DW11</f>
        <v>0</v>
      </c>
      <c r="DW30" s="116"/>
      <c r="DX30" s="115">
        <f>+DX11+EA11</f>
        <v>0</v>
      </c>
      <c r="DY30" s="116"/>
      <c r="DZ30" s="115">
        <f>+DY11+EB11</f>
        <v>0</v>
      </c>
      <c r="EA30" s="116"/>
      <c r="EB30" s="115">
        <f>+DZ11+EC11</f>
        <v>0</v>
      </c>
      <c r="EC30" s="116"/>
      <c r="ED30" s="115">
        <f>+ED11+EG11</f>
        <v>0</v>
      </c>
      <c r="EE30" s="116"/>
      <c r="EF30" s="115">
        <f>+EE11+EH11</f>
        <v>0</v>
      </c>
      <c r="EG30" s="116"/>
      <c r="EH30" s="115">
        <f>+EF11+EI11</f>
        <v>0</v>
      </c>
      <c r="EI30" s="116"/>
      <c r="EJ30" s="115">
        <f>+EJ11+EM11</f>
        <v>0</v>
      </c>
      <c r="EK30" s="116"/>
      <c r="EL30" s="115">
        <f>+EK11+EN11</f>
        <v>0</v>
      </c>
      <c r="EM30" s="116"/>
      <c r="EN30" s="115">
        <f>+EL11+EO11</f>
        <v>0</v>
      </c>
      <c r="EO30" s="116"/>
      <c r="EP30" s="115">
        <f>+EP11+ES11</f>
        <v>0</v>
      </c>
      <c r="EQ30" s="116"/>
      <c r="ER30" s="115">
        <f>+EQ11+ET11</f>
        <v>0</v>
      </c>
      <c r="ES30" s="116"/>
      <c r="ET30" s="115">
        <f>+ER11+EU11</f>
        <v>0</v>
      </c>
      <c r="EU30" s="116"/>
      <c r="EV30" s="115">
        <f>+EV11+EY11</f>
        <v>0</v>
      </c>
      <c r="EW30" s="116"/>
      <c r="EX30" s="115">
        <f>+EW11+EZ11</f>
        <v>0</v>
      </c>
      <c r="EY30" s="116"/>
      <c r="EZ30" s="115">
        <f>+EX11+FA11</f>
        <v>0</v>
      </c>
      <c r="FA30" s="116"/>
      <c r="FB30" s="115">
        <f>+FB11+FE11</f>
        <v>0</v>
      </c>
      <c r="FC30" s="116"/>
      <c r="FD30" s="115">
        <f>+FC11+FF11</f>
        <v>0</v>
      </c>
      <c r="FE30" s="116"/>
      <c r="FF30" s="115">
        <f>+FD11+FG11</f>
        <v>0</v>
      </c>
      <c r="FG30" s="116"/>
      <c r="FH30" s="115">
        <f>+FH11+FK11</f>
        <v>0</v>
      </c>
      <c r="FI30" s="116"/>
      <c r="FJ30" s="115">
        <f>+FI11+FL11</f>
        <v>0</v>
      </c>
      <c r="FK30" s="116"/>
      <c r="FL30" s="115">
        <f>+FJ11+FM11</f>
        <v>0</v>
      </c>
      <c r="FM30" s="116"/>
      <c r="FN30" s="115">
        <f>+FN11+FQ11</f>
        <v>0</v>
      </c>
      <c r="FO30" s="116"/>
      <c r="FP30" s="115">
        <f>+FO11+FR11</f>
        <v>0</v>
      </c>
      <c r="FQ30" s="116"/>
      <c r="FR30" s="115">
        <f>+FP11+FS11</f>
        <v>0</v>
      </c>
      <c r="FS30" s="116"/>
    </row>
    <row r="31" spans="1:184" s="3" customFormat="1" ht="24.95" customHeight="1">
      <c r="A31" s="68" t="s">
        <v>14</v>
      </c>
      <c r="B31" s="153">
        <f>+B12+E12</f>
        <v>0</v>
      </c>
      <c r="C31" s="139"/>
      <c r="D31" s="115">
        <f>+C12+F12</f>
        <v>0</v>
      </c>
      <c r="E31" s="116"/>
      <c r="F31" s="138">
        <f>+D12+G12</f>
        <v>0</v>
      </c>
      <c r="G31" s="139"/>
      <c r="H31" s="153">
        <f>+H12+K12</f>
        <v>0</v>
      </c>
      <c r="I31" s="139"/>
      <c r="J31" s="115">
        <f>+I12+L12</f>
        <v>0</v>
      </c>
      <c r="K31" s="116"/>
      <c r="L31" s="138">
        <f>+J12+M12</f>
        <v>0</v>
      </c>
      <c r="M31" s="139"/>
      <c r="N31" s="153">
        <f>+N12+Q12</f>
        <v>0</v>
      </c>
      <c r="O31" s="139"/>
      <c r="P31" s="115">
        <f>+O12+R12</f>
        <v>0</v>
      </c>
      <c r="Q31" s="116"/>
      <c r="R31" s="138">
        <f>+P12+S12</f>
        <v>0</v>
      </c>
      <c r="S31" s="139"/>
      <c r="T31" s="153">
        <f>+T12+W12</f>
        <v>0</v>
      </c>
      <c r="U31" s="139"/>
      <c r="V31" s="115">
        <f>+U12+X12</f>
        <v>0</v>
      </c>
      <c r="W31" s="116"/>
      <c r="X31" s="138">
        <f>+V12+Y12</f>
        <v>0</v>
      </c>
      <c r="Y31" s="139"/>
      <c r="Z31" s="153">
        <f>+Z12+AC12</f>
        <v>1574</v>
      </c>
      <c r="AA31" s="139"/>
      <c r="AB31" s="115">
        <f>+AA12+AD12</f>
        <v>0</v>
      </c>
      <c r="AC31" s="116"/>
      <c r="AD31" s="138">
        <f>+AB12+AE12</f>
        <v>0</v>
      </c>
      <c r="AE31" s="139"/>
      <c r="AF31" s="153">
        <f>+AF12+AI12</f>
        <v>1858</v>
      </c>
      <c r="AG31" s="139"/>
      <c r="AH31" s="115">
        <f>+AG12+AJ12</f>
        <v>0</v>
      </c>
      <c r="AI31" s="116"/>
      <c r="AJ31" s="138">
        <f>+AH12+AK12</f>
        <v>1004</v>
      </c>
      <c r="AK31" s="139"/>
      <c r="AL31" s="153">
        <f>+AL12+AO12</f>
        <v>2175</v>
      </c>
      <c r="AM31" s="139"/>
      <c r="AN31" s="115">
        <f>+AM12+AP12</f>
        <v>0</v>
      </c>
      <c r="AO31" s="116"/>
      <c r="AP31" s="138">
        <f>+AN12+AQ12</f>
        <v>1453</v>
      </c>
      <c r="AQ31" s="139"/>
      <c r="AR31" s="153">
        <f>+AR12+AU12</f>
        <v>2194</v>
      </c>
      <c r="AS31" s="139"/>
      <c r="AT31" s="115">
        <f>+AS12+AV12</f>
        <v>0</v>
      </c>
      <c r="AU31" s="116"/>
      <c r="AV31" s="138">
        <f>+AT12+AW12</f>
        <v>1986</v>
      </c>
      <c r="AW31" s="139"/>
      <c r="AX31" s="153">
        <f>+AX12+BA12</f>
        <v>2206</v>
      </c>
      <c r="AY31" s="139"/>
      <c r="AZ31" s="115">
        <f>+AY12+BB12</f>
        <v>0</v>
      </c>
      <c r="BA31" s="116"/>
      <c r="BB31" s="138">
        <f>+AZ12+BC12</f>
        <v>2420</v>
      </c>
      <c r="BC31" s="139"/>
      <c r="BD31" s="153">
        <f>+BD12+BG12</f>
        <v>2173</v>
      </c>
      <c r="BE31" s="139"/>
      <c r="BF31" s="115">
        <f>+BE12+BH12</f>
        <v>0</v>
      </c>
      <c r="BG31" s="116"/>
      <c r="BH31" s="138">
        <f>+BF12+BI12</f>
        <v>2210</v>
      </c>
      <c r="BI31" s="139"/>
      <c r="BJ31" s="153">
        <f>+BJ12+BM12</f>
        <v>2192</v>
      </c>
      <c r="BK31" s="139"/>
      <c r="BL31" s="115">
        <f>+BK12+BN12</f>
        <v>0</v>
      </c>
      <c r="BM31" s="116"/>
      <c r="BN31" s="138">
        <f>+BL12+BO12</f>
        <v>2082</v>
      </c>
      <c r="BO31" s="139"/>
      <c r="BP31" s="153">
        <f>+BP12+BS12</f>
        <v>2173</v>
      </c>
      <c r="BQ31" s="139"/>
      <c r="BR31" s="115">
        <f>+BQ12+BT12</f>
        <v>0</v>
      </c>
      <c r="BS31" s="116"/>
      <c r="BT31" s="138">
        <f>+BR12+BU12</f>
        <v>2331</v>
      </c>
      <c r="BU31" s="139"/>
      <c r="BV31" s="153">
        <f>+BV12+BY12</f>
        <v>1960</v>
      </c>
      <c r="BW31" s="139"/>
      <c r="BX31" s="115">
        <f>+BW12+BZ12</f>
        <v>0</v>
      </c>
      <c r="BY31" s="116"/>
      <c r="BZ31" s="138">
        <f>+BX12+CA12</f>
        <v>2241</v>
      </c>
      <c r="CA31" s="139"/>
      <c r="CB31" s="153">
        <f>+CB12+CE12</f>
        <v>0</v>
      </c>
      <c r="CC31" s="139"/>
      <c r="CD31" s="115">
        <f>+CC12+CF12</f>
        <v>0</v>
      </c>
      <c r="CE31" s="116"/>
      <c r="CF31" s="138">
        <f>+CD12+CG12</f>
        <v>0</v>
      </c>
      <c r="CG31" s="139"/>
      <c r="CH31" s="153">
        <f>+CH12+CK12</f>
        <v>0</v>
      </c>
      <c r="CI31" s="139"/>
      <c r="CJ31" s="115">
        <f>+CI12+CL12</f>
        <v>0</v>
      </c>
      <c r="CK31" s="116"/>
      <c r="CL31" s="138">
        <f>+CJ12+CM12</f>
        <v>0</v>
      </c>
      <c r="CM31" s="139"/>
      <c r="CN31" s="153">
        <f>+CN12+CQ12</f>
        <v>0</v>
      </c>
      <c r="CO31" s="139"/>
      <c r="CP31" s="115">
        <f>+CO12+CR12</f>
        <v>0</v>
      </c>
      <c r="CQ31" s="116"/>
      <c r="CR31" s="138">
        <f>+CP12+CS12</f>
        <v>0</v>
      </c>
      <c r="CS31" s="139"/>
      <c r="CT31" s="153">
        <f>+CT12+CW12</f>
        <v>0</v>
      </c>
      <c r="CU31" s="139"/>
      <c r="CV31" s="115">
        <f>+CU12+CX12</f>
        <v>0</v>
      </c>
      <c r="CW31" s="116"/>
      <c r="CX31" s="138">
        <f>+CV12+CY12</f>
        <v>0</v>
      </c>
      <c r="CY31" s="139"/>
      <c r="CZ31" s="153">
        <f>+CZ12+DC12</f>
        <v>0</v>
      </c>
      <c r="DA31" s="139"/>
      <c r="DB31" s="115">
        <f>+DA12+DD12</f>
        <v>0</v>
      </c>
      <c r="DC31" s="116"/>
      <c r="DD31" s="138">
        <f>+DB12+DE12</f>
        <v>0</v>
      </c>
      <c r="DE31" s="139"/>
      <c r="DF31" s="153">
        <f>+DF12+DI12</f>
        <v>0</v>
      </c>
      <c r="DG31" s="139"/>
      <c r="DH31" s="115">
        <f>+DG12+DJ12</f>
        <v>0</v>
      </c>
      <c r="DI31" s="116"/>
      <c r="DJ31" s="138">
        <f>+DH12+DK12</f>
        <v>0</v>
      </c>
      <c r="DK31" s="139"/>
      <c r="DL31" s="153">
        <f>+DL12+DO12</f>
        <v>0</v>
      </c>
      <c r="DM31" s="139"/>
      <c r="DN31" s="115">
        <f>+DM12+DP12</f>
        <v>0</v>
      </c>
      <c r="DO31" s="116"/>
      <c r="DP31" s="138">
        <f>+DN12+DQ12</f>
        <v>0</v>
      </c>
      <c r="DQ31" s="139"/>
      <c r="DR31" s="153">
        <f>+DR12+DU12</f>
        <v>0</v>
      </c>
      <c r="DS31" s="139"/>
      <c r="DT31" s="115">
        <f>+DS12+DV12</f>
        <v>0</v>
      </c>
      <c r="DU31" s="116"/>
      <c r="DV31" s="138">
        <f>+DT12+DW12</f>
        <v>0</v>
      </c>
      <c r="DW31" s="139"/>
      <c r="DX31" s="153">
        <f>+DX12+EA12</f>
        <v>0</v>
      </c>
      <c r="DY31" s="139"/>
      <c r="DZ31" s="115">
        <f>+DY12+EB12</f>
        <v>0</v>
      </c>
      <c r="EA31" s="116"/>
      <c r="EB31" s="138">
        <f>+DZ12+EC12</f>
        <v>0</v>
      </c>
      <c r="EC31" s="139"/>
      <c r="ED31" s="153">
        <f>+ED12+EG12</f>
        <v>0</v>
      </c>
      <c r="EE31" s="139"/>
      <c r="EF31" s="115">
        <f>+EE12+EH12</f>
        <v>0</v>
      </c>
      <c r="EG31" s="116"/>
      <c r="EH31" s="138">
        <f>+EF12+EI12</f>
        <v>0</v>
      </c>
      <c r="EI31" s="139"/>
      <c r="EJ31" s="153">
        <f>+EJ12+EM12</f>
        <v>0</v>
      </c>
      <c r="EK31" s="139"/>
      <c r="EL31" s="115">
        <f>+EK12+EN12</f>
        <v>0</v>
      </c>
      <c r="EM31" s="116"/>
      <c r="EN31" s="138">
        <f>+EL12+EO12</f>
        <v>0</v>
      </c>
      <c r="EO31" s="139"/>
      <c r="EP31" s="153">
        <f>+EP12+ES12</f>
        <v>0</v>
      </c>
      <c r="EQ31" s="139"/>
      <c r="ER31" s="115">
        <f>+EQ12+ET12</f>
        <v>0</v>
      </c>
      <c r="ES31" s="116"/>
      <c r="ET31" s="138">
        <f>+ER12+EU12</f>
        <v>0</v>
      </c>
      <c r="EU31" s="139"/>
      <c r="EV31" s="153">
        <f>+EV12+EY12</f>
        <v>0</v>
      </c>
      <c r="EW31" s="139"/>
      <c r="EX31" s="115">
        <f>+EW12+EZ12</f>
        <v>0</v>
      </c>
      <c r="EY31" s="116"/>
      <c r="EZ31" s="138">
        <f>+EX12+FA12</f>
        <v>0</v>
      </c>
      <c r="FA31" s="139"/>
      <c r="FB31" s="153">
        <f>+FB12+FE12</f>
        <v>0</v>
      </c>
      <c r="FC31" s="139"/>
      <c r="FD31" s="115">
        <f>+FC12+FF12</f>
        <v>0</v>
      </c>
      <c r="FE31" s="116"/>
      <c r="FF31" s="138">
        <f>+FD12+FG12</f>
        <v>0</v>
      </c>
      <c r="FG31" s="139"/>
      <c r="FH31" s="153">
        <f>+FH12+FK12</f>
        <v>0</v>
      </c>
      <c r="FI31" s="139"/>
      <c r="FJ31" s="115">
        <f>+FI12+FL12</f>
        <v>0</v>
      </c>
      <c r="FK31" s="116"/>
      <c r="FL31" s="138">
        <f>+FJ12+FM12</f>
        <v>0</v>
      </c>
      <c r="FM31" s="139"/>
      <c r="FN31" s="153">
        <f>+FN12+FQ12</f>
        <v>0</v>
      </c>
      <c r="FO31" s="139"/>
      <c r="FP31" s="115">
        <f>+FO12+FR12</f>
        <v>0</v>
      </c>
      <c r="FQ31" s="116"/>
      <c r="FR31" s="138">
        <f>+FP12+FS12</f>
        <v>0</v>
      </c>
      <c r="FS31" s="139"/>
    </row>
    <row r="32" spans="1:184" s="3" customFormat="1" ht="24.95" customHeight="1">
      <c r="A32" s="89" t="s">
        <v>32</v>
      </c>
      <c r="B32" s="115">
        <f>+B22+E22</f>
        <v>0</v>
      </c>
      <c r="C32" s="121"/>
      <c r="D32" s="115">
        <f>+C22+F22</f>
        <v>0</v>
      </c>
      <c r="E32" s="121"/>
      <c r="F32" s="122">
        <f>+(B32+D32)/B27</f>
        <v>0</v>
      </c>
      <c r="G32" s="122"/>
      <c r="H32" s="115">
        <f>+H22+K22</f>
        <v>3</v>
      </c>
      <c r="I32" s="121"/>
      <c r="J32" s="115">
        <f>+I22+L22</f>
        <v>0</v>
      </c>
      <c r="K32" s="121"/>
      <c r="L32" s="122">
        <f>+(H32+J32)/H27</f>
        <v>2.7198549410698096E-3</v>
      </c>
      <c r="M32" s="122"/>
      <c r="N32" s="115">
        <f>+N22+Q22</f>
        <v>9</v>
      </c>
      <c r="O32" s="121"/>
      <c r="P32" s="115">
        <f>+O22+R22</f>
        <v>0</v>
      </c>
      <c r="Q32" s="121"/>
      <c r="R32" s="122">
        <f>+(N32+P32)/N27</f>
        <v>6.8337129840546698E-3</v>
      </c>
      <c r="S32" s="122"/>
      <c r="T32" s="115">
        <f>+T22+W22</f>
        <v>11</v>
      </c>
      <c r="U32" s="121"/>
      <c r="V32" s="115">
        <f>+U22+X22</f>
        <v>0</v>
      </c>
      <c r="W32" s="121"/>
      <c r="X32" s="122">
        <f>+(T32+V32)/T27</f>
        <v>5.7773109243697482E-3</v>
      </c>
      <c r="Y32" s="122"/>
      <c r="Z32" s="115">
        <f>+Z22+AC22</f>
        <v>12</v>
      </c>
      <c r="AA32" s="121"/>
      <c r="AB32" s="115">
        <f>+AA22+AD22</f>
        <v>45</v>
      </c>
      <c r="AC32" s="121"/>
      <c r="AD32" s="122">
        <f>+(Z32+AB32)/Z27</f>
        <v>2.5132275132275131E-2</v>
      </c>
      <c r="AE32" s="122"/>
      <c r="AF32" s="115">
        <f>+AF22+AI22</f>
        <v>12</v>
      </c>
      <c r="AG32" s="121"/>
      <c r="AH32" s="115">
        <f>+AG22+AJ22</f>
        <v>39</v>
      </c>
      <c r="AI32" s="121"/>
      <c r="AJ32" s="122">
        <f>+(AF32+AH32)/AF27</f>
        <v>2.2486772486772486E-2</v>
      </c>
      <c r="AK32" s="122"/>
      <c r="AL32" s="115">
        <f>+AL22+AO22</f>
        <v>28</v>
      </c>
      <c r="AM32" s="121"/>
      <c r="AN32" s="115">
        <f>+AM22+AP22</f>
        <v>41</v>
      </c>
      <c r="AO32" s="121"/>
      <c r="AP32" s="122">
        <f>+(AL32+AN32)/AL27</f>
        <v>2.9311809685641461E-2</v>
      </c>
      <c r="AQ32" s="122"/>
      <c r="AR32" s="115">
        <f>+AR22+AU22</f>
        <v>19</v>
      </c>
      <c r="AS32" s="121"/>
      <c r="AT32" s="115">
        <f>+AS22+AV22</f>
        <v>34</v>
      </c>
      <c r="AU32" s="121"/>
      <c r="AV32" s="122">
        <f>+(AR32+AT32)/AR27</f>
        <v>2.2727272727272728E-2</v>
      </c>
      <c r="AW32" s="122"/>
      <c r="AX32" s="115">
        <f>+AX22+BA22</f>
        <v>21</v>
      </c>
      <c r="AY32" s="121"/>
      <c r="AZ32" s="115">
        <f>+AY22+BB22</f>
        <v>23</v>
      </c>
      <c r="BA32" s="121"/>
      <c r="BB32" s="122">
        <f>+(AX32+AZ32)/AX27</f>
        <v>1.9047619047619049E-2</v>
      </c>
      <c r="BC32" s="122"/>
      <c r="BD32" s="115">
        <f>+BD22+BG22</f>
        <v>17</v>
      </c>
      <c r="BE32" s="121"/>
      <c r="BF32" s="115">
        <f>+BE22+BH22</f>
        <v>11</v>
      </c>
      <c r="BG32" s="121"/>
      <c r="BH32" s="122">
        <f>+(BD32+BF32)/BD27</f>
        <v>1.1884550084889643E-2</v>
      </c>
      <c r="BI32" s="122"/>
      <c r="BJ32" s="115">
        <f>+BJ22+BM22</f>
        <v>25</v>
      </c>
      <c r="BK32" s="121"/>
      <c r="BL32" s="115">
        <f>+BK22+BN22</f>
        <v>22</v>
      </c>
      <c r="BM32" s="121"/>
      <c r="BN32" s="122">
        <f>+(BJ32+BL32)/BJ27</f>
        <v>1.971476510067114E-2</v>
      </c>
      <c r="BO32" s="122"/>
      <c r="BP32" s="115">
        <f>+BP22+BS22</f>
        <v>8</v>
      </c>
      <c r="BQ32" s="121"/>
      <c r="BR32" s="115">
        <f>+BQ22+BT22</f>
        <v>13</v>
      </c>
      <c r="BS32" s="121"/>
      <c r="BT32" s="122">
        <f>+(BP32+BR32)/BP27</f>
        <v>8.7682672233820452E-3</v>
      </c>
      <c r="BU32" s="122"/>
      <c r="BV32" s="115">
        <f>+BV22+BY22</f>
        <v>6</v>
      </c>
      <c r="BW32" s="121"/>
      <c r="BX32" s="115">
        <f>+BW22+BZ22</f>
        <v>19</v>
      </c>
      <c r="BY32" s="121"/>
      <c r="BZ32" s="122">
        <f>+(BV32+BX32)/BV27</f>
        <v>1.2248897599216071E-2</v>
      </c>
      <c r="CA32" s="122"/>
      <c r="CB32" s="115">
        <f>+CB22+CE22</f>
        <v>0</v>
      </c>
      <c r="CC32" s="121"/>
      <c r="CD32" s="115">
        <f>+CC22+CF22</f>
        <v>0</v>
      </c>
      <c r="CE32" s="121"/>
      <c r="CF32" s="122" t="e">
        <f>+(CB32+CD32)/CB27</f>
        <v>#DIV/0!</v>
      </c>
      <c r="CG32" s="122"/>
      <c r="CH32" s="115">
        <f>+CH22+CK22</f>
        <v>0</v>
      </c>
      <c r="CI32" s="121"/>
      <c r="CJ32" s="115">
        <f>+CI22+CL22</f>
        <v>0</v>
      </c>
      <c r="CK32" s="121"/>
      <c r="CL32" s="122" t="e">
        <f>+(CH32+CJ32)/CH27</f>
        <v>#DIV/0!</v>
      </c>
      <c r="CM32" s="122"/>
      <c r="CN32" s="115">
        <f>+CN22+CQ22</f>
        <v>0</v>
      </c>
      <c r="CO32" s="121"/>
      <c r="CP32" s="115">
        <f>+CO22+CR22</f>
        <v>0</v>
      </c>
      <c r="CQ32" s="121"/>
      <c r="CR32" s="122" t="e">
        <f>+(CN32+CP32)/CN27</f>
        <v>#DIV/0!</v>
      </c>
      <c r="CS32" s="122"/>
      <c r="CT32" s="115">
        <f>+CT22+CW22</f>
        <v>0</v>
      </c>
      <c r="CU32" s="121"/>
      <c r="CV32" s="115">
        <f>+CU22+CX22</f>
        <v>0</v>
      </c>
      <c r="CW32" s="121"/>
      <c r="CX32" s="122" t="e">
        <f>+(CT32+CV32)/CT27</f>
        <v>#DIV/0!</v>
      </c>
      <c r="CY32" s="122"/>
      <c r="CZ32" s="115">
        <f>+CZ22+DC22</f>
        <v>0</v>
      </c>
      <c r="DA32" s="121"/>
      <c r="DB32" s="115">
        <f>+DA22+DD22</f>
        <v>0</v>
      </c>
      <c r="DC32" s="121"/>
      <c r="DD32" s="122" t="e">
        <f>+(CZ32+DB32)/CZ27</f>
        <v>#DIV/0!</v>
      </c>
      <c r="DE32" s="122"/>
      <c r="DF32" s="115">
        <f>+DF22+DI22</f>
        <v>0</v>
      </c>
      <c r="DG32" s="121"/>
      <c r="DH32" s="115">
        <f>+DG22+DJ22</f>
        <v>0</v>
      </c>
      <c r="DI32" s="121"/>
      <c r="DJ32" s="122" t="e">
        <f>+(DF32+DH32)/DF27</f>
        <v>#DIV/0!</v>
      </c>
      <c r="DK32" s="122"/>
      <c r="DL32" s="115">
        <f>+DL22+DO22</f>
        <v>0</v>
      </c>
      <c r="DM32" s="121"/>
      <c r="DN32" s="115">
        <f>+DM22+DP22</f>
        <v>0</v>
      </c>
      <c r="DO32" s="121"/>
      <c r="DP32" s="122" t="e">
        <f>+(DL32+DN32)/DL27</f>
        <v>#DIV/0!</v>
      </c>
      <c r="DQ32" s="122"/>
      <c r="DR32" s="115">
        <f>+DR22+DU22</f>
        <v>0</v>
      </c>
      <c r="DS32" s="121"/>
      <c r="DT32" s="115">
        <f>+DS22+DV22</f>
        <v>0</v>
      </c>
      <c r="DU32" s="121"/>
      <c r="DV32" s="122" t="e">
        <f>+(DR32+DT32)/DR27</f>
        <v>#DIV/0!</v>
      </c>
      <c r="DW32" s="122"/>
      <c r="DX32" s="115">
        <f>+DX22+EA22</f>
        <v>0</v>
      </c>
      <c r="DY32" s="121"/>
      <c r="DZ32" s="115">
        <f>+DY22+EB22</f>
        <v>0</v>
      </c>
      <c r="EA32" s="121"/>
      <c r="EB32" s="122" t="e">
        <f>+(DX32+DZ32)/DX27</f>
        <v>#DIV/0!</v>
      </c>
      <c r="EC32" s="122"/>
      <c r="ED32" s="115">
        <f>+ED22+EG22</f>
        <v>0</v>
      </c>
      <c r="EE32" s="121"/>
      <c r="EF32" s="115">
        <f>+EE22+EH22</f>
        <v>0</v>
      </c>
      <c r="EG32" s="121"/>
      <c r="EH32" s="122" t="e">
        <f>+(ED32+EF32)/ED27</f>
        <v>#DIV/0!</v>
      </c>
      <c r="EI32" s="122"/>
      <c r="EJ32" s="115">
        <f>+EJ22+EM22</f>
        <v>0</v>
      </c>
      <c r="EK32" s="121"/>
      <c r="EL32" s="115">
        <f>+EK22+EN22</f>
        <v>0</v>
      </c>
      <c r="EM32" s="121"/>
      <c r="EN32" s="122" t="e">
        <f>+(EJ32+EL32)/EJ27</f>
        <v>#DIV/0!</v>
      </c>
      <c r="EO32" s="122"/>
      <c r="EP32" s="115">
        <f>+EP22+ES22</f>
        <v>0</v>
      </c>
      <c r="EQ32" s="121"/>
      <c r="ER32" s="115">
        <f>+EQ22+ET22</f>
        <v>0</v>
      </c>
      <c r="ES32" s="121"/>
      <c r="ET32" s="122" t="e">
        <f>+(EP32+ER32)/EP27</f>
        <v>#DIV/0!</v>
      </c>
      <c r="EU32" s="122"/>
      <c r="EV32" s="115">
        <f>+EV22+EY22</f>
        <v>0</v>
      </c>
      <c r="EW32" s="121"/>
      <c r="EX32" s="115">
        <f>+EW22+EZ22</f>
        <v>0</v>
      </c>
      <c r="EY32" s="121"/>
      <c r="EZ32" s="122" t="e">
        <f>+(EV32+EX32)/EV27</f>
        <v>#DIV/0!</v>
      </c>
      <c r="FA32" s="122"/>
      <c r="FB32" s="115">
        <f>+FB22+FE22</f>
        <v>0</v>
      </c>
      <c r="FC32" s="121"/>
      <c r="FD32" s="115">
        <f>+FC22+FF22</f>
        <v>0</v>
      </c>
      <c r="FE32" s="121"/>
      <c r="FF32" s="122" t="e">
        <f>+(FB32+FD32)/FB27</f>
        <v>#DIV/0!</v>
      </c>
      <c r="FG32" s="122"/>
      <c r="FH32" s="115">
        <f>+FH22+FK22</f>
        <v>0</v>
      </c>
      <c r="FI32" s="121"/>
      <c r="FJ32" s="115">
        <f>+FI22+FL22</f>
        <v>0</v>
      </c>
      <c r="FK32" s="121"/>
      <c r="FL32" s="122" t="e">
        <f>+(FH32+FJ32)/FH27</f>
        <v>#DIV/0!</v>
      </c>
      <c r="FM32" s="122"/>
      <c r="FN32" s="115">
        <f>+FN22+FQ22</f>
        <v>0</v>
      </c>
      <c r="FO32" s="121"/>
      <c r="FP32" s="115">
        <f>+FO22+FR22</f>
        <v>0</v>
      </c>
      <c r="FQ32" s="121"/>
      <c r="FR32" s="122" t="e">
        <f>+(FN32+FP32)/FN27</f>
        <v>#DIV/0!</v>
      </c>
      <c r="FS32" s="122"/>
    </row>
    <row r="33" spans="1:175" s="3" customFormat="1" ht="24.95" customHeight="1">
      <c r="A33" s="68" t="s">
        <v>11</v>
      </c>
      <c r="B33" s="123">
        <f>+B23+E23</f>
        <v>0</v>
      </c>
      <c r="C33" s="123"/>
      <c r="D33" s="123"/>
      <c r="E33" s="123"/>
      <c r="F33" s="122">
        <f>+B33/B27</f>
        <v>0</v>
      </c>
      <c r="G33" s="122"/>
      <c r="H33" s="123">
        <f>+H23+K23</f>
        <v>0</v>
      </c>
      <c r="I33" s="123"/>
      <c r="J33" s="123"/>
      <c r="K33" s="123"/>
      <c r="L33" s="122">
        <f>+H33/H27</f>
        <v>0</v>
      </c>
      <c r="M33" s="122"/>
      <c r="N33" s="123">
        <f>+N23+Q23</f>
        <v>0</v>
      </c>
      <c r="O33" s="123"/>
      <c r="P33" s="123"/>
      <c r="Q33" s="123"/>
      <c r="R33" s="122">
        <f>+N33/N27</f>
        <v>0</v>
      </c>
      <c r="S33" s="122"/>
      <c r="T33" s="123">
        <f>+T23+W23</f>
        <v>0</v>
      </c>
      <c r="U33" s="123"/>
      <c r="V33" s="123"/>
      <c r="W33" s="123"/>
      <c r="X33" s="122">
        <f>+T33/T27</f>
        <v>0</v>
      </c>
      <c r="Y33" s="122"/>
      <c r="Z33" s="123">
        <f>+Z23+AC23</f>
        <v>0</v>
      </c>
      <c r="AA33" s="123"/>
      <c r="AB33" s="123"/>
      <c r="AC33" s="123"/>
      <c r="AD33" s="122">
        <f>+Z33/Z27</f>
        <v>0</v>
      </c>
      <c r="AE33" s="122"/>
      <c r="AF33" s="123">
        <f>+AF23+AI23</f>
        <v>0</v>
      </c>
      <c r="AG33" s="123"/>
      <c r="AH33" s="123"/>
      <c r="AI33" s="123"/>
      <c r="AJ33" s="122">
        <f>+AF33/AF27</f>
        <v>0</v>
      </c>
      <c r="AK33" s="122"/>
      <c r="AL33" s="123">
        <f>+AL23+AO23</f>
        <v>0</v>
      </c>
      <c r="AM33" s="123"/>
      <c r="AN33" s="123"/>
      <c r="AO33" s="123"/>
      <c r="AP33" s="122">
        <f>+AL33/AL27</f>
        <v>0</v>
      </c>
      <c r="AQ33" s="122"/>
      <c r="AR33" s="123">
        <f>+AR23+AU23</f>
        <v>0</v>
      </c>
      <c r="AS33" s="123"/>
      <c r="AT33" s="123"/>
      <c r="AU33" s="123"/>
      <c r="AV33" s="122">
        <f>+AR33/AR27</f>
        <v>0</v>
      </c>
      <c r="AW33" s="122"/>
      <c r="AX33" s="123">
        <f>+AX23+BA23</f>
        <v>0</v>
      </c>
      <c r="AY33" s="123"/>
      <c r="AZ33" s="123"/>
      <c r="BA33" s="123"/>
      <c r="BB33" s="122">
        <f>+AX33/AX27</f>
        <v>0</v>
      </c>
      <c r="BC33" s="122"/>
      <c r="BD33" s="123">
        <f>+BD23+BG23</f>
        <v>0</v>
      </c>
      <c r="BE33" s="123"/>
      <c r="BF33" s="123"/>
      <c r="BG33" s="123"/>
      <c r="BH33" s="122">
        <f>+BD33/BD27</f>
        <v>0</v>
      </c>
      <c r="BI33" s="122"/>
      <c r="BJ33" s="123">
        <f>+BJ23+BM23</f>
        <v>0</v>
      </c>
      <c r="BK33" s="123"/>
      <c r="BL33" s="123"/>
      <c r="BM33" s="123"/>
      <c r="BN33" s="122">
        <f>+BJ33/BJ27</f>
        <v>0</v>
      </c>
      <c r="BO33" s="122"/>
      <c r="BP33" s="123">
        <f>+BP23+BS23</f>
        <v>0</v>
      </c>
      <c r="BQ33" s="123"/>
      <c r="BR33" s="123"/>
      <c r="BS33" s="123"/>
      <c r="BT33" s="122">
        <f>+BP33/BP27</f>
        <v>0</v>
      </c>
      <c r="BU33" s="122"/>
      <c r="BV33" s="123">
        <f>+BV23+BY23</f>
        <v>0</v>
      </c>
      <c r="BW33" s="123"/>
      <c r="BX33" s="123"/>
      <c r="BY33" s="123"/>
      <c r="BZ33" s="122">
        <f>+BV33/BV27</f>
        <v>0</v>
      </c>
      <c r="CA33" s="122"/>
      <c r="CB33" s="123">
        <f>+CB23+CE23</f>
        <v>0</v>
      </c>
      <c r="CC33" s="123"/>
      <c r="CD33" s="123"/>
      <c r="CE33" s="123"/>
      <c r="CF33" s="122" t="e">
        <f>+CB33/CB27</f>
        <v>#DIV/0!</v>
      </c>
      <c r="CG33" s="122"/>
      <c r="CH33" s="123">
        <f>+CH23+CK23</f>
        <v>0</v>
      </c>
      <c r="CI33" s="123"/>
      <c r="CJ33" s="123"/>
      <c r="CK33" s="123"/>
      <c r="CL33" s="122" t="e">
        <f>+CH33/CH27</f>
        <v>#DIV/0!</v>
      </c>
      <c r="CM33" s="122"/>
      <c r="CN33" s="123">
        <f>+CN23+CQ23</f>
        <v>0</v>
      </c>
      <c r="CO33" s="123"/>
      <c r="CP33" s="123"/>
      <c r="CQ33" s="123"/>
      <c r="CR33" s="122" t="e">
        <f>+CN33/CN27</f>
        <v>#DIV/0!</v>
      </c>
      <c r="CS33" s="122"/>
      <c r="CT33" s="123">
        <f>+CT23+CW23</f>
        <v>0</v>
      </c>
      <c r="CU33" s="123"/>
      <c r="CV33" s="123"/>
      <c r="CW33" s="123"/>
      <c r="CX33" s="122" t="e">
        <f>+CT33/CT27</f>
        <v>#DIV/0!</v>
      </c>
      <c r="CY33" s="122"/>
      <c r="CZ33" s="123">
        <f>+CZ23+DC23</f>
        <v>0</v>
      </c>
      <c r="DA33" s="123"/>
      <c r="DB33" s="123"/>
      <c r="DC33" s="123"/>
      <c r="DD33" s="122" t="e">
        <f>+CZ33/CZ27</f>
        <v>#DIV/0!</v>
      </c>
      <c r="DE33" s="122"/>
      <c r="DF33" s="123">
        <f>+DF23+DI23</f>
        <v>0</v>
      </c>
      <c r="DG33" s="123"/>
      <c r="DH33" s="123"/>
      <c r="DI33" s="123"/>
      <c r="DJ33" s="122" t="e">
        <f>+DF33/DF27</f>
        <v>#DIV/0!</v>
      </c>
      <c r="DK33" s="122"/>
      <c r="DL33" s="123">
        <f>+DL23+DO23</f>
        <v>0</v>
      </c>
      <c r="DM33" s="123"/>
      <c r="DN33" s="123"/>
      <c r="DO33" s="123"/>
      <c r="DP33" s="122" t="e">
        <f>+DL33/DL27</f>
        <v>#DIV/0!</v>
      </c>
      <c r="DQ33" s="122"/>
      <c r="DR33" s="123">
        <f>+DR23+DU23</f>
        <v>0</v>
      </c>
      <c r="DS33" s="123"/>
      <c r="DT33" s="123"/>
      <c r="DU33" s="123"/>
      <c r="DV33" s="122" t="e">
        <f>+DR33/DR27</f>
        <v>#DIV/0!</v>
      </c>
      <c r="DW33" s="122"/>
      <c r="DX33" s="123">
        <f>+DX23+EA23</f>
        <v>0</v>
      </c>
      <c r="DY33" s="123"/>
      <c r="DZ33" s="123"/>
      <c r="EA33" s="123"/>
      <c r="EB33" s="122" t="e">
        <f>+DX33/DX27</f>
        <v>#DIV/0!</v>
      </c>
      <c r="EC33" s="122"/>
      <c r="ED33" s="123">
        <f>+ED23+EG23</f>
        <v>0</v>
      </c>
      <c r="EE33" s="123"/>
      <c r="EF33" s="123"/>
      <c r="EG33" s="123"/>
      <c r="EH33" s="122" t="e">
        <f>+ED33/ED27</f>
        <v>#DIV/0!</v>
      </c>
      <c r="EI33" s="122"/>
      <c r="EJ33" s="123">
        <f>+EJ23+EM23</f>
        <v>0</v>
      </c>
      <c r="EK33" s="123"/>
      <c r="EL33" s="123"/>
      <c r="EM33" s="123"/>
      <c r="EN33" s="122" t="e">
        <f>+EJ33/EJ27</f>
        <v>#DIV/0!</v>
      </c>
      <c r="EO33" s="122"/>
      <c r="EP33" s="123">
        <f>+EP23+ES23</f>
        <v>0</v>
      </c>
      <c r="EQ33" s="123"/>
      <c r="ER33" s="123"/>
      <c r="ES33" s="123"/>
      <c r="ET33" s="122" t="e">
        <f>+EP33/EP27</f>
        <v>#DIV/0!</v>
      </c>
      <c r="EU33" s="122"/>
      <c r="EV33" s="123">
        <f>+EV23+EY23</f>
        <v>0</v>
      </c>
      <c r="EW33" s="123"/>
      <c r="EX33" s="123"/>
      <c r="EY33" s="123"/>
      <c r="EZ33" s="122" t="e">
        <f>+EV33/EV27</f>
        <v>#DIV/0!</v>
      </c>
      <c r="FA33" s="122"/>
      <c r="FB33" s="123">
        <f>+FB23+FE23</f>
        <v>0</v>
      </c>
      <c r="FC33" s="123"/>
      <c r="FD33" s="123"/>
      <c r="FE33" s="123"/>
      <c r="FF33" s="122" t="e">
        <f>+FB33/FB27</f>
        <v>#DIV/0!</v>
      </c>
      <c r="FG33" s="122"/>
      <c r="FH33" s="123">
        <f>+FH23+FK23</f>
        <v>0</v>
      </c>
      <c r="FI33" s="123"/>
      <c r="FJ33" s="123"/>
      <c r="FK33" s="123"/>
      <c r="FL33" s="122" t="e">
        <f>+FH33/FH27</f>
        <v>#DIV/0!</v>
      </c>
      <c r="FM33" s="122"/>
      <c r="FN33" s="123">
        <f>+FN23+FQ23</f>
        <v>0</v>
      </c>
      <c r="FO33" s="123"/>
      <c r="FP33" s="123"/>
      <c r="FQ33" s="123"/>
      <c r="FR33" s="122" t="e">
        <f>+FN33/FN27</f>
        <v>#DIV/0!</v>
      </c>
      <c r="FS33" s="122"/>
    </row>
    <row r="34" spans="1:175" s="3" customFormat="1" ht="24.95" customHeight="1" thickBot="1">
      <c r="A34" s="20" t="s">
        <v>7</v>
      </c>
      <c r="B34" s="124">
        <f>+B26+E26</f>
        <v>0</v>
      </c>
      <c r="C34" s="124"/>
      <c r="D34" s="124"/>
      <c r="E34" s="124"/>
      <c r="F34" s="125">
        <f>+B34/B28</f>
        <v>0</v>
      </c>
      <c r="G34" s="125"/>
      <c r="H34" s="124">
        <f>+H26+K26</f>
        <v>0</v>
      </c>
      <c r="I34" s="124"/>
      <c r="J34" s="124"/>
      <c r="K34" s="124"/>
      <c r="L34" s="125">
        <f>+H34/H28</f>
        <v>0</v>
      </c>
      <c r="M34" s="125"/>
      <c r="N34" s="124">
        <f>+N26+Q26</f>
        <v>0</v>
      </c>
      <c r="O34" s="124"/>
      <c r="P34" s="124"/>
      <c r="Q34" s="124"/>
      <c r="R34" s="125">
        <f>+N34/N28</f>
        <v>0</v>
      </c>
      <c r="S34" s="125"/>
      <c r="T34" s="124">
        <f>+T26+W26</f>
        <v>0</v>
      </c>
      <c r="U34" s="124"/>
      <c r="V34" s="124"/>
      <c r="W34" s="124"/>
      <c r="X34" s="125">
        <f>+T34/T28</f>
        <v>0</v>
      </c>
      <c r="Y34" s="125"/>
      <c r="Z34" s="124">
        <f>+Z26+AC26</f>
        <v>0</v>
      </c>
      <c r="AA34" s="124"/>
      <c r="AB34" s="124"/>
      <c r="AC34" s="124"/>
      <c r="AD34" s="125">
        <f>+Z34/Z28</f>
        <v>0</v>
      </c>
      <c r="AE34" s="125"/>
      <c r="AF34" s="124">
        <f>+AF26+AI26</f>
        <v>0</v>
      </c>
      <c r="AG34" s="124"/>
      <c r="AH34" s="124"/>
      <c r="AI34" s="124"/>
      <c r="AJ34" s="125">
        <f>+AF34/AF28</f>
        <v>0</v>
      </c>
      <c r="AK34" s="125"/>
      <c r="AL34" s="124">
        <f>+AL26+AO26</f>
        <v>0</v>
      </c>
      <c r="AM34" s="124"/>
      <c r="AN34" s="124"/>
      <c r="AO34" s="124"/>
      <c r="AP34" s="125">
        <f>+AL34/AL28</f>
        <v>0</v>
      </c>
      <c r="AQ34" s="125"/>
      <c r="AR34" s="124">
        <f>+AR26+AU26</f>
        <v>12</v>
      </c>
      <c r="AS34" s="124"/>
      <c r="AT34" s="124"/>
      <c r="AU34" s="124"/>
      <c r="AV34" s="125">
        <f>+AR34/AR28</f>
        <v>5.1457975986277877E-3</v>
      </c>
      <c r="AW34" s="125"/>
      <c r="AX34" s="124">
        <f>+AX26+BA26</f>
        <v>9</v>
      </c>
      <c r="AY34" s="124"/>
      <c r="AZ34" s="124"/>
      <c r="BA34" s="124"/>
      <c r="BB34" s="125">
        <f>+AX34/AX28</f>
        <v>3.8961038961038961E-3</v>
      </c>
      <c r="BC34" s="125"/>
      <c r="BD34" s="124">
        <f>+BD26+BG26</f>
        <v>2</v>
      </c>
      <c r="BE34" s="124"/>
      <c r="BF34" s="124"/>
      <c r="BG34" s="124"/>
      <c r="BH34" s="125">
        <f>+BD34/BD28</f>
        <v>8.4889643463497452E-4</v>
      </c>
      <c r="BI34" s="125"/>
      <c r="BJ34" s="124">
        <f>+BJ26+BM26</f>
        <v>10</v>
      </c>
      <c r="BK34" s="124"/>
      <c r="BL34" s="124"/>
      <c r="BM34" s="124"/>
      <c r="BN34" s="125">
        <f>+BJ34/BJ28</f>
        <v>4.1946308724832215E-3</v>
      </c>
      <c r="BO34" s="125"/>
      <c r="BP34" s="124">
        <f>+BP26+BS26</f>
        <v>11</v>
      </c>
      <c r="BQ34" s="124"/>
      <c r="BR34" s="124"/>
      <c r="BS34" s="124"/>
      <c r="BT34" s="125">
        <f>+BP34/BP28</f>
        <v>4.5929018789144047E-3</v>
      </c>
      <c r="BU34" s="125"/>
      <c r="BV34" s="124">
        <f>+BV26+BY26</f>
        <v>23</v>
      </c>
      <c r="BW34" s="124"/>
      <c r="BX34" s="124"/>
      <c r="BY34" s="124"/>
      <c r="BZ34" s="125">
        <f>+BV34/BV28</f>
        <v>1.1268985791278784E-2</v>
      </c>
      <c r="CA34" s="125"/>
      <c r="CB34" s="124">
        <f>+CB26+CE26</f>
        <v>0</v>
      </c>
      <c r="CC34" s="124"/>
      <c r="CD34" s="124"/>
      <c r="CE34" s="124"/>
      <c r="CF34" s="125" t="e">
        <f>+CB34/CB28</f>
        <v>#DIV/0!</v>
      </c>
      <c r="CG34" s="125"/>
      <c r="CH34" s="124">
        <f>+CH26+CK26</f>
        <v>0</v>
      </c>
      <c r="CI34" s="124"/>
      <c r="CJ34" s="124"/>
      <c r="CK34" s="124"/>
      <c r="CL34" s="125" t="e">
        <f>+CH34/CH28</f>
        <v>#DIV/0!</v>
      </c>
      <c r="CM34" s="125"/>
      <c r="CN34" s="124">
        <f>+CN26+CQ26</f>
        <v>0</v>
      </c>
      <c r="CO34" s="124"/>
      <c r="CP34" s="124"/>
      <c r="CQ34" s="124"/>
      <c r="CR34" s="125" t="e">
        <f>+CN34/CN28</f>
        <v>#DIV/0!</v>
      </c>
      <c r="CS34" s="125"/>
      <c r="CT34" s="124">
        <f>+CT26+CW26</f>
        <v>0</v>
      </c>
      <c r="CU34" s="124"/>
      <c r="CV34" s="124"/>
      <c r="CW34" s="124"/>
      <c r="CX34" s="125" t="e">
        <f>+CT34/CT28</f>
        <v>#DIV/0!</v>
      </c>
      <c r="CY34" s="125"/>
      <c r="CZ34" s="124">
        <f>+CZ26+DC26</f>
        <v>0</v>
      </c>
      <c r="DA34" s="124"/>
      <c r="DB34" s="124"/>
      <c r="DC34" s="124"/>
      <c r="DD34" s="125" t="e">
        <f>+CZ34/CZ28</f>
        <v>#DIV/0!</v>
      </c>
      <c r="DE34" s="125"/>
      <c r="DF34" s="124">
        <f>+DF26+DI26</f>
        <v>0</v>
      </c>
      <c r="DG34" s="124"/>
      <c r="DH34" s="124"/>
      <c r="DI34" s="124"/>
      <c r="DJ34" s="125" t="e">
        <f>+DF34/DF28</f>
        <v>#DIV/0!</v>
      </c>
      <c r="DK34" s="125"/>
      <c r="DL34" s="124">
        <f>+DL26+DO26</f>
        <v>0</v>
      </c>
      <c r="DM34" s="124"/>
      <c r="DN34" s="124"/>
      <c r="DO34" s="124"/>
      <c r="DP34" s="125" t="e">
        <f>+DL34/DL28</f>
        <v>#DIV/0!</v>
      </c>
      <c r="DQ34" s="125"/>
      <c r="DR34" s="124">
        <f>+DR26+DU26</f>
        <v>0</v>
      </c>
      <c r="DS34" s="124"/>
      <c r="DT34" s="124"/>
      <c r="DU34" s="124"/>
      <c r="DV34" s="125" t="e">
        <f>+DR34/DR28</f>
        <v>#DIV/0!</v>
      </c>
      <c r="DW34" s="125"/>
      <c r="DX34" s="124">
        <f>+DX26+EA26</f>
        <v>0</v>
      </c>
      <c r="DY34" s="124"/>
      <c r="DZ34" s="124"/>
      <c r="EA34" s="124"/>
      <c r="EB34" s="125" t="e">
        <f>+DX34/DX28</f>
        <v>#DIV/0!</v>
      </c>
      <c r="EC34" s="125"/>
      <c r="ED34" s="124">
        <f>+ED26+EG26</f>
        <v>0</v>
      </c>
      <c r="EE34" s="124"/>
      <c r="EF34" s="124"/>
      <c r="EG34" s="124"/>
      <c r="EH34" s="125" t="e">
        <f>+ED34/ED28</f>
        <v>#DIV/0!</v>
      </c>
      <c r="EI34" s="125"/>
      <c r="EJ34" s="124">
        <f>+EJ26+EM26</f>
        <v>0</v>
      </c>
      <c r="EK34" s="124"/>
      <c r="EL34" s="124"/>
      <c r="EM34" s="124"/>
      <c r="EN34" s="125" t="e">
        <f>+EJ34/EJ28</f>
        <v>#DIV/0!</v>
      </c>
      <c r="EO34" s="125"/>
      <c r="EP34" s="124">
        <f>+EP26+ES26</f>
        <v>0</v>
      </c>
      <c r="EQ34" s="124"/>
      <c r="ER34" s="124"/>
      <c r="ES34" s="124"/>
      <c r="ET34" s="125" t="e">
        <f>+EP34/EP28</f>
        <v>#DIV/0!</v>
      </c>
      <c r="EU34" s="125"/>
      <c r="EV34" s="124">
        <f>+EV26+EY26</f>
        <v>0</v>
      </c>
      <c r="EW34" s="124"/>
      <c r="EX34" s="124"/>
      <c r="EY34" s="124"/>
      <c r="EZ34" s="125" t="e">
        <f>+EV34/EV28</f>
        <v>#DIV/0!</v>
      </c>
      <c r="FA34" s="125"/>
      <c r="FB34" s="124">
        <f>+FB26+FE26</f>
        <v>0</v>
      </c>
      <c r="FC34" s="124"/>
      <c r="FD34" s="124"/>
      <c r="FE34" s="124"/>
      <c r="FF34" s="125" t="e">
        <f>+FB34/FB28</f>
        <v>#DIV/0!</v>
      </c>
      <c r="FG34" s="125"/>
      <c r="FH34" s="124">
        <f>+FH26+FK26</f>
        <v>0</v>
      </c>
      <c r="FI34" s="124"/>
      <c r="FJ34" s="124"/>
      <c r="FK34" s="124"/>
      <c r="FL34" s="125" t="e">
        <f>+FH34/FH28</f>
        <v>#DIV/0!</v>
      </c>
      <c r="FM34" s="125"/>
      <c r="FN34" s="124">
        <f>+FN26+FQ26</f>
        <v>0</v>
      </c>
      <c r="FO34" s="124"/>
      <c r="FP34" s="124"/>
      <c r="FQ34" s="124"/>
      <c r="FR34" s="125" t="e">
        <f>+FN34/FN28</f>
        <v>#DIV/0!</v>
      </c>
      <c r="FS34" s="125"/>
    </row>
  </sheetData>
  <mergeCells count="1463">
    <mergeCell ref="FU1:FV1"/>
    <mergeCell ref="FT2:FT3"/>
    <mergeCell ref="FT4:FV6"/>
    <mergeCell ref="FW4:FY6"/>
    <mergeCell ref="EJ23:EK23"/>
    <mergeCell ref="EM23:EN23"/>
    <mergeCell ref="EJ24:EL24"/>
    <mergeCell ref="EJ21:EL21"/>
    <mergeCell ref="EM21:EO21"/>
    <mergeCell ref="ED24:EF24"/>
    <mergeCell ref="EG24:EI24"/>
    <mergeCell ref="ED23:EE23"/>
    <mergeCell ref="ED21:EF21"/>
    <mergeCell ref="EG21:EI21"/>
    <mergeCell ref="EM24:EO24"/>
    <mergeCell ref="EJ18:EL18"/>
    <mergeCell ref="EM18:EO18"/>
    <mergeCell ref="FT17:FV17"/>
    <mergeCell ref="FH23:FI23"/>
    <mergeCell ref="FK23:FL23"/>
    <mergeCell ref="FH24:FJ24"/>
    <mergeCell ref="FK24:FM24"/>
    <mergeCell ref="EP4:EU4"/>
    <mergeCell ref="EP14:ER14"/>
    <mergeCell ref="ES14:EU14"/>
    <mergeCell ref="EP15:EQ15"/>
    <mergeCell ref="ER15:ER16"/>
    <mergeCell ref="ES15:ET15"/>
    <mergeCell ref="EU15:EU16"/>
    <mergeCell ref="EP16:EQ16"/>
    <mergeCell ref="FT14:FV14"/>
    <mergeCell ref="FT15:FV15"/>
    <mergeCell ref="L28:M28"/>
    <mergeCell ref="N27:O27"/>
    <mergeCell ref="P27:Q27"/>
    <mergeCell ref="R27:S27"/>
    <mergeCell ref="P28:Q28"/>
    <mergeCell ref="R28:S28"/>
    <mergeCell ref="EM16:EN16"/>
    <mergeCell ref="DI25:DK25"/>
    <mergeCell ref="DL28:DM28"/>
    <mergeCell ref="DN28:DO28"/>
    <mergeCell ref="DP28:DQ28"/>
    <mergeCell ref="DX26:DY26"/>
    <mergeCell ref="EB27:EC27"/>
    <mergeCell ref="DR28:DS28"/>
    <mergeCell ref="DT28:DU28"/>
    <mergeCell ref="DV28:DW28"/>
    <mergeCell ref="DX28:DY28"/>
    <mergeCell ref="DZ28:EA28"/>
    <mergeCell ref="EB28:EC28"/>
    <mergeCell ref="DU26:DV26"/>
    <mergeCell ref="EL27:EM27"/>
    <mergeCell ref="EA26:EB26"/>
    <mergeCell ref="EJ19:EL19"/>
    <mergeCell ref="EG23:EH23"/>
    <mergeCell ref="EF15:EF16"/>
    <mergeCell ref="ED16:EE16"/>
    <mergeCell ref="EG15:EH15"/>
    <mergeCell ref="EI15:EI16"/>
    <mergeCell ref="EG16:EH16"/>
    <mergeCell ref="DR26:DS26"/>
    <mergeCell ref="EA24:EC24"/>
    <mergeCell ref="CZ25:DB25"/>
    <mergeCell ref="FZ4:GB6"/>
    <mergeCell ref="EG20:EI20"/>
    <mergeCell ref="CT26:CU26"/>
    <mergeCell ref="CZ26:DA26"/>
    <mergeCell ref="DF26:DG26"/>
    <mergeCell ref="DL26:DM26"/>
    <mergeCell ref="ED26:EE26"/>
    <mergeCell ref="EJ26:EK26"/>
    <mergeCell ref="EJ20:EL20"/>
    <mergeCell ref="CZ23:DA23"/>
    <mergeCell ref="DC23:DD23"/>
    <mergeCell ref="DF23:DG23"/>
    <mergeCell ref="DI23:DJ23"/>
    <mergeCell ref="DL23:DM23"/>
    <mergeCell ref="DO23:DP23"/>
    <mergeCell ref="DR23:DS23"/>
    <mergeCell ref="DI26:DJ26"/>
    <mergeCell ref="FT19:FV19"/>
    <mergeCell ref="FT20:FV20"/>
    <mergeCell ref="FT21:FV21"/>
    <mergeCell ref="FT24:FV24"/>
    <mergeCell ref="EM19:EO19"/>
    <mergeCell ref="EM20:EO20"/>
    <mergeCell ref="DU19:DW19"/>
    <mergeCell ref="DX19:DZ19"/>
    <mergeCell ref="EA19:EC19"/>
    <mergeCell ref="EA25:EC25"/>
    <mergeCell ref="CZ24:DB24"/>
    <mergeCell ref="EJ4:EO4"/>
    <mergeCell ref="EJ14:EL14"/>
    <mergeCell ref="EM14:EO14"/>
    <mergeCell ref="ED20:EF20"/>
    <mergeCell ref="FT16:FV16"/>
    <mergeCell ref="EJ30:EK30"/>
    <mergeCell ref="EL30:EM30"/>
    <mergeCell ref="EN30:EO30"/>
    <mergeCell ref="EJ31:EK31"/>
    <mergeCell ref="EL31:EM31"/>
    <mergeCell ref="EN31:EO31"/>
    <mergeCell ref="ED19:EF19"/>
    <mergeCell ref="EG19:EI19"/>
    <mergeCell ref="FT18:FV18"/>
    <mergeCell ref="EJ15:EK15"/>
    <mergeCell ref="EL15:EL16"/>
    <mergeCell ref="EJ16:EK16"/>
    <mergeCell ref="EM15:EN15"/>
    <mergeCell ref="EO15:EO16"/>
    <mergeCell ref="ES26:ET26"/>
    <mergeCell ref="EP27:EQ27"/>
    <mergeCell ref="ER27:ES27"/>
    <mergeCell ref="ET27:EU27"/>
    <mergeCell ref="EP28:EQ28"/>
    <mergeCell ref="EY15:EZ15"/>
    <mergeCell ref="FA15:FA16"/>
    <mergeCell ref="EV16:EW16"/>
    <mergeCell ref="EY16:EZ16"/>
    <mergeCell ref="EV19:EX19"/>
    <mergeCell ref="EY19:FA19"/>
    <mergeCell ref="EV20:EX20"/>
    <mergeCell ref="FH29:FI29"/>
    <mergeCell ref="FJ29:FK29"/>
    <mergeCell ref="FB19:FD19"/>
    <mergeCell ref="FE19:FG19"/>
    <mergeCell ref="FB20:FD20"/>
    <mergeCell ref="EF32:EG32"/>
    <mergeCell ref="EJ32:EK32"/>
    <mergeCell ref="EL32:EM32"/>
    <mergeCell ref="EN27:EO27"/>
    <mergeCell ref="EJ28:EK28"/>
    <mergeCell ref="EL28:EM28"/>
    <mergeCell ref="EN28:EO28"/>
    <mergeCell ref="EJ29:EK29"/>
    <mergeCell ref="EJ25:EL25"/>
    <mergeCell ref="EM25:EO25"/>
    <mergeCell ref="FT26:FU26"/>
    <mergeCell ref="FT25:FV25"/>
    <mergeCell ref="FT23:FU23"/>
    <mergeCell ref="ED25:EF25"/>
    <mergeCell ref="EG25:EI25"/>
    <mergeCell ref="EL29:EM29"/>
    <mergeCell ref="EV31:EW31"/>
    <mergeCell ref="EX31:EY31"/>
    <mergeCell ref="EZ31:FA31"/>
    <mergeCell ref="EV32:EW32"/>
    <mergeCell ref="EX32:EY32"/>
    <mergeCell ref="EZ32:FA32"/>
    <mergeCell ref="EN29:EO29"/>
    <mergeCell ref="ED27:EE27"/>
    <mergeCell ref="EF27:EG27"/>
    <mergeCell ref="ED28:EE28"/>
    <mergeCell ref="EF28:EG28"/>
    <mergeCell ref="EH28:EI28"/>
    <mergeCell ref="EH27:EI27"/>
    <mergeCell ref="EM26:EN26"/>
    <mergeCell ref="EJ27:EK27"/>
    <mergeCell ref="FH31:FI31"/>
    <mergeCell ref="EB31:EC31"/>
    <mergeCell ref="ED31:EE31"/>
    <mergeCell ref="EF31:EG31"/>
    <mergeCell ref="EH31:EI31"/>
    <mergeCell ref="DR31:DS31"/>
    <mergeCell ref="DT31:DU31"/>
    <mergeCell ref="DV31:DW31"/>
    <mergeCell ref="DX31:DY31"/>
    <mergeCell ref="DZ31:EA31"/>
    <mergeCell ref="EJ34:EM34"/>
    <mergeCell ref="EN34:EO34"/>
    <mergeCell ref="DJ34:DK34"/>
    <mergeCell ref="DL34:DO34"/>
    <mergeCell ref="DP34:DQ34"/>
    <mergeCell ref="DR34:DU34"/>
    <mergeCell ref="DV34:DW34"/>
    <mergeCell ref="DX34:EA34"/>
    <mergeCell ref="EB34:EC34"/>
    <mergeCell ref="ED34:EG34"/>
    <mergeCell ref="EH34:EI34"/>
    <mergeCell ref="EB32:EC32"/>
    <mergeCell ref="EH32:EI32"/>
    <mergeCell ref="DL32:DM32"/>
    <mergeCell ref="DN32:DO32"/>
    <mergeCell ref="DR32:DS32"/>
    <mergeCell ref="DT32:DU32"/>
    <mergeCell ref="DX32:DY32"/>
    <mergeCell ref="DZ32:EA32"/>
    <mergeCell ref="EN32:EO32"/>
    <mergeCell ref="EJ33:EM33"/>
    <mergeCell ref="EN33:EO33"/>
    <mergeCell ref="ED32:EE32"/>
    <mergeCell ref="R32:S32"/>
    <mergeCell ref="N33:Q33"/>
    <mergeCell ref="DB31:DC31"/>
    <mergeCell ref="DD31:DE31"/>
    <mergeCell ref="DF31:DG31"/>
    <mergeCell ref="DH31:DI31"/>
    <mergeCell ref="CL33:CM33"/>
    <mergeCell ref="AD32:AE32"/>
    <mergeCell ref="Z33:AC33"/>
    <mergeCell ref="AD33:AE33"/>
    <mergeCell ref="AX33:BA33"/>
    <mergeCell ref="BJ32:BK32"/>
    <mergeCell ref="CZ32:DA32"/>
    <mergeCell ref="DB32:DC32"/>
    <mergeCell ref="DF32:DG32"/>
    <mergeCell ref="DH32:DI32"/>
    <mergeCell ref="CN33:CQ33"/>
    <mergeCell ref="CR33:CS33"/>
    <mergeCell ref="BD31:BE31"/>
    <mergeCell ref="CN32:CO32"/>
    <mergeCell ref="CP32:CQ32"/>
    <mergeCell ref="BF31:BG31"/>
    <mergeCell ref="BH31:BI31"/>
    <mergeCell ref="BH32:BI32"/>
    <mergeCell ref="BD33:BG33"/>
    <mergeCell ref="BH33:BI33"/>
    <mergeCell ref="BN32:BO32"/>
    <mergeCell ref="AT31:AU31"/>
    <mergeCell ref="AV31:AW31"/>
    <mergeCell ref="CH32:CI32"/>
    <mergeCell ref="CJ32:CK32"/>
    <mergeCell ref="CR32:CS32"/>
    <mergeCell ref="B32:C32"/>
    <mergeCell ref="D32:E32"/>
    <mergeCell ref="H32:I32"/>
    <mergeCell ref="J32:K32"/>
    <mergeCell ref="CH33:CK33"/>
    <mergeCell ref="CZ33:DC33"/>
    <mergeCell ref="AX26:AY26"/>
    <mergeCell ref="BA26:BB26"/>
    <mergeCell ref="BD26:BE26"/>
    <mergeCell ref="CT32:CU32"/>
    <mergeCell ref="B34:E34"/>
    <mergeCell ref="F34:G34"/>
    <mergeCell ref="H34:K34"/>
    <mergeCell ref="L34:M34"/>
    <mergeCell ref="N34:Q34"/>
    <mergeCell ref="R34:S34"/>
    <mergeCell ref="T34:W34"/>
    <mergeCell ref="X34:Y34"/>
    <mergeCell ref="Z34:AC34"/>
    <mergeCell ref="AD34:AE34"/>
    <mergeCell ref="AF34:AI34"/>
    <mergeCell ref="AJ34:AK34"/>
    <mergeCell ref="AL34:AO34"/>
    <mergeCell ref="AP34:AQ34"/>
    <mergeCell ref="AR34:AU34"/>
    <mergeCell ref="AV34:AW34"/>
    <mergeCell ref="AX34:BA34"/>
    <mergeCell ref="BB34:BC34"/>
    <mergeCell ref="F32:G32"/>
    <mergeCell ref="B33:E33"/>
    <mergeCell ref="CH34:CK34"/>
    <mergeCell ref="CL34:CM34"/>
    <mergeCell ref="F33:G33"/>
    <mergeCell ref="L32:M32"/>
    <mergeCell ref="H33:K33"/>
    <mergeCell ref="L33:M33"/>
    <mergeCell ref="BB33:BC33"/>
    <mergeCell ref="EH33:EI33"/>
    <mergeCell ref="DD32:DE32"/>
    <mergeCell ref="DJ32:DK32"/>
    <mergeCell ref="DP32:DQ32"/>
    <mergeCell ref="DV32:DW32"/>
    <mergeCell ref="EH29:EI29"/>
    <mergeCell ref="CZ29:DA29"/>
    <mergeCell ref="DB29:DC29"/>
    <mergeCell ref="DD29:DE29"/>
    <mergeCell ref="CZ31:DA31"/>
    <mergeCell ref="DJ30:DK30"/>
    <mergeCell ref="DL30:DM30"/>
    <mergeCell ref="DN30:DO30"/>
    <mergeCell ref="DP30:DQ30"/>
    <mergeCell ref="DR29:DS29"/>
    <mergeCell ref="EB29:EC29"/>
    <mergeCell ref="ED29:EE29"/>
    <mergeCell ref="EF29:EG29"/>
    <mergeCell ref="DJ29:DK29"/>
    <mergeCell ref="DL29:DM29"/>
    <mergeCell ref="DN29:DO29"/>
    <mergeCell ref="R33:S33"/>
    <mergeCell ref="X32:Y32"/>
    <mergeCell ref="T33:W33"/>
    <mergeCell ref="X33:Y33"/>
    <mergeCell ref="DD33:DE33"/>
    <mergeCell ref="DF33:DI33"/>
    <mergeCell ref="EB33:EC33"/>
    <mergeCell ref="ED33:EG33"/>
    <mergeCell ref="CN34:CQ34"/>
    <mergeCell ref="CR34:CS34"/>
    <mergeCell ref="CT34:CW34"/>
    <mergeCell ref="CX34:CY34"/>
    <mergeCell ref="CZ34:DC34"/>
    <mergeCell ref="DD34:DE34"/>
    <mergeCell ref="DF34:DI34"/>
    <mergeCell ref="BH34:BI34"/>
    <mergeCell ref="BJ34:BM34"/>
    <mergeCell ref="BN34:BO34"/>
    <mergeCell ref="BP34:BS34"/>
    <mergeCell ref="BT34:BU34"/>
    <mergeCell ref="BV34:BY34"/>
    <mergeCell ref="BZ34:CA34"/>
    <mergeCell ref="CB34:CE34"/>
    <mergeCell ref="CF34:CG34"/>
    <mergeCell ref="CB33:CE33"/>
    <mergeCell ref="CF33:CG33"/>
    <mergeCell ref="BV33:BY33"/>
    <mergeCell ref="BP33:BS33"/>
    <mergeCell ref="BT33:BU33"/>
    <mergeCell ref="BN33:BO33"/>
    <mergeCell ref="BD34:BG34"/>
    <mergeCell ref="BD27:BE27"/>
    <mergeCell ref="BF27:BG27"/>
    <mergeCell ref="BH27:BI27"/>
    <mergeCell ref="DJ28:DK28"/>
    <mergeCell ref="DJ33:DK33"/>
    <mergeCell ref="DL33:DO33"/>
    <mergeCell ref="DP33:DQ33"/>
    <mergeCell ref="DR33:DU33"/>
    <mergeCell ref="DV33:DW33"/>
    <mergeCell ref="DX33:EA33"/>
    <mergeCell ref="DJ31:DK31"/>
    <mergeCell ref="DL31:DM31"/>
    <mergeCell ref="DN31:DO31"/>
    <mergeCell ref="DP31:DQ31"/>
    <mergeCell ref="DZ30:EA30"/>
    <mergeCell ref="DH28:DI28"/>
    <mergeCell ref="DB27:DC27"/>
    <mergeCell ref="DD27:DE27"/>
    <mergeCell ref="DF27:DG27"/>
    <mergeCell ref="DH27:DI27"/>
    <mergeCell ref="DT27:DU27"/>
    <mergeCell ref="DV27:DW27"/>
    <mergeCell ref="DX27:DY27"/>
    <mergeCell ref="DZ27:EA27"/>
    <mergeCell ref="DJ27:DK27"/>
    <mergeCell ref="DL27:DM27"/>
    <mergeCell ref="DN27:DO27"/>
    <mergeCell ref="DP27:DQ27"/>
    <mergeCell ref="DR27:DS27"/>
    <mergeCell ref="CN30:CO30"/>
    <mergeCell ref="CP30:CQ30"/>
    <mergeCell ref="EB30:EC30"/>
    <mergeCell ref="ED30:EE30"/>
    <mergeCell ref="EF30:EG30"/>
    <mergeCell ref="EH30:EI30"/>
    <mergeCell ref="CZ30:DA30"/>
    <mergeCell ref="DB30:DC30"/>
    <mergeCell ref="DD30:DE30"/>
    <mergeCell ref="DF30:DG30"/>
    <mergeCell ref="DH30:DI30"/>
    <mergeCell ref="DP29:DQ29"/>
    <mergeCell ref="DT30:DU30"/>
    <mergeCell ref="DV30:DW30"/>
    <mergeCell ref="DX30:DY30"/>
    <mergeCell ref="DU23:DV23"/>
    <mergeCell ref="DX23:DY23"/>
    <mergeCell ref="EA23:EB23"/>
    <mergeCell ref="DT29:DU29"/>
    <mergeCell ref="DV29:DW29"/>
    <mergeCell ref="DX29:DY29"/>
    <mergeCell ref="DZ29:EA29"/>
    <mergeCell ref="DR30:DS30"/>
    <mergeCell ref="DF29:DG29"/>
    <mergeCell ref="DH29:DI29"/>
    <mergeCell ref="DF24:DH24"/>
    <mergeCell ref="DI24:DK24"/>
    <mergeCell ref="DL24:DN24"/>
    <mergeCell ref="DO24:DQ24"/>
    <mergeCell ref="DR24:DT24"/>
    <mergeCell ref="DU24:DW24"/>
    <mergeCell ref="DX24:DZ24"/>
    <mergeCell ref="CZ27:DA27"/>
    <mergeCell ref="DF28:DG28"/>
    <mergeCell ref="DC25:DE25"/>
    <mergeCell ref="DF25:DH25"/>
    <mergeCell ref="CZ17:DB17"/>
    <mergeCell ref="DC17:DE17"/>
    <mergeCell ref="DO26:DP26"/>
    <mergeCell ref="CZ21:DB21"/>
    <mergeCell ref="DX21:DZ21"/>
    <mergeCell ref="EA21:EC21"/>
    <mergeCell ref="DC24:DE24"/>
    <mergeCell ref="DU21:DW21"/>
    <mergeCell ref="EA17:EC17"/>
    <mergeCell ref="DL21:DN21"/>
    <mergeCell ref="DO21:DQ21"/>
    <mergeCell ref="DR21:DT21"/>
    <mergeCell ref="DC19:DE19"/>
    <mergeCell ref="DF19:DH19"/>
    <mergeCell ref="DI19:DK19"/>
    <mergeCell ref="DL19:DN19"/>
    <mergeCell ref="DO19:DQ19"/>
    <mergeCell ref="DR19:DT19"/>
    <mergeCell ref="DL25:DN25"/>
    <mergeCell ref="DO25:DQ25"/>
    <mergeCell ref="DR25:DT25"/>
    <mergeCell ref="DU25:DW25"/>
    <mergeCell ref="DX25:DZ25"/>
    <mergeCell ref="DC26:DD26"/>
    <mergeCell ref="DC21:DE21"/>
    <mergeCell ref="DF21:DH21"/>
    <mergeCell ref="DI21:DK21"/>
    <mergeCell ref="DO17:DQ17"/>
    <mergeCell ref="DR17:DT17"/>
    <mergeCell ref="DR18:DT18"/>
    <mergeCell ref="EA15:EB15"/>
    <mergeCell ref="DB15:DB16"/>
    <mergeCell ref="DC15:DD15"/>
    <mergeCell ref="DE15:DE16"/>
    <mergeCell ref="CZ19:DB19"/>
    <mergeCell ref="EA20:EC20"/>
    <mergeCell ref="DO16:DP16"/>
    <mergeCell ref="DH15:DH16"/>
    <mergeCell ref="DF15:DG15"/>
    <mergeCell ref="DX16:DY16"/>
    <mergeCell ref="EC15:EC16"/>
    <mergeCell ref="EA16:EB16"/>
    <mergeCell ref="ED15:EE15"/>
    <mergeCell ref="EA18:EC18"/>
    <mergeCell ref="ED18:EF18"/>
    <mergeCell ref="EG18:EI18"/>
    <mergeCell ref="DF16:DG16"/>
    <mergeCell ref="DF17:DH17"/>
    <mergeCell ref="DI17:DK17"/>
    <mergeCell ref="DL17:DN17"/>
    <mergeCell ref="DN15:DN16"/>
    <mergeCell ref="DO15:DP15"/>
    <mergeCell ref="DQ15:DQ16"/>
    <mergeCell ref="DO18:DQ18"/>
    <mergeCell ref="DR16:DS16"/>
    <mergeCell ref="DU15:DV15"/>
    <mergeCell ref="DW15:DW16"/>
    <mergeCell ref="DU16:DV16"/>
    <mergeCell ref="DX15:DY15"/>
    <mergeCell ref="DZ15:DZ16"/>
    <mergeCell ref="DR15:DS15"/>
    <mergeCell ref="DT15:DT16"/>
    <mergeCell ref="CZ4:DE4"/>
    <mergeCell ref="DF4:DK4"/>
    <mergeCell ref="DL4:DQ4"/>
    <mergeCell ref="DR4:DW4"/>
    <mergeCell ref="DX4:EC4"/>
    <mergeCell ref="ED4:EI4"/>
    <mergeCell ref="EA14:EC14"/>
    <mergeCell ref="ED14:EF14"/>
    <mergeCell ref="EG14:EI14"/>
    <mergeCell ref="CZ14:DB14"/>
    <mergeCell ref="DC14:DE14"/>
    <mergeCell ref="DF14:DH14"/>
    <mergeCell ref="DI14:DK14"/>
    <mergeCell ref="DL14:DN14"/>
    <mergeCell ref="DO14:DQ14"/>
    <mergeCell ref="DR14:DT14"/>
    <mergeCell ref="DU14:DW14"/>
    <mergeCell ref="DX14:DZ14"/>
    <mergeCell ref="CX30:CY30"/>
    <mergeCell ref="CT31:CU31"/>
    <mergeCell ref="CV31:CW31"/>
    <mergeCell ref="CX31:CY31"/>
    <mergeCell ref="CX32:CY32"/>
    <mergeCell ref="CT33:CW33"/>
    <mergeCell ref="CX33:CY33"/>
    <mergeCell ref="CT27:CU27"/>
    <mergeCell ref="CV27:CW27"/>
    <mergeCell ref="CX27:CY27"/>
    <mergeCell ref="CT28:CU28"/>
    <mergeCell ref="CV28:CW28"/>
    <mergeCell ref="CX28:CY28"/>
    <mergeCell ref="CT29:CU29"/>
    <mergeCell ref="CV29:CW29"/>
    <mergeCell ref="CX29:CY29"/>
    <mergeCell ref="CV32:CW32"/>
    <mergeCell ref="CT21:CV21"/>
    <mergeCell ref="CW21:CY21"/>
    <mergeCell ref="CW26:CX26"/>
    <mergeCell ref="CQ18:CS18"/>
    <mergeCell ref="CN19:CP19"/>
    <mergeCell ref="CQ19:CS19"/>
    <mergeCell ref="CN20:CP20"/>
    <mergeCell ref="CQ20:CS20"/>
    <mergeCell ref="CQ26:CR26"/>
    <mergeCell ref="CW14:CY14"/>
    <mergeCell ref="CW17:CY17"/>
    <mergeCell ref="CT15:CU15"/>
    <mergeCell ref="CV15:CV16"/>
    <mergeCell ref="CW15:CX15"/>
    <mergeCell ref="CY15:CY16"/>
    <mergeCell ref="CT16:CU16"/>
    <mergeCell ref="CW16:CX16"/>
    <mergeCell ref="CT17:CV17"/>
    <mergeCell ref="CT23:CU23"/>
    <mergeCell ref="CW23:CX23"/>
    <mergeCell ref="CT24:CV24"/>
    <mergeCell ref="CW24:CY24"/>
    <mergeCell ref="CN21:CP21"/>
    <mergeCell ref="CQ21:CS21"/>
    <mergeCell ref="CP27:CQ27"/>
    <mergeCell ref="CR27:CS27"/>
    <mergeCell ref="CN28:CO28"/>
    <mergeCell ref="CP28:CQ28"/>
    <mergeCell ref="CR28:CS28"/>
    <mergeCell ref="CN29:CO29"/>
    <mergeCell ref="CP29:CQ29"/>
    <mergeCell ref="CR29:CS29"/>
    <mergeCell ref="CN23:CO23"/>
    <mergeCell ref="CQ23:CR23"/>
    <mergeCell ref="CN24:CP24"/>
    <mergeCell ref="CQ24:CS24"/>
    <mergeCell ref="CN25:CP25"/>
    <mergeCell ref="CQ25:CS25"/>
    <mergeCell ref="CN26:CO26"/>
    <mergeCell ref="CL32:CM32"/>
    <mergeCell ref="CH25:CJ25"/>
    <mergeCell ref="CK25:CM25"/>
    <mergeCell ref="CH30:CI30"/>
    <mergeCell ref="CL29:CM29"/>
    <mergeCell ref="CH4:CM4"/>
    <mergeCell ref="CH14:CJ14"/>
    <mergeCell ref="CK14:CM14"/>
    <mergeCell ref="CH18:CJ18"/>
    <mergeCell ref="CH23:CI23"/>
    <mergeCell ref="CK23:CL23"/>
    <mergeCell ref="CH24:CJ24"/>
    <mergeCell ref="CK24:CM24"/>
    <mergeCell ref="CJ29:CK29"/>
    <mergeCell ref="CH16:CI16"/>
    <mergeCell ref="CK16:CL16"/>
    <mergeCell ref="CB17:CD17"/>
    <mergeCell ref="CB31:CC31"/>
    <mergeCell ref="CB32:CC32"/>
    <mergeCell ref="CD29:CE29"/>
    <mergeCell ref="CF29:CG29"/>
    <mergeCell ref="CB30:CC30"/>
    <mergeCell ref="CE23:CF23"/>
    <mergeCell ref="CB24:CD24"/>
    <mergeCell ref="CE24:CG24"/>
    <mergeCell ref="CB25:CD25"/>
    <mergeCell ref="CE25:CG25"/>
    <mergeCell ref="CD31:CE31"/>
    <mergeCell ref="CF31:CG31"/>
    <mergeCell ref="CD32:CE32"/>
    <mergeCell ref="CD30:CE30"/>
    <mergeCell ref="CF30:CG30"/>
    <mergeCell ref="BV4:CA4"/>
    <mergeCell ref="BV14:BX14"/>
    <mergeCell ref="BY14:CA14"/>
    <mergeCell ref="CB23:CC23"/>
    <mergeCell ref="BV27:BW27"/>
    <mergeCell ref="BX27:BY27"/>
    <mergeCell ref="BZ27:CA27"/>
    <mergeCell ref="BV28:BW28"/>
    <mergeCell ref="BX28:BY28"/>
    <mergeCell ref="BZ28:CA28"/>
    <mergeCell ref="BV29:BW29"/>
    <mergeCell ref="BX29:BY29"/>
    <mergeCell ref="BZ29:CA29"/>
    <mergeCell ref="BV23:BW23"/>
    <mergeCell ref="BY23:BZ23"/>
    <mergeCell ref="BV24:BX24"/>
    <mergeCell ref="CB4:CG4"/>
    <mergeCell ref="CB14:CD14"/>
    <mergeCell ref="CE14:CG14"/>
    <mergeCell ref="CB26:CC26"/>
    <mergeCell ref="CD15:CD16"/>
    <mergeCell ref="BP4:BU4"/>
    <mergeCell ref="BP14:BR14"/>
    <mergeCell ref="BS14:BU14"/>
    <mergeCell ref="BP30:BQ30"/>
    <mergeCell ref="BR30:BS30"/>
    <mergeCell ref="BT30:BU30"/>
    <mergeCell ref="BP27:BQ27"/>
    <mergeCell ref="BR27:BS27"/>
    <mergeCell ref="BT27:BU27"/>
    <mergeCell ref="BP28:BQ28"/>
    <mergeCell ref="BR28:BS28"/>
    <mergeCell ref="BT28:BU28"/>
    <mergeCell ref="BP29:BQ29"/>
    <mergeCell ref="BR29:BS29"/>
    <mergeCell ref="BT29:BU29"/>
    <mergeCell ref="BP23:BQ23"/>
    <mergeCell ref="BS23:BT23"/>
    <mergeCell ref="BS18:BU18"/>
    <mergeCell ref="BP19:BR19"/>
    <mergeCell ref="BS19:BU19"/>
    <mergeCell ref="BP20:BR20"/>
    <mergeCell ref="BP18:BR18"/>
    <mergeCell ref="BP26:BQ26"/>
    <mergeCell ref="BS26:BT26"/>
    <mergeCell ref="BS16:BT16"/>
    <mergeCell ref="BJ23:BK23"/>
    <mergeCell ref="BM23:BN23"/>
    <mergeCell ref="BJ24:BL24"/>
    <mergeCell ref="BM24:BO24"/>
    <mergeCell ref="BJ25:BL25"/>
    <mergeCell ref="BM25:BO25"/>
    <mergeCell ref="BN30:BO30"/>
    <mergeCell ref="BJ31:BK31"/>
    <mergeCell ref="BL31:BM31"/>
    <mergeCell ref="BJ27:BK27"/>
    <mergeCell ref="BV30:BW30"/>
    <mergeCell ref="BX30:BY30"/>
    <mergeCell ref="BZ30:CA30"/>
    <mergeCell ref="BV31:BW31"/>
    <mergeCell ref="BX31:BY31"/>
    <mergeCell ref="BZ31:CA31"/>
    <mergeCell ref="BZ32:CA32"/>
    <mergeCell ref="BV32:BW32"/>
    <mergeCell ref="BX32:BY32"/>
    <mergeCell ref="BV25:BX25"/>
    <mergeCell ref="BV26:BW26"/>
    <mergeCell ref="BD19:BF19"/>
    <mergeCell ref="BG19:BI19"/>
    <mergeCell ref="BD20:BF20"/>
    <mergeCell ref="BG20:BI20"/>
    <mergeCell ref="BG21:BI21"/>
    <mergeCell ref="BF28:BG28"/>
    <mergeCell ref="BH28:BI28"/>
    <mergeCell ref="BD29:BE29"/>
    <mergeCell ref="BG26:BH26"/>
    <mergeCell ref="BM17:BO17"/>
    <mergeCell ref="BM26:BN26"/>
    <mergeCell ref="BN28:BO28"/>
    <mergeCell ref="BN29:BO29"/>
    <mergeCell ref="BS21:BU21"/>
    <mergeCell ref="BP17:BR17"/>
    <mergeCell ref="BS17:BU17"/>
    <mergeCell ref="BT32:BU32"/>
    <mergeCell ref="BP24:BR24"/>
    <mergeCell ref="BS24:BU24"/>
    <mergeCell ref="BP25:BR25"/>
    <mergeCell ref="BS25:BU25"/>
    <mergeCell ref="BD32:BE32"/>
    <mergeCell ref="BP31:BQ31"/>
    <mergeCell ref="BR31:BS31"/>
    <mergeCell ref="BT31:BU31"/>
    <mergeCell ref="BM21:BO21"/>
    <mergeCell ref="BL32:BM32"/>
    <mergeCell ref="BP32:BQ32"/>
    <mergeCell ref="BR32:BS32"/>
    <mergeCell ref="BL27:BM27"/>
    <mergeCell ref="BN27:BO27"/>
    <mergeCell ref="BJ21:BL21"/>
    <mergeCell ref="AJ33:AK33"/>
    <mergeCell ref="AF30:AG30"/>
    <mergeCell ref="AH30:AI30"/>
    <mergeCell ref="AJ30:AK30"/>
    <mergeCell ref="AF31:AG31"/>
    <mergeCell ref="AH31:AI31"/>
    <mergeCell ref="AJ31:AK31"/>
    <mergeCell ref="AF27:AG27"/>
    <mergeCell ref="AH27:AI27"/>
    <mergeCell ref="AP32:AQ32"/>
    <mergeCell ref="AL33:AO33"/>
    <mergeCell ref="AP33:AQ33"/>
    <mergeCell ref="AV32:AW32"/>
    <mergeCell ref="AR33:AU33"/>
    <mergeCell ref="AV33:AW33"/>
    <mergeCell ref="AX30:AY30"/>
    <mergeCell ref="BJ4:BO4"/>
    <mergeCell ref="BJ14:BL14"/>
    <mergeCell ref="BM14:BO14"/>
    <mergeCell ref="BJ18:BL18"/>
    <mergeCell ref="BM18:BO18"/>
    <mergeCell ref="BJ19:BL19"/>
    <mergeCell ref="BM19:BO19"/>
    <mergeCell ref="BJ20:BL20"/>
    <mergeCell ref="BM20:BO20"/>
    <mergeCell ref="BD4:BI4"/>
    <mergeCell ref="BD14:BF14"/>
    <mergeCell ref="BG14:BI14"/>
    <mergeCell ref="BD18:BF18"/>
    <mergeCell ref="BG18:BI18"/>
    <mergeCell ref="BF29:BG29"/>
    <mergeCell ref="BH29:BI29"/>
    <mergeCell ref="AZ30:BA30"/>
    <mergeCell ref="BB30:BC30"/>
    <mergeCell ref="AX31:AY31"/>
    <mergeCell ref="AZ31:BA31"/>
    <mergeCell ref="BB31:BC31"/>
    <mergeCell ref="BL30:BM30"/>
    <mergeCell ref="AN28:AO28"/>
    <mergeCell ref="AP28:AQ28"/>
    <mergeCell ref="AL29:AM29"/>
    <mergeCell ref="AN29:AO29"/>
    <mergeCell ref="AP29:AQ29"/>
    <mergeCell ref="BN31:BO31"/>
    <mergeCell ref="BJ33:BM33"/>
    <mergeCell ref="Z31:AA31"/>
    <mergeCell ref="AB31:AC31"/>
    <mergeCell ref="AD31:AE31"/>
    <mergeCell ref="Z27:AA27"/>
    <mergeCell ref="Z30:AA30"/>
    <mergeCell ref="AP30:AQ30"/>
    <mergeCell ref="Z28:AA28"/>
    <mergeCell ref="AB28:AC28"/>
    <mergeCell ref="AD28:AE28"/>
    <mergeCell ref="Z29:AA29"/>
    <mergeCell ref="AB29:AC29"/>
    <mergeCell ref="AB27:AC27"/>
    <mergeCell ref="AD27:AE27"/>
    <mergeCell ref="AD29:AE29"/>
    <mergeCell ref="BJ30:BK30"/>
    <mergeCell ref="AX32:AY32"/>
    <mergeCell ref="AZ32:BA32"/>
    <mergeCell ref="AR31:AS31"/>
    <mergeCell ref="AF33:AI33"/>
    <mergeCell ref="AJ27:AK27"/>
    <mergeCell ref="AL30:AM30"/>
    <mergeCell ref="AN30:AO30"/>
    <mergeCell ref="AP27:AQ27"/>
    <mergeCell ref="AL28:AM28"/>
    <mergeCell ref="Z24:AB24"/>
    <mergeCell ref="Z25:AB25"/>
    <mergeCell ref="AN31:AO31"/>
    <mergeCell ref="AP31:AQ31"/>
    <mergeCell ref="Z4:AE4"/>
    <mergeCell ref="Z14:AB14"/>
    <mergeCell ref="AC14:AE14"/>
    <mergeCell ref="AF4:AK4"/>
    <mergeCell ref="AF14:AH14"/>
    <mergeCell ref="AI14:AK14"/>
    <mergeCell ref="Z23:AA23"/>
    <mergeCell ref="AC23:AD23"/>
    <mergeCell ref="Z18:AB18"/>
    <mergeCell ref="AC18:AE18"/>
    <mergeCell ref="Z19:AB19"/>
    <mergeCell ref="AC19:AE19"/>
    <mergeCell ref="AI17:AK17"/>
    <mergeCell ref="AL24:AN24"/>
    <mergeCell ref="AO24:AQ24"/>
    <mergeCell ref="AL25:AN25"/>
    <mergeCell ref="AO25:AQ25"/>
    <mergeCell ref="AK15:AK16"/>
    <mergeCell ref="AF16:AG16"/>
    <mergeCell ref="AI16:AJ16"/>
    <mergeCell ref="AL18:AN18"/>
    <mergeCell ref="AO18:AQ18"/>
    <mergeCell ref="AF18:AH18"/>
    <mergeCell ref="AX4:BC4"/>
    <mergeCell ref="AX14:AZ14"/>
    <mergeCell ref="BA14:BC14"/>
    <mergeCell ref="AL4:AQ4"/>
    <mergeCell ref="AL14:AN14"/>
    <mergeCell ref="AO14:AQ14"/>
    <mergeCell ref="Z20:AB20"/>
    <mergeCell ref="AC20:AE20"/>
    <mergeCell ref="AX18:AZ18"/>
    <mergeCell ref="AX23:AY23"/>
    <mergeCell ref="BA23:BB23"/>
    <mergeCell ref="Z21:AB21"/>
    <mergeCell ref="AC21:AE21"/>
    <mergeCell ref="AL19:AN19"/>
    <mergeCell ref="AO19:AQ19"/>
    <mergeCell ref="AL20:AN20"/>
    <mergeCell ref="Z17:AB17"/>
    <mergeCell ref="AC17:AE17"/>
    <mergeCell ref="AR4:AW4"/>
    <mergeCell ref="AR14:AT14"/>
    <mergeCell ref="AU14:AW14"/>
    <mergeCell ref="AR18:AT18"/>
    <mergeCell ref="AU18:AW18"/>
    <mergeCell ref="AR19:AT19"/>
    <mergeCell ref="AU19:AW19"/>
    <mergeCell ref="AR20:AT20"/>
    <mergeCell ref="AU20:AW20"/>
    <mergeCell ref="AF23:AG23"/>
    <mergeCell ref="AI23:AJ23"/>
    <mergeCell ref="AF15:AG15"/>
    <mergeCell ref="AH15:AH16"/>
    <mergeCell ref="AI15:AJ15"/>
    <mergeCell ref="T18:V18"/>
    <mergeCell ref="W18:Y18"/>
    <mergeCell ref="B4:G4"/>
    <mergeCell ref="H4:M4"/>
    <mergeCell ref="N4:S4"/>
    <mergeCell ref="T4:Y4"/>
    <mergeCell ref="B14:D14"/>
    <mergeCell ref="E14:G14"/>
    <mergeCell ref="H14:J14"/>
    <mergeCell ref="K14:M14"/>
    <mergeCell ref="N14:P14"/>
    <mergeCell ref="Q14:S14"/>
    <mergeCell ref="T14:V14"/>
    <mergeCell ref="W14:Y14"/>
    <mergeCell ref="S15:S16"/>
    <mergeCell ref="N16:O16"/>
    <mergeCell ref="Q16:R16"/>
    <mergeCell ref="T15:U15"/>
    <mergeCell ref="V15:V16"/>
    <mergeCell ref="W15:X15"/>
    <mergeCell ref="Y15:Y16"/>
    <mergeCell ref="T16:U16"/>
    <mergeCell ref="W16:X16"/>
    <mergeCell ref="B20:D20"/>
    <mergeCell ref="E20:G20"/>
    <mergeCell ref="H20:J20"/>
    <mergeCell ref="K20:M20"/>
    <mergeCell ref="N20:P20"/>
    <mergeCell ref="Q20:S20"/>
    <mergeCell ref="B15:C15"/>
    <mergeCell ref="D15:D16"/>
    <mergeCell ref="E15:F15"/>
    <mergeCell ref="G15:G16"/>
    <mergeCell ref="B16:C16"/>
    <mergeCell ref="E16:F16"/>
    <mergeCell ref="H15:I15"/>
    <mergeCell ref="J15:J16"/>
    <mergeCell ref="K15:L15"/>
    <mergeCell ref="M15:M16"/>
    <mergeCell ref="H16:I16"/>
    <mergeCell ref="K16:L16"/>
    <mergeCell ref="N15:O15"/>
    <mergeCell ref="P15:P16"/>
    <mergeCell ref="Q15:R15"/>
    <mergeCell ref="B18:D18"/>
    <mergeCell ref="E18:G18"/>
    <mergeCell ref="H18:J18"/>
    <mergeCell ref="K18:M18"/>
    <mergeCell ref="N18:P18"/>
    <mergeCell ref="Q18:S18"/>
    <mergeCell ref="H21:J21"/>
    <mergeCell ref="K21:M21"/>
    <mergeCell ref="N21:P21"/>
    <mergeCell ref="Q21:S21"/>
    <mergeCell ref="T21:V21"/>
    <mergeCell ref="W21:Y21"/>
    <mergeCell ref="B19:D19"/>
    <mergeCell ref="E19:G19"/>
    <mergeCell ref="H19:J19"/>
    <mergeCell ref="K19:M19"/>
    <mergeCell ref="B25:D25"/>
    <mergeCell ref="E25:G25"/>
    <mergeCell ref="H25:J25"/>
    <mergeCell ref="K25:M25"/>
    <mergeCell ref="N25:P25"/>
    <mergeCell ref="Q25:S25"/>
    <mergeCell ref="T25:V25"/>
    <mergeCell ref="W25:Y25"/>
    <mergeCell ref="B24:D24"/>
    <mergeCell ref="E24:G24"/>
    <mergeCell ref="H24:J24"/>
    <mergeCell ref="K24:M24"/>
    <mergeCell ref="N24:P24"/>
    <mergeCell ref="Q24:S24"/>
    <mergeCell ref="T24:V24"/>
    <mergeCell ref="W24:Y24"/>
    <mergeCell ref="N19:P19"/>
    <mergeCell ref="Q19:S19"/>
    <mergeCell ref="T19:V19"/>
    <mergeCell ref="W19:Y19"/>
    <mergeCell ref="T20:V20"/>
    <mergeCell ref="W20:Y20"/>
    <mergeCell ref="B21:D21"/>
    <mergeCell ref="E21:G21"/>
    <mergeCell ref="B17:D17"/>
    <mergeCell ref="E17:G17"/>
    <mergeCell ref="H17:J17"/>
    <mergeCell ref="K17:M17"/>
    <mergeCell ref="N17:P17"/>
    <mergeCell ref="Q17:S17"/>
    <mergeCell ref="T17:V17"/>
    <mergeCell ref="W17:Y17"/>
    <mergeCell ref="B23:C23"/>
    <mergeCell ref="E23:F23"/>
    <mergeCell ref="B31:C31"/>
    <mergeCell ref="D31:E31"/>
    <mergeCell ref="F31:G31"/>
    <mergeCell ref="H31:I31"/>
    <mergeCell ref="J31:K31"/>
    <mergeCell ref="L31:M31"/>
    <mergeCell ref="N29:O29"/>
    <mergeCell ref="P29:Q29"/>
    <mergeCell ref="R29:S29"/>
    <mergeCell ref="T29:U29"/>
    <mergeCell ref="V29:W29"/>
    <mergeCell ref="X29:Y29"/>
    <mergeCell ref="B29:C29"/>
    <mergeCell ref="D29:E29"/>
    <mergeCell ref="F29:G29"/>
    <mergeCell ref="H29:I29"/>
    <mergeCell ref="J29:K29"/>
    <mergeCell ref="L29:M29"/>
    <mergeCell ref="R30:S30"/>
    <mergeCell ref="T30:U30"/>
    <mergeCell ref="B30:C30"/>
    <mergeCell ref="D30:E30"/>
    <mergeCell ref="F30:G30"/>
    <mergeCell ref="H30:I30"/>
    <mergeCell ref="J30:K30"/>
    <mergeCell ref="L30:M30"/>
    <mergeCell ref="B28:C28"/>
    <mergeCell ref="H28:I28"/>
    <mergeCell ref="N28:O28"/>
    <mergeCell ref="T28:U28"/>
    <mergeCell ref="V28:W28"/>
    <mergeCell ref="X28:Y28"/>
    <mergeCell ref="N26:O26"/>
    <mergeCell ref="Q26:R26"/>
    <mergeCell ref="T26:U26"/>
    <mergeCell ref="W26:X26"/>
    <mergeCell ref="T27:U27"/>
    <mergeCell ref="V27:W27"/>
    <mergeCell ref="X27:Y27"/>
    <mergeCell ref="B26:C26"/>
    <mergeCell ref="E26:F26"/>
    <mergeCell ref="H26:I26"/>
    <mergeCell ref="K26:L26"/>
    <mergeCell ref="B27:C27"/>
    <mergeCell ref="D27:E27"/>
    <mergeCell ref="F27:G27"/>
    <mergeCell ref="D28:E28"/>
    <mergeCell ref="F28:G28"/>
    <mergeCell ref="H27:I27"/>
    <mergeCell ref="J27:K27"/>
    <mergeCell ref="L27:M27"/>
    <mergeCell ref="J28:K28"/>
    <mergeCell ref="AT15:AT16"/>
    <mergeCell ref="AU15:AV15"/>
    <mergeCell ref="AW15:AW16"/>
    <mergeCell ref="AF21:AH21"/>
    <mergeCell ref="AI21:AK21"/>
    <mergeCell ref="AF17:AH17"/>
    <mergeCell ref="AO21:AQ21"/>
    <mergeCell ref="AL23:AM23"/>
    <mergeCell ref="AL16:AM16"/>
    <mergeCell ref="BB29:BC29"/>
    <mergeCell ref="BD30:BE30"/>
    <mergeCell ref="BF30:BG30"/>
    <mergeCell ref="BH30:BI30"/>
    <mergeCell ref="AL27:AM27"/>
    <mergeCell ref="AN27:AO27"/>
    <mergeCell ref="AR27:AS27"/>
    <mergeCell ref="AV28:AW28"/>
    <mergeCell ref="AV29:AW29"/>
    <mergeCell ref="AR30:AS30"/>
    <mergeCell ref="AT30:AU30"/>
    <mergeCell ref="AV30:AW30"/>
    <mergeCell ref="BB28:BC28"/>
    <mergeCell ref="AT27:AU27"/>
    <mergeCell ref="AV27:AW27"/>
    <mergeCell ref="AR28:AS28"/>
    <mergeCell ref="AX29:AY29"/>
    <mergeCell ref="AO20:AQ20"/>
    <mergeCell ref="AX15:AY15"/>
    <mergeCell ref="AZ15:AZ16"/>
    <mergeCell ref="AI24:AK24"/>
    <mergeCell ref="AF25:AH25"/>
    <mergeCell ref="AI25:AK25"/>
    <mergeCell ref="N32:O32"/>
    <mergeCell ref="P32:Q32"/>
    <mergeCell ref="T32:U32"/>
    <mergeCell ref="V32:W32"/>
    <mergeCell ref="Z32:AA32"/>
    <mergeCell ref="AB32:AC32"/>
    <mergeCell ref="AF32:AG32"/>
    <mergeCell ref="AH32:AI32"/>
    <mergeCell ref="AL32:AM32"/>
    <mergeCell ref="AN32:AO32"/>
    <mergeCell ref="AR32:AS32"/>
    <mergeCell ref="AT32:AU32"/>
    <mergeCell ref="AF28:AG28"/>
    <mergeCell ref="AH28:AI28"/>
    <mergeCell ref="AJ28:AK28"/>
    <mergeCell ref="AF29:AG29"/>
    <mergeCell ref="AH29:AI29"/>
    <mergeCell ref="AJ29:AK29"/>
    <mergeCell ref="N30:O30"/>
    <mergeCell ref="P30:Q30"/>
    <mergeCell ref="AT28:AU28"/>
    <mergeCell ref="AR29:AS29"/>
    <mergeCell ref="AT29:AU29"/>
    <mergeCell ref="AJ32:AK32"/>
    <mergeCell ref="N31:O31"/>
    <mergeCell ref="P31:Q31"/>
    <mergeCell ref="R31:S31"/>
    <mergeCell ref="T31:U31"/>
    <mergeCell ref="V31:W31"/>
    <mergeCell ref="X31:Y31"/>
    <mergeCell ref="AB30:AC30"/>
    <mergeCell ref="AD30:AE30"/>
    <mergeCell ref="FZ14:GB14"/>
    <mergeCell ref="FZ23:GA23"/>
    <mergeCell ref="FZ24:GB24"/>
    <mergeCell ref="FZ26:GA26"/>
    <mergeCell ref="FW14:FY14"/>
    <mergeCell ref="FW15:FY15"/>
    <mergeCell ref="FW16:FY16"/>
    <mergeCell ref="FW18:FY18"/>
    <mergeCell ref="FW19:FY19"/>
    <mergeCell ref="FW20:FY20"/>
    <mergeCell ref="FW21:FY21"/>
    <mergeCell ref="FW23:FX23"/>
    <mergeCell ref="FW24:FY24"/>
    <mergeCell ref="FW25:FY25"/>
    <mergeCell ref="FW26:FX26"/>
    <mergeCell ref="FZ15:GB15"/>
    <mergeCell ref="FZ25:GB25"/>
    <mergeCell ref="FZ16:GB16"/>
    <mergeCell ref="FZ18:GB18"/>
    <mergeCell ref="FZ19:GB19"/>
    <mergeCell ref="FZ20:GB20"/>
    <mergeCell ref="FZ21:GB21"/>
    <mergeCell ref="FW17:FY17"/>
    <mergeCell ref="FZ17:GB17"/>
    <mergeCell ref="H23:I23"/>
    <mergeCell ref="K23:L23"/>
    <mergeCell ref="N23:O23"/>
    <mergeCell ref="Q23:R23"/>
    <mergeCell ref="T23:U23"/>
    <mergeCell ref="W23:X23"/>
    <mergeCell ref="CJ30:CK30"/>
    <mergeCell ref="CL30:CM30"/>
    <mergeCell ref="CH31:CI31"/>
    <mergeCell ref="CJ31:CK31"/>
    <mergeCell ref="CL31:CM31"/>
    <mergeCell ref="CH27:CI27"/>
    <mergeCell ref="CJ27:CK27"/>
    <mergeCell ref="CL27:CM27"/>
    <mergeCell ref="CH28:CI28"/>
    <mergeCell ref="CJ28:CK28"/>
    <mergeCell ref="CL28:CM28"/>
    <mergeCell ref="CH29:CI29"/>
    <mergeCell ref="Z26:AA26"/>
    <mergeCell ref="AC26:AD26"/>
    <mergeCell ref="AF26:AG26"/>
    <mergeCell ref="AI26:AJ26"/>
    <mergeCell ref="AL26:AM26"/>
    <mergeCell ref="AO26:AP26"/>
    <mergeCell ref="AR26:AS26"/>
    <mergeCell ref="AU26:AV26"/>
    <mergeCell ref="V30:W30"/>
    <mergeCell ref="X30:Y30"/>
    <mergeCell ref="AC24:AE24"/>
    <mergeCell ref="AC25:AE25"/>
    <mergeCell ref="AO23:AP23"/>
    <mergeCell ref="AF24:AH24"/>
    <mergeCell ref="FH20:FJ20"/>
    <mergeCell ref="AR17:AT17"/>
    <mergeCell ref="AU17:AW17"/>
    <mergeCell ref="AX17:AZ17"/>
    <mergeCell ref="AR24:AT24"/>
    <mergeCell ref="AU24:AW24"/>
    <mergeCell ref="AR25:AT25"/>
    <mergeCell ref="AU25:AW25"/>
    <mergeCell ref="AR23:AS23"/>
    <mergeCell ref="AU23:AV23"/>
    <mergeCell ref="AX24:AZ24"/>
    <mergeCell ref="BV19:BX19"/>
    <mergeCell ref="BY19:CA19"/>
    <mergeCell ref="BV20:BX20"/>
    <mergeCell ref="BY20:CA20"/>
    <mergeCell ref="BV21:BX21"/>
    <mergeCell ref="BY21:CA21"/>
    <mergeCell ref="BA17:BC17"/>
    <mergeCell ref="BD17:BF17"/>
    <mergeCell ref="BG17:BI17"/>
    <mergeCell ref="BJ17:BL17"/>
    <mergeCell ref="BD23:BE23"/>
    <mergeCell ref="BG23:BH23"/>
    <mergeCell ref="BD24:BF24"/>
    <mergeCell ref="BG24:BI24"/>
    <mergeCell ref="EV18:EX18"/>
    <mergeCell ref="EY18:FA18"/>
    <mergeCell ref="BD25:BF25"/>
    <mergeCell ref="BG25:BI25"/>
    <mergeCell ref="BA24:BC24"/>
    <mergeCell ref="AX25:AZ25"/>
    <mergeCell ref="BA25:BC25"/>
    <mergeCell ref="FH4:FM4"/>
    <mergeCell ref="FH14:FJ14"/>
    <mergeCell ref="FK14:FM14"/>
    <mergeCell ref="FH15:FI15"/>
    <mergeCell ref="FJ15:FJ16"/>
    <mergeCell ref="FK15:FL15"/>
    <mergeCell ref="FM15:FM16"/>
    <mergeCell ref="FH16:FI16"/>
    <mergeCell ref="FK16:FL16"/>
    <mergeCell ref="FH18:FJ18"/>
    <mergeCell ref="FK18:FM18"/>
    <mergeCell ref="FH19:FJ19"/>
    <mergeCell ref="FK19:FM19"/>
    <mergeCell ref="FK21:FM21"/>
    <mergeCell ref="CE17:CG17"/>
    <mergeCell ref="CH17:CJ17"/>
    <mergeCell ref="CK17:CM17"/>
    <mergeCell ref="CN17:CP17"/>
    <mergeCell ref="CQ17:CS17"/>
    <mergeCell ref="ED17:EF17"/>
    <mergeCell ref="EG17:EI17"/>
    <mergeCell ref="EJ17:EL17"/>
    <mergeCell ref="EM17:EO17"/>
    <mergeCell ref="FH17:FJ17"/>
    <mergeCell ref="FK17:FM17"/>
    <mergeCell ref="CH21:CJ21"/>
    <mergeCell ref="CK21:CM21"/>
    <mergeCell ref="CN4:CS4"/>
    <mergeCell ref="CN14:CP14"/>
    <mergeCell ref="CQ14:CS14"/>
    <mergeCell ref="CT4:CY4"/>
    <mergeCell ref="CT14:CV14"/>
    <mergeCell ref="FK25:FM25"/>
    <mergeCell ref="FH26:FI26"/>
    <mergeCell ref="FK26:FL26"/>
    <mergeCell ref="FH27:FI27"/>
    <mergeCell ref="FJ27:FK27"/>
    <mergeCell ref="FL27:FM27"/>
    <mergeCell ref="FH28:FI28"/>
    <mergeCell ref="FJ28:FK28"/>
    <mergeCell ref="FL28:FM28"/>
    <mergeCell ref="FB25:FD25"/>
    <mergeCell ref="FE25:FG25"/>
    <mergeCell ref="FB26:FC26"/>
    <mergeCell ref="FE26:FF26"/>
    <mergeCell ref="FB27:FC27"/>
    <mergeCell ref="FJ31:FK31"/>
    <mergeCell ref="FL31:FM31"/>
    <mergeCell ref="FH32:FI32"/>
    <mergeCell ref="FL29:FM29"/>
    <mergeCell ref="FH30:FI30"/>
    <mergeCell ref="FJ30:FK30"/>
    <mergeCell ref="FL30:FM30"/>
    <mergeCell ref="FB30:FC30"/>
    <mergeCell ref="FD30:FE30"/>
    <mergeCell ref="FB34:FE34"/>
    <mergeCell ref="FF34:FG34"/>
    <mergeCell ref="FB21:FD21"/>
    <mergeCell ref="FE21:FG21"/>
    <mergeCell ref="FB17:FD17"/>
    <mergeCell ref="FE17:FG17"/>
    <mergeCell ref="FK20:FM20"/>
    <mergeCell ref="FH21:FJ21"/>
    <mergeCell ref="EZ27:FA27"/>
    <mergeCell ref="FB32:FC32"/>
    <mergeCell ref="FD32:FE32"/>
    <mergeCell ref="FB33:FE33"/>
    <mergeCell ref="FF30:FG30"/>
    <mergeCell ref="FB31:FC31"/>
    <mergeCell ref="FD31:FE31"/>
    <mergeCell ref="FF31:FG31"/>
    <mergeCell ref="FB28:FC28"/>
    <mergeCell ref="FD28:FE28"/>
    <mergeCell ref="FF28:FG28"/>
    <mergeCell ref="FJ32:FK32"/>
    <mergeCell ref="FL32:FM32"/>
    <mergeCell ref="FH33:FK33"/>
    <mergeCell ref="FL33:FM33"/>
    <mergeCell ref="FH34:FK34"/>
    <mergeCell ref="FL34:FM34"/>
    <mergeCell ref="FF32:FG32"/>
    <mergeCell ref="FF33:FG33"/>
    <mergeCell ref="FB23:FC23"/>
    <mergeCell ref="FE23:FF23"/>
    <mergeCell ref="FB24:FD24"/>
    <mergeCell ref="FE24:FG24"/>
    <mergeCell ref="FH25:FJ25"/>
    <mergeCell ref="FD15:FD16"/>
    <mergeCell ref="FE15:FF15"/>
    <mergeCell ref="FG15:FG16"/>
    <mergeCell ref="FB16:FC16"/>
    <mergeCell ref="FE16:FF16"/>
    <mergeCell ref="FB18:FD18"/>
    <mergeCell ref="FE18:FG18"/>
    <mergeCell ref="EV4:FA4"/>
    <mergeCell ref="EV14:EX14"/>
    <mergeCell ref="EY14:FA14"/>
    <mergeCell ref="EV15:EW15"/>
    <mergeCell ref="EX15:EX16"/>
    <mergeCell ref="FF29:FG29"/>
    <mergeCell ref="FD27:FE27"/>
    <mergeCell ref="FF27:FG27"/>
    <mergeCell ref="EV17:EX17"/>
    <mergeCell ref="EY17:FA17"/>
    <mergeCell ref="EX27:EY27"/>
    <mergeCell ref="EV28:EW28"/>
    <mergeCell ref="EX28:EY28"/>
    <mergeCell ref="EZ28:FA28"/>
    <mergeCell ref="FB29:FC29"/>
    <mergeCell ref="FE20:FG20"/>
    <mergeCell ref="FD29:FE29"/>
    <mergeCell ref="EP34:ES34"/>
    <mergeCell ref="ET34:EU34"/>
    <mergeCell ref="EP29:EQ29"/>
    <mergeCell ref="ER29:ES29"/>
    <mergeCell ref="ET29:EU29"/>
    <mergeCell ref="ER28:ES28"/>
    <mergeCell ref="ET28:EU28"/>
    <mergeCell ref="EP19:ER19"/>
    <mergeCell ref="ES19:EU19"/>
    <mergeCell ref="EP20:ER20"/>
    <mergeCell ref="EP30:EQ30"/>
    <mergeCell ref="ER30:ES30"/>
    <mergeCell ref="EV34:EY34"/>
    <mergeCell ref="EZ34:FA34"/>
    <mergeCell ref="EV30:EW30"/>
    <mergeCell ref="EX30:EY30"/>
    <mergeCell ref="EZ30:FA30"/>
    <mergeCell ref="EX29:EY29"/>
    <mergeCell ref="EZ29:FA29"/>
    <mergeCell ref="EV33:EY33"/>
    <mergeCell ref="EZ33:FA33"/>
    <mergeCell ref="EV29:EW29"/>
    <mergeCell ref="EY21:FA21"/>
    <mergeCell ref="EV23:EW23"/>
    <mergeCell ref="EY23:EZ23"/>
    <mergeCell ref="EV24:EX24"/>
    <mergeCell ref="EY24:FA24"/>
    <mergeCell ref="EV25:EX25"/>
    <mergeCell ref="EY25:FA25"/>
    <mergeCell ref="EV26:EW26"/>
    <mergeCell ref="EY26:EZ26"/>
    <mergeCell ref="EV27:EW27"/>
    <mergeCell ref="DB28:DC28"/>
    <mergeCell ref="DD28:DE28"/>
    <mergeCell ref="BZ33:CA33"/>
    <mergeCell ref="BY24:CA24"/>
    <mergeCell ref="BY25:CA25"/>
    <mergeCell ref="BY26:BZ26"/>
    <mergeCell ref="CF32:CG32"/>
    <mergeCell ref="CE26:CF26"/>
    <mergeCell ref="EY20:FA20"/>
    <mergeCell ref="EV21:EX21"/>
    <mergeCell ref="CR30:CS30"/>
    <mergeCell ref="CN31:CO31"/>
    <mergeCell ref="CP31:CQ31"/>
    <mergeCell ref="CR31:CS31"/>
    <mergeCell ref="CN27:CO27"/>
    <mergeCell ref="CT25:CV25"/>
    <mergeCell ref="CW25:CY25"/>
    <mergeCell ref="CT30:CU30"/>
    <mergeCell ref="CV30:CW30"/>
    <mergeCell ref="CK26:CL26"/>
    <mergeCell ref="CH26:CI26"/>
    <mergeCell ref="CB27:CC27"/>
    <mergeCell ref="CD27:CE27"/>
    <mergeCell ref="CF27:CG27"/>
    <mergeCell ref="CB28:CC28"/>
    <mergeCell ref="CD28:CE28"/>
    <mergeCell ref="CF28:CG28"/>
    <mergeCell ref="CB29:CC29"/>
    <mergeCell ref="EP25:ER25"/>
    <mergeCell ref="ES25:EU25"/>
    <mergeCell ref="EP26:EQ26"/>
    <mergeCell ref="CB20:CD20"/>
    <mergeCell ref="BL15:BL16"/>
    <mergeCell ref="BM15:BN15"/>
    <mergeCell ref="BO15:BO16"/>
    <mergeCell ref="BP15:BQ15"/>
    <mergeCell ref="ET30:EU30"/>
    <mergeCell ref="EP31:EQ31"/>
    <mergeCell ref="ER31:ES31"/>
    <mergeCell ref="ET31:EU31"/>
    <mergeCell ref="EP32:EQ32"/>
    <mergeCell ref="ER32:ES32"/>
    <mergeCell ref="ET32:EU32"/>
    <mergeCell ref="EP33:ES33"/>
    <mergeCell ref="ET33:EU33"/>
    <mergeCell ref="BF32:BG32"/>
    <mergeCell ref="BJ28:BK28"/>
    <mergeCell ref="BL28:BM28"/>
    <mergeCell ref="BJ29:BK29"/>
    <mergeCell ref="BL29:BM29"/>
    <mergeCell ref="CS15:CS16"/>
    <mergeCell ref="CZ15:DA15"/>
    <mergeCell ref="DL18:DN18"/>
    <mergeCell ref="CZ20:DB20"/>
    <mergeCell ref="BJ16:BK16"/>
    <mergeCell ref="BM16:BN16"/>
    <mergeCell ref="BP16:BQ16"/>
    <mergeCell ref="BV17:BX17"/>
    <mergeCell ref="BY17:CA17"/>
    <mergeCell ref="BY18:CA18"/>
    <mergeCell ref="CN18:CP18"/>
    <mergeCell ref="DU18:DW18"/>
    <mergeCell ref="DX18:DZ18"/>
    <mergeCell ref="DC20:DE20"/>
    <mergeCell ref="BD28:BE28"/>
    <mergeCell ref="BB32:BC32"/>
    <mergeCell ref="AL31:AM31"/>
    <mergeCell ref="AX27:AY27"/>
    <mergeCell ref="AZ27:BA27"/>
    <mergeCell ref="BB27:BC27"/>
    <mergeCell ref="AX28:AY28"/>
    <mergeCell ref="AZ28:BA28"/>
    <mergeCell ref="AZ29:BA29"/>
    <mergeCell ref="CZ28:DA28"/>
    <mergeCell ref="BS15:BT15"/>
    <mergeCell ref="BU15:BU16"/>
    <mergeCell ref="ES16:ET16"/>
    <mergeCell ref="Z15:AA15"/>
    <mergeCell ref="AB15:AB16"/>
    <mergeCell ref="AC15:AD15"/>
    <mergeCell ref="AE15:AE16"/>
    <mergeCell ref="Z16:AA16"/>
    <mergeCell ref="AC16:AD16"/>
    <mergeCell ref="AL15:AM15"/>
    <mergeCell ref="AN15:AN16"/>
    <mergeCell ref="CZ16:DA16"/>
    <mergeCell ref="DC16:DD16"/>
    <mergeCell ref="EG26:EH26"/>
    <mergeCell ref="BD15:BE15"/>
    <mergeCell ref="BF15:BF16"/>
    <mergeCell ref="BG15:BH15"/>
    <mergeCell ref="BI15:BI16"/>
    <mergeCell ref="BJ15:BK15"/>
    <mergeCell ref="BV15:BW15"/>
    <mergeCell ref="BX15:BX16"/>
    <mergeCell ref="BY15:BZ15"/>
    <mergeCell ref="AI18:AK18"/>
    <mergeCell ref="AF19:AH19"/>
    <mergeCell ref="AI19:AK19"/>
    <mergeCell ref="AF20:AH20"/>
    <mergeCell ref="AI20:AK20"/>
    <mergeCell ref="AL17:AN17"/>
    <mergeCell ref="AO17:AQ17"/>
    <mergeCell ref="AL21:AN21"/>
    <mergeCell ref="BJ26:BK26"/>
    <mergeCell ref="BS20:BU20"/>
    <mergeCell ref="BP21:BR21"/>
    <mergeCell ref="AO16:AP16"/>
    <mergeCell ref="DI15:DJ15"/>
    <mergeCell ref="CN16:CO16"/>
    <mergeCell ref="BY16:BZ16"/>
    <mergeCell ref="CB16:CC16"/>
    <mergeCell ref="BD16:BE16"/>
    <mergeCell ref="BG16:BH16"/>
    <mergeCell ref="AR21:AT21"/>
    <mergeCell ref="AU21:AW21"/>
    <mergeCell ref="BA20:BC20"/>
    <mergeCell ref="AX21:AZ21"/>
    <mergeCell ref="BA21:BC21"/>
    <mergeCell ref="BA18:BC18"/>
    <mergeCell ref="AX19:AZ19"/>
    <mergeCell ref="BA19:BC19"/>
    <mergeCell ref="AX20:AZ20"/>
    <mergeCell ref="BV18:BX18"/>
    <mergeCell ref="BD21:BF21"/>
    <mergeCell ref="CN15:CO15"/>
    <mergeCell ref="CP15:CP16"/>
    <mergeCell ref="CQ15:CR15"/>
    <mergeCell ref="AR16:AS16"/>
    <mergeCell ref="AU16:AV16"/>
    <mergeCell ref="AX16:AY16"/>
    <mergeCell ref="BA16:BB16"/>
    <mergeCell ref="BV16:BW16"/>
    <mergeCell ref="BR15:BR16"/>
    <mergeCell ref="AO15:AP15"/>
    <mergeCell ref="AQ15:AQ16"/>
    <mergeCell ref="AR15:AS15"/>
    <mergeCell ref="ES18:EU18"/>
    <mergeCell ref="BA15:BB15"/>
    <mergeCell ref="BC15:BC16"/>
    <mergeCell ref="CB21:CD21"/>
    <mergeCell ref="CE21:CG21"/>
    <mergeCell ref="CE20:CG20"/>
    <mergeCell ref="CK18:CM18"/>
    <mergeCell ref="DK15:DK16"/>
    <mergeCell ref="DI16:DJ16"/>
    <mergeCell ref="DL15:DM15"/>
    <mergeCell ref="DL16:DM16"/>
    <mergeCell ref="CA15:CA16"/>
    <mergeCell ref="CB15:CC15"/>
    <mergeCell ref="CK19:CM19"/>
    <mergeCell ref="CH20:CJ20"/>
    <mergeCell ref="CK20:CM20"/>
    <mergeCell ref="CK15:CL15"/>
    <mergeCell ref="CM15:CM16"/>
    <mergeCell ref="CQ16:CR16"/>
    <mergeCell ref="CZ18:DB18"/>
    <mergeCell ref="DC18:DE18"/>
    <mergeCell ref="DF18:DH18"/>
    <mergeCell ref="DI18:DK18"/>
    <mergeCell ref="DF20:DH20"/>
    <mergeCell ref="DI20:DK20"/>
    <mergeCell ref="DL20:DN20"/>
    <mergeCell ref="DO20:DQ20"/>
    <mergeCell ref="DR20:DT20"/>
    <mergeCell ref="DU20:DW20"/>
    <mergeCell ref="DX20:DZ20"/>
    <mergeCell ref="DU17:DW17"/>
    <mergeCell ref="DX17:DZ17"/>
    <mergeCell ref="CE15:CF15"/>
    <mergeCell ref="CG15:CG16"/>
    <mergeCell ref="CH15:CI15"/>
    <mergeCell ref="CJ15:CJ16"/>
    <mergeCell ref="CB18:CD18"/>
    <mergeCell ref="CE16:CF16"/>
    <mergeCell ref="CT18:CV18"/>
    <mergeCell ref="CW18:CY18"/>
    <mergeCell ref="CT19:CV19"/>
    <mergeCell ref="CW19:CY19"/>
    <mergeCell ref="CT20:CV20"/>
    <mergeCell ref="CW20:CY20"/>
    <mergeCell ref="CE18:CG18"/>
    <mergeCell ref="CB19:CD19"/>
    <mergeCell ref="CE19:CG19"/>
    <mergeCell ref="CH19:CJ19"/>
    <mergeCell ref="EP24:ER24"/>
    <mergeCell ref="FN30:FO30"/>
    <mergeCell ref="FP30:FQ30"/>
    <mergeCell ref="FR30:FS30"/>
    <mergeCell ref="FN31:FO31"/>
    <mergeCell ref="FP31:FQ31"/>
    <mergeCell ref="FR31:FS31"/>
    <mergeCell ref="FN32:FO32"/>
    <mergeCell ref="FP32:FQ32"/>
    <mergeCell ref="FR32:FS32"/>
    <mergeCell ref="FR29:FS29"/>
    <mergeCell ref="FN4:FS4"/>
    <mergeCell ref="FN14:FP14"/>
    <mergeCell ref="FQ14:FS14"/>
    <mergeCell ref="FN15:FO15"/>
    <mergeCell ref="FP15:FP16"/>
    <mergeCell ref="FQ15:FR15"/>
    <mergeCell ref="FS15:FS16"/>
    <mergeCell ref="FN16:FO16"/>
    <mergeCell ref="FQ16:FR16"/>
    <mergeCell ref="FN17:FP17"/>
    <mergeCell ref="FQ17:FS17"/>
    <mergeCell ref="FN18:FP18"/>
    <mergeCell ref="FQ18:FS18"/>
    <mergeCell ref="FN19:FP19"/>
    <mergeCell ref="FQ19:FS19"/>
    <mergeCell ref="FN20:FP20"/>
    <mergeCell ref="FQ20:FS20"/>
    <mergeCell ref="FB4:FG4"/>
    <mergeCell ref="FB14:FD14"/>
    <mergeCell ref="FE14:FG14"/>
    <mergeCell ref="FB15:FC15"/>
    <mergeCell ref="ES24:EU24"/>
    <mergeCell ref="EP18:ER18"/>
    <mergeCell ref="FN33:FQ33"/>
    <mergeCell ref="FR33:FS33"/>
    <mergeCell ref="FN34:FQ34"/>
    <mergeCell ref="FR34:FS34"/>
    <mergeCell ref="A1:FS3"/>
    <mergeCell ref="FN21:FP21"/>
    <mergeCell ref="FQ21:FS21"/>
    <mergeCell ref="FN23:FO23"/>
    <mergeCell ref="FQ23:FR23"/>
    <mergeCell ref="FN24:FP24"/>
    <mergeCell ref="FQ24:FS24"/>
    <mergeCell ref="FN25:FP25"/>
    <mergeCell ref="FQ25:FS25"/>
    <mergeCell ref="FN26:FO26"/>
    <mergeCell ref="FQ26:FR26"/>
    <mergeCell ref="FN27:FO27"/>
    <mergeCell ref="FP27:FQ27"/>
    <mergeCell ref="FR27:FS27"/>
    <mergeCell ref="FN28:FO28"/>
    <mergeCell ref="FP28:FQ28"/>
    <mergeCell ref="FR28:FS28"/>
    <mergeCell ref="FN29:FO29"/>
    <mergeCell ref="FP29:FQ29"/>
    <mergeCell ref="ES20:EU20"/>
    <mergeCell ref="EP21:ER21"/>
    <mergeCell ref="ES21:EU21"/>
    <mergeCell ref="EP17:ER17"/>
    <mergeCell ref="ES17:EU17"/>
    <mergeCell ref="EP23:EQ23"/>
    <mergeCell ref="ES23:ET23"/>
  </mergeCells>
  <phoneticPr fontId="1" type="noConversion"/>
  <printOptions horizontalCentered="1" verticalCentered="1"/>
  <pageMargins left="0" right="0" top="0" bottom="0" header="0" footer="0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GH26"/>
  <sheetViews>
    <sheetView topLeftCell="A4" zoomScale="70" zoomScaleNormal="70" zoomScaleSheetLayoutView="55" workbookViewId="0">
      <selection activeCell="BS15" sqref="BS15:BU15"/>
    </sheetView>
  </sheetViews>
  <sheetFormatPr defaultColWidth="9" defaultRowHeight="18.75"/>
  <cols>
    <col min="1" max="1" width="33.75" style="1" customWidth="1"/>
    <col min="2" max="49" width="12.875" style="1" hidden="1" customWidth="1"/>
    <col min="50" max="61" width="13" style="1" hidden="1" customWidth="1"/>
    <col min="62" max="66" width="13" style="1" customWidth="1"/>
    <col min="67" max="67" width="9.25" style="1" bestFit="1" customWidth="1"/>
    <col min="68" max="68" width="11.25" style="1" bestFit="1" customWidth="1"/>
    <col min="69" max="69" width="8.125" style="1" bestFit="1" customWidth="1"/>
    <col min="70" max="70" width="12.5" style="1" bestFit="1" customWidth="1"/>
    <col min="71" max="71" width="11.25" style="1" bestFit="1" customWidth="1"/>
    <col min="72" max="72" width="8.125" style="1" bestFit="1" customWidth="1"/>
    <col min="73" max="73" width="12.5" style="1" bestFit="1" customWidth="1"/>
    <col min="74" max="74" width="11.25" style="1" bestFit="1" customWidth="1"/>
    <col min="75" max="75" width="8.125" style="1" bestFit="1" customWidth="1"/>
    <col min="76" max="76" width="12.5" style="1" bestFit="1" customWidth="1"/>
    <col min="77" max="77" width="11.25" style="1" bestFit="1" customWidth="1"/>
    <col min="78" max="78" width="8.125" style="1" bestFit="1" customWidth="1"/>
    <col min="79" max="79" width="12.5" style="1" bestFit="1" customWidth="1"/>
    <col min="80" max="80" width="11.25" style="1" hidden="1" customWidth="1"/>
    <col min="81" max="81" width="8.125" style="1" hidden="1" customWidth="1"/>
    <col min="82" max="82" width="12.5" style="1" hidden="1" customWidth="1"/>
    <col min="83" max="83" width="11.25" style="1" hidden="1" customWidth="1"/>
    <col min="84" max="84" width="8.125" style="1" hidden="1" customWidth="1"/>
    <col min="85" max="85" width="12.5" style="1" hidden="1" customWidth="1"/>
    <col min="86" max="86" width="11.25" style="1" hidden="1" customWidth="1"/>
    <col min="87" max="87" width="8.125" style="1" hidden="1" customWidth="1"/>
    <col min="88" max="88" width="12.5" style="1" hidden="1" customWidth="1"/>
    <col min="89" max="89" width="11.25" style="1" hidden="1" customWidth="1"/>
    <col min="90" max="90" width="8.125" style="1" hidden="1" customWidth="1"/>
    <col min="91" max="91" width="12.5" style="1" hidden="1" customWidth="1"/>
    <col min="92" max="92" width="11.25" style="1" hidden="1" customWidth="1"/>
    <col min="93" max="93" width="8.125" style="1" hidden="1" customWidth="1"/>
    <col min="94" max="94" width="12.5" style="1" hidden="1" customWidth="1"/>
    <col min="95" max="95" width="11.25" style="1" hidden="1" customWidth="1"/>
    <col min="96" max="96" width="8.125" style="1" hidden="1" customWidth="1"/>
    <col min="97" max="97" width="12.5" style="1" hidden="1" customWidth="1"/>
    <col min="98" max="98" width="11.25" style="1" hidden="1" customWidth="1"/>
    <col min="99" max="99" width="8.125" style="1" hidden="1" customWidth="1"/>
    <col min="100" max="100" width="12.5" style="1" hidden="1" customWidth="1"/>
    <col min="101" max="101" width="11.25" style="1" hidden="1" customWidth="1"/>
    <col min="102" max="102" width="8.125" style="1" hidden="1" customWidth="1"/>
    <col min="103" max="103" width="12.5" style="1" hidden="1" customWidth="1"/>
    <col min="104" max="104" width="11.25" style="1" hidden="1" customWidth="1"/>
    <col min="105" max="105" width="8.125" style="1" hidden="1" customWidth="1"/>
    <col min="106" max="106" width="12.5" style="1" hidden="1" customWidth="1"/>
    <col min="107" max="107" width="11.25" style="1" hidden="1" customWidth="1"/>
    <col min="108" max="108" width="8.125" style="1" hidden="1" customWidth="1"/>
    <col min="109" max="109" width="12.5" style="1" hidden="1" customWidth="1"/>
    <col min="110" max="110" width="11.25" style="1" hidden="1" customWidth="1"/>
    <col min="111" max="111" width="8.125" style="1" hidden="1" customWidth="1"/>
    <col min="112" max="112" width="12.5" style="1" hidden="1" customWidth="1"/>
    <col min="113" max="113" width="11.25" style="1" hidden="1" customWidth="1"/>
    <col min="114" max="114" width="8.125" style="1" hidden="1" customWidth="1"/>
    <col min="115" max="115" width="12.5" style="1" hidden="1" customWidth="1"/>
    <col min="116" max="116" width="11.25" style="1" hidden="1" customWidth="1"/>
    <col min="117" max="117" width="8.125" style="1" hidden="1" customWidth="1"/>
    <col min="118" max="118" width="12.5" style="1" hidden="1" customWidth="1"/>
    <col min="119" max="119" width="11.25" style="1" hidden="1" customWidth="1"/>
    <col min="120" max="120" width="8.125" style="1" hidden="1" customWidth="1"/>
    <col min="121" max="121" width="12.5" style="1" hidden="1" customWidth="1"/>
    <col min="122" max="122" width="11.25" style="1" hidden="1" customWidth="1"/>
    <col min="123" max="123" width="8.125" style="1" hidden="1" customWidth="1"/>
    <col min="124" max="124" width="12.5" style="1" hidden="1" customWidth="1"/>
    <col min="125" max="125" width="11.25" style="1" hidden="1" customWidth="1"/>
    <col min="126" max="126" width="8.125" style="1" hidden="1" customWidth="1"/>
    <col min="127" max="127" width="12.5" style="1" hidden="1" customWidth="1"/>
    <col min="128" max="128" width="11.25" style="1" hidden="1" customWidth="1"/>
    <col min="129" max="129" width="8.125" style="1" hidden="1" customWidth="1"/>
    <col min="130" max="130" width="12.5" style="1" hidden="1" customWidth="1"/>
    <col min="131" max="131" width="11.25" style="1" hidden="1" customWidth="1"/>
    <col min="132" max="132" width="8.125" style="1" hidden="1" customWidth="1"/>
    <col min="133" max="133" width="12.5" style="1" hidden="1" customWidth="1"/>
    <col min="134" max="134" width="11.25" style="1" hidden="1" customWidth="1"/>
    <col min="135" max="135" width="8.125" style="1" hidden="1" customWidth="1"/>
    <col min="136" max="136" width="12.5" style="1" hidden="1" customWidth="1"/>
    <col min="137" max="137" width="11.25" style="1" hidden="1" customWidth="1"/>
    <col min="138" max="138" width="8.125" style="1" hidden="1" customWidth="1"/>
    <col min="139" max="139" width="12.5" style="1" hidden="1" customWidth="1"/>
    <col min="140" max="140" width="11.25" style="1" hidden="1" customWidth="1"/>
    <col min="141" max="141" width="8.125" style="1" hidden="1" customWidth="1"/>
    <col min="142" max="142" width="12.5" style="1" hidden="1" customWidth="1"/>
    <col min="143" max="143" width="11.25" style="1" hidden="1" customWidth="1"/>
    <col min="144" max="144" width="8.125" style="1" hidden="1" customWidth="1"/>
    <col min="145" max="145" width="12.5" style="1" hidden="1" customWidth="1"/>
    <col min="146" max="146" width="11.25" style="1" hidden="1" customWidth="1"/>
    <col min="147" max="147" width="8.125" style="1" hidden="1" customWidth="1"/>
    <col min="148" max="148" width="12.5" style="1" hidden="1" customWidth="1"/>
    <col min="149" max="149" width="11.25" style="1" hidden="1" customWidth="1"/>
    <col min="150" max="150" width="8.125" style="1" hidden="1" customWidth="1"/>
    <col min="151" max="151" width="12.5" style="1" hidden="1" customWidth="1"/>
    <col min="152" max="152" width="11.25" style="1" hidden="1" customWidth="1"/>
    <col min="153" max="153" width="8.125" style="1" hidden="1" customWidth="1"/>
    <col min="154" max="154" width="12.5" style="1" hidden="1" customWidth="1"/>
    <col min="155" max="155" width="11.25" style="1" hidden="1" customWidth="1"/>
    <col min="156" max="156" width="8.125" style="1" hidden="1" customWidth="1"/>
    <col min="157" max="157" width="12.5" style="1" hidden="1" customWidth="1"/>
    <col min="158" max="158" width="11.25" style="1" hidden="1" customWidth="1"/>
    <col min="159" max="159" width="8.125" style="1" hidden="1" customWidth="1"/>
    <col min="160" max="160" width="12.5" style="1" hidden="1" customWidth="1"/>
    <col min="161" max="161" width="11.25" style="1" hidden="1" customWidth="1"/>
    <col min="162" max="162" width="8.125" style="1" hidden="1" customWidth="1"/>
    <col min="163" max="163" width="12.5" style="1" hidden="1" customWidth="1"/>
    <col min="164" max="164" width="11.25" style="1" hidden="1" customWidth="1"/>
    <col min="165" max="165" width="8.125" style="1" hidden="1" customWidth="1"/>
    <col min="166" max="166" width="12.5" style="1" hidden="1" customWidth="1"/>
    <col min="167" max="167" width="11.25" style="1" hidden="1" customWidth="1"/>
    <col min="168" max="168" width="8.125" style="1" hidden="1" customWidth="1"/>
    <col min="169" max="169" width="12.5" style="1" hidden="1" customWidth="1"/>
    <col min="170" max="170" width="11.25" style="1" hidden="1" customWidth="1"/>
    <col min="171" max="171" width="8.125" style="1" hidden="1" customWidth="1"/>
    <col min="172" max="172" width="12.5" style="1" hidden="1" customWidth="1"/>
    <col min="173" max="173" width="11.25" style="1" hidden="1" customWidth="1"/>
    <col min="174" max="174" width="8.125" style="1" hidden="1" customWidth="1"/>
    <col min="175" max="175" width="12.5" style="1" hidden="1" customWidth="1"/>
    <col min="176" max="176" width="11.25" style="1" hidden="1" customWidth="1"/>
    <col min="177" max="177" width="8.125" style="1" hidden="1" customWidth="1"/>
    <col min="178" max="178" width="12.5" style="1" hidden="1" customWidth="1"/>
    <col min="179" max="179" width="11.25" style="1" hidden="1" customWidth="1"/>
    <col min="180" max="180" width="8.125" style="1" hidden="1" customWidth="1"/>
    <col min="181" max="181" width="12.5" style="1" hidden="1" customWidth="1"/>
    <col min="182" max="182" width="11.25" style="1" bestFit="1" customWidth="1"/>
    <col min="183" max="183" width="12" style="1" bestFit="1" customWidth="1"/>
    <col min="184" max="184" width="9.625" style="1" bestFit="1" customWidth="1"/>
    <col min="185" max="185" width="10.875" style="1" bestFit="1" customWidth="1"/>
    <col min="186" max="186" width="10" style="1" bestFit="1" customWidth="1"/>
    <col min="187" max="187" width="10.375" style="1" bestFit="1" customWidth="1"/>
    <col min="188" max="188" width="11.125" style="1" bestFit="1" customWidth="1"/>
    <col min="189" max="189" width="9.125" style="1" bestFit="1" customWidth="1"/>
    <col min="190" max="190" width="10.375" style="1" bestFit="1" customWidth="1"/>
    <col min="191" max="16384" width="9" style="1"/>
  </cols>
  <sheetData>
    <row r="1" spans="1:190" ht="22.15" customHeight="1">
      <c r="A1" s="126" t="s">
        <v>93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126"/>
      <c r="EY1" s="126"/>
      <c r="EZ1" s="126"/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6"/>
      <c r="FT1" s="126"/>
      <c r="FU1" s="126"/>
      <c r="FV1" s="126"/>
      <c r="FW1" s="126"/>
      <c r="FX1" s="126"/>
      <c r="FY1" s="127"/>
      <c r="FZ1" s="62" t="s">
        <v>64</v>
      </c>
      <c r="GA1" s="64" t="s">
        <v>65</v>
      </c>
      <c r="GB1" s="65"/>
      <c r="GC1" s="57" t="s">
        <v>68</v>
      </c>
      <c r="GD1" s="57" t="s">
        <v>69</v>
      </c>
      <c r="GE1" s="48"/>
    </row>
    <row r="2" spans="1:190" ht="22.15" customHeigh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W2" s="126"/>
      <c r="FX2" s="126"/>
      <c r="FY2" s="127"/>
      <c r="FZ2" s="63">
        <v>20</v>
      </c>
      <c r="GA2" s="62" t="s">
        <v>79</v>
      </c>
      <c r="GB2" s="62">
        <v>42</v>
      </c>
      <c r="GC2" s="57">
        <f>GB2*FZ2</f>
        <v>840</v>
      </c>
      <c r="GD2" s="57">
        <f>GC2*2</f>
        <v>1680</v>
      </c>
      <c r="GE2" s="47"/>
    </row>
    <row r="3" spans="1:190" ht="22.15" customHeight="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9"/>
      <c r="FZ3" s="66"/>
      <c r="GA3" s="63" t="s">
        <v>81</v>
      </c>
      <c r="GB3" s="63">
        <v>56</v>
      </c>
      <c r="GC3" s="57">
        <f>GB3*FZ2</f>
        <v>1120</v>
      </c>
      <c r="GD3" s="57">
        <f>GC3*2</f>
        <v>2240</v>
      </c>
      <c r="GE3" s="47" t="s">
        <v>72</v>
      </c>
      <c r="GF3" s="53" t="s">
        <v>76</v>
      </c>
    </row>
    <row r="4" spans="1:190" s="3" customFormat="1" ht="26.1" customHeight="1">
      <c r="A4" s="6" t="s">
        <v>0</v>
      </c>
      <c r="B4" s="140">
        <v>43512</v>
      </c>
      <c r="C4" s="141"/>
      <c r="D4" s="141"/>
      <c r="E4" s="141"/>
      <c r="F4" s="141"/>
      <c r="G4" s="142"/>
      <c r="H4" s="140">
        <v>43513</v>
      </c>
      <c r="I4" s="141"/>
      <c r="J4" s="141"/>
      <c r="K4" s="141"/>
      <c r="L4" s="141"/>
      <c r="M4" s="142"/>
      <c r="N4" s="140">
        <v>43514</v>
      </c>
      <c r="O4" s="141"/>
      <c r="P4" s="141"/>
      <c r="Q4" s="141"/>
      <c r="R4" s="141"/>
      <c r="S4" s="142"/>
      <c r="T4" s="140">
        <v>43515</v>
      </c>
      <c r="U4" s="141"/>
      <c r="V4" s="141"/>
      <c r="W4" s="141"/>
      <c r="X4" s="141"/>
      <c r="Y4" s="142"/>
      <c r="Z4" s="140">
        <v>43516</v>
      </c>
      <c r="AA4" s="141"/>
      <c r="AB4" s="141"/>
      <c r="AC4" s="141"/>
      <c r="AD4" s="141"/>
      <c r="AE4" s="142"/>
      <c r="AF4" s="140">
        <v>43517</v>
      </c>
      <c r="AG4" s="141"/>
      <c r="AH4" s="141"/>
      <c r="AI4" s="141"/>
      <c r="AJ4" s="141"/>
      <c r="AK4" s="142"/>
      <c r="AL4" s="140">
        <v>43518</v>
      </c>
      <c r="AM4" s="141"/>
      <c r="AN4" s="141"/>
      <c r="AO4" s="141"/>
      <c r="AP4" s="141"/>
      <c r="AQ4" s="142"/>
      <c r="AR4" s="140">
        <v>43519</v>
      </c>
      <c r="AS4" s="141"/>
      <c r="AT4" s="141"/>
      <c r="AU4" s="141"/>
      <c r="AV4" s="141"/>
      <c r="AW4" s="142"/>
      <c r="AX4" s="140">
        <v>43520</v>
      </c>
      <c r="AY4" s="141"/>
      <c r="AZ4" s="141"/>
      <c r="BA4" s="141"/>
      <c r="BB4" s="141"/>
      <c r="BC4" s="142"/>
      <c r="BD4" s="140">
        <v>43521</v>
      </c>
      <c r="BE4" s="141"/>
      <c r="BF4" s="141"/>
      <c r="BG4" s="141"/>
      <c r="BH4" s="141"/>
      <c r="BI4" s="142"/>
      <c r="BJ4" s="140">
        <v>43522</v>
      </c>
      <c r="BK4" s="141"/>
      <c r="BL4" s="141"/>
      <c r="BM4" s="141"/>
      <c r="BN4" s="141"/>
      <c r="BO4" s="142"/>
      <c r="BP4" s="140">
        <v>43523</v>
      </c>
      <c r="BQ4" s="141"/>
      <c r="BR4" s="141"/>
      <c r="BS4" s="141"/>
      <c r="BT4" s="141"/>
      <c r="BU4" s="142"/>
      <c r="BV4" s="140">
        <v>43524</v>
      </c>
      <c r="BW4" s="141"/>
      <c r="BX4" s="141"/>
      <c r="BY4" s="141"/>
      <c r="BZ4" s="141"/>
      <c r="CA4" s="142"/>
      <c r="CB4" s="140">
        <v>43525</v>
      </c>
      <c r="CC4" s="141"/>
      <c r="CD4" s="141"/>
      <c r="CE4" s="141"/>
      <c r="CF4" s="141"/>
      <c r="CG4" s="142"/>
      <c r="CH4" s="140">
        <v>43526</v>
      </c>
      <c r="CI4" s="141"/>
      <c r="CJ4" s="141"/>
      <c r="CK4" s="141"/>
      <c r="CL4" s="141"/>
      <c r="CM4" s="142"/>
      <c r="CN4" s="140">
        <v>43527</v>
      </c>
      <c r="CO4" s="141"/>
      <c r="CP4" s="141"/>
      <c r="CQ4" s="141"/>
      <c r="CR4" s="141"/>
      <c r="CS4" s="142"/>
      <c r="CT4" s="140">
        <v>43528</v>
      </c>
      <c r="CU4" s="141"/>
      <c r="CV4" s="141"/>
      <c r="CW4" s="141"/>
      <c r="CX4" s="141"/>
      <c r="CY4" s="142"/>
      <c r="CZ4" s="140">
        <v>43529</v>
      </c>
      <c r="DA4" s="141"/>
      <c r="DB4" s="141"/>
      <c r="DC4" s="141"/>
      <c r="DD4" s="141"/>
      <c r="DE4" s="142"/>
      <c r="DF4" s="140">
        <v>43530</v>
      </c>
      <c r="DG4" s="141"/>
      <c r="DH4" s="141"/>
      <c r="DI4" s="141"/>
      <c r="DJ4" s="141"/>
      <c r="DK4" s="142"/>
      <c r="DL4" s="140">
        <v>43531</v>
      </c>
      <c r="DM4" s="141"/>
      <c r="DN4" s="141"/>
      <c r="DO4" s="141"/>
      <c r="DP4" s="141"/>
      <c r="DQ4" s="142"/>
      <c r="DR4" s="140">
        <v>43532</v>
      </c>
      <c r="DS4" s="141"/>
      <c r="DT4" s="141"/>
      <c r="DU4" s="141"/>
      <c r="DV4" s="141"/>
      <c r="DW4" s="142"/>
      <c r="DX4" s="140">
        <v>43533</v>
      </c>
      <c r="DY4" s="141"/>
      <c r="DZ4" s="141"/>
      <c r="EA4" s="141"/>
      <c r="EB4" s="141"/>
      <c r="EC4" s="142"/>
      <c r="ED4" s="140">
        <v>43534</v>
      </c>
      <c r="EE4" s="141"/>
      <c r="EF4" s="141"/>
      <c r="EG4" s="141"/>
      <c r="EH4" s="141"/>
      <c r="EI4" s="142"/>
      <c r="EJ4" s="140">
        <v>43535</v>
      </c>
      <c r="EK4" s="141"/>
      <c r="EL4" s="141"/>
      <c r="EM4" s="141"/>
      <c r="EN4" s="141"/>
      <c r="EO4" s="142"/>
      <c r="EP4" s="140">
        <v>43536</v>
      </c>
      <c r="EQ4" s="141"/>
      <c r="ER4" s="141"/>
      <c r="ES4" s="141"/>
      <c r="ET4" s="141"/>
      <c r="EU4" s="142"/>
      <c r="EV4" s="140">
        <v>43537</v>
      </c>
      <c r="EW4" s="141"/>
      <c r="EX4" s="141"/>
      <c r="EY4" s="141"/>
      <c r="EZ4" s="141"/>
      <c r="FA4" s="142"/>
      <c r="FB4" s="140">
        <v>43538</v>
      </c>
      <c r="FC4" s="141"/>
      <c r="FD4" s="141"/>
      <c r="FE4" s="141"/>
      <c r="FF4" s="141"/>
      <c r="FG4" s="142"/>
      <c r="FH4" s="140">
        <v>43539</v>
      </c>
      <c r="FI4" s="141"/>
      <c r="FJ4" s="141"/>
      <c r="FK4" s="141"/>
      <c r="FL4" s="141"/>
      <c r="FM4" s="142"/>
      <c r="FN4" s="140">
        <v>43540</v>
      </c>
      <c r="FO4" s="141"/>
      <c r="FP4" s="141"/>
      <c r="FQ4" s="141"/>
      <c r="FR4" s="141"/>
      <c r="FS4" s="142"/>
      <c r="FT4" s="140">
        <v>43541</v>
      </c>
      <c r="FU4" s="141"/>
      <c r="FV4" s="141"/>
      <c r="FW4" s="141"/>
      <c r="FX4" s="141"/>
      <c r="FY4" s="142"/>
      <c r="FZ4" s="144" t="s">
        <v>91</v>
      </c>
      <c r="GA4" s="145"/>
      <c r="GB4" s="146"/>
      <c r="GC4" s="144" t="s">
        <v>89</v>
      </c>
      <c r="GD4" s="145"/>
      <c r="GE4" s="146"/>
      <c r="GF4" s="144" t="s">
        <v>4</v>
      </c>
      <c r="GG4" s="145"/>
      <c r="GH4" s="146"/>
    </row>
    <row r="5" spans="1:190" s="3" customFormat="1" ht="26.1" customHeight="1">
      <c r="A5" s="6" t="s">
        <v>10</v>
      </c>
      <c r="B5" s="51" t="s">
        <v>78</v>
      </c>
      <c r="C5" s="52">
        <v>12</v>
      </c>
      <c r="D5" s="52">
        <f>C5*$GB$2</f>
        <v>504</v>
      </c>
      <c r="E5" s="51" t="s">
        <v>78</v>
      </c>
      <c r="F5" s="52"/>
      <c r="G5" s="52">
        <f>F5*$GB$2</f>
        <v>0</v>
      </c>
      <c r="H5" s="51" t="s">
        <v>78</v>
      </c>
      <c r="I5" s="52">
        <v>12</v>
      </c>
      <c r="J5" s="52">
        <f>I5*$GB$2</f>
        <v>504</v>
      </c>
      <c r="K5" s="51" t="s">
        <v>78</v>
      </c>
      <c r="L5" s="52">
        <v>0</v>
      </c>
      <c r="M5" s="52">
        <f>L5*$GB$2</f>
        <v>0</v>
      </c>
      <c r="N5" s="51" t="s">
        <v>78</v>
      </c>
      <c r="O5" s="52">
        <v>12</v>
      </c>
      <c r="P5" s="52">
        <f>O5*$GB$2</f>
        <v>504</v>
      </c>
      <c r="Q5" s="51" t="s">
        <v>78</v>
      </c>
      <c r="R5" s="52">
        <v>12</v>
      </c>
      <c r="S5" s="52">
        <f>R5*$GB$2</f>
        <v>504</v>
      </c>
      <c r="T5" s="51" t="s">
        <v>78</v>
      </c>
      <c r="U5" s="52">
        <v>24</v>
      </c>
      <c r="V5" s="52">
        <f>U5*$GB$2</f>
        <v>1008</v>
      </c>
      <c r="W5" s="51" t="s">
        <v>78</v>
      </c>
      <c r="X5" s="52">
        <v>24</v>
      </c>
      <c r="Y5" s="52">
        <f>X5*$GB$2</f>
        <v>1008</v>
      </c>
      <c r="Z5" s="51" t="s">
        <v>78</v>
      </c>
      <c r="AA5" s="52">
        <v>24</v>
      </c>
      <c r="AB5" s="52">
        <f>AA5*$GB$2</f>
        <v>1008</v>
      </c>
      <c r="AC5" s="51" t="s">
        <v>78</v>
      </c>
      <c r="AD5" s="52">
        <v>24</v>
      </c>
      <c r="AE5" s="52">
        <f>AD5*$GB$2</f>
        <v>1008</v>
      </c>
      <c r="AF5" s="51" t="s">
        <v>78</v>
      </c>
      <c r="AG5" s="52">
        <v>21</v>
      </c>
      <c r="AH5" s="52">
        <f>AG5*$GB$2</f>
        <v>882</v>
      </c>
      <c r="AI5" s="51" t="s">
        <v>78</v>
      </c>
      <c r="AJ5" s="52">
        <v>23</v>
      </c>
      <c r="AK5" s="52">
        <f>AJ5*$GB$2</f>
        <v>966</v>
      </c>
      <c r="AL5" s="51" t="s">
        <v>78</v>
      </c>
      <c r="AM5" s="52">
        <v>22</v>
      </c>
      <c r="AN5" s="52">
        <f>AM5*$GB$2</f>
        <v>924</v>
      </c>
      <c r="AO5" s="51" t="s">
        <v>78</v>
      </c>
      <c r="AP5" s="52">
        <v>24</v>
      </c>
      <c r="AQ5" s="52">
        <f>AP5*$GB$2</f>
        <v>1008</v>
      </c>
      <c r="AR5" s="51" t="s">
        <v>78</v>
      </c>
      <c r="AS5" s="52">
        <v>24</v>
      </c>
      <c r="AT5" s="52">
        <f>AS5*$GB$2</f>
        <v>1008</v>
      </c>
      <c r="AU5" s="51" t="s">
        <v>78</v>
      </c>
      <c r="AV5" s="52">
        <v>24</v>
      </c>
      <c r="AW5" s="52">
        <f>AV5*$GB$2</f>
        <v>1008</v>
      </c>
      <c r="AX5" s="51" t="s">
        <v>78</v>
      </c>
      <c r="AY5" s="52">
        <v>24</v>
      </c>
      <c r="AZ5" s="52">
        <f>AY5*$GB$2</f>
        <v>1008</v>
      </c>
      <c r="BA5" s="51" t="s">
        <v>78</v>
      </c>
      <c r="BB5" s="52">
        <v>24</v>
      </c>
      <c r="BC5" s="52">
        <f>BB5*$GB$2</f>
        <v>1008</v>
      </c>
      <c r="BD5" s="51" t="s">
        <v>78</v>
      </c>
      <c r="BE5" s="52">
        <v>24</v>
      </c>
      <c r="BF5" s="52">
        <v>1080</v>
      </c>
      <c r="BG5" s="51" t="s">
        <v>78</v>
      </c>
      <c r="BH5" s="52">
        <v>24</v>
      </c>
      <c r="BI5" s="52">
        <v>1080</v>
      </c>
      <c r="BJ5" s="51" t="s">
        <v>78</v>
      </c>
      <c r="BK5" s="52">
        <v>24</v>
      </c>
      <c r="BL5" s="52">
        <f>BK5*$GB$2</f>
        <v>1008</v>
      </c>
      <c r="BM5" s="51" t="s">
        <v>78</v>
      </c>
      <c r="BN5" s="52">
        <v>24</v>
      </c>
      <c r="BO5" s="52">
        <f>BN5*$GB$2</f>
        <v>1008</v>
      </c>
      <c r="BP5" s="51" t="s">
        <v>78</v>
      </c>
      <c r="BQ5" s="52">
        <v>24</v>
      </c>
      <c r="BR5" s="52">
        <f>BQ5*$GB$2</f>
        <v>1008</v>
      </c>
      <c r="BS5" s="51" t="s">
        <v>78</v>
      </c>
      <c r="BT5" s="52">
        <v>24</v>
      </c>
      <c r="BU5" s="52">
        <f>BT5*$GB$2</f>
        <v>1008</v>
      </c>
      <c r="BV5" s="51" t="s">
        <v>78</v>
      </c>
      <c r="BW5" s="52"/>
      <c r="BX5" s="52">
        <f>BW5*$GB$2</f>
        <v>0</v>
      </c>
      <c r="BY5" s="51" t="s">
        <v>78</v>
      </c>
      <c r="BZ5" s="52"/>
      <c r="CA5" s="52">
        <f>BZ5*$GB$2</f>
        <v>0</v>
      </c>
      <c r="CB5" s="51" t="s">
        <v>78</v>
      </c>
      <c r="CC5" s="52"/>
      <c r="CD5" s="52">
        <f>CC5*$GB$2</f>
        <v>0</v>
      </c>
      <c r="CE5" s="51" t="s">
        <v>78</v>
      </c>
      <c r="CF5" s="52"/>
      <c r="CG5" s="52">
        <f>CF5*$GB$2</f>
        <v>0</v>
      </c>
      <c r="CH5" s="51" t="s">
        <v>78</v>
      </c>
      <c r="CI5" s="52"/>
      <c r="CJ5" s="52">
        <f>CI5*$GB$2</f>
        <v>0</v>
      </c>
      <c r="CK5" s="51" t="s">
        <v>78</v>
      </c>
      <c r="CL5" s="52"/>
      <c r="CM5" s="52">
        <f>CL5*$GB$2</f>
        <v>0</v>
      </c>
      <c r="CN5" s="51" t="s">
        <v>78</v>
      </c>
      <c r="CO5" s="52"/>
      <c r="CP5" s="52">
        <f>CO5*$GB$2</f>
        <v>0</v>
      </c>
      <c r="CQ5" s="51" t="s">
        <v>78</v>
      </c>
      <c r="CR5" s="52"/>
      <c r="CS5" s="52">
        <f>CR5*$GB$2</f>
        <v>0</v>
      </c>
      <c r="CT5" s="51" t="s">
        <v>78</v>
      </c>
      <c r="CU5" s="52"/>
      <c r="CV5" s="52">
        <f>CU5*$GB$2</f>
        <v>0</v>
      </c>
      <c r="CW5" s="51" t="s">
        <v>78</v>
      </c>
      <c r="CX5" s="52"/>
      <c r="CY5" s="52">
        <f>CX5*$GB$2</f>
        <v>0</v>
      </c>
      <c r="CZ5" s="51" t="s">
        <v>78</v>
      </c>
      <c r="DA5" s="52"/>
      <c r="DB5" s="52">
        <f>DA5*$GB$2</f>
        <v>0</v>
      </c>
      <c r="DC5" s="51" t="s">
        <v>78</v>
      </c>
      <c r="DD5" s="52"/>
      <c r="DE5" s="52">
        <f>DD5*$GB$2</f>
        <v>0</v>
      </c>
      <c r="DF5" s="51" t="s">
        <v>78</v>
      </c>
      <c r="DG5" s="52"/>
      <c r="DH5" s="52">
        <f>DG5*$GB$2</f>
        <v>0</v>
      </c>
      <c r="DI5" s="51" t="s">
        <v>78</v>
      </c>
      <c r="DJ5" s="52"/>
      <c r="DK5" s="52">
        <f>DJ5*$GB$2</f>
        <v>0</v>
      </c>
      <c r="DL5" s="51" t="s">
        <v>78</v>
      </c>
      <c r="DM5" s="52"/>
      <c r="DN5" s="52">
        <f>DM5*$GB$2</f>
        <v>0</v>
      </c>
      <c r="DO5" s="51" t="s">
        <v>78</v>
      </c>
      <c r="DP5" s="52"/>
      <c r="DQ5" s="52">
        <f>DP5*$GB$2</f>
        <v>0</v>
      </c>
      <c r="DR5" s="51" t="s">
        <v>78</v>
      </c>
      <c r="DS5" s="52"/>
      <c r="DT5" s="52">
        <f>DS5*$GB$2</f>
        <v>0</v>
      </c>
      <c r="DU5" s="51" t="s">
        <v>78</v>
      </c>
      <c r="DV5" s="52"/>
      <c r="DW5" s="52">
        <f>DV5*$GB$2</f>
        <v>0</v>
      </c>
      <c r="DX5" s="51" t="s">
        <v>78</v>
      </c>
      <c r="DY5" s="52"/>
      <c r="DZ5" s="52">
        <f>DY5*$GB$2</f>
        <v>0</v>
      </c>
      <c r="EA5" s="51" t="s">
        <v>78</v>
      </c>
      <c r="EB5" s="52"/>
      <c r="EC5" s="52">
        <f>EB5*$GB$2</f>
        <v>0</v>
      </c>
      <c r="ED5" s="51" t="s">
        <v>78</v>
      </c>
      <c r="EE5" s="52"/>
      <c r="EF5" s="52">
        <f>EE5*$GB$2</f>
        <v>0</v>
      </c>
      <c r="EG5" s="51" t="s">
        <v>78</v>
      </c>
      <c r="EH5" s="52"/>
      <c r="EI5" s="52">
        <f>EH5*$GB$2</f>
        <v>0</v>
      </c>
      <c r="EJ5" s="51" t="s">
        <v>78</v>
      </c>
      <c r="EK5" s="52"/>
      <c r="EL5" s="52">
        <f>EK5*$GB$2</f>
        <v>0</v>
      </c>
      <c r="EM5" s="51" t="s">
        <v>78</v>
      </c>
      <c r="EN5" s="52"/>
      <c r="EO5" s="52">
        <f>EN5*$GB$2</f>
        <v>0</v>
      </c>
      <c r="EP5" s="51" t="s">
        <v>78</v>
      </c>
      <c r="EQ5" s="52"/>
      <c r="ER5" s="52">
        <f>EQ5*$GB$2</f>
        <v>0</v>
      </c>
      <c r="ES5" s="51" t="s">
        <v>78</v>
      </c>
      <c r="ET5" s="52"/>
      <c r="EU5" s="52">
        <f>ET5*$GB$2</f>
        <v>0</v>
      </c>
      <c r="EV5" s="51" t="s">
        <v>78</v>
      </c>
      <c r="EW5" s="52"/>
      <c r="EX5" s="52">
        <f>EW5*$GB$2</f>
        <v>0</v>
      </c>
      <c r="EY5" s="51" t="s">
        <v>78</v>
      </c>
      <c r="EZ5" s="52"/>
      <c r="FA5" s="52">
        <f>EZ5*$GB$2</f>
        <v>0</v>
      </c>
      <c r="FB5" s="51" t="s">
        <v>78</v>
      </c>
      <c r="FC5" s="52"/>
      <c r="FD5" s="52">
        <f>FC5*$GB$2</f>
        <v>0</v>
      </c>
      <c r="FE5" s="51" t="s">
        <v>78</v>
      </c>
      <c r="FF5" s="52"/>
      <c r="FG5" s="52">
        <f>FF5*$GB$2</f>
        <v>0</v>
      </c>
      <c r="FH5" s="51" t="s">
        <v>78</v>
      </c>
      <c r="FI5" s="52"/>
      <c r="FJ5" s="52">
        <f>FI5*$GB$2</f>
        <v>0</v>
      </c>
      <c r="FK5" s="51" t="s">
        <v>78</v>
      </c>
      <c r="FL5" s="52"/>
      <c r="FM5" s="52">
        <f>FL5*$GB$2</f>
        <v>0</v>
      </c>
      <c r="FN5" s="51" t="s">
        <v>78</v>
      </c>
      <c r="FO5" s="52"/>
      <c r="FP5" s="52">
        <f>FO5*$GB$2</f>
        <v>0</v>
      </c>
      <c r="FQ5" s="51" t="s">
        <v>78</v>
      </c>
      <c r="FR5" s="52"/>
      <c r="FS5" s="52">
        <f>FR5*$GB$2</f>
        <v>0</v>
      </c>
      <c r="FT5" s="51" t="s">
        <v>78</v>
      </c>
      <c r="FU5" s="52"/>
      <c r="FV5" s="52">
        <f>FU5*$GB$2</f>
        <v>0</v>
      </c>
      <c r="FW5" s="51" t="s">
        <v>78</v>
      </c>
      <c r="FX5" s="52"/>
      <c r="FY5" s="52">
        <f>FX5*$GB$2</f>
        <v>0</v>
      </c>
      <c r="FZ5" s="158"/>
      <c r="GA5" s="159"/>
      <c r="GB5" s="160"/>
      <c r="GC5" s="158"/>
      <c r="GD5" s="159"/>
      <c r="GE5" s="160"/>
      <c r="GF5" s="158"/>
      <c r="GG5" s="159"/>
      <c r="GH5" s="160"/>
    </row>
    <row r="6" spans="1:190" s="3" customFormat="1" ht="26.1" customHeight="1">
      <c r="A6" s="6"/>
      <c r="B6" s="50" t="s">
        <v>80</v>
      </c>
      <c r="C6" s="52">
        <v>0</v>
      </c>
      <c r="D6" s="52">
        <f>C6*$GB$3</f>
        <v>0</v>
      </c>
      <c r="E6" s="50" t="s">
        <v>80</v>
      </c>
      <c r="F6" s="52"/>
      <c r="G6" s="52">
        <f>F6*$GB$3</f>
        <v>0</v>
      </c>
      <c r="H6" s="50" t="s">
        <v>80</v>
      </c>
      <c r="I6" s="52">
        <v>12</v>
      </c>
      <c r="J6" s="52">
        <f>I6*$GB$3</f>
        <v>672</v>
      </c>
      <c r="K6" s="50" t="s">
        <v>80</v>
      </c>
      <c r="L6" s="52">
        <v>12</v>
      </c>
      <c r="M6" s="52">
        <f>L6*$GB$3</f>
        <v>672</v>
      </c>
      <c r="N6" s="50" t="s">
        <v>80</v>
      </c>
      <c r="O6" s="52">
        <v>12</v>
      </c>
      <c r="P6" s="52">
        <f>O6*$GB$3</f>
        <v>672</v>
      </c>
      <c r="Q6" s="50" t="s">
        <v>80</v>
      </c>
      <c r="R6" s="52">
        <v>12</v>
      </c>
      <c r="S6" s="52">
        <f>R6*$GB$3</f>
        <v>672</v>
      </c>
      <c r="T6" s="50" t="s">
        <v>80</v>
      </c>
      <c r="U6" s="52">
        <v>12</v>
      </c>
      <c r="V6" s="52">
        <f>U6*$GB$3</f>
        <v>672</v>
      </c>
      <c r="W6" s="50" t="s">
        <v>80</v>
      </c>
      <c r="X6" s="52">
        <v>12</v>
      </c>
      <c r="Y6" s="52">
        <f>X6*$GB$3</f>
        <v>672</v>
      </c>
      <c r="Z6" s="50" t="s">
        <v>80</v>
      </c>
      <c r="AA6" s="52">
        <v>12</v>
      </c>
      <c r="AB6" s="52">
        <f>AA6*$GB$3</f>
        <v>672</v>
      </c>
      <c r="AC6" s="50" t="s">
        <v>80</v>
      </c>
      <c r="AD6" s="52">
        <v>12</v>
      </c>
      <c r="AE6" s="52">
        <f>AD6*$GB$3</f>
        <v>672</v>
      </c>
      <c r="AF6" s="50" t="s">
        <v>80</v>
      </c>
      <c r="AG6" s="52">
        <v>12</v>
      </c>
      <c r="AH6" s="52">
        <f>AG6*$GB$3</f>
        <v>672</v>
      </c>
      <c r="AI6" s="50" t="s">
        <v>80</v>
      </c>
      <c r="AJ6" s="52">
        <v>12</v>
      </c>
      <c r="AK6" s="52">
        <f>AJ6*$GB$3</f>
        <v>672</v>
      </c>
      <c r="AL6" s="50" t="s">
        <v>80</v>
      </c>
      <c r="AM6" s="52">
        <v>20</v>
      </c>
      <c r="AN6" s="52">
        <f>AM6*$GB$3</f>
        <v>1120</v>
      </c>
      <c r="AO6" s="50" t="s">
        <v>80</v>
      </c>
      <c r="AP6" s="52">
        <v>20</v>
      </c>
      <c r="AQ6" s="52">
        <f>AP6*$GB$3</f>
        <v>1120</v>
      </c>
      <c r="AR6" s="50" t="s">
        <v>80</v>
      </c>
      <c r="AS6" s="52">
        <v>24</v>
      </c>
      <c r="AT6" s="52">
        <f>AS6*$GB$3</f>
        <v>1344</v>
      </c>
      <c r="AU6" s="50" t="s">
        <v>80</v>
      </c>
      <c r="AV6" s="52">
        <v>24</v>
      </c>
      <c r="AW6" s="52">
        <f>AV6*$GB$3</f>
        <v>1344</v>
      </c>
      <c r="AX6" s="50" t="s">
        <v>80</v>
      </c>
      <c r="AY6" s="52">
        <v>24</v>
      </c>
      <c r="AZ6" s="52">
        <f>AY6*$GB$3</f>
        <v>1344</v>
      </c>
      <c r="BA6" s="50" t="s">
        <v>80</v>
      </c>
      <c r="BB6" s="52">
        <v>24</v>
      </c>
      <c r="BC6" s="52">
        <f>BB6*$GB$3</f>
        <v>1344</v>
      </c>
      <c r="BD6" s="50" t="s">
        <v>80</v>
      </c>
      <c r="BE6" s="52">
        <v>24</v>
      </c>
      <c r="BF6" s="52">
        <v>1080</v>
      </c>
      <c r="BG6" s="50" t="s">
        <v>80</v>
      </c>
      <c r="BH6" s="52">
        <v>24</v>
      </c>
      <c r="BI6" s="52">
        <v>1080</v>
      </c>
      <c r="BJ6" s="50" t="s">
        <v>80</v>
      </c>
      <c r="BK6" s="52">
        <v>24</v>
      </c>
      <c r="BL6" s="52">
        <f>BK6*$GB$3</f>
        <v>1344</v>
      </c>
      <c r="BM6" s="50" t="s">
        <v>80</v>
      </c>
      <c r="BN6" s="52">
        <v>24</v>
      </c>
      <c r="BO6" s="52">
        <f>BN6*$GB$3</f>
        <v>1344</v>
      </c>
      <c r="BP6" s="50" t="s">
        <v>80</v>
      </c>
      <c r="BQ6" s="52">
        <v>24</v>
      </c>
      <c r="BR6" s="52">
        <f>BQ6*$GB$3</f>
        <v>1344</v>
      </c>
      <c r="BS6" s="50" t="s">
        <v>80</v>
      </c>
      <c r="BT6" s="52">
        <v>24</v>
      </c>
      <c r="BU6" s="52">
        <f>BT6*$GB$3</f>
        <v>1344</v>
      </c>
      <c r="BV6" s="50" t="s">
        <v>80</v>
      </c>
      <c r="BW6" s="52"/>
      <c r="BX6" s="52">
        <f>BW6*$GB$3</f>
        <v>0</v>
      </c>
      <c r="BY6" s="50" t="s">
        <v>80</v>
      </c>
      <c r="BZ6" s="52"/>
      <c r="CA6" s="52">
        <f>BZ6*$GB$3</f>
        <v>0</v>
      </c>
      <c r="CB6" s="50" t="s">
        <v>80</v>
      </c>
      <c r="CC6" s="52"/>
      <c r="CD6" s="52">
        <f>CC6*$GB$3</f>
        <v>0</v>
      </c>
      <c r="CE6" s="50" t="s">
        <v>80</v>
      </c>
      <c r="CF6" s="52"/>
      <c r="CG6" s="52">
        <f>CF6*$GB$3</f>
        <v>0</v>
      </c>
      <c r="CH6" s="50" t="s">
        <v>80</v>
      </c>
      <c r="CI6" s="52"/>
      <c r="CJ6" s="52">
        <f>CI6*$GB$3</f>
        <v>0</v>
      </c>
      <c r="CK6" s="50" t="s">
        <v>80</v>
      </c>
      <c r="CL6" s="52"/>
      <c r="CM6" s="52">
        <f>CL6*$GB$3</f>
        <v>0</v>
      </c>
      <c r="CN6" s="50" t="s">
        <v>80</v>
      </c>
      <c r="CO6" s="52"/>
      <c r="CP6" s="52">
        <f>CO6*$GB$3</f>
        <v>0</v>
      </c>
      <c r="CQ6" s="50" t="s">
        <v>80</v>
      </c>
      <c r="CR6" s="52"/>
      <c r="CS6" s="52">
        <f>CR6*$GB$3</f>
        <v>0</v>
      </c>
      <c r="CT6" s="50" t="s">
        <v>80</v>
      </c>
      <c r="CU6" s="52"/>
      <c r="CV6" s="52">
        <f>CU6*$GB$3</f>
        <v>0</v>
      </c>
      <c r="CW6" s="50" t="s">
        <v>80</v>
      </c>
      <c r="CX6" s="52"/>
      <c r="CY6" s="52">
        <f>CX6*$GB$3</f>
        <v>0</v>
      </c>
      <c r="CZ6" s="50" t="s">
        <v>80</v>
      </c>
      <c r="DA6" s="52"/>
      <c r="DB6" s="52">
        <f>DA6*$GB$3</f>
        <v>0</v>
      </c>
      <c r="DC6" s="50" t="s">
        <v>80</v>
      </c>
      <c r="DD6" s="52"/>
      <c r="DE6" s="52">
        <f>DD6*$GB$3</f>
        <v>0</v>
      </c>
      <c r="DF6" s="50" t="s">
        <v>80</v>
      </c>
      <c r="DG6" s="52"/>
      <c r="DH6" s="52">
        <f>DG6*$GB$3</f>
        <v>0</v>
      </c>
      <c r="DI6" s="50" t="s">
        <v>80</v>
      </c>
      <c r="DJ6" s="52"/>
      <c r="DK6" s="52">
        <f>DJ6*$GB$3</f>
        <v>0</v>
      </c>
      <c r="DL6" s="50" t="s">
        <v>80</v>
      </c>
      <c r="DM6" s="52"/>
      <c r="DN6" s="52">
        <f>DM6*$GB$3</f>
        <v>0</v>
      </c>
      <c r="DO6" s="50" t="s">
        <v>80</v>
      </c>
      <c r="DP6" s="52"/>
      <c r="DQ6" s="52">
        <f>DP6*$GB$3</f>
        <v>0</v>
      </c>
      <c r="DR6" s="50" t="s">
        <v>80</v>
      </c>
      <c r="DS6" s="52"/>
      <c r="DT6" s="52">
        <f>DS6*$GB$3</f>
        <v>0</v>
      </c>
      <c r="DU6" s="50" t="s">
        <v>80</v>
      </c>
      <c r="DV6" s="52"/>
      <c r="DW6" s="52">
        <f>DV6*$GB$3</f>
        <v>0</v>
      </c>
      <c r="DX6" s="50" t="s">
        <v>80</v>
      </c>
      <c r="DY6" s="52"/>
      <c r="DZ6" s="52">
        <f>DY6*$GB$3</f>
        <v>0</v>
      </c>
      <c r="EA6" s="50" t="s">
        <v>80</v>
      </c>
      <c r="EB6" s="52"/>
      <c r="EC6" s="52">
        <f>EB6*$GB$3</f>
        <v>0</v>
      </c>
      <c r="ED6" s="50" t="s">
        <v>80</v>
      </c>
      <c r="EE6" s="52"/>
      <c r="EF6" s="52">
        <f>EE6*$GB$3</f>
        <v>0</v>
      </c>
      <c r="EG6" s="50" t="s">
        <v>80</v>
      </c>
      <c r="EH6" s="52"/>
      <c r="EI6" s="52">
        <f>EH6*$GB$3</f>
        <v>0</v>
      </c>
      <c r="EJ6" s="50" t="s">
        <v>80</v>
      </c>
      <c r="EK6" s="52"/>
      <c r="EL6" s="52">
        <f>EK6*$GB$3</f>
        <v>0</v>
      </c>
      <c r="EM6" s="50" t="s">
        <v>80</v>
      </c>
      <c r="EN6" s="52"/>
      <c r="EO6" s="52">
        <f>EN6*$GB$3</f>
        <v>0</v>
      </c>
      <c r="EP6" s="50" t="s">
        <v>80</v>
      </c>
      <c r="EQ6" s="52"/>
      <c r="ER6" s="52">
        <f>EQ6*$GB$3</f>
        <v>0</v>
      </c>
      <c r="ES6" s="50" t="s">
        <v>80</v>
      </c>
      <c r="ET6" s="52"/>
      <c r="EU6" s="52">
        <f>ET6*$GB$3</f>
        <v>0</v>
      </c>
      <c r="EV6" s="50" t="s">
        <v>80</v>
      </c>
      <c r="EW6" s="52"/>
      <c r="EX6" s="52">
        <f>EW6*$GB$3</f>
        <v>0</v>
      </c>
      <c r="EY6" s="50" t="s">
        <v>80</v>
      </c>
      <c r="EZ6" s="52"/>
      <c r="FA6" s="52">
        <f>EZ6*$GB$3</f>
        <v>0</v>
      </c>
      <c r="FB6" s="50" t="s">
        <v>80</v>
      </c>
      <c r="FC6" s="52"/>
      <c r="FD6" s="52">
        <f>FC6*$GB$3</f>
        <v>0</v>
      </c>
      <c r="FE6" s="50" t="s">
        <v>80</v>
      </c>
      <c r="FF6" s="52"/>
      <c r="FG6" s="52">
        <f>FF6*$GB$3</f>
        <v>0</v>
      </c>
      <c r="FH6" s="50" t="s">
        <v>80</v>
      </c>
      <c r="FI6" s="52"/>
      <c r="FJ6" s="52">
        <f>FI6*$GB$3</f>
        <v>0</v>
      </c>
      <c r="FK6" s="50" t="s">
        <v>80</v>
      </c>
      <c r="FL6" s="52"/>
      <c r="FM6" s="52">
        <f>FL6*$GB$3</f>
        <v>0</v>
      </c>
      <c r="FN6" s="50" t="s">
        <v>80</v>
      </c>
      <c r="FO6" s="52"/>
      <c r="FP6" s="52">
        <f>FO6*$GB$3</f>
        <v>0</v>
      </c>
      <c r="FQ6" s="50" t="s">
        <v>80</v>
      </c>
      <c r="FR6" s="52"/>
      <c r="FS6" s="52">
        <f>FR6*$GB$3</f>
        <v>0</v>
      </c>
      <c r="FT6" s="50" t="s">
        <v>80</v>
      </c>
      <c r="FU6" s="52"/>
      <c r="FV6" s="52">
        <f>FU6*$GB$3</f>
        <v>0</v>
      </c>
      <c r="FW6" s="50" t="s">
        <v>80</v>
      </c>
      <c r="FX6" s="52"/>
      <c r="FY6" s="52">
        <f>FX6*$GB$3</f>
        <v>0</v>
      </c>
      <c r="FZ6" s="147"/>
      <c r="GA6" s="148"/>
      <c r="GB6" s="149"/>
      <c r="GC6" s="147"/>
      <c r="GD6" s="148"/>
      <c r="GE6" s="149"/>
      <c r="GF6" s="147"/>
      <c r="GG6" s="148"/>
      <c r="GH6" s="149"/>
    </row>
    <row r="7" spans="1:190" s="4" customFormat="1" ht="26.1" customHeight="1">
      <c r="A7" s="41"/>
      <c r="B7" s="54" t="s">
        <v>1</v>
      </c>
      <c r="C7" s="54" t="s">
        <v>2</v>
      </c>
      <c r="D7" s="54" t="s">
        <v>3</v>
      </c>
      <c r="E7" s="54" t="s">
        <v>1</v>
      </c>
      <c r="F7" s="54" t="s">
        <v>2</v>
      </c>
      <c r="G7" s="54" t="s">
        <v>3</v>
      </c>
      <c r="H7" s="54" t="s">
        <v>1</v>
      </c>
      <c r="I7" s="54" t="s">
        <v>2</v>
      </c>
      <c r="J7" s="54" t="s">
        <v>3</v>
      </c>
      <c r="K7" s="54" t="s">
        <v>1</v>
      </c>
      <c r="L7" s="54" t="s">
        <v>2</v>
      </c>
      <c r="M7" s="54" t="s">
        <v>3</v>
      </c>
      <c r="N7" s="54" t="s">
        <v>1</v>
      </c>
      <c r="O7" s="54" t="s">
        <v>2</v>
      </c>
      <c r="P7" s="54" t="s">
        <v>3</v>
      </c>
      <c r="Q7" s="54" t="s">
        <v>1</v>
      </c>
      <c r="R7" s="54" t="s">
        <v>2</v>
      </c>
      <c r="S7" s="54" t="s">
        <v>3</v>
      </c>
      <c r="T7" s="54" t="s">
        <v>1</v>
      </c>
      <c r="U7" s="54" t="s">
        <v>2</v>
      </c>
      <c r="V7" s="54" t="s">
        <v>3</v>
      </c>
      <c r="W7" s="54" t="s">
        <v>1</v>
      </c>
      <c r="X7" s="54" t="s">
        <v>2</v>
      </c>
      <c r="Y7" s="54" t="s">
        <v>3</v>
      </c>
      <c r="Z7" s="54" t="s">
        <v>1</v>
      </c>
      <c r="AA7" s="54" t="s">
        <v>2</v>
      </c>
      <c r="AB7" s="54" t="s">
        <v>3</v>
      </c>
      <c r="AC7" s="54" t="s">
        <v>1</v>
      </c>
      <c r="AD7" s="54" t="s">
        <v>2</v>
      </c>
      <c r="AE7" s="54" t="s">
        <v>3</v>
      </c>
      <c r="AF7" s="54" t="s">
        <v>1</v>
      </c>
      <c r="AG7" s="54" t="s">
        <v>2</v>
      </c>
      <c r="AH7" s="54" t="s">
        <v>3</v>
      </c>
      <c r="AI7" s="54" t="s">
        <v>1</v>
      </c>
      <c r="AJ7" s="54" t="s">
        <v>2</v>
      </c>
      <c r="AK7" s="54" t="s">
        <v>3</v>
      </c>
      <c r="AL7" s="54" t="s">
        <v>1</v>
      </c>
      <c r="AM7" s="54" t="s">
        <v>2</v>
      </c>
      <c r="AN7" s="54" t="s">
        <v>3</v>
      </c>
      <c r="AO7" s="54" t="s">
        <v>1</v>
      </c>
      <c r="AP7" s="54" t="s">
        <v>2</v>
      </c>
      <c r="AQ7" s="54" t="s">
        <v>3</v>
      </c>
      <c r="AR7" s="54" t="s">
        <v>1</v>
      </c>
      <c r="AS7" s="54" t="s">
        <v>2</v>
      </c>
      <c r="AT7" s="54" t="s">
        <v>3</v>
      </c>
      <c r="AU7" s="54" t="s">
        <v>1</v>
      </c>
      <c r="AV7" s="54" t="s">
        <v>2</v>
      </c>
      <c r="AW7" s="54" t="s">
        <v>3</v>
      </c>
      <c r="AX7" s="54" t="s">
        <v>1</v>
      </c>
      <c r="AY7" s="54" t="s">
        <v>2</v>
      </c>
      <c r="AZ7" s="54" t="s">
        <v>3</v>
      </c>
      <c r="BA7" s="54" t="s">
        <v>1</v>
      </c>
      <c r="BB7" s="54" t="s">
        <v>2</v>
      </c>
      <c r="BC7" s="54" t="s">
        <v>3</v>
      </c>
      <c r="BD7" s="54" t="s">
        <v>1</v>
      </c>
      <c r="BE7" s="54" t="s">
        <v>2</v>
      </c>
      <c r="BF7" s="54" t="s">
        <v>3</v>
      </c>
      <c r="BG7" s="54" t="s">
        <v>1</v>
      </c>
      <c r="BH7" s="54" t="s">
        <v>2</v>
      </c>
      <c r="BI7" s="54" t="s">
        <v>3</v>
      </c>
      <c r="BJ7" s="54" t="s">
        <v>1</v>
      </c>
      <c r="BK7" s="54" t="s">
        <v>2</v>
      </c>
      <c r="BL7" s="54" t="s">
        <v>3</v>
      </c>
      <c r="BM7" s="54" t="s">
        <v>1</v>
      </c>
      <c r="BN7" s="54" t="s">
        <v>2</v>
      </c>
      <c r="BO7" s="54" t="s">
        <v>3</v>
      </c>
      <c r="BP7" s="54" t="s">
        <v>1</v>
      </c>
      <c r="BQ7" s="54" t="s">
        <v>2</v>
      </c>
      <c r="BR7" s="54" t="s">
        <v>3</v>
      </c>
      <c r="BS7" s="54" t="s">
        <v>1</v>
      </c>
      <c r="BT7" s="54" t="s">
        <v>2</v>
      </c>
      <c r="BU7" s="54" t="s">
        <v>3</v>
      </c>
      <c r="BV7" s="54" t="s">
        <v>1</v>
      </c>
      <c r="BW7" s="54" t="s">
        <v>2</v>
      </c>
      <c r="BX7" s="54" t="s">
        <v>3</v>
      </c>
      <c r="BY7" s="54" t="s">
        <v>1</v>
      </c>
      <c r="BZ7" s="54" t="s">
        <v>2</v>
      </c>
      <c r="CA7" s="54" t="s">
        <v>3</v>
      </c>
      <c r="CB7" s="54" t="s">
        <v>1</v>
      </c>
      <c r="CC7" s="54" t="s">
        <v>2</v>
      </c>
      <c r="CD7" s="54" t="s">
        <v>3</v>
      </c>
      <c r="CE7" s="54" t="s">
        <v>1</v>
      </c>
      <c r="CF7" s="54" t="s">
        <v>2</v>
      </c>
      <c r="CG7" s="54" t="s">
        <v>3</v>
      </c>
      <c r="CH7" s="54" t="s">
        <v>1</v>
      </c>
      <c r="CI7" s="54" t="s">
        <v>2</v>
      </c>
      <c r="CJ7" s="54" t="s">
        <v>3</v>
      </c>
      <c r="CK7" s="54" t="s">
        <v>1</v>
      </c>
      <c r="CL7" s="54" t="s">
        <v>2</v>
      </c>
      <c r="CM7" s="54" t="s">
        <v>3</v>
      </c>
      <c r="CN7" s="54" t="s">
        <v>1</v>
      </c>
      <c r="CO7" s="54" t="s">
        <v>2</v>
      </c>
      <c r="CP7" s="54" t="s">
        <v>3</v>
      </c>
      <c r="CQ7" s="54" t="s">
        <v>1</v>
      </c>
      <c r="CR7" s="54" t="s">
        <v>2</v>
      </c>
      <c r="CS7" s="54" t="s">
        <v>3</v>
      </c>
      <c r="CT7" s="54" t="s">
        <v>1</v>
      </c>
      <c r="CU7" s="54" t="s">
        <v>2</v>
      </c>
      <c r="CV7" s="54" t="s">
        <v>3</v>
      </c>
      <c r="CW7" s="54" t="s">
        <v>1</v>
      </c>
      <c r="CX7" s="54" t="s">
        <v>2</v>
      </c>
      <c r="CY7" s="54" t="s">
        <v>3</v>
      </c>
      <c r="CZ7" s="54" t="s">
        <v>1</v>
      </c>
      <c r="DA7" s="54" t="s">
        <v>2</v>
      </c>
      <c r="DB7" s="54" t="s">
        <v>3</v>
      </c>
      <c r="DC7" s="54" t="s">
        <v>1</v>
      </c>
      <c r="DD7" s="54" t="s">
        <v>2</v>
      </c>
      <c r="DE7" s="54" t="s">
        <v>3</v>
      </c>
      <c r="DF7" s="54" t="s">
        <v>1</v>
      </c>
      <c r="DG7" s="54" t="s">
        <v>2</v>
      </c>
      <c r="DH7" s="54" t="s">
        <v>3</v>
      </c>
      <c r="DI7" s="54" t="s">
        <v>1</v>
      </c>
      <c r="DJ7" s="54" t="s">
        <v>2</v>
      </c>
      <c r="DK7" s="54" t="s">
        <v>3</v>
      </c>
      <c r="DL7" s="54" t="s">
        <v>1</v>
      </c>
      <c r="DM7" s="54" t="s">
        <v>2</v>
      </c>
      <c r="DN7" s="54" t="s">
        <v>3</v>
      </c>
      <c r="DO7" s="54" t="s">
        <v>1</v>
      </c>
      <c r="DP7" s="54" t="s">
        <v>2</v>
      </c>
      <c r="DQ7" s="54" t="s">
        <v>3</v>
      </c>
      <c r="DR7" s="54" t="s">
        <v>1</v>
      </c>
      <c r="DS7" s="54" t="s">
        <v>2</v>
      </c>
      <c r="DT7" s="54" t="s">
        <v>3</v>
      </c>
      <c r="DU7" s="54" t="s">
        <v>1</v>
      </c>
      <c r="DV7" s="54" t="s">
        <v>2</v>
      </c>
      <c r="DW7" s="54" t="s">
        <v>3</v>
      </c>
      <c r="DX7" s="54" t="s">
        <v>1</v>
      </c>
      <c r="DY7" s="54" t="s">
        <v>2</v>
      </c>
      <c r="DZ7" s="54" t="s">
        <v>3</v>
      </c>
      <c r="EA7" s="54" t="s">
        <v>1</v>
      </c>
      <c r="EB7" s="54" t="s">
        <v>2</v>
      </c>
      <c r="EC7" s="54" t="s">
        <v>3</v>
      </c>
      <c r="ED7" s="54" t="s">
        <v>1</v>
      </c>
      <c r="EE7" s="54" t="s">
        <v>2</v>
      </c>
      <c r="EF7" s="54" t="s">
        <v>3</v>
      </c>
      <c r="EG7" s="54" t="s">
        <v>1</v>
      </c>
      <c r="EH7" s="54" t="s">
        <v>2</v>
      </c>
      <c r="EI7" s="54" t="s">
        <v>3</v>
      </c>
      <c r="EJ7" s="54" t="s">
        <v>1</v>
      </c>
      <c r="EK7" s="54" t="s">
        <v>2</v>
      </c>
      <c r="EL7" s="54" t="s">
        <v>3</v>
      </c>
      <c r="EM7" s="54" t="s">
        <v>1</v>
      </c>
      <c r="EN7" s="54" t="s">
        <v>2</v>
      </c>
      <c r="EO7" s="54" t="s">
        <v>3</v>
      </c>
      <c r="EP7" s="54" t="s">
        <v>1</v>
      </c>
      <c r="EQ7" s="54" t="s">
        <v>2</v>
      </c>
      <c r="ER7" s="54" t="s">
        <v>3</v>
      </c>
      <c r="ES7" s="54" t="s">
        <v>1</v>
      </c>
      <c r="ET7" s="54" t="s">
        <v>2</v>
      </c>
      <c r="EU7" s="54" t="s">
        <v>3</v>
      </c>
      <c r="EV7" s="54" t="s">
        <v>1</v>
      </c>
      <c r="EW7" s="54" t="s">
        <v>2</v>
      </c>
      <c r="EX7" s="54" t="s">
        <v>3</v>
      </c>
      <c r="EY7" s="54" t="s">
        <v>1</v>
      </c>
      <c r="EZ7" s="54" t="s">
        <v>2</v>
      </c>
      <c r="FA7" s="54" t="s">
        <v>3</v>
      </c>
      <c r="FB7" s="54" t="s">
        <v>1</v>
      </c>
      <c r="FC7" s="54" t="s">
        <v>2</v>
      </c>
      <c r="FD7" s="54" t="s">
        <v>3</v>
      </c>
      <c r="FE7" s="54" t="s">
        <v>1</v>
      </c>
      <c r="FF7" s="54" t="s">
        <v>2</v>
      </c>
      <c r="FG7" s="54" t="s">
        <v>3</v>
      </c>
      <c r="FH7" s="54" t="s">
        <v>1</v>
      </c>
      <c r="FI7" s="54" t="s">
        <v>2</v>
      </c>
      <c r="FJ7" s="54" t="s">
        <v>3</v>
      </c>
      <c r="FK7" s="54" t="s">
        <v>1</v>
      </c>
      <c r="FL7" s="54" t="s">
        <v>2</v>
      </c>
      <c r="FM7" s="54" t="s">
        <v>3</v>
      </c>
      <c r="FN7" s="54" t="s">
        <v>1</v>
      </c>
      <c r="FO7" s="54" t="s">
        <v>2</v>
      </c>
      <c r="FP7" s="54" t="s">
        <v>3</v>
      </c>
      <c r="FQ7" s="54" t="s">
        <v>1</v>
      </c>
      <c r="FR7" s="54" t="s">
        <v>2</v>
      </c>
      <c r="FS7" s="54" t="s">
        <v>3</v>
      </c>
      <c r="FT7" s="54" t="s">
        <v>1</v>
      </c>
      <c r="FU7" s="54" t="s">
        <v>2</v>
      </c>
      <c r="FV7" s="54" t="s">
        <v>3</v>
      </c>
      <c r="FW7" s="54" t="s">
        <v>1</v>
      </c>
      <c r="FX7" s="54" t="s">
        <v>2</v>
      </c>
      <c r="FY7" s="54" t="s">
        <v>3</v>
      </c>
      <c r="FZ7" s="54" t="s">
        <v>1</v>
      </c>
      <c r="GA7" s="54" t="s">
        <v>2</v>
      </c>
      <c r="GB7" s="54" t="s">
        <v>3</v>
      </c>
      <c r="GC7" s="54" t="s">
        <v>1</v>
      </c>
      <c r="GD7" s="54" t="s">
        <v>2</v>
      </c>
      <c r="GE7" s="54" t="s">
        <v>3</v>
      </c>
      <c r="GF7" s="54" t="s">
        <v>1</v>
      </c>
      <c r="GG7" s="54" t="s">
        <v>2</v>
      </c>
      <c r="GH7" s="54" t="s">
        <v>3</v>
      </c>
    </row>
    <row r="8" spans="1:190" s="3" customFormat="1" ht="24.75" customHeight="1">
      <c r="A8" s="55" t="s">
        <v>56</v>
      </c>
      <c r="B8" s="113">
        <v>257</v>
      </c>
      <c r="C8" s="113"/>
      <c r="D8" s="113">
        <v>249</v>
      </c>
      <c r="E8" s="113"/>
      <c r="F8" s="113"/>
      <c r="G8" s="113"/>
      <c r="H8" s="113">
        <v>420</v>
      </c>
      <c r="I8" s="113"/>
      <c r="J8" s="113">
        <v>414</v>
      </c>
      <c r="K8" s="113">
        <v>0</v>
      </c>
      <c r="L8" s="113"/>
      <c r="M8" s="113">
        <v>0</v>
      </c>
      <c r="N8" s="113">
        <v>346</v>
      </c>
      <c r="O8" s="113">
        <v>24</v>
      </c>
      <c r="P8" s="113">
        <v>321</v>
      </c>
      <c r="Q8" s="113">
        <v>469</v>
      </c>
      <c r="R8" s="113">
        <v>153</v>
      </c>
      <c r="S8" s="113">
        <v>312</v>
      </c>
      <c r="T8" s="113">
        <v>619</v>
      </c>
      <c r="U8" s="113"/>
      <c r="V8" s="113">
        <v>616</v>
      </c>
      <c r="W8" s="113">
        <v>812</v>
      </c>
      <c r="X8" s="113"/>
      <c r="Y8" s="113">
        <v>804</v>
      </c>
      <c r="Z8" s="113">
        <v>919</v>
      </c>
      <c r="AA8" s="113"/>
      <c r="AB8" s="113">
        <v>910</v>
      </c>
      <c r="AC8" s="113">
        <v>982</v>
      </c>
      <c r="AD8" s="113"/>
      <c r="AE8" s="113">
        <v>976</v>
      </c>
      <c r="AF8" s="113">
        <v>875</v>
      </c>
      <c r="AG8" s="113"/>
      <c r="AH8" s="113">
        <v>867</v>
      </c>
      <c r="AI8" s="113">
        <v>963</v>
      </c>
      <c r="AJ8" s="113"/>
      <c r="AK8" s="113">
        <v>957</v>
      </c>
      <c r="AL8" s="113">
        <v>918</v>
      </c>
      <c r="AM8" s="113"/>
      <c r="AN8" s="113">
        <v>912</v>
      </c>
      <c r="AO8" s="113">
        <v>1029</v>
      </c>
      <c r="AP8" s="113"/>
      <c r="AQ8" s="113">
        <v>1024</v>
      </c>
      <c r="AR8" s="113">
        <v>1006</v>
      </c>
      <c r="AS8" s="113"/>
      <c r="AT8" s="113">
        <v>995</v>
      </c>
      <c r="AU8" s="113">
        <v>1134</v>
      </c>
      <c r="AV8" s="113"/>
      <c r="AW8" s="113">
        <v>1133</v>
      </c>
      <c r="AX8" s="113">
        <v>1131</v>
      </c>
      <c r="AY8" s="113"/>
      <c r="AZ8" s="113">
        <v>1123</v>
      </c>
      <c r="BA8" s="113">
        <v>1133</v>
      </c>
      <c r="BB8" s="113"/>
      <c r="BC8" s="113">
        <v>1113</v>
      </c>
      <c r="BD8" s="113">
        <v>1115</v>
      </c>
      <c r="BE8" s="113"/>
      <c r="BF8" s="113">
        <v>1105</v>
      </c>
      <c r="BG8" s="113">
        <v>1159</v>
      </c>
      <c r="BH8" s="113"/>
      <c r="BI8" s="113">
        <v>1152</v>
      </c>
      <c r="BJ8" s="113">
        <v>1100</v>
      </c>
      <c r="BK8" s="113"/>
      <c r="BL8" s="113">
        <v>1096</v>
      </c>
      <c r="BM8" s="113">
        <v>1155</v>
      </c>
      <c r="BN8" s="113"/>
      <c r="BO8" s="113">
        <v>1147</v>
      </c>
      <c r="BP8" s="113">
        <v>1094</v>
      </c>
      <c r="BQ8" s="113"/>
      <c r="BR8" s="113">
        <v>1085</v>
      </c>
      <c r="BS8" s="113">
        <v>867</v>
      </c>
      <c r="BT8" s="113"/>
      <c r="BU8" s="113">
        <v>860</v>
      </c>
      <c r="BV8" s="113">
        <v>0</v>
      </c>
      <c r="BW8" s="113"/>
      <c r="BX8" s="113">
        <v>0</v>
      </c>
      <c r="BY8" s="113">
        <v>0</v>
      </c>
      <c r="BZ8" s="113"/>
      <c r="CA8" s="113">
        <v>0</v>
      </c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7">
        <f t="shared" ref="FZ8:GB10" si="0">+B8+E8+H8+K8+N8+Q8+T8+W8+Z8+AC8+AF8+AI8+AL8+AO8+AR8+AU8+AX8+BA8+BD8+BG8+BJ8+BM8+BP8+BS8+BV8+BY8+CB8+CE8+CH8+CK8+CN8+CQ8+CT8+CW8+CZ8+DC8+DF8+DI8+DL8+DO8+DR8+DU8+DX8+EA8+ED8+EG8+EJ8+EM8+EP8+ES8+EV8+EY8+FB8+FE8+FH8+FK8+FN8+FQ8+FT8+FW8</f>
        <v>19503</v>
      </c>
      <c r="GA8" s="7">
        <f t="shared" si="0"/>
        <v>177</v>
      </c>
      <c r="GB8" s="7">
        <f t="shared" si="0"/>
        <v>19171</v>
      </c>
      <c r="GC8" s="7">
        <v>352289</v>
      </c>
      <c r="GD8" s="7">
        <v>105</v>
      </c>
      <c r="GE8" s="7">
        <v>351425</v>
      </c>
      <c r="GF8" s="7">
        <f>+FZ8+GC8</f>
        <v>371792</v>
      </c>
      <c r="GG8" s="7">
        <f t="shared" ref="GF8:GH10" si="1">+GA8+GD8</f>
        <v>282</v>
      </c>
      <c r="GH8" s="7">
        <f t="shared" si="1"/>
        <v>370596</v>
      </c>
    </row>
    <row r="9" spans="1:190" s="3" customFormat="1" ht="24.75" customHeight="1">
      <c r="A9" s="5" t="s">
        <v>16</v>
      </c>
      <c r="B9" s="113"/>
      <c r="C9" s="113"/>
      <c r="D9" s="113"/>
      <c r="E9" s="113"/>
      <c r="F9" s="113"/>
      <c r="G9" s="113"/>
      <c r="H9" s="113">
        <v>240</v>
      </c>
      <c r="I9" s="113"/>
      <c r="J9" s="113">
        <v>0</v>
      </c>
      <c r="K9" s="113">
        <v>0</v>
      </c>
      <c r="L9" s="113"/>
      <c r="M9" s="113">
        <v>177</v>
      </c>
      <c r="N9" s="113">
        <v>120</v>
      </c>
      <c r="O9" s="113"/>
      <c r="P9" s="113">
        <v>162</v>
      </c>
      <c r="Q9" s="113">
        <v>360</v>
      </c>
      <c r="R9" s="113"/>
      <c r="S9" s="113">
        <v>300</v>
      </c>
      <c r="T9" s="113">
        <v>326</v>
      </c>
      <c r="U9" s="113"/>
      <c r="V9" s="113">
        <v>360</v>
      </c>
      <c r="W9" s="113">
        <v>900</v>
      </c>
      <c r="X9" s="113"/>
      <c r="Y9" s="113">
        <v>285</v>
      </c>
      <c r="Z9" s="113">
        <v>600</v>
      </c>
      <c r="AA9" s="113"/>
      <c r="AB9" s="113">
        <v>446</v>
      </c>
      <c r="AC9" s="113">
        <v>960</v>
      </c>
      <c r="AD9" s="113"/>
      <c r="AE9" s="113">
        <v>800</v>
      </c>
      <c r="AF9" s="113">
        <v>875</v>
      </c>
      <c r="AG9" s="113"/>
      <c r="AH9" s="113">
        <v>810</v>
      </c>
      <c r="AI9" s="113">
        <v>1119</v>
      </c>
      <c r="AJ9" s="113"/>
      <c r="AK9" s="113">
        <v>502</v>
      </c>
      <c r="AL9" s="113">
        <v>543</v>
      </c>
      <c r="AM9" s="113"/>
      <c r="AN9" s="113">
        <v>975</v>
      </c>
      <c r="AO9" s="113">
        <v>1440</v>
      </c>
      <c r="AP9" s="113"/>
      <c r="AQ9" s="113">
        <v>975</v>
      </c>
      <c r="AR9" s="113">
        <v>1200</v>
      </c>
      <c r="AS9" s="113"/>
      <c r="AT9" s="113">
        <v>1350</v>
      </c>
      <c r="AU9" s="113">
        <v>1200</v>
      </c>
      <c r="AV9" s="113"/>
      <c r="AW9" s="113">
        <v>870</v>
      </c>
      <c r="AX9" s="113">
        <v>863</v>
      </c>
      <c r="AY9" s="113"/>
      <c r="AZ9" s="113">
        <v>1260</v>
      </c>
      <c r="BA9" s="113">
        <v>1260</v>
      </c>
      <c r="BB9" s="113"/>
      <c r="BC9" s="113">
        <v>1470</v>
      </c>
      <c r="BD9" s="113">
        <v>960</v>
      </c>
      <c r="BE9" s="113"/>
      <c r="BF9" s="113">
        <v>1260</v>
      </c>
      <c r="BG9" s="113">
        <v>1410</v>
      </c>
      <c r="BH9" s="113"/>
      <c r="BI9" s="113">
        <v>1110</v>
      </c>
      <c r="BJ9" s="113">
        <v>780</v>
      </c>
      <c r="BK9" s="113"/>
      <c r="BL9" s="113">
        <v>645</v>
      </c>
      <c r="BM9" s="113">
        <v>1350</v>
      </c>
      <c r="BN9" s="113"/>
      <c r="BO9" s="113">
        <v>1050</v>
      </c>
      <c r="BP9" s="113">
        <v>660</v>
      </c>
      <c r="BQ9" s="113"/>
      <c r="BR9" s="113">
        <v>1350</v>
      </c>
      <c r="BS9" s="113">
        <v>1410</v>
      </c>
      <c r="BT9" s="113"/>
      <c r="BU9" s="113">
        <v>845</v>
      </c>
      <c r="BV9" s="113">
        <v>0</v>
      </c>
      <c r="BW9" s="113"/>
      <c r="BX9" s="113">
        <v>0</v>
      </c>
      <c r="BY9" s="113">
        <v>0</v>
      </c>
      <c r="BZ9" s="113"/>
      <c r="CA9" s="113">
        <v>0</v>
      </c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7">
        <f t="shared" si="0"/>
        <v>18576</v>
      </c>
      <c r="GA9" s="7">
        <f t="shared" si="0"/>
        <v>0</v>
      </c>
      <c r="GB9" s="7">
        <f t="shared" si="0"/>
        <v>17002</v>
      </c>
      <c r="GC9" s="7">
        <v>352428</v>
      </c>
      <c r="GD9" s="7">
        <v>0</v>
      </c>
      <c r="GE9" s="7">
        <v>349754</v>
      </c>
      <c r="GF9" s="7">
        <f t="shared" si="1"/>
        <v>371004</v>
      </c>
      <c r="GG9" s="7">
        <f t="shared" si="1"/>
        <v>0</v>
      </c>
      <c r="GH9" s="7">
        <f t="shared" si="1"/>
        <v>366756</v>
      </c>
    </row>
    <row r="10" spans="1:190" s="3" customFormat="1" ht="24.75" customHeight="1">
      <c r="A10" s="55" t="s">
        <v>57</v>
      </c>
      <c r="B10" s="113"/>
      <c r="C10" s="113"/>
      <c r="D10" s="113"/>
      <c r="E10" s="113"/>
      <c r="F10" s="113"/>
      <c r="G10" s="113"/>
      <c r="H10" s="113">
        <v>415</v>
      </c>
      <c r="I10" s="113"/>
      <c r="J10" s="113">
        <v>0</v>
      </c>
      <c r="K10" s="113">
        <v>541</v>
      </c>
      <c r="L10" s="113"/>
      <c r="M10" s="113">
        <v>0</v>
      </c>
      <c r="N10" s="113">
        <v>595</v>
      </c>
      <c r="O10" s="113"/>
      <c r="P10" s="113">
        <v>0</v>
      </c>
      <c r="Q10" s="113">
        <v>579</v>
      </c>
      <c r="R10" s="113"/>
      <c r="S10" s="113">
        <v>751</v>
      </c>
      <c r="T10" s="113">
        <v>585</v>
      </c>
      <c r="U10" s="113"/>
      <c r="V10" s="113">
        <v>1112</v>
      </c>
      <c r="W10" s="113">
        <v>576</v>
      </c>
      <c r="X10" s="113"/>
      <c r="Y10" s="113">
        <v>0</v>
      </c>
      <c r="Z10" s="113">
        <v>594</v>
      </c>
      <c r="AA10" s="113"/>
      <c r="AB10" s="113">
        <v>0</v>
      </c>
      <c r="AC10" s="113">
        <v>595</v>
      </c>
      <c r="AD10" s="113"/>
      <c r="AE10" s="113">
        <v>1076</v>
      </c>
      <c r="AF10" s="113">
        <v>581</v>
      </c>
      <c r="AG10" s="113"/>
      <c r="AH10" s="113">
        <v>1116</v>
      </c>
      <c r="AI10" s="113">
        <v>594</v>
      </c>
      <c r="AJ10" s="113"/>
      <c r="AK10" s="113">
        <v>0</v>
      </c>
      <c r="AL10" s="113">
        <v>688</v>
      </c>
      <c r="AM10" s="113"/>
      <c r="AN10" s="113">
        <v>1243</v>
      </c>
      <c r="AO10" s="113">
        <v>786</v>
      </c>
      <c r="AP10" s="113"/>
      <c r="AQ10" s="113">
        <v>0</v>
      </c>
      <c r="AR10" s="113">
        <v>961</v>
      </c>
      <c r="AS10" s="113"/>
      <c r="AT10" s="113">
        <v>405</v>
      </c>
      <c r="AU10" s="113">
        <v>936</v>
      </c>
      <c r="AV10" s="113"/>
      <c r="AW10" s="113">
        <v>988</v>
      </c>
      <c r="AX10" s="113">
        <v>975</v>
      </c>
      <c r="AY10" s="113"/>
      <c r="AZ10" s="113">
        <v>0</v>
      </c>
      <c r="BA10" s="113">
        <v>1098</v>
      </c>
      <c r="BB10" s="113"/>
      <c r="BC10" s="113">
        <v>1438</v>
      </c>
      <c r="BD10" s="113">
        <v>1062</v>
      </c>
      <c r="BE10" s="113"/>
      <c r="BF10" s="113">
        <v>93</v>
      </c>
      <c r="BG10" s="113">
        <v>1098</v>
      </c>
      <c r="BH10" s="113"/>
      <c r="BI10" s="113">
        <v>1767</v>
      </c>
      <c r="BJ10" s="113">
        <v>1073</v>
      </c>
      <c r="BK10" s="113"/>
      <c r="BL10" s="113">
        <v>1987</v>
      </c>
      <c r="BM10" s="113">
        <v>1110</v>
      </c>
      <c r="BN10" s="113"/>
      <c r="BO10" s="113">
        <v>0</v>
      </c>
      <c r="BP10" s="113">
        <v>1070</v>
      </c>
      <c r="BQ10" s="113"/>
      <c r="BR10" s="113">
        <v>1404</v>
      </c>
      <c r="BS10" s="113">
        <v>888</v>
      </c>
      <c r="BT10" s="113"/>
      <c r="BU10" s="113">
        <v>832</v>
      </c>
      <c r="BV10" s="113">
        <v>0</v>
      </c>
      <c r="BW10" s="113"/>
      <c r="BX10" s="113">
        <v>0</v>
      </c>
      <c r="BY10" s="113">
        <v>0</v>
      </c>
      <c r="BZ10" s="113"/>
      <c r="CA10" s="113">
        <v>0</v>
      </c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7">
        <f t="shared" si="0"/>
        <v>17400</v>
      </c>
      <c r="GA10" s="7">
        <f t="shared" si="0"/>
        <v>0</v>
      </c>
      <c r="GB10" s="7">
        <f t="shared" si="0"/>
        <v>14212</v>
      </c>
      <c r="GC10" s="7">
        <v>351997</v>
      </c>
      <c r="GD10" s="7">
        <v>0</v>
      </c>
      <c r="GE10" s="7">
        <v>340574</v>
      </c>
      <c r="GF10" s="7">
        <f t="shared" si="1"/>
        <v>369397</v>
      </c>
      <c r="GG10" s="7">
        <f t="shared" si="1"/>
        <v>0</v>
      </c>
      <c r="GH10" s="7">
        <f t="shared" si="1"/>
        <v>354786</v>
      </c>
    </row>
    <row r="11" spans="1:190" s="3" customFormat="1" ht="24.75" customHeight="1">
      <c r="A11" s="6" t="s">
        <v>9</v>
      </c>
      <c r="B11" s="130"/>
      <c r="C11" s="130"/>
      <c r="D11" s="130"/>
      <c r="E11" s="130"/>
      <c r="F11" s="130"/>
      <c r="G11" s="130"/>
      <c r="H11" s="130">
        <v>2200</v>
      </c>
      <c r="I11" s="130"/>
      <c r="J11" s="130"/>
      <c r="K11" s="130">
        <v>1836</v>
      </c>
      <c r="L11" s="130"/>
      <c r="M11" s="130"/>
      <c r="N11" s="130">
        <v>1703</v>
      </c>
      <c r="O11" s="130"/>
      <c r="P11" s="130"/>
      <c r="Q11" s="130">
        <v>1424</v>
      </c>
      <c r="R11" s="130"/>
      <c r="S11" s="130"/>
      <c r="T11" s="130">
        <v>1305</v>
      </c>
      <c r="U11" s="130"/>
      <c r="V11" s="130"/>
      <c r="W11" s="130">
        <v>1014</v>
      </c>
      <c r="X11" s="130"/>
      <c r="Y11" s="130"/>
      <c r="Z11" s="130">
        <v>837</v>
      </c>
      <c r="AA11" s="130"/>
      <c r="AB11" s="130"/>
      <c r="AC11" s="130">
        <v>1042</v>
      </c>
      <c r="AD11" s="130"/>
      <c r="AE11" s="130"/>
      <c r="AF11" s="130">
        <v>1397</v>
      </c>
      <c r="AG11" s="130"/>
      <c r="AH11" s="130"/>
      <c r="AI11" s="130">
        <v>1305</v>
      </c>
      <c r="AJ11" s="130"/>
      <c r="AK11" s="130"/>
      <c r="AL11" s="130">
        <v>1389</v>
      </c>
      <c r="AM11" s="130"/>
      <c r="AN11" s="130"/>
      <c r="AO11" s="130">
        <v>1578</v>
      </c>
      <c r="AP11" s="130"/>
      <c r="AQ11" s="130"/>
      <c r="AR11" s="130">
        <v>2187</v>
      </c>
      <c r="AS11" s="130"/>
      <c r="AT11" s="130"/>
      <c r="AU11" s="130">
        <v>2121</v>
      </c>
      <c r="AV11" s="130"/>
      <c r="AW11" s="130"/>
      <c r="AX11" s="130">
        <v>2340</v>
      </c>
      <c r="AY11" s="130"/>
      <c r="AZ11" s="130"/>
      <c r="BA11" s="130">
        <v>2712</v>
      </c>
      <c r="BB11" s="130"/>
      <c r="BC11" s="130"/>
      <c r="BD11" s="130">
        <v>2690</v>
      </c>
      <c r="BE11" s="130"/>
      <c r="BF11" s="130"/>
      <c r="BG11" s="130">
        <v>2702</v>
      </c>
      <c r="BH11" s="130"/>
      <c r="BI11" s="130"/>
      <c r="BJ11" s="130">
        <v>2528</v>
      </c>
      <c r="BK11" s="130"/>
      <c r="BL11" s="130"/>
      <c r="BM11" s="130">
        <v>2468</v>
      </c>
      <c r="BN11" s="130"/>
      <c r="BO11" s="130"/>
      <c r="BP11" s="130">
        <v>2670</v>
      </c>
      <c r="BQ11" s="130"/>
      <c r="BR11" s="130"/>
      <c r="BS11" s="130">
        <v>2627</v>
      </c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  <c r="EX11" s="130"/>
      <c r="EY11" s="130"/>
      <c r="EZ11" s="130"/>
      <c r="FA11" s="130"/>
      <c r="FB11" s="130"/>
      <c r="FC11" s="130"/>
      <c r="FD11" s="130"/>
      <c r="FE11" s="130"/>
      <c r="FF11" s="130"/>
      <c r="FG11" s="130"/>
      <c r="FH11" s="130"/>
      <c r="FI11" s="130"/>
      <c r="FJ11" s="130"/>
      <c r="FK11" s="130"/>
      <c r="FL11" s="130"/>
      <c r="FM11" s="130"/>
      <c r="FN11" s="130"/>
      <c r="FO11" s="130"/>
      <c r="FP11" s="130"/>
      <c r="FQ11" s="130"/>
      <c r="FR11" s="130"/>
      <c r="FS11" s="130"/>
      <c r="FT11" s="130"/>
      <c r="FU11" s="130"/>
      <c r="FV11" s="130"/>
      <c r="FW11" s="130"/>
      <c r="FX11" s="130"/>
      <c r="FY11" s="130"/>
      <c r="FZ11" s="154"/>
      <c r="GA11" s="154"/>
      <c r="GB11" s="154"/>
      <c r="GC11" s="154"/>
      <c r="GD11" s="154"/>
      <c r="GE11" s="154"/>
      <c r="GF11" s="154"/>
      <c r="GG11" s="154"/>
      <c r="GH11" s="154"/>
    </row>
    <row r="12" spans="1:190" s="3" customFormat="1" ht="24.75" customHeight="1">
      <c r="A12" s="6" t="s">
        <v>26</v>
      </c>
      <c r="B12" s="130">
        <v>237</v>
      </c>
      <c r="C12" s="130"/>
      <c r="D12" s="130"/>
      <c r="E12" s="130"/>
      <c r="F12" s="130"/>
      <c r="G12" s="130"/>
      <c r="H12" s="130">
        <v>162</v>
      </c>
      <c r="I12" s="130"/>
      <c r="J12" s="130"/>
      <c r="K12" s="130">
        <v>0</v>
      </c>
      <c r="L12" s="130"/>
      <c r="M12" s="130"/>
      <c r="N12" s="130">
        <v>201</v>
      </c>
      <c r="O12" s="130"/>
      <c r="P12" s="130"/>
      <c r="Q12" s="130">
        <v>144</v>
      </c>
      <c r="R12" s="130"/>
      <c r="S12" s="130"/>
      <c r="T12" s="130">
        <v>577</v>
      </c>
      <c r="U12" s="130"/>
      <c r="V12" s="130"/>
      <c r="W12" s="130">
        <v>462</v>
      </c>
      <c r="X12" s="130"/>
      <c r="Y12" s="130"/>
      <c r="Z12" s="130">
        <v>769</v>
      </c>
      <c r="AA12" s="130"/>
      <c r="AB12" s="130"/>
      <c r="AC12" s="130">
        <v>666</v>
      </c>
      <c r="AD12" s="130"/>
      <c r="AE12" s="130"/>
      <c r="AF12" s="130">
        <v>797</v>
      </c>
      <c r="AG12" s="130"/>
      <c r="AH12" s="130"/>
      <c r="AI12" s="130">
        <v>620</v>
      </c>
      <c r="AJ12" s="130"/>
      <c r="AK12" s="130"/>
      <c r="AL12" s="130">
        <v>1001</v>
      </c>
      <c r="AM12" s="130"/>
      <c r="AN12" s="130"/>
      <c r="AO12" s="130">
        <v>561</v>
      </c>
      <c r="AP12" s="130"/>
      <c r="AQ12" s="130"/>
      <c r="AR12" s="130">
        <v>367</v>
      </c>
      <c r="AS12" s="130"/>
      <c r="AT12" s="130"/>
      <c r="AU12" s="130">
        <v>276</v>
      </c>
      <c r="AV12" s="130"/>
      <c r="AW12" s="130"/>
      <c r="AX12" s="130">
        <v>547</v>
      </c>
      <c r="AY12" s="130"/>
      <c r="AZ12" s="130"/>
      <c r="BA12" s="130">
        <v>377</v>
      </c>
      <c r="BB12" s="130"/>
      <c r="BC12" s="130"/>
      <c r="BD12" s="130">
        <v>584</v>
      </c>
      <c r="BE12" s="130"/>
      <c r="BF12" s="130"/>
      <c r="BG12" s="130">
        <v>302</v>
      </c>
      <c r="BH12" s="130"/>
      <c r="BI12" s="130"/>
      <c r="BJ12" s="130">
        <v>630</v>
      </c>
      <c r="BK12" s="130"/>
      <c r="BL12" s="130"/>
      <c r="BM12" s="130">
        <v>238</v>
      </c>
      <c r="BN12" s="130"/>
      <c r="BO12" s="130"/>
      <c r="BP12" s="130">
        <v>826</v>
      </c>
      <c r="BQ12" s="130"/>
      <c r="BR12" s="130"/>
      <c r="BS12" s="130">
        <v>276</v>
      </c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  <c r="FV12" s="130"/>
      <c r="FW12" s="130"/>
      <c r="FX12" s="130"/>
      <c r="FY12" s="130"/>
      <c r="FZ12" s="154"/>
      <c r="GA12" s="154"/>
      <c r="GB12" s="154"/>
      <c r="GC12" s="154"/>
      <c r="GD12" s="154"/>
      <c r="GE12" s="154"/>
      <c r="GF12" s="154"/>
      <c r="GG12" s="154"/>
      <c r="GH12" s="154"/>
    </row>
    <row r="13" spans="1:190" s="3" customFormat="1" ht="24.75" customHeight="1">
      <c r="A13" s="6" t="s">
        <v>27</v>
      </c>
      <c r="B13" s="130">
        <v>12</v>
      </c>
      <c r="C13" s="130"/>
      <c r="D13" s="130"/>
      <c r="E13" s="130"/>
      <c r="F13" s="130"/>
      <c r="G13" s="130"/>
      <c r="H13" s="130">
        <v>24</v>
      </c>
      <c r="I13" s="130"/>
      <c r="J13" s="130"/>
      <c r="K13" s="130">
        <v>0</v>
      </c>
      <c r="L13" s="130"/>
      <c r="M13" s="130"/>
      <c r="N13" s="130">
        <v>24</v>
      </c>
      <c r="O13" s="130"/>
      <c r="P13" s="130"/>
      <c r="Q13" s="130">
        <v>33</v>
      </c>
      <c r="R13" s="130"/>
      <c r="S13" s="130"/>
      <c r="T13" s="130">
        <v>36</v>
      </c>
      <c r="U13" s="130"/>
      <c r="V13" s="130"/>
      <c r="W13" s="130">
        <v>45</v>
      </c>
      <c r="X13" s="130"/>
      <c r="Y13" s="130"/>
      <c r="Z13" s="130">
        <v>60</v>
      </c>
      <c r="AA13" s="130"/>
      <c r="AB13" s="130"/>
      <c r="AC13" s="130">
        <v>84</v>
      </c>
      <c r="AD13" s="130"/>
      <c r="AE13" s="130"/>
      <c r="AF13" s="130">
        <v>40</v>
      </c>
      <c r="AG13" s="130"/>
      <c r="AH13" s="130"/>
      <c r="AI13" s="130">
        <v>64</v>
      </c>
      <c r="AJ13" s="130"/>
      <c r="AK13" s="130"/>
      <c r="AL13" s="130">
        <v>52</v>
      </c>
      <c r="AM13" s="130"/>
      <c r="AN13" s="130"/>
      <c r="AO13" s="130">
        <v>76</v>
      </c>
      <c r="AP13" s="130"/>
      <c r="AQ13" s="130"/>
      <c r="AR13" s="130">
        <v>64</v>
      </c>
      <c r="AS13" s="130"/>
      <c r="AT13" s="130"/>
      <c r="AU13" s="130">
        <v>86</v>
      </c>
      <c r="AV13" s="130"/>
      <c r="AW13" s="130"/>
      <c r="AX13" s="130">
        <v>76</v>
      </c>
      <c r="AY13" s="130"/>
      <c r="AZ13" s="130"/>
      <c r="BA13" s="130">
        <v>100</v>
      </c>
      <c r="BB13" s="130"/>
      <c r="BC13" s="130"/>
      <c r="BD13" s="130">
        <v>39</v>
      </c>
      <c r="BE13" s="130"/>
      <c r="BF13" s="130"/>
      <c r="BG13" s="130">
        <v>63</v>
      </c>
      <c r="BH13" s="130"/>
      <c r="BI13" s="130"/>
      <c r="BJ13" s="130">
        <v>51</v>
      </c>
      <c r="BK13" s="130"/>
      <c r="BL13" s="130"/>
      <c r="BM13" s="130">
        <v>75</v>
      </c>
      <c r="BN13" s="130"/>
      <c r="BO13" s="130"/>
      <c r="BP13" s="130">
        <v>75</v>
      </c>
      <c r="BQ13" s="130"/>
      <c r="BR13" s="130"/>
      <c r="BS13" s="130">
        <f>51+24</f>
        <v>75</v>
      </c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  <c r="FV13" s="130"/>
      <c r="FW13" s="130"/>
      <c r="FX13" s="130"/>
      <c r="FY13" s="130"/>
      <c r="FZ13" s="154"/>
      <c r="GA13" s="154"/>
      <c r="GB13" s="154"/>
      <c r="GC13" s="154"/>
      <c r="GD13" s="154"/>
      <c r="GE13" s="154"/>
      <c r="GF13" s="154"/>
      <c r="GG13" s="154"/>
      <c r="GH13" s="154"/>
    </row>
    <row r="14" spans="1:190" s="3" customFormat="1" ht="24.75" customHeight="1">
      <c r="A14" s="6" t="s">
        <v>23</v>
      </c>
      <c r="B14" s="131">
        <v>0</v>
      </c>
      <c r="C14" s="132"/>
      <c r="D14" s="133"/>
      <c r="E14" s="131"/>
      <c r="F14" s="132"/>
      <c r="G14" s="133"/>
      <c r="H14" s="131">
        <v>32</v>
      </c>
      <c r="I14" s="132"/>
      <c r="J14" s="133"/>
      <c r="K14" s="131">
        <v>55</v>
      </c>
      <c r="L14" s="132"/>
      <c r="M14" s="133"/>
      <c r="N14" s="131">
        <v>73</v>
      </c>
      <c r="O14" s="132"/>
      <c r="P14" s="133"/>
      <c r="Q14" s="131">
        <v>91</v>
      </c>
      <c r="R14" s="132"/>
      <c r="S14" s="133"/>
      <c r="T14" s="131">
        <v>103</v>
      </c>
      <c r="U14" s="132"/>
      <c r="V14" s="133"/>
      <c r="W14" s="131">
        <v>124</v>
      </c>
      <c r="X14" s="132"/>
      <c r="Y14" s="133"/>
      <c r="Z14" s="131">
        <v>145</v>
      </c>
      <c r="AA14" s="132"/>
      <c r="AB14" s="133"/>
      <c r="AC14" s="131">
        <v>159</v>
      </c>
      <c r="AD14" s="132"/>
      <c r="AE14" s="133"/>
      <c r="AF14" s="131">
        <v>60</v>
      </c>
      <c r="AG14" s="132"/>
      <c r="AH14" s="133"/>
      <c r="AI14" s="131">
        <v>75</v>
      </c>
      <c r="AJ14" s="132"/>
      <c r="AK14" s="133"/>
      <c r="AL14" s="131">
        <v>67</v>
      </c>
      <c r="AM14" s="132"/>
      <c r="AN14" s="133"/>
      <c r="AO14" s="131">
        <v>91</v>
      </c>
      <c r="AP14" s="132"/>
      <c r="AQ14" s="133"/>
      <c r="AR14" s="131">
        <v>57</v>
      </c>
      <c r="AS14" s="132"/>
      <c r="AT14" s="133"/>
      <c r="AU14" s="131">
        <v>103</v>
      </c>
      <c r="AV14" s="132"/>
      <c r="AW14" s="133"/>
      <c r="AX14" s="131">
        <v>107</v>
      </c>
      <c r="AY14" s="132"/>
      <c r="AZ14" s="133"/>
      <c r="BA14" s="131">
        <v>143</v>
      </c>
      <c r="BB14" s="132"/>
      <c r="BC14" s="133"/>
      <c r="BD14" s="131">
        <v>129</v>
      </c>
      <c r="BE14" s="132"/>
      <c r="BF14" s="133"/>
      <c r="BG14" s="131">
        <v>164</v>
      </c>
      <c r="BH14" s="132"/>
      <c r="BI14" s="133"/>
      <c r="BJ14" s="131">
        <v>57</v>
      </c>
      <c r="BK14" s="132"/>
      <c r="BL14" s="133"/>
      <c r="BM14" s="131">
        <v>93</v>
      </c>
      <c r="BN14" s="132"/>
      <c r="BO14" s="133"/>
      <c r="BP14" s="131">
        <v>77</v>
      </c>
      <c r="BQ14" s="132"/>
      <c r="BR14" s="133"/>
      <c r="BS14" s="131">
        <v>113</v>
      </c>
      <c r="BT14" s="132"/>
      <c r="BU14" s="133"/>
      <c r="BV14" s="131"/>
      <c r="BW14" s="132"/>
      <c r="BX14" s="133"/>
      <c r="BY14" s="131"/>
      <c r="BZ14" s="132"/>
      <c r="CA14" s="133"/>
      <c r="CB14" s="131"/>
      <c r="CC14" s="132"/>
      <c r="CD14" s="133"/>
      <c r="CE14" s="131"/>
      <c r="CF14" s="132"/>
      <c r="CG14" s="133"/>
      <c r="CH14" s="131"/>
      <c r="CI14" s="132"/>
      <c r="CJ14" s="133"/>
      <c r="CK14" s="131"/>
      <c r="CL14" s="132"/>
      <c r="CM14" s="133"/>
      <c r="CN14" s="131"/>
      <c r="CO14" s="132"/>
      <c r="CP14" s="133"/>
      <c r="CQ14" s="131"/>
      <c r="CR14" s="132"/>
      <c r="CS14" s="133"/>
      <c r="CT14" s="131"/>
      <c r="CU14" s="132"/>
      <c r="CV14" s="133"/>
      <c r="CW14" s="131"/>
      <c r="CX14" s="132"/>
      <c r="CY14" s="133"/>
      <c r="CZ14" s="131"/>
      <c r="DA14" s="132"/>
      <c r="DB14" s="133"/>
      <c r="DC14" s="131"/>
      <c r="DD14" s="132"/>
      <c r="DE14" s="133"/>
      <c r="DF14" s="131"/>
      <c r="DG14" s="132"/>
      <c r="DH14" s="133"/>
      <c r="DI14" s="131"/>
      <c r="DJ14" s="132"/>
      <c r="DK14" s="133"/>
      <c r="DL14" s="131"/>
      <c r="DM14" s="132"/>
      <c r="DN14" s="133"/>
      <c r="DO14" s="131"/>
      <c r="DP14" s="132"/>
      <c r="DQ14" s="133"/>
      <c r="DR14" s="131"/>
      <c r="DS14" s="132"/>
      <c r="DT14" s="133"/>
      <c r="DU14" s="131"/>
      <c r="DV14" s="132"/>
      <c r="DW14" s="133"/>
      <c r="DX14" s="131"/>
      <c r="DY14" s="132"/>
      <c r="DZ14" s="133"/>
      <c r="EA14" s="131"/>
      <c r="EB14" s="132"/>
      <c r="EC14" s="133"/>
      <c r="ED14" s="131"/>
      <c r="EE14" s="132"/>
      <c r="EF14" s="133"/>
      <c r="EG14" s="131"/>
      <c r="EH14" s="132"/>
      <c r="EI14" s="133"/>
      <c r="EJ14" s="131"/>
      <c r="EK14" s="132"/>
      <c r="EL14" s="133"/>
      <c r="EM14" s="131"/>
      <c r="EN14" s="132"/>
      <c r="EO14" s="133"/>
      <c r="EP14" s="131"/>
      <c r="EQ14" s="132"/>
      <c r="ER14" s="133"/>
      <c r="ES14" s="131"/>
      <c r="ET14" s="132"/>
      <c r="EU14" s="133"/>
      <c r="EV14" s="131"/>
      <c r="EW14" s="132"/>
      <c r="EX14" s="133"/>
      <c r="EY14" s="131"/>
      <c r="EZ14" s="132"/>
      <c r="FA14" s="133"/>
      <c r="FB14" s="131"/>
      <c r="FC14" s="132"/>
      <c r="FD14" s="133"/>
      <c r="FE14" s="131"/>
      <c r="FF14" s="132"/>
      <c r="FG14" s="133"/>
      <c r="FH14" s="131"/>
      <c r="FI14" s="132"/>
      <c r="FJ14" s="133"/>
      <c r="FK14" s="131"/>
      <c r="FL14" s="132"/>
      <c r="FM14" s="133"/>
      <c r="FN14" s="131"/>
      <c r="FO14" s="132"/>
      <c r="FP14" s="133"/>
      <c r="FQ14" s="131"/>
      <c r="FR14" s="132"/>
      <c r="FS14" s="133"/>
      <c r="FT14" s="131"/>
      <c r="FU14" s="132"/>
      <c r="FV14" s="133"/>
      <c r="FW14" s="131"/>
      <c r="FX14" s="132"/>
      <c r="FY14" s="133"/>
      <c r="FZ14" s="154"/>
      <c r="GA14" s="154"/>
      <c r="GB14" s="154"/>
      <c r="GC14" s="154"/>
      <c r="GD14" s="154"/>
      <c r="GE14" s="154"/>
      <c r="GF14" s="154"/>
      <c r="GG14" s="154"/>
      <c r="GH14" s="154"/>
    </row>
    <row r="15" spans="1:190" s="3" customFormat="1" ht="24.75" customHeight="1">
      <c r="A15" s="6" t="s">
        <v>28</v>
      </c>
      <c r="B15" s="130">
        <v>0</v>
      </c>
      <c r="C15" s="130"/>
      <c r="D15" s="130"/>
      <c r="E15" s="130"/>
      <c r="F15" s="130"/>
      <c r="G15" s="130"/>
      <c r="H15" s="130">
        <v>301</v>
      </c>
      <c r="I15" s="130"/>
      <c r="J15" s="130"/>
      <c r="K15" s="130">
        <v>751</v>
      </c>
      <c r="L15" s="130"/>
      <c r="M15" s="130"/>
      <c r="N15" s="130">
        <v>1246</v>
      </c>
      <c r="O15" s="130"/>
      <c r="P15" s="130"/>
      <c r="Q15" s="130">
        <v>1112</v>
      </c>
      <c r="R15" s="130"/>
      <c r="S15" s="130"/>
      <c r="T15" s="130">
        <v>432</v>
      </c>
      <c r="U15" s="130"/>
      <c r="V15" s="130"/>
      <c r="W15" s="130">
        <v>1060</v>
      </c>
      <c r="X15" s="130"/>
      <c r="Y15" s="130"/>
      <c r="Z15" s="130">
        <v>1618</v>
      </c>
      <c r="AA15" s="130"/>
      <c r="AB15" s="130"/>
      <c r="AC15" s="130">
        <v>1116</v>
      </c>
      <c r="AD15" s="130"/>
      <c r="AE15" s="130"/>
      <c r="AF15" s="130">
        <v>661</v>
      </c>
      <c r="AG15" s="130"/>
      <c r="AH15" s="130"/>
      <c r="AI15" s="130">
        <v>1246</v>
      </c>
      <c r="AJ15" s="130"/>
      <c r="AK15" s="130"/>
      <c r="AL15" s="130">
        <v>0</v>
      </c>
      <c r="AM15" s="130"/>
      <c r="AN15" s="130"/>
      <c r="AO15" s="130">
        <v>1363</v>
      </c>
      <c r="AP15" s="130"/>
      <c r="AQ15" s="130"/>
      <c r="AR15" s="130">
        <v>1698</v>
      </c>
      <c r="AS15" s="130"/>
      <c r="AT15" s="130"/>
      <c r="AU15" s="130">
        <v>1494</v>
      </c>
      <c r="AV15" s="130"/>
      <c r="AW15" s="130"/>
      <c r="AX15" s="130">
        <v>3262</v>
      </c>
      <c r="AY15" s="130"/>
      <c r="AZ15" s="130"/>
      <c r="BA15" s="130">
        <v>2775</v>
      </c>
      <c r="BB15" s="130"/>
      <c r="BC15" s="130"/>
      <c r="BD15" s="130">
        <v>2756</v>
      </c>
      <c r="BE15" s="130"/>
      <c r="BF15" s="130"/>
      <c r="BG15" s="130">
        <v>2087</v>
      </c>
      <c r="BH15" s="130"/>
      <c r="BI15" s="130"/>
      <c r="BJ15" s="130">
        <v>1098</v>
      </c>
      <c r="BK15" s="130"/>
      <c r="BL15" s="130"/>
      <c r="BM15" s="130">
        <v>2178</v>
      </c>
      <c r="BN15" s="130"/>
      <c r="BO15" s="130"/>
      <c r="BP15" s="130">
        <v>1905</v>
      </c>
      <c r="BQ15" s="130"/>
      <c r="BR15" s="130"/>
      <c r="BS15" s="130">
        <v>1927</v>
      </c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  <c r="CT15" s="130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  <c r="DU15" s="130"/>
      <c r="DV15" s="130"/>
      <c r="DW15" s="130"/>
      <c r="DX15" s="130"/>
      <c r="DY15" s="130"/>
      <c r="DZ15" s="130"/>
      <c r="EA15" s="130"/>
      <c r="EB15" s="130"/>
      <c r="EC15" s="130"/>
      <c r="ED15" s="130"/>
      <c r="EE15" s="130"/>
      <c r="EF15" s="130"/>
      <c r="EG15" s="130"/>
      <c r="EH15" s="130"/>
      <c r="EI15" s="130"/>
      <c r="EJ15" s="130"/>
      <c r="EK15" s="130"/>
      <c r="EL15" s="130"/>
      <c r="EM15" s="130"/>
      <c r="EN15" s="130"/>
      <c r="EO15" s="130"/>
      <c r="EP15" s="130"/>
      <c r="EQ15" s="130"/>
      <c r="ER15" s="130"/>
      <c r="ES15" s="130"/>
      <c r="ET15" s="130"/>
      <c r="EU15" s="130"/>
      <c r="EV15" s="130"/>
      <c r="EW15" s="130"/>
      <c r="EX15" s="130"/>
      <c r="EY15" s="130"/>
      <c r="EZ15" s="130"/>
      <c r="FA15" s="130"/>
      <c r="FB15" s="130"/>
      <c r="FC15" s="130"/>
      <c r="FD15" s="130"/>
      <c r="FE15" s="130"/>
      <c r="FF15" s="130"/>
      <c r="FG15" s="130"/>
      <c r="FH15" s="130"/>
      <c r="FI15" s="130"/>
      <c r="FJ15" s="130"/>
      <c r="FK15" s="130"/>
      <c r="FL15" s="130"/>
      <c r="FM15" s="130"/>
      <c r="FN15" s="130"/>
      <c r="FO15" s="130"/>
      <c r="FP15" s="130"/>
      <c r="FQ15" s="130"/>
      <c r="FR15" s="130"/>
      <c r="FS15" s="130"/>
      <c r="FT15" s="130"/>
      <c r="FU15" s="130"/>
      <c r="FV15" s="130"/>
      <c r="FW15" s="130"/>
      <c r="FX15" s="130"/>
      <c r="FY15" s="130"/>
      <c r="FZ15" s="154"/>
      <c r="GA15" s="154"/>
      <c r="GB15" s="154"/>
      <c r="GC15" s="154"/>
      <c r="GD15" s="154"/>
      <c r="GE15" s="154"/>
      <c r="GF15" s="154"/>
      <c r="GG15" s="154"/>
      <c r="GH15" s="154"/>
    </row>
    <row r="16" spans="1:190" s="3" customFormat="1" ht="24.75" customHeight="1">
      <c r="A16" s="6" t="s">
        <v>8</v>
      </c>
      <c r="B16" s="130">
        <v>0</v>
      </c>
      <c r="C16" s="130"/>
      <c r="D16" s="130"/>
      <c r="E16" s="130"/>
      <c r="F16" s="130"/>
      <c r="G16" s="130"/>
      <c r="H16" s="130">
        <v>101</v>
      </c>
      <c r="I16" s="130"/>
      <c r="J16" s="130"/>
      <c r="K16" s="130">
        <v>106</v>
      </c>
      <c r="L16" s="130"/>
      <c r="M16" s="130"/>
      <c r="N16" s="130">
        <v>188</v>
      </c>
      <c r="O16" s="130"/>
      <c r="P16" s="130"/>
      <c r="Q16" s="130">
        <v>77</v>
      </c>
      <c r="R16" s="130"/>
      <c r="S16" s="130"/>
      <c r="T16" s="130">
        <v>216</v>
      </c>
      <c r="U16" s="130"/>
      <c r="V16" s="130"/>
      <c r="W16" s="130">
        <v>45</v>
      </c>
      <c r="X16" s="130"/>
      <c r="Y16" s="130"/>
      <c r="Z16" s="130">
        <v>69</v>
      </c>
      <c r="AA16" s="130"/>
      <c r="AB16" s="130"/>
      <c r="AC16" s="130">
        <v>45</v>
      </c>
      <c r="AD16" s="130"/>
      <c r="AE16" s="130"/>
      <c r="AF16" s="130">
        <v>74</v>
      </c>
      <c r="AG16" s="130"/>
      <c r="AH16" s="130"/>
      <c r="AI16" s="130">
        <v>126</v>
      </c>
      <c r="AJ16" s="130"/>
      <c r="AK16" s="130"/>
      <c r="AL16" s="130">
        <v>0</v>
      </c>
      <c r="AM16" s="130"/>
      <c r="AN16" s="130"/>
      <c r="AO16" s="130">
        <v>153</v>
      </c>
      <c r="AP16" s="130"/>
      <c r="AQ16" s="130"/>
      <c r="AR16" s="130">
        <v>135</v>
      </c>
      <c r="AS16" s="130"/>
      <c r="AT16" s="130"/>
      <c r="AU16" s="130">
        <v>173</v>
      </c>
      <c r="AV16" s="130"/>
      <c r="AW16" s="130"/>
      <c r="AX16" s="130">
        <v>177</v>
      </c>
      <c r="AY16" s="130"/>
      <c r="AZ16" s="130"/>
      <c r="BA16" s="130">
        <v>287</v>
      </c>
      <c r="BB16" s="130"/>
      <c r="BC16" s="130"/>
      <c r="BD16" s="130">
        <v>209</v>
      </c>
      <c r="BE16" s="130"/>
      <c r="BF16" s="130"/>
      <c r="BG16" s="130">
        <v>252</v>
      </c>
      <c r="BH16" s="130"/>
      <c r="BI16" s="130"/>
      <c r="BJ16" s="130">
        <v>135</v>
      </c>
      <c r="BK16" s="130"/>
      <c r="BL16" s="130"/>
      <c r="BM16" s="130">
        <v>219</v>
      </c>
      <c r="BN16" s="130"/>
      <c r="BO16" s="130"/>
      <c r="BP16" s="130">
        <v>110</v>
      </c>
      <c r="BQ16" s="130"/>
      <c r="BR16" s="130"/>
      <c r="BS16" s="130">
        <v>175</v>
      </c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  <c r="EX16" s="130"/>
      <c r="EY16" s="130"/>
      <c r="EZ16" s="130"/>
      <c r="FA16" s="130"/>
      <c r="FB16" s="130"/>
      <c r="FC16" s="130"/>
      <c r="FD16" s="130"/>
      <c r="FE16" s="130"/>
      <c r="FF16" s="130"/>
      <c r="FG16" s="130"/>
      <c r="FH16" s="130"/>
      <c r="FI16" s="130"/>
      <c r="FJ16" s="130"/>
      <c r="FK16" s="130"/>
      <c r="FL16" s="130"/>
      <c r="FM16" s="130"/>
      <c r="FN16" s="130"/>
      <c r="FO16" s="130"/>
      <c r="FP16" s="130"/>
      <c r="FQ16" s="130"/>
      <c r="FR16" s="130"/>
      <c r="FS16" s="130"/>
      <c r="FT16" s="130"/>
      <c r="FU16" s="130"/>
      <c r="FV16" s="130"/>
      <c r="FW16" s="130"/>
      <c r="FX16" s="130"/>
      <c r="FY16" s="130"/>
      <c r="FZ16" s="154"/>
      <c r="GA16" s="154"/>
      <c r="GB16" s="154"/>
      <c r="GC16" s="154"/>
      <c r="GD16" s="154"/>
      <c r="GE16" s="154"/>
      <c r="GF16" s="154"/>
      <c r="GG16" s="154"/>
      <c r="GH16" s="154"/>
    </row>
    <row r="17" spans="1:190" s="3" customFormat="1" ht="24.75" customHeight="1">
      <c r="A17" s="6" t="s">
        <v>29</v>
      </c>
      <c r="B17" s="114">
        <v>8</v>
      </c>
      <c r="C17" s="114"/>
      <c r="D17" s="105">
        <f>+(B17+C17)/B8</f>
        <v>3.1128404669260701E-2</v>
      </c>
      <c r="E17" s="114"/>
      <c r="F17" s="114"/>
      <c r="G17" s="105" t="e">
        <f>+(E17+F17)/E8</f>
        <v>#DIV/0!</v>
      </c>
      <c r="H17" s="114">
        <v>6</v>
      </c>
      <c r="I17" s="114">
        <v>13</v>
      </c>
      <c r="J17" s="105">
        <f>+(H17+I17)/H8</f>
        <v>4.5238095238095237E-2</v>
      </c>
      <c r="K17" s="114"/>
      <c r="L17" s="114">
        <v>6</v>
      </c>
      <c r="M17" s="105" t="e">
        <f>+(K17+L17)/K8</f>
        <v>#DIV/0!</v>
      </c>
      <c r="N17" s="114">
        <v>1</v>
      </c>
      <c r="O17" s="114">
        <v>12</v>
      </c>
      <c r="P17" s="105">
        <f>+(N17+O17)/N8</f>
        <v>3.7572254335260118E-2</v>
      </c>
      <c r="Q17" s="114">
        <v>4</v>
      </c>
      <c r="R17" s="114">
        <v>12</v>
      </c>
      <c r="S17" s="105">
        <f>+(Q17+R17)/Q8</f>
        <v>3.4115138592750532E-2</v>
      </c>
      <c r="T17" s="114">
        <v>3</v>
      </c>
      <c r="U17" s="114">
        <v>11</v>
      </c>
      <c r="V17" s="105">
        <f>+(T17+U17)/T8</f>
        <v>2.2617124394184167E-2</v>
      </c>
      <c r="W17" s="114">
        <v>8</v>
      </c>
      <c r="X17" s="114">
        <v>7</v>
      </c>
      <c r="Y17" s="105">
        <f>+(W17+X17)/W8</f>
        <v>1.8472906403940888E-2</v>
      </c>
      <c r="Z17" s="114">
        <v>9</v>
      </c>
      <c r="AA17" s="114">
        <v>12</v>
      </c>
      <c r="AB17" s="105">
        <f>+(Z17+AA17)/Z8</f>
        <v>2.2850924918389554E-2</v>
      </c>
      <c r="AC17" s="114">
        <v>7</v>
      </c>
      <c r="AD17" s="114">
        <v>11</v>
      </c>
      <c r="AE17" s="105">
        <f>+(AC17+AD17)/AC8</f>
        <v>1.8329938900203666E-2</v>
      </c>
      <c r="AF17" s="114">
        <v>8</v>
      </c>
      <c r="AG17" s="114">
        <v>8</v>
      </c>
      <c r="AH17" s="105">
        <f>+(AF17+AG17)/AF8</f>
        <v>1.8285714285714287E-2</v>
      </c>
      <c r="AI17" s="114">
        <v>6</v>
      </c>
      <c r="AJ17" s="114">
        <v>11</v>
      </c>
      <c r="AK17" s="105">
        <f>+(AI17+AJ17)/AI8</f>
        <v>1.7653167185877467E-2</v>
      </c>
      <c r="AL17" s="114">
        <v>6</v>
      </c>
      <c r="AM17" s="114">
        <v>15</v>
      </c>
      <c r="AN17" s="105">
        <f>+(AL17+AM17)/AL8</f>
        <v>2.2875816993464051E-2</v>
      </c>
      <c r="AO17" s="114">
        <v>5</v>
      </c>
      <c r="AP17" s="114">
        <v>20</v>
      </c>
      <c r="AQ17" s="105">
        <f>+(AO17+AP17)/AO8</f>
        <v>2.4295432458697766E-2</v>
      </c>
      <c r="AR17" s="114">
        <v>11</v>
      </c>
      <c r="AS17" s="114">
        <v>50</v>
      </c>
      <c r="AT17" s="105">
        <f>+(AR17+AS17)/AR8</f>
        <v>6.063618290258449E-2</v>
      </c>
      <c r="AU17" s="114">
        <v>1</v>
      </c>
      <c r="AV17" s="114">
        <v>39</v>
      </c>
      <c r="AW17" s="105">
        <f>+(AU17+AV17)/AU8</f>
        <v>3.5273368606701938E-2</v>
      </c>
      <c r="AX17" s="114">
        <v>8</v>
      </c>
      <c r="AY17" s="114">
        <v>36</v>
      </c>
      <c r="AZ17" s="105">
        <f>+(AX17+AY17)/AX8</f>
        <v>3.8903625110521665E-2</v>
      </c>
      <c r="BA17" s="114">
        <v>20</v>
      </c>
      <c r="BB17" s="114">
        <v>19</v>
      </c>
      <c r="BC17" s="105">
        <f>+(BA17+BB17)/BA8</f>
        <v>3.442188879082083E-2</v>
      </c>
      <c r="BD17" s="114">
        <v>10</v>
      </c>
      <c r="BE17" s="114">
        <v>25</v>
      </c>
      <c r="BF17" s="105">
        <f>+(BD17+BE17)/BD8</f>
        <v>3.1390134529147982E-2</v>
      </c>
      <c r="BG17" s="114">
        <v>7</v>
      </c>
      <c r="BH17" s="114">
        <v>18</v>
      </c>
      <c r="BI17" s="105">
        <f>+(BG17+BH17)/BG8</f>
        <v>2.1570319240724764E-2</v>
      </c>
      <c r="BJ17" s="114">
        <v>4</v>
      </c>
      <c r="BK17" s="114">
        <v>20</v>
      </c>
      <c r="BL17" s="105">
        <f>+(BJ17+BK17)/BJ8</f>
        <v>2.181818181818182E-2</v>
      </c>
      <c r="BM17" s="114">
        <v>8</v>
      </c>
      <c r="BN17" s="114">
        <v>12</v>
      </c>
      <c r="BO17" s="105">
        <f>+(BM17+BN17)/BM8</f>
        <v>1.7316017316017316E-2</v>
      </c>
      <c r="BP17" s="114">
        <v>9</v>
      </c>
      <c r="BQ17" s="114">
        <v>19</v>
      </c>
      <c r="BR17" s="105">
        <f>+(BP17+BQ17)/BP8</f>
        <v>2.5594149908592323E-2</v>
      </c>
      <c r="BS17" s="114">
        <v>0</v>
      </c>
      <c r="BT17" s="114">
        <v>19</v>
      </c>
      <c r="BU17" s="105">
        <f>+(BS17+BT17)/BS8</f>
        <v>2.1914648212226068E-2</v>
      </c>
      <c r="BV17" s="114"/>
      <c r="BW17" s="114"/>
      <c r="BX17" s="105" t="e">
        <f>+(BV17+BW17)/BV8</f>
        <v>#DIV/0!</v>
      </c>
      <c r="BY17" s="114"/>
      <c r="BZ17" s="114"/>
      <c r="CA17" s="105" t="e">
        <f>+(BY17+BZ17)/BY8</f>
        <v>#DIV/0!</v>
      </c>
      <c r="CB17" s="114"/>
      <c r="CC17" s="114"/>
      <c r="CD17" s="105" t="e">
        <f>+(CB17+CC17)/CB8</f>
        <v>#DIV/0!</v>
      </c>
      <c r="CE17" s="114"/>
      <c r="CF17" s="114"/>
      <c r="CG17" s="105" t="e">
        <f>+(CE17+CF17)/CE8</f>
        <v>#DIV/0!</v>
      </c>
      <c r="CH17" s="114"/>
      <c r="CI17" s="114"/>
      <c r="CJ17" s="105" t="e">
        <f>+(CH17+CI17)/CH8</f>
        <v>#DIV/0!</v>
      </c>
      <c r="CK17" s="114"/>
      <c r="CL17" s="114"/>
      <c r="CM17" s="105" t="e">
        <f>+(CK17+CL17)/CK8</f>
        <v>#DIV/0!</v>
      </c>
      <c r="CN17" s="114"/>
      <c r="CO17" s="114"/>
      <c r="CP17" s="105" t="e">
        <f>+(CN17+CO17)/CN8</f>
        <v>#DIV/0!</v>
      </c>
      <c r="CQ17" s="114"/>
      <c r="CR17" s="114"/>
      <c r="CS17" s="105" t="e">
        <f>+(CQ17+CR17)/CQ8</f>
        <v>#DIV/0!</v>
      </c>
      <c r="CT17" s="114"/>
      <c r="CU17" s="114"/>
      <c r="CV17" s="105" t="e">
        <f>+(CT17+CU17)/CT8</f>
        <v>#DIV/0!</v>
      </c>
      <c r="CW17" s="114"/>
      <c r="CX17" s="114"/>
      <c r="CY17" s="105" t="e">
        <f>+(CW17+CX17)/CW8</f>
        <v>#DIV/0!</v>
      </c>
      <c r="CZ17" s="114"/>
      <c r="DA17" s="114"/>
      <c r="DB17" s="105" t="e">
        <f>+(CZ17+DA17)/CZ8</f>
        <v>#DIV/0!</v>
      </c>
      <c r="DC17" s="114"/>
      <c r="DD17" s="114"/>
      <c r="DE17" s="105" t="e">
        <f>+(DC17+DD17)/DC8</f>
        <v>#DIV/0!</v>
      </c>
      <c r="DF17" s="114"/>
      <c r="DG17" s="114"/>
      <c r="DH17" s="105" t="e">
        <f>+(DF17+DG17)/DF8</f>
        <v>#DIV/0!</v>
      </c>
      <c r="DI17" s="114"/>
      <c r="DJ17" s="114"/>
      <c r="DK17" s="105" t="e">
        <f>+(DI17+DJ17)/DI8</f>
        <v>#DIV/0!</v>
      </c>
      <c r="DL17" s="114"/>
      <c r="DM17" s="114"/>
      <c r="DN17" s="105" t="e">
        <f>+(DL17+DM17)/DL8</f>
        <v>#DIV/0!</v>
      </c>
      <c r="DO17" s="114"/>
      <c r="DP17" s="114"/>
      <c r="DQ17" s="105" t="e">
        <f>+(DO17+DP17)/DO8</f>
        <v>#DIV/0!</v>
      </c>
      <c r="DR17" s="114"/>
      <c r="DS17" s="114"/>
      <c r="DT17" s="105" t="e">
        <f>+(DR17+DS17)/DR8</f>
        <v>#DIV/0!</v>
      </c>
      <c r="DU17" s="114"/>
      <c r="DV17" s="114"/>
      <c r="DW17" s="105" t="e">
        <f>+(DU17+DV17)/DU8</f>
        <v>#DIV/0!</v>
      </c>
      <c r="DX17" s="114"/>
      <c r="DY17" s="114"/>
      <c r="DZ17" s="105" t="e">
        <f>+(DX17+DY17)/DX8</f>
        <v>#DIV/0!</v>
      </c>
      <c r="EA17" s="114"/>
      <c r="EB17" s="114"/>
      <c r="EC17" s="105" t="e">
        <f>+(EA17+EB17)/EA8</f>
        <v>#DIV/0!</v>
      </c>
      <c r="ED17" s="114"/>
      <c r="EE17" s="114"/>
      <c r="EF17" s="105" t="e">
        <f>+(ED17+EE17)/ED8</f>
        <v>#DIV/0!</v>
      </c>
      <c r="EG17" s="114"/>
      <c r="EH17" s="114"/>
      <c r="EI17" s="105" t="e">
        <f>+(EG17+EH17)/EG8</f>
        <v>#DIV/0!</v>
      </c>
      <c r="EJ17" s="114"/>
      <c r="EK17" s="114"/>
      <c r="EL17" s="105" t="e">
        <f>+(EJ17+EK17)/EJ8</f>
        <v>#DIV/0!</v>
      </c>
      <c r="EM17" s="114"/>
      <c r="EN17" s="114"/>
      <c r="EO17" s="105" t="e">
        <f>+(EM17+EN17)/EM8</f>
        <v>#DIV/0!</v>
      </c>
      <c r="EP17" s="114"/>
      <c r="EQ17" s="114"/>
      <c r="ER17" s="105" t="e">
        <f>+(EP17+EQ17)/EP8</f>
        <v>#DIV/0!</v>
      </c>
      <c r="ES17" s="114"/>
      <c r="ET17" s="114"/>
      <c r="EU17" s="105" t="e">
        <f>+(ES17+ET17)/ES8</f>
        <v>#DIV/0!</v>
      </c>
      <c r="EV17" s="114"/>
      <c r="EW17" s="114"/>
      <c r="EX17" s="105" t="e">
        <f>+(EV17+EW17)/EV8</f>
        <v>#DIV/0!</v>
      </c>
      <c r="EY17" s="114"/>
      <c r="EZ17" s="114"/>
      <c r="FA17" s="105" t="e">
        <f>+(EY17+EZ17)/EY8</f>
        <v>#DIV/0!</v>
      </c>
      <c r="FB17" s="114"/>
      <c r="FC17" s="114"/>
      <c r="FD17" s="105" t="e">
        <f>+(FB17+FC17)/FB8</f>
        <v>#DIV/0!</v>
      </c>
      <c r="FE17" s="114"/>
      <c r="FF17" s="114"/>
      <c r="FG17" s="105" t="e">
        <f>+(FE17+FF17)/FE8</f>
        <v>#DIV/0!</v>
      </c>
      <c r="FH17" s="114"/>
      <c r="FI17" s="114"/>
      <c r="FJ17" s="105" t="e">
        <f>+(FH17+FI17)/FH8</f>
        <v>#DIV/0!</v>
      </c>
      <c r="FK17" s="114"/>
      <c r="FL17" s="114"/>
      <c r="FM17" s="105" t="e">
        <f>+(FK17+FL17)/FK8</f>
        <v>#DIV/0!</v>
      </c>
      <c r="FN17" s="114"/>
      <c r="FO17" s="114"/>
      <c r="FP17" s="105" t="e">
        <f>+(FN17+FO17)/FN8</f>
        <v>#DIV/0!</v>
      </c>
      <c r="FQ17" s="114"/>
      <c r="FR17" s="114"/>
      <c r="FS17" s="105" t="e">
        <f>+(FQ17+FR17)/FQ8</f>
        <v>#DIV/0!</v>
      </c>
      <c r="FT17" s="114"/>
      <c r="FU17" s="114"/>
      <c r="FV17" s="105" t="e">
        <f>+(FT17+FU17)/FT8</f>
        <v>#DIV/0!</v>
      </c>
      <c r="FW17" s="114"/>
      <c r="FX17" s="114"/>
      <c r="FY17" s="105" t="e">
        <f>+(FW17+FX17)/FW8</f>
        <v>#DIV/0!</v>
      </c>
      <c r="FZ17" s="7">
        <f>+B17+E17+H17+K17+N17+Q17+T17+W17+Z17+AC17+AF17+AI17+AL17+AO17+AR17+AU17+AX17+BA17+BD17+BG17+BJ17+BM17+BP17+BS17+BV17+BY17+CB17+CE17+CH17+CK17+CN17+CQ17+CT17+CW17+CZ17+DC17+DF17+DI17+DL17+DO17+DR17+DU17+DX17+EA17+ED17+EG17+EJ17+EM17+EP17+ES17+EV17+EY17+FB17+FE17+FH17+FK17+FN17+FQ17+FT17+FW17</f>
        <v>149</v>
      </c>
      <c r="GA17" s="7">
        <f>+C17+F17+I17+L17+O17+R17+U17+X17+AA17+AD17+AG17+AJ17+AM17+AP17+AS17+AV17+AY17+BB17+BE17+BH17+BK17+BN17+BQ17+BT17+BW17+BZ17+CC17+CF17+CI17+CL17+CO17+CR17+CU17+CX17+DA17+DD17+DG17+DJ17+DM17+DP17+DS17+DV17+DY17+EB17+EE17+EH17+EK17+EN17+EQ17+ET17+EW17+EZ17+FC17+FF17+FI17+FL17+FO17+FR17+FU17+FX17</f>
        <v>395</v>
      </c>
      <c r="GB17" s="2">
        <f>+FZ17/FZ8</f>
        <v>7.6398502794441884E-3</v>
      </c>
      <c r="GC17" s="7">
        <v>748</v>
      </c>
      <c r="GD17" s="7">
        <v>4228</v>
      </c>
      <c r="GE17" s="2">
        <f>+GC17/GC8</f>
        <v>2.123256757945891E-3</v>
      </c>
      <c r="GF17" s="7">
        <f>+FZ17+GC17</f>
        <v>897</v>
      </c>
      <c r="GG17" s="7">
        <f>+GA17+GD17</f>
        <v>4623</v>
      </c>
      <c r="GH17" s="2">
        <f>+GF17/GF8</f>
        <v>2.4126393252140981E-3</v>
      </c>
    </row>
    <row r="18" spans="1:190" s="3" customFormat="1" ht="24.75" customHeight="1">
      <c r="A18" s="6" t="s">
        <v>30</v>
      </c>
      <c r="B18" s="130"/>
      <c r="C18" s="130"/>
      <c r="D18" s="105">
        <f>+B18/B8</f>
        <v>0</v>
      </c>
      <c r="E18" s="130"/>
      <c r="F18" s="130"/>
      <c r="G18" s="105" t="e">
        <f>+E18/E8</f>
        <v>#DIV/0!</v>
      </c>
      <c r="H18" s="130"/>
      <c r="I18" s="130"/>
      <c r="J18" s="105">
        <f>+H18/H8</f>
        <v>0</v>
      </c>
      <c r="K18" s="130"/>
      <c r="L18" s="130"/>
      <c r="M18" s="105" t="e">
        <f>+K18/K8</f>
        <v>#DIV/0!</v>
      </c>
      <c r="N18" s="130"/>
      <c r="O18" s="130"/>
      <c r="P18" s="105">
        <f>+N18/N8</f>
        <v>0</v>
      </c>
      <c r="Q18" s="130"/>
      <c r="R18" s="130"/>
      <c r="S18" s="105">
        <f>+Q18/Q8</f>
        <v>0</v>
      </c>
      <c r="T18" s="130"/>
      <c r="U18" s="130"/>
      <c r="V18" s="105">
        <f>+T18/T8</f>
        <v>0</v>
      </c>
      <c r="W18" s="130"/>
      <c r="X18" s="130"/>
      <c r="Y18" s="105">
        <f>+W18/W8</f>
        <v>0</v>
      </c>
      <c r="Z18" s="130"/>
      <c r="AA18" s="130"/>
      <c r="AB18" s="105">
        <f>+Z18/Z8</f>
        <v>0</v>
      </c>
      <c r="AC18" s="130"/>
      <c r="AD18" s="130"/>
      <c r="AE18" s="105">
        <f>+AC18/AC8</f>
        <v>0</v>
      </c>
      <c r="AF18" s="130"/>
      <c r="AG18" s="130"/>
      <c r="AH18" s="105">
        <f>+AF18/AF8</f>
        <v>0</v>
      </c>
      <c r="AI18" s="130"/>
      <c r="AJ18" s="130"/>
      <c r="AK18" s="105">
        <f>+AI18/AI8</f>
        <v>0</v>
      </c>
      <c r="AL18" s="130"/>
      <c r="AM18" s="130"/>
      <c r="AN18" s="105">
        <f>+AL18/AL8</f>
        <v>0</v>
      </c>
      <c r="AO18" s="130"/>
      <c r="AP18" s="130"/>
      <c r="AQ18" s="105">
        <f>+AO18/AO8</f>
        <v>0</v>
      </c>
      <c r="AR18" s="130">
        <v>12</v>
      </c>
      <c r="AS18" s="130"/>
      <c r="AT18" s="105">
        <f>+AR18/AR8</f>
        <v>1.1928429423459244E-2</v>
      </c>
      <c r="AU18" s="130"/>
      <c r="AV18" s="130"/>
      <c r="AW18" s="105">
        <f>+AU18/AU8</f>
        <v>0</v>
      </c>
      <c r="AX18" s="130">
        <v>0</v>
      </c>
      <c r="AY18" s="130"/>
      <c r="AZ18" s="105">
        <f>+AX18/AX8</f>
        <v>0</v>
      </c>
      <c r="BA18" s="130">
        <v>0</v>
      </c>
      <c r="BB18" s="130"/>
      <c r="BC18" s="105">
        <f>+BA18/BA8</f>
        <v>0</v>
      </c>
      <c r="BD18" s="130">
        <v>0</v>
      </c>
      <c r="BE18" s="130"/>
      <c r="BF18" s="105">
        <f>+BD18/BD8</f>
        <v>0</v>
      </c>
      <c r="BG18" s="130">
        <v>0</v>
      </c>
      <c r="BH18" s="130"/>
      <c r="BI18" s="105">
        <f>+BG18/BG8</f>
        <v>0</v>
      </c>
      <c r="BJ18" s="130"/>
      <c r="BK18" s="130"/>
      <c r="BL18" s="105">
        <f>+BJ18/BJ8</f>
        <v>0</v>
      </c>
      <c r="BM18" s="130"/>
      <c r="BN18" s="130"/>
      <c r="BO18" s="105">
        <f>+BM18/BM8</f>
        <v>0</v>
      </c>
      <c r="BP18" s="130"/>
      <c r="BQ18" s="130"/>
      <c r="BR18" s="105">
        <f>+BP18/BP8</f>
        <v>0</v>
      </c>
      <c r="BS18" s="130"/>
      <c r="BT18" s="130"/>
      <c r="BU18" s="105">
        <f>+BS18/BS8</f>
        <v>0</v>
      </c>
      <c r="BV18" s="130"/>
      <c r="BW18" s="130"/>
      <c r="BX18" s="105" t="e">
        <f>+BV18/BV8</f>
        <v>#DIV/0!</v>
      </c>
      <c r="BY18" s="130"/>
      <c r="BZ18" s="130"/>
      <c r="CA18" s="105" t="e">
        <f>+BY18/BY8</f>
        <v>#DIV/0!</v>
      </c>
      <c r="CB18" s="130"/>
      <c r="CC18" s="130"/>
      <c r="CD18" s="105" t="e">
        <f>+CB18/CB8</f>
        <v>#DIV/0!</v>
      </c>
      <c r="CE18" s="130"/>
      <c r="CF18" s="130"/>
      <c r="CG18" s="105" t="e">
        <f>+CE18/CE8</f>
        <v>#DIV/0!</v>
      </c>
      <c r="CH18" s="130"/>
      <c r="CI18" s="130"/>
      <c r="CJ18" s="105" t="e">
        <f>+CH18/CH8</f>
        <v>#DIV/0!</v>
      </c>
      <c r="CK18" s="130"/>
      <c r="CL18" s="130"/>
      <c r="CM18" s="105" t="e">
        <f>+CK18/CK8</f>
        <v>#DIV/0!</v>
      </c>
      <c r="CN18" s="130"/>
      <c r="CO18" s="130"/>
      <c r="CP18" s="105" t="e">
        <f>+CN18/CN8</f>
        <v>#DIV/0!</v>
      </c>
      <c r="CQ18" s="130"/>
      <c r="CR18" s="130"/>
      <c r="CS18" s="105" t="e">
        <f>+CQ18/CQ8</f>
        <v>#DIV/0!</v>
      </c>
      <c r="CT18" s="130"/>
      <c r="CU18" s="130"/>
      <c r="CV18" s="105" t="e">
        <f>+CT18/CT8</f>
        <v>#DIV/0!</v>
      </c>
      <c r="CW18" s="130"/>
      <c r="CX18" s="130"/>
      <c r="CY18" s="105" t="e">
        <f>+CW18/CW8</f>
        <v>#DIV/0!</v>
      </c>
      <c r="CZ18" s="130"/>
      <c r="DA18" s="130"/>
      <c r="DB18" s="105" t="e">
        <f>+CZ18/CZ8</f>
        <v>#DIV/0!</v>
      </c>
      <c r="DC18" s="130"/>
      <c r="DD18" s="130"/>
      <c r="DE18" s="105" t="e">
        <f>+DC18/DC8</f>
        <v>#DIV/0!</v>
      </c>
      <c r="DF18" s="130"/>
      <c r="DG18" s="130"/>
      <c r="DH18" s="105" t="e">
        <f>+DF18/DF8</f>
        <v>#DIV/0!</v>
      </c>
      <c r="DI18" s="130"/>
      <c r="DJ18" s="130"/>
      <c r="DK18" s="105" t="e">
        <f>+DI18/DI8</f>
        <v>#DIV/0!</v>
      </c>
      <c r="DL18" s="130"/>
      <c r="DM18" s="130"/>
      <c r="DN18" s="105" t="e">
        <f>+DL18/DL8</f>
        <v>#DIV/0!</v>
      </c>
      <c r="DO18" s="130"/>
      <c r="DP18" s="130"/>
      <c r="DQ18" s="105" t="e">
        <f>+DO18/DO8</f>
        <v>#DIV/0!</v>
      </c>
      <c r="DR18" s="130"/>
      <c r="DS18" s="130"/>
      <c r="DT18" s="105" t="e">
        <f>+DR18/DR8</f>
        <v>#DIV/0!</v>
      </c>
      <c r="DU18" s="130"/>
      <c r="DV18" s="130"/>
      <c r="DW18" s="105" t="e">
        <f>+DU18/DU8</f>
        <v>#DIV/0!</v>
      </c>
      <c r="DX18" s="130"/>
      <c r="DY18" s="130"/>
      <c r="DZ18" s="105" t="e">
        <f>+DX18/DX8</f>
        <v>#DIV/0!</v>
      </c>
      <c r="EA18" s="130"/>
      <c r="EB18" s="130"/>
      <c r="EC18" s="105" t="e">
        <f>+EA18/EA8</f>
        <v>#DIV/0!</v>
      </c>
      <c r="ED18" s="130"/>
      <c r="EE18" s="130"/>
      <c r="EF18" s="105" t="e">
        <f>+ED18/ED8</f>
        <v>#DIV/0!</v>
      </c>
      <c r="EG18" s="130"/>
      <c r="EH18" s="130"/>
      <c r="EI18" s="105" t="e">
        <f>+EG18/EG8</f>
        <v>#DIV/0!</v>
      </c>
      <c r="EJ18" s="130"/>
      <c r="EK18" s="130"/>
      <c r="EL18" s="105" t="e">
        <f>+EJ18/EJ8</f>
        <v>#DIV/0!</v>
      </c>
      <c r="EM18" s="130"/>
      <c r="EN18" s="130"/>
      <c r="EO18" s="105" t="e">
        <f>+EM18/EM8</f>
        <v>#DIV/0!</v>
      </c>
      <c r="EP18" s="130"/>
      <c r="EQ18" s="130"/>
      <c r="ER18" s="105" t="e">
        <f>+EP18/EP8</f>
        <v>#DIV/0!</v>
      </c>
      <c r="ES18" s="130"/>
      <c r="ET18" s="130"/>
      <c r="EU18" s="105" t="e">
        <f>+ES18/ES8</f>
        <v>#DIV/0!</v>
      </c>
      <c r="EV18" s="130"/>
      <c r="EW18" s="130"/>
      <c r="EX18" s="105" t="e">
        <f>+EV18/EV8</f>
        <v>#DIV/0!</v>
      </c>
      <c r="EY18" s="130"/>
      <c r="EZ18" s="130"/>
      <c r="FA18" s="105" t="e">
        <f>+EY18/EY8</f>
        <v>#DIV/0!</v>
      </c>
      <c r="FB18" s="130"/>
      <c r="FC18" s="130"/>
      <c r="FD18" s="105" t="e">
        <f>+FB18/FB8</f>
        <v>#DIV/0!</v>
      </c>
      <c r="FE18" s="130"/>
      <c r="FF18" s="130"/>
      <c r="FG18" s="105" t="e">
        <f>+FE18/FE8</f>
        <v>#DIV/0!</v>
      </c>
      <c r="FH18" s="130"/>
      <c r="FI18" s="130"/>
      <c r="FJ18" s="105" t="e">
        <f>+FH18/FH8</f>
        <v>#DIV/0!</v>
      </c>
      <c r="FK18" s="130"/>
      <c r="FL18" s="130"/>
      <c r="FM18" s="105" t="e">
        <f>+FK18/FK8</f>
        <v>#DIV/0!</v>
      </c>
      <c r="FN18" s="130"/>
      <c r="FO18" s="130"/>
      <c r="FP18" s="105" t="e">
        <f>+FN18/FN8</f>
        <v>#DIV/0!</v>
      </c>
      <c r="FQ18" s="130"/>
      <c r="FR18" s="130"/>
      <c r="FS18" s="105" t="e">
        <f>+FQ18/FQ8</f>
        <v>#DIV/0!</v>
      </c>
      <c r="FT18" s="130"/>
      <c r="FU18" s="130"/>
      <c r="FV18" s="105" t="e">
        <f>+FT18/FT8</f>
        <v>#DIV/0!</v>
      </c>
      <c r="FW18" s="130"/>
      <c r="FX18" s="130"/>
      <c r="FY18" s="105" t="e">
        <f>+FW18/FW8</f>
        <v>#DIV/0!</v>
      </c>
      <c r="FZ18" s="154">
        <f>+B18+E18+H18+K18+N18+Q18+T18+W18+Z18+AC18+AF18+AI18+AL18+AO18+AR18+AU18+AX18+BA18+BD18+BG18+BJ18+BM18+BP18+BS18+BV18+BY18+CB18+CE18+CH18+CK18+CN18+CQ18+CT18+CW18+CZ18+DC18+DF18+DI18+DL18+DO18+DR18+DU18+DX18+EA18+ED18+EG18+EJ18+EM18+EP18+ES18+EV18+EY18+FB18+FE18+FH18+FK18+FN18+FQ18+FT18+FW18</f>
        <v>12</v>
      </c>
      <c r="GA18" s="154"/>
      <c r="GB18" s="2">
        <f>+FZ18/FZ8</f>
        <v>6.1528995539147826E-4</v>
      </c>
      <c r="GC18" s="154">
        <v>727</v>
      </c>
      <c r="GD18" s="154"/>
      <c r="GE18" s="2">
        <f>+GC18/GC8</f>
        <v>2.0636466083244153E-3</v>
      </c>
      <c r="GF18" s="154">
        <f>+FZ18+GC18</f>
        <v>739</v>
      </c>
      <c r="GG18" s="154"/>
      <c r="GH18" s="2">
        <f>+GF18/GF8</f>
        <v>1.987670525455093E-3</v>
      </c>
    </row>
    <row r="19" spans="1:190" s="3" customFormat="1" ht="24.75" customHeight="1">
      <c r="A19" s="5" t="s">
        <v>6</v>
      </c>
      <c r="B19" s="130">
        <v>0</v>
      </c>
      <c r="C19" s="130"/>
      <c r="D19" s="130"/>
      <c r="E19" s="130"/>
      <c r="F19" s="130"/>
      <c r="G19" s="130"/>
      <c r="H19" s="130">
        <v>0</v>
      </c>
      <c r="I19" s="130"/>
      <c r="J19" s="130"/>
      <c r="K19" s="130"/>
      <c r="L19" s="130"/>
      <c r="M19" s="130"/>
      <c r="N19" s="130">
        <v>0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>
        <v>0</v>
      </c>
      <c r="AG19" s="130"/>
      <c r="AH19" s="130"/>
      <c r="AI19" s="130"/>
      <c r="AJ19" s="130"/>
      <c r="AK19" s="130"/>
      <c r="AL19" s="130">
        <v>0</v>
      </c>
      <c r="AM19" s="130"/>
      <c r="AN19" s="130"/>
      <c r="AO19" s="130"/>
      <c r="AP19" s="130"/>
      <c r="AQ19" s="130"/>
      <c r="AR19" s="130">
        <v>0</v>
      </c>
      <c r="AS19" s="130"/>
      <c r="AT19" s="130"/>
      <c r="AU19" s="130"/>
      <c r="AV19" s="130"/>
      <c r="AW19" s="130"/>
      <c r="AX19" s="130">
        <v>0</v>
      </c>
      <c r="AY19" s="130"/>
      <c r="AZ19" s="130"/>
      <c r="BA19" s="130">
        <v>0</v>
      </c>
      <c r="BB19" s="130"/>
      <c r="BC19" s="130"/>
      <c r="BD19" s="130">
        <v>0</v>
      </c>
      <c r="BE19" s="130"/>
      <c r="BF19" s="130"/>
      <c r="BG19" s="130">
        <v>0</v>
      </c>
      <c r="BH19" s="130"/>
      <c r="BI19" s="130"/>
      <c r="BJ19" s="130">
        <v>0</v>
      </c>
      <c r="BK19" s="130"/>
      <c r="BL19" s="130"/>
      <c r="BM19" s="130"/>
      <c r="BN19" s="130"/>
      <c r="BO19" s="130"/>
      <c r="BP19" s="130">
        <v>0</v>
      </c>
      <c r="BQ19" s="130"/>
      <c r="BR19" s="130"/>
      <c r="BS19" s="130"/>
      <c r="BT19" s="130"/>
      <c r="BU19" s="130"/>
      <c r="BV19" s="130">
        <v>0</v>
      </c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>
        <v>0</v>
      </c>
      <c r="CO19" s="130"/>
      <c r="CP19" s="130"/>
      <c r="CQ19" s="130"/>
      <c r="CR19" s="130"/>
      <c r="CS19" s="130"/>
      <c r="CT19" s="130">
        <v>0</v>
      </c>
      <c r="CU19" s="130"/>
      <c r="CV19" s="130"/>
      <c r="CW19" s="130"/>
      <c r="CX19" s="130"/>
      <c r="CY19" s="130"/>
      <c r="CZ19" s="130">
        <v>0</v>
      </c>
      <c r="DA19" s="130"/>
      <c r="DB19" s="130"/>
      <c r="DC19" s="130"/>
      <c r="DD19" s="130"/>
      <c r="DE19" s="130"/>
      <c r="DF19" s="130"/>
      <c r="DG19" s="130"/>
      <c r="DH19" s="130"/>
      <c r="DI19" s="130"/>
      <c r="DJ19" s="130"/>
      <c r="DK19" s="130"/>
      <c r="DL19" s="130"/>
      <c r="DM19" s="130"/>
      <c r="DN19" s="130"/>
      <c r="DO19" s="130"/>
      <c r="DP19" s="130"/>
      <c r="DQ19" s="130"/>
      <c r="DR19" s="130">
        <v>0</v>
      </c>
      <c r="DS19" s="130"/>
      <c r="DT19" s="130"/>
      <c r="DU19" s="130"/>
      <c r="DV19" s="130"/>
      <c r="DW19" s="130"/>
      <c r="DX19" s="130">
        <v>0</v>
      </c>
      <c r="DY19" s="130"/>
      <c r="DZ19" s="130"/>
      <c r="EA19" s="130"/>
      <c r="EB19" s="130"/>
      <c r="EC19" s="130"/>
      <c r="ED19" s="130">
        <v>0</v>
      </c>
      <c r="EE19" s="130"/>
      <c r="EF19" s="130"/>
      <c r="EG19" s="130"/>
      <c r="EH19" s="130"/>
      <c r="EI19" s="130"/>
      <c r="EJ19" s="130"/>
      <c r="EK19" s="130"/>
      <c r="EL19" s="130"/>
      <c r="EM19" s="130"/>
      <c r="EN19" s="130"/>
      <c r="EO19" s="130"/>
      <c r="EP19" s="130"/>
      <c r="EQ19" s="130"/>
      <c r="ER19" s="130"/>
      <c r="ES19" s="130"/>
      <c r="ET19" s="130"/>
      <c r="EU19" s="130"/>
      <c r="EV19" s="130">
        <v>0</v>
      </c>
      <c r="EW19" s="130"/>
      <c r="EX19" s="130"/>
      <c r="EY19" s="130"/>
      <c r="EZ19" s="130"/>
      <c r="FA19" s="130"/>
      <c r="FB19" s="130">
        <v>0</v>
      </c>
      <c r="FC19" s="130"/>
      <c r="FD19" s="130"/>
      <c r="FE19" s="130"/>
      <c r="FF19" s="130"/>
      <c r="FG19" s="130"/>
      <c r="FH19" s="130">
        <v>0</v>
      </c>
      <c r="FI19" s="130"/>
      <c r="FJ19" s="130"/>
      <c r="FK19" s="130"/>
      <c r="FL19" s="130"/>
      <c r="FM19" s="130"/>
      <c r="FN19" s="130"/>
      <c r="FO19" s="130"/>
      <c r="FP19" s="130"/>
      <c r="FQ19" s="130"/>
      <c r="FR19" s="130"/>
      <c r="FS19" s="130"/>
      <c r="FT19" s="130"/>
      <c r="FU19" s="130"/>
      <c r="FV19" s="130"/>
      <c r="FW19" s="130"/>
      <c r="FX19" s="130"/>
      <c r="FY19" s="130"/>
      <c r="FZ19" s="154"/>
      <c r="GA19" s="154"/>
      <c r="GB19" s="154"/>
      <c r="GC19" s="154"/>
      <c r="GD19" s="154"/>
      <c r="GE19" s="154"/>
      <c r="GF19" s="154"/>
      <c r="GG19" s="154"/>
      <c r="GH19" s="154"/>
    </row>
    <row r="20" spans="1:190" s="3" customFormat="1" ht="24.75" customHeight="1">
      <c r="A20" s="5" t="s">
        <v>7</v>
      </c>
      <c r="B20" s="152">
        <v>0</v>
      </c>
      <c r="C20" s="152"/>
      <c r="D20" s="21">
        <f>+B20/B8</f>
        <v>0</v>
      </c>
      <c r="E20" s="152"/>
      <c r="F20" s="152"/>
      <c r="G20" s="21" t="e">
        <f>+E20/E8</f>
        <v>#DIV/0!</v>
      </c>
      <c r="H20" s="152">
        <v>0</v>
      </c>
      <c r="I20" s="152"/>
      <c r="J20" s="21">
        <f>+H20/H8</f>
        <v>0</v>
      </c>
      <c r="K20" s="152"/>
      <c r="L20" s="152"/>
      <c r="M20" s="21" t="e">
        <f>+K20/K8</f>
        <v>#DIV/0!</v>
      </c>
      <c r="N20" s="152">
        <v>0</v>
      </c>
      <c r="O20" s="152"/>
      <c r="P20" s="21">
        <f>+N20/N8</f>
        <v>0</v>
      </c>
      <c r="Q20" s="152"/>
      <c r="R20" s="152"/>
      <c r="S20" s="21">
        <f>+Q20/Q8</f>
        <v>0</v>
      </c>
      <c r="T20" s="152"/>
      <c r="U20" s="152"/>
      <c r="V20" s="21">
        <f>+T20/T8</f>
        <v>0</v>
      </c>
      <c r="W20" s="152"/>
      <c r="X20" s="152"/>
      <c r="Y20" s="21">
        <f>+W20/W8</f>
        <v>0</v>
      </c>
      <c r="Z20" s="152"/>
      <c r="AA20" s="152"/>
      <c r="AB20" s="21">
        <f>+Z20/Z8</f>
        <v>0</v>
      </c>
      <c r="AC20" s="152"/>
      <c r="AD20" s="152"/>
      <c r="AE20" s="21">
        <f>+AC20/AC8</f>
        <v>0</v>
      </c>
      <c r="AF20" s="152">
        <v>0</v>
      </c>
      <c r="AG20" s="152"/>
      <c r="AH20" s="21">
        <f>+AF20/AF8</f>
        <v>0</v>
      </c>
      <c r="AI20" s="152">
        <v>15</v>
      </c>
      <c r="AJ20" s="152"/>
      <c r="AK20" s="21">
        <f>+AI20/AI8</f>
        <v>1.5576323987538941E-2</v>
      </c>
      <c r="AL20" s="152">
        <v>0</v>
      </c>
      <c r="AM20" s="152"/>
      <c r="AN20" s="21">
        <f>+AL20/AL8</f>
        <v>0</v>
      </c>
      <c r="AO20" s="152">
        <v>15</v>
      </c>
      <c r="AP20" s="152"/>
      <c r="AQ20" s="21">
        <f>+AO20/AO8</f>
        <v>1.4577259475218658E-2</v>
      </c>
      <c r="AR20" s="152">
        <v>19</v>
      </c>
      <c r="AS20" s="152"/>
      <c r="AT20" s="21">
        <f>+AR20/AR8</f>
        <v>1.8886679920477135E-2</v>
      </c>
      <c r="AU20" s="152">
        <v>13</v>
      </c>
      <c r="AV20" s="152"/>
      <c r="AW20" s="21">
        <f>+AU20/AU8</f>
        <v>1.146384479717813E-2</v>
      </c>
      <c r="AX20" s="152">
        <v>9</v>
      </c>
      <c r="AY20" s="152"/>
      <c r="AZ20" s="21">
        <f>+AX20/AX8</f>
        <v>7.9575596816976128E-3</v>
      </c>
      <c r="BA20" s="152">
        <v>0</v>
      </c>
      <c r="BB20" s="152"/>
      <c r="BC20" s="21">
        <f>+BA20/BA8</f>
        <v>0</v>
      </c>
      <c r="BD20" s="152">
        <v>0</v>
      </c>
      <c r="BE20" s="152"/>
      <c r="BF20" s="21">
        <f>+BD20/BD8</f>
        <v>0</v>
      </c>
      <c r="BG20" s="152">
        <v>2</v>
      </c>
      <c r="BH20" s="152"/>
      <c r="BI20" s="21">
        <f>+BG20/BG8</f>
        <v>1.7256255392579811E-3</v>
      </c>
      <c r="BJ20" s="152">
        <v>0</v>
      </c>
      <c r="BK20" s="152"/>
      <c r="BL20" s="21">
        <f>+BJ20/BJ8</f>
        <v>0</v>
      </c>
      <c r="BM20" s="152">
        <v>6</v>
      </c>
      <c r="BN20" s="152"/>
      <c r="BO20" s="21">
        <f>+BM20/BM8</f>
        <v>5.1948051948051948E-3</v>
      </c>
      <c r="BP20" s="152">
        <v>0</v>
      </c>
      <c r="BQ20" s="152"/>
      <c r="BR20" s="21">
        <f>+BP20/BP8</f>
        <v>0</v>
      </c>
      <c r="BS20" s="152"/>
      <c r="BT20" s="152"/>
      <c r="BU20" s="21">
        <f>+BS20/BS8</f>
        <v>0</v>
      </c>
      <c r="BV20" s="152">
        <v>0</v>
      </c>
      <c r="BW20" s="152"/>
      <c r="BX20" s="21" t="e">
        <f>+BV20/BV8</f>
        <v>#DIV/0!</v>
      </c>
      <c r="BY20" s="152"/>
      <c r="BZ20" s="152"/>
      <c r="CA20" s="21" t="e">
        <f>+BY20/BY8</f>
        <v>#DIV/0!</v>
      </c>
      <c r="CB20" s="152"/>
      <c r="CC20" s="152"/>
      <c r="CD20" s="21" t="e">
        <f>+CB20/CB8</f>
        <v>#DIV/0!</v>
      </c>
      <c r="CE20" s="152"/>
      <c r="CF20" s="152"/>
      <c r="CG20" s="21" t="e">
        <f>+CE20/CE8</f>
        <v>#DIV/0!</v>
      </c>
      <c r="CH20" s="152"/>
      <c r="CI20" s="152"/>
      <c r="CJ20" s="21" t="e">
        <f>+CH20/CH8</f>
        <v>#DIV/0!</v>
      </c>
      <c r="CK20" s="152"/>
      <c r="CL20" s="152"/>
      <c r="CM20" s="21" t="e">
        <f>+CK20/CK8</f>
        <v>#DIV/0!</v>
      </c>
      <c r="CN20" s="152">
        <v>0</v>
      </c>
      <c r="CO20" s="152"/>
      <c r="CP20" s="21" t="e">
        <f>+CN20/CN8</f>
        <v>#DIV/0!</v>
      </c>
      <c r="CQ20" s="152"/>
      <c r="CR20" s="152"/>
      <c r="CS20" s="21" t="e">
        <f>+CQ20/CQ8</f>
        <v>#DIV/0!</v>
      </c>
      <c r="CT20" s="152">
        <v>0</v>
      </c>
      <c r="CU20" s="152"/>
      <c r="CV20" s="21" t="e">
        <f>+CT20/CT8</f>
        <v>#DIV/0!</v>
      </c>
      <c r="CW20" s="152"/>
      <c r="CX20" s="152"/>
      <c r="CY20" s="21" t="e">
        <f>+CW20/CW8</f>
        <v>#DIV/0!</v>
      </c>
      <c r="CZ20" s="152">
        <v>0</v>
      </c>
      <c r="DA20" s="152"/>
      <c r="DB20" s="21" t="e">
        <f>+CZ20/CZ8</f>
        <v>#DIV/0!</v>
      </c>
      <c r="DC20" s="152"/>
      <c r="DD20" s="152"/>
      <c r="DE20" s="21" t="e">
        <f>+DC20/DC8</f>
        <v>#DIV/0!</v>
      </c>
      <c r="DF20" s="152"/>
      <c r="DG20" s="152"/>
      <c r="DH20" s="21" t="e">
        <f>+DF20/DF8</f>
        <v>#DIV/0!</v>
      </c>
      <c r="DI20" s="152"/>
      <c r="DJ20" s="152"/>
      <c r="DK20" s="21" t="e">
        <f>+DI20/DI8</f>
        <v>#DIV/0!</v>
      </c>
      <c r="DL20" s="152"/>
      <c r="DM20" s="152"/>
      <c r="DN20" s="21" t="e">
        <f>+DL20/DL8</f>
        <v>#DIV/0!</v>
      </c>
      <c r="DO20" s="152"/>
      <c r="DP20" s="152"/>
      <c r="DQ20" s="21" t="e">
        <f>+DO20/DO8</f>
        <v>#DIV/0!</v>
      </c>
      <c r="DR20" s="152">
        <v>0</v>
      </c>
      <c r="DS20" s="152"/>
      <c r="DT20" s="21" t="e">
        <f>+DR20/DR8</f>
        <v>#DIV/0!</v>
      </c>
      <c r="DU20" s="152"/>
      <c r="DV20" s="152"/>
      <c r="DW20" s="21" t="e">
        <f>+DU20/DU8</f>
        <v>#DIV/0!</v>
      </c>
      <c r="DX20" s="152">
        <v>0</v>
      </c>
      <c r="DY20" s="152"/>
      <c r="DZ20" s="21" t="e">
        <f>+DX20/DX8</f>
        <v>#DIV/0!</v>
      </c>
      <c r="EA20" s="152"/>
      <c r="EB20" s="152"/>
      <c r="EC20" s="21" t="e">
        <f>+EA20/EA8</f>
        <v>#DIV/0!</v>
      </c>
      <c r="ED20" s="152">
        <v>0</v>
      </c>
      <c r="EE20" s="152"/>
      <c r="EF20" s="21" t="e">
        <f>+ED20/ED8</f>
        <v>#DIV/0!</v>
      </c>
      <c r="EG20" s="152"/>
      <c r="EH20" s="152"/>
      <c r="EI20" s="21" t="e">
        <f>+EG20/EG8</f>
        <v>#DIV/0!</v>
      </c>
      <c r="EJ20" s="152"/>
      <c r="EK20" s="152"/>
      <c r="EL20" s="21" t="e">
        <f>+EJ20/EJ8</f>
        <v>#DIV/0!</v>
      </c>
      <c r="EM20" s="152"/>
      <c r="EN20" s="152"/>
      <c r="EO20" s="21" t="e">
        <f>+EM20/EM8</f>
        <v>#DIV/0!</v>
      </c>
      <c r="EP20" s="152"/>
      <c r="EQ20" s="152"/>
      <c r="ER20" s="21" t="e">
        <f>+EP20/EP8</f>
        <v>#DIV/0!</v>
      </c>
      <c r="ES20" s="152"/>
      <c r="ET20" s="152"/>
      <c r="EU20" s="21" t="e">
        <f>+ES20/ES8</f>
        <v>#DIV/0!</v>
      </c>
      <c r="EV20" s="152">
        <v>0</v>
      </c>
      <c r="EW20" s="152"/>
      <c r="EX20" s="21" t="e">
        <f>+EV20/EV8</f>
        <v>#DIV/0!</v>
      </c>
      <c r="EY20" s="152"/>
      <c r="EZ20" s="152"/>
      <c r="FA20" s="21" t="e">
        <f>+EY20/EY8</f>
        <v>#DIV/0!</v>
      </c>
      <c r="FB20" s="152">
        <v>0</v>
      </c>
      <c r="FC20" s="152"/>
      <c r="FD20" s="21" t="e">
        <f>+FB20/FB8</f>
        <v>#DIV/0!</v>
      </c>
      <c r="FE20" s="152"/>
      <c r="FF20" s="152"/>
      <c r="FG20" s="21" t="e">
        <f>+FE20/FE8</f>
        <v>#DIV/0!</v>
      </c>
      <c r="FH20" s="152">
        <v>0</v>
      </c>
      <c r="FI20" s="152"/>
      <c r="FJ20" s="21" t="e">
        <f>+FH20/FH8</f>
        <v>#DIV/0!</v>
      </c>
      <c r="FK20" s="152"/>
      <c r="FL20" s="152"/>
      <c r="FM20" s="21" t="e">
        <f>+FK20/FK8</f>
        <v>#DIV/0!</v>
      </c>
      <c r="FN20" s="152"/>
      <c r="FO20" s="152"/>
      <c r="FP20" s="21" t="e">
        <f>+FN20/FN8</f>
        <v>#DIV/0!</v>
      </c>
      <c r="FQ20" s="152"/>
      <c r="FR20" s="152"/>
      <c r="FS20" s="21" t="e">
        <f>+FQ20/FQ8</f>
        <v>#DIV/0!</v>
      </c>
      <c r="FT20" s="152"/>
      <c r="FU20" s="152"/>
      <c r="FV20" s="21" t="e">
        <f>+FT20/FT8</f>
        <v>#DIV/0!</v>
      </c>
      <c r="FW20" s="152"/>
      <c r="FX20" s="152"/>
      <c r="FY20" s="21" t="e">
        <f>+FW20/FW8</f>
        <v>#DIV/0!</v>
      </c>
      <c r="FZ20" s="154">
        <f>+B20+E20+H20+K20+N20+Q20+T20+W20+Z20+AC20+AF20+AI20+AL20+AO20+AR20+AU20+AX20+BA20+BD20+BG20+BJ20+BM20+BP20+BS20+BV20+BY20+CB20+CE20+CH20+CK20+CN20+CQ20+CT20+CW20+CZ20+DC20+DF20+DI20+DL20+DO20+DR20+DU20+DX20+EA20+ED20+EG20+EJ20+EM20+EP20+ES20+EV20+EY20+FB20+FE20+FH20+FK20+FN20+FQ20+FT20+FW20</f>
        <v>79</v>
      </c>
      <c r="GA20" s="154"/>
      <c r="GB20" s="2">
        <f>+FZ20/FZ8</f>
        <v>4.050658872993898E-3</v>
      </c>
      <c r="GC20" s="154">
        <v>743</v>
      </c>
      <c r="GD20" s="154"/>
      <c r="GE20" s="2">
        <f>+GC20/GC8</f>
        <v>2.109063865178873E-3</v>
      </c>
      <c r="GF20" s="154">
        <f>+FZ20+GC20</f>
        <v>822</v>
      </c>
      <c r="GG20" s="154"/>
      <c r="GH20" s="2">
        <f>+GF20/GF8</f>
        <v>2.2109136291259628E-3</v>
      </c>
    </row>
    <row r="21" spans="1:190" s="3" customFormat="1" ht="24.75" customHeight="1">
      <c r="A21" s="55" t="s">
        <v>24</v>
      </c>
      <c r="B21" s="164">
        <f>+B8+E8</f>
        <v>257</v>
      </c>
      <c r="C21" s="164"/>
      <c r="D21" s="164">
        <f>+C8+F8</f>
        <v>0</v>
      </c>
      <c r="E21" s="164"/>
      <c r="F21" s="163">
        <f>+D8+G8</f>
        <v>249</v>
      </c>
      <c r="G21" s="163"/>
      <c r="H21" s="164">
        <f>+H8+K8</f>
        <v>420</v>
      </c>
      <c r="I21" s="164"/>
      <c r="J21" s="164">
        <f>+I8+L8</f>
        <v>0</v>
      </c>
      <c r="K21" s="164"/>
      <c r="L21" s="163">
        <f>+J8+M8</f>
        <v>414</v>
      </c>
      <c r="M21" s="163"/>
      <c r="N21" s="164">
        <f>+N8+Q8</f>
        <v>815</v>
      </c>
      <c r="O21" s="164"/>
      <c r="P21" s="164">
        <f>+O8+R8</f>
        <v>177</v>
      </c>
      <c r="Q21" s="164"/>
      <c r="R21" s="163">
        <f>+P8+S8</f>
        <v>633</v>
      </c>
      <c r="S21" s="163"/>
      <c r="T21" s="164">
        <f>+T8+W8</f>
        <v>1431</v>
      </c>
      <c r="U21" s="164"/>
      <c r="V21" s="164">
        <f>+U8+X8</f>
        <v>0</v>
      </c>
      <c r="W21" s="164"/>
      <c r="X21" s="163">
        <f>+V8+Y8</f>
        <v>1420</v>
      </c>
      <c r="Y21" s="163"/>
      <c r="Z21" s="164">
        <f>+Z8+AC8</f>
        <v>1901</v>
      </c>
      <c r="AA21" s="164"/>
      <c r="AB21" s="164">
        <f>+AA8+AD8</f>
        <v>0</v>
      </c>
      <c r="AC21" s="164"/>
      <c r="AD21" s="163">
        <f>+AB8+AE8</f>
        <v>1886</v>
      </c>
      <c r="AE21" s="163"/>
      <c r="AF21" s="164">
        <f>+AF8+AI8</f>
        <v>1838</v>
      </c>
      <c r="AG21" s="164"/>
      <c r="AH21" s="164">
        <f>+AG8+AJ8</f>
        <v>0</v>
      </c>
      <c r="AI21" s="164"/>
      <c r="AJ21" s="163">
        <f>+AH8+AK8</f>
        <v>1824</v>
      </c>
      <c r="AK21" s="163"/>
      <c r="AL21" s="164">
        <f>+AL8+AO8</f>
        <v>1947</v>
      </c>
      <c r="AM21" s="164"/>
      <c r="AN21" s="164">
        <f>+AM8+AP8</f>
        <v>0</v>
      </c>
      <c r="AO21" s="164"/>
      <c r="AP21" s="163">
        <f>+AN8+AQ8</f>
        <v>1936</v>
      </c>
      <c r="AQ21" s="163"/>
      <c r="AR21" s="164">
        <f>+AR8+AU8</f>
        <v>2140</v>
      </c>
      <c r="AS21" s="164"/>
      <c r="AT21" s="164">
        <f>+AS8+AV8</f>
        <v>0</v>
      </c>
      <c r="AU21" s="164"/>
      <c r="AV21" s="163">
        <f>+AT8+AW8</f>
        <v>2128</v>
      </c>
      <c r="AW21" s="163"/>
      <c r="AX21" s="164">
        <f>+AX8+BA8</f>
        <v>2264</v>
      </c>
      <c r="AY21" s="164"/>
      <c r="AZ21" s="164">
        <f>+AY8+BB8</f>
        <v>0</v>
      </c>
      <c r="BA21" s="164"/>
      <c r="BB21" s="163">
        <f>+AZ8+BC8</f>
        <v>2236</v>
      </c>
      <c r="BC21" s="163"/>
      <c r="BD21" s="164">
        <f>+BD8+BG8</f>
        <v>2274</v>
      </c>
      <c r="BE21" s="164"/>
      <c r="BF21" s="164">
        <f>+BE8+BH8</f>
        <v>0</v>
      </c>
      <c r="BG21" s="164"/>
      <c r="BH21" s="163">
        <f>+BF8+BI8</f>
        <v>2257</v>
      </c>
      <c r="BI21" s="163"/>
      <c r="BJ21" s="164">
        <f>+BJ8+BM8</f>
        <v>2255</v>
      </c>
      <c r="BK21" s="164"/>
      <c r="BL21" s="164">
        <f>+BK8+BN8</f>
        <v>0</v>
      </c>
      <c r="BM21" s="164"/>
      <c r="BN21" s="163">
        <f>+BL8+BO8</f>
        <v>2243</v>
      </c>
      <c r="BO21" s="163"/>
      <c r="BP21" s="164">
        <f>+BP8+BS8</f>
        <v>1961</v>
      </c>
      <c r="BQ21" s="164"/>
      <c r="BR21" s="164">
        <f>+BQ8+BT8</f>
        <v>0</v>
      </c>
      <c r="BS21" s="164"/>
      <c r="BT21" s="163">
        <f>+BR8+BU8</f>
        <v>1945</v>
      </c>
      <c r="BU21" s="163"/>
      <c r="BV21" s="164">
        <f>+BV8+BY8</f>
        <v>0</v>
      </c>
      <c r="BW21" s="164"/>
      <c r="BX21" s="164">
        <f>+BW8+BZ8</f>
        <v>0</v>
      </c>
      <c r="BY21" s="164"/>
      <c r="BZ21" s="163">
        <f>+BX8+CA8</f>
        <v>0</v>
      </c>
      <c r="CA21" s="163"/>
      <c r="CB21" s="164">
        <f>+CB8+CE8</f>
        <v>0</v>
      </c>
      <c r="CC21" s="164"/>
      <c r="CD21" s="164">
        <f>+CC8+CF8</f>
        <v>0</v>
      </c>
      <c r="CE21" s="164"/>
      <c r="CF21" s="163">
        <f>+CD8+CG8</f>
        <v>0</v>
      </c>
      <c r="CG21" s="163"/>
      <c r="CH21" s="164">
        <f>+CH8+CK8</f>
        <v>0</v>
      </c>
      <c r="CI21" s="164"/>
      <c r="CJ21" s="164">
        <f>+CI8+CL8</f>
        <v>0</v>
      </c>
      <c r="CK21" s="164"/>
      <c r="CL21" s="163">
        <f>+CJ8+CM8</f>
        <v>0</v>
      </c>
      <c r="CM21" s="163"/>
      <c r="CN21" s="164">
        <f>+CN8+CQ8</f>
        <v>0</v>
      </c>
      <c r="CO21" s="164"/>
      <c r="CP21" s="164">
        <f>+CO8+CR8</f>
        <v>0</v>
      </c>
      <c r="CQ21" s="164"/>
      <c r="CR21" s="163">
        <f>+CP8+CS8</f>
        <v>0</v>
      </c>
      <c r="CS21" s="163"/>
      <c r="CT21" s="164">
        <f>+CT8+CW8</f>
        <v>0</v>
      </c>
      <c r="CU21" s="164"/>
      <c r="CV21" s="164">
        <f>+CU8+CX8</f>
        <v>0</v>
      </c>
      <c r="CW21" s="164"/>
      <c r="CX21" s="163">
        <f>+CV8+CY8</f>
        <v>0</v>
      </c>
      <c r="CY21" s="163"/>
      <c r="CZ21" s="164">
        <f>+CZ8+DC8</f>
        <v>0</v>
      </c>
      <c r="DA21" s="164"/>
      <c r="DB21" s="164">
        <f>+DA8+DD8</f>
        <v>0</v>
      </c>
      <c r="DC21" s="164"/>
      <c r="DD21" s="163">
        <f>+DB8+DE8</f>
        <v>0</v>
      </c>
      <c r="DE21" s="163"/>
      <c r="DF21" s="164">
        <f>+DF8+DI8</f>
        <v>0</v>
      </c>
      <c r="DG21" s="164"/>
      <c r="DH21" s="164">
        <f>+DG8+DJ8</f>
        <v>0</v>
      </c>
      <c r="DI21" s="164"/>
      <c r="DJ21" s="163">
        <f>+DH8+DK8</f>
        <v>0</v>
      </c>
      <c r="DK21" s="163"/>
      <c r="DL21" s="164">
        <f>+DL8+DO8</f>
        <v>0</v>
      </c>
      <c r="DM21" s="164"/>
      <c r="DN21" s="164">
        <f>+DM8+DP8</f>
        <v>0</v>
      </c>
      <c r="DO21" s="164"/>
      <c r="DP21" s="163">
        <f>+DN8+DQ8</f>
        <v>0</v>
      </c>
      <c r="DQ21" s="163"/>
      <c r="DR21" s="164">
        <f>+DR8+DU8</f>
        <v>0</v>
      </c>
      <c r="DS21" s="164"/>
      <c r="DT21" s="164">
        <f>+DS8+DV8</f>
        <v>0</v>
      </c>
      <c r="DU21" s="164"/>
      <c r="DV21" s="163">
        <f>+DT8+DW8</f>
        <v>0</v>
      </c>
      <c r="DW21" s="163"/>
      <c r="DX21" s="164">
        <f>+DX8+EA8</f>
        <v>0</v>
      </c>
      <c r="DY21" s="164"/>
      <c r="DZ21" s="164">
        <f>+DY8+EB8</f>
        <v>0</v>
      </c>
      <c r="EA21" s="164"/>
      <c r="EB21" s="163">
        <f>+DZ8+EC8</f>
        <v>0</v>
      </c>
      <c r="EC21" s="163"/>
      <c r="ED21" s="164">
        <f>+ED8+EG8</f>
        <v>0</v>
      </c>
      <c r="EE21" s="164"/>
      <c r="EF21" s="164">
        <f>+EE8+EH8</f>
        <v>0</v>
      </c>
      <c r="EG21" s="164"/>
      <c r="EH21" s="163">
        <f>+EF8+EI8</f>
        <v>0</v>
      </c>
      <c r="EI21" s="163"/>
      <c r="EJ21" s="164">
        <f>+EJ8+EM8</f>
        <v>0</v>
      </c>
      <c r="EK21" s="164"/>
      <c r="EL21" s="164">
        <f>+EK8+EN8</f>
        <v>0</v>
      </c>
      <c r="EM21" s="164"/>
      <c r="EN21" s="163">
        <f>+EL8+EO8</f>
        <v>0</v>
      </c>
      <c r="EO21" s="163"/>
      <c r="EP21" s="164">
        <f>+EP8+ES8</f>
        <v>0</v>
      </c>
      <c r="EQ21" s="164"/>
      <c r="ER21" s="164">
        <f>+EQ8+ET8</f>
        <v>0</v>
      </c>
      <c r="ES21" s="164"/>
      <c r="ET21" s="163">
        <f>+ER8+EU8</f>
        <v>0</v>
      </c>
      <c r="EU21" s="163"/>
      <c r="EV21" s="164">
        <f>+EV8+EY8</f>
        <v>0</v>
      </c>
      <c r="EW21" s="164"/>
      <c r="EX21" s="164">
        <f>+EW8+EZ8</f>
        <v>0</v>
      </c>
      <c r="EY21" s="164"/>
      <c r="EZ21" s="163">
        <f>+EX8+FA8</f>
        <v>0</v>
      </c>
      <c r="FA21" s="163"/>
      <c r="FB21" s="164">
        <f>+FB8+FE8</f>
        <v>0</v>
      </c>
      <c r="FC21" s="164"/>
      <c r="FD21" s="164">
        <f>+FC8+FF8</f>
        <v>0</v>
      </c>
      <c r="FE21" s="164"/>
      <c r="FF21" s="163">
        <f>+FD8+FG8</f>
        <v>0</v>
      </c>
      <c r="FG21" s="163"/>
      <c r="FH21" s="164">
        <f>+FH8+FK8</f>
        <v>0</v>
      </c>
      <c r="FI21" s="164"/>
      <c r="FJ21" s="164">
        <f>+FI8+FL8</f>
        <v>0</v>
      </c>
      <c r="FK21" s="164"/>
      <c r="FL21" s="163">
        <f>+FJ8+FM8</f>
        <v>0</v>
      </c>
      <c r="FM21" s="163"/>
      <c r="FN21" s="164">
        <f>+FN8+FQ8</f>
        <v>0</v>
      </c>
      <c r="FO21" s="164"/>
      <c r="FP21" s="164">
        <f>+FO8+FR8</f>
        <v>0</v>
      </c>
      <c r="FQ21" s="164"/>
      <c r="FR21" s="163">
        <f>+FP8+FS8</f>
        <v>0</v>
      </c>
      <c r="FS21" s="163"/>
      <c r="FT21" s="164">
        <f>+FT8+FW8</f>
        <v>0</v>
      </c>
      <c r="FU21" s="164"/>
      <c r="FV21" s="164">
        <f>+FU8+FX8</f>
        <v>0</v>
      </c>
      <c r="FW21" s="164"/>
      <c r="FX21" s="163">
        <f>+FV8+FY8</f>
        <v>0</v>
      </c>
      <c r="FY21" s="163"/>
    </row>
    <row r="22" spans="1:190" s="3" customFormat="1" ht="24.75" customHeight="1">
      <c r="A22" s="5" t="s">
        <v>16</v>
      </c>
      <c r="B22" s="165">
        <f>+B9+E9</f>
        <v>0</v>
      </c>
      <c r="C22" s="165"/>
      <c r="D22" s="123">
        <f>+C9+F9</f>
        <v>0</v>
      </c>
      <c r="E22" s="123"/>
      <c r="F22" s="123">
        <f>+D9+G9</f>
        <v>0</v>
      </c>
      <c r="G22" s="123"/>
      <c r="H22" s="165">
        <f>+H9+K9</f>
        <v>240</v>
      </c>
      <c r="I22" s="165"/>
      <c r="J22" s="123">
        <f>+I9+L9</f>
        <v>0</v>
      </c>
      <c r="K22" s="123"/>
      <c r="L22" s="123">
        <f>+J9+M9</f>
        <v>177</v>
      </c>
      <c r="M22" s="123"/>
      <c r="N22" s="165">
        <f>+N9+Q9</f>
        <v>480</v>
      </c>
      <c r="O22" s="165"/>
      <c r="P22" s="123">
        <f>+O9+R9</f>
        <v>0</v>
      </c>
      <c r="Q22" s="123"/>
      <c r="R22" s="123">
        <f>+P9+S9</f>
        <v>462</v>
      </c>
      <c r="S22" s="123"/>
      <c r="T22" s="165">
        <f>+T9+W9</f>
        <v>1226</v>
      </c>
      <c r="U22" s="165"/>
      <c r="V22" s="123">
        <f>+U9+X9</f>
        <v>0</v>
      </c>
      <c r="W22" s="123"/>
      <c r="X22" s="123">
        <f>+V9+Y9</f>
        <v>645</v>
      </c>
      <c r="Y22" s="123"/>
      <c r="Z22" s="165">
        <f>+Z9+AC9</f>
        <v>1560</v>
      </c>
      <c r="AA22" s="165"/>
      <c r="AB22" s="123">
        <f>+AA9+AD9</f>
        <v>0</v>
      </c>
      <c r="AC22" s="123"/>
      <c r="AD22" s="123">
        <f>+AB9+AE9</f>
        <v>1246</v>
      </c>
      <c r="AE22" s="123"/>
      <c r="AF22" s="165">
        <f>+AF9+AI9</f>
        <v>1994</v>
      </c>
      <c r="AG22" s="165"/>
      <c r="AH22" s="123">
        <f>+AG9+AJ9</f>
        <v>0</v>
      </c>
      <c r="AI22" s="123"/>
      <c r="AJ22" s="123">
        <f>+AH9+AK9</f>
        <v>1312</v>
      </c>
      <c r="AK22" s="123"/>
      <c r="AL22" s="165">
        <f>+AL9+AO9</f>
        <v>1983</v>
      </c>
      <c r="AM22" s="165"/>
      <c r="AN22" s="123">
        <f>+AM9+AP9</f>
        <v>0</v>
      </c>
      <c r="AO22" s="123"/>
      <c r="AP22" s="123">
        <f>+AN9+AQ9</f>
        <v>1950</v>
      </c>
      <c r="AQ22" s="123"/>
      <c r="AR22" s="165">
        <f>+AR9+AU9</f>
        <v>2400</v>
      </c>
      <c r="AS22" s="165"/>
      <c r="AT22" s="123">
        <f>+AS9+AV9</f>
        <v>0</v>
      </c>
      <c r="AU22" s="123"/>
      <c r="AV22" s="123">
        <f>+AT9+AW9</f>
        <v>2220</v>
      </c>
      <c r="AW22" s="123"/>
      <c r="AX22" s="165">
        <f>+AX9+BA9</f>
        <v>2123</v>
      </c>
      <c r="AY22" s="165"/>
      <c r="AZ22" s="123">
        <f>+AY9+BB9</f>
        <v>0</v>
      </c>
      <c r="BA22" s="123"/>
      <c r="BB22" s="123">
        <f>+AZ9+BC9</f>
        <v>2730</v>
      </c>
      <c r="BC22" s="123"/>
      <c r="BD22" s="165">
        <f>+BD9+BG9</f>
        <v>2370</v>
      </c>
      <c r="BE22" s="165"/>
      <c r="BF22" s="123">
        <f>+BE9+BH9</f>
        <v>0</v>
      </c>
      <c r="BG22" s="123"/>
      <c r="BH22" s="123">
        <f>+BF9+BI9</f>
        <v>2370</v>
      </c>
      <c r="BI22" s="123"/>
      <c r="BJ22" s="165">
        <f>+BJ9+BM9</f>
        <v>2130</v>
      </c>
      <c r="BK22" s="165"/>
      <c r="BL22" s="123">
        <f>+BK9+BN9</f>
        <v>0</v>
      </c>
      <c r="BM22" s="123"/>
      <c r="BN22" s="123">
        <f>+BL9+BO9</f>
        <v>1695</v>
      </c>
      <c r="BO22" s="123"/>
      <c r="BP22" s="165">
        <f>+BP9+BS9</f>
        <v>2070</v>
      </c>
      <c r="BQ22" s="165"/>
      <c r="BR22" s="123">
        <f>+BQ9+BT9</f>
        <v>0</v>
      </c>
      <c r="BS22" s="123"/>
      <c r="BT22" s="123">
        <f>+BR9+BU9</f>
        <v>2195</v>
      </c>
      <c r="BU22" s="123"/>
      <c r="BV22" s="165">
        <f>+BV9+BY9</f>
        <v>0</v>
      </c>
      <c r="BW22" s="165"/>
      <c r="BX22" s="123">
        <f>+BW9+BZ9</f>
        <v>0</v>
      </c>
      <c r="BY22" s="123"/>
      <c r="BZ22" s="123">
        <f>+BX9+CA9</f>
        <v>0</v>
      </c>
      <c r="CA22" s="123"/>
      <c r="CB22" s="165">
        <f>+CB9+CE9</f>
        <v>0</v>
      </c>
      <c r="CC22" s="165"/>
      <c r="CD22" s="123">
        <f>+CC9+CF9</f>
        <v>0</v>
      </c>
      <c r="CE22" s="123"/>
      <c r="CF22" s="123">
        <f>+CD9+CG9</f>
        <v>0</v>
      </c>
      <c r="CG22" s="123"/>
      <c r="CH22" s="165">
        <f>+CH9+CK9</f>
        <v>0</v>
      </c>
      <c r="CI22" s="165"/>
      <c r="CJ22" s="123">
        <f>+CI9+CL9</f>
        <v>0</v>
      </c>
      <c r="CK22" s="123"/>
      <c r="CL22" s="123">
        <f>+CJ9+CM9</f>
        <v>0</v>
      </c>
      <c r="CM22" s="123"/>
      <c r="CN22" s="165">
        <f>+CN9+CQ9</f>
        <v>0</v>
      </c>
      <c r="CO22" s="165"/>
      <c r="CP22" s="123">
        <f>+CO9+CR9</f>
        <v>0</v>
      </c>
      <c r="CQ22" s="123"/>
      <c r="CR22" s="123">
        <f>+CP9+CS9</f>
        <v>0</v>
      </c>
      <c r="CS22" s="123"/>
      <c r="CT22" s="165">
        <f>+CT9+CW9</f>
        <v>0</v>
      </c>
      <c r="CU22" s="165"/>
      <c r="CV22" s="123">
        <f>+CU9+CX9</f>
        <v>0</v>
      </c>
      <c r="CW22" s="123"/>
      <c r="CX22" s="123">
        <f>+CV9+CY9</f>
        <v>0</v>
      </c>
      <c r="CY22" s="123"/>
      <c r="CZ22" s="165">
        <f>+CZ9+DC9</f>
        <v>0</v>
      </c>
      <c r="DA22" s="165"/>
      <c r="DB22" s="123">
        <f>+DA9+DD9</f>
        <v>0</v>
      </c>
      <c r="DC22" s="123"/>
      <c r="DD22" s="123">
        <f>+DB9+DE9</f>
        <v>0</v>
      </c>
      <c r="DE22" s="123"/>
      <c r="DF22" s="165">
        <f>+DF9+DI9</f>
        <v>0</v>
      </c>
      <c r="DG22" s="165"/>
      <c r="DH22" s="123">
        <f>+DG9+DJ9</f>
        <v>0</v>
      </c>
      <c r="DI22" s="123"/>
      <c r="DJ22" s="123">
        <f>+DH9+DK9</f>
        <v>0</v>
      </c>
      <c r="DK22" s="123"/>
      <c r="DL22" s="165">
        <f>+DL9+DO9</f>
        <v>0</v>
      </c>
      <c r="DM22" s="165"/>
      <c r="DN22" s="123">
        <f>+DM9+DP9</f>
        <v>0</v>
      </c>
      <c r="DO22" s="123"/>
      <c r="DP22" s="123">
        <f>+DN9+DQ9</f>
        <v>0</v>
      </c>
      <c r="DQ22" s="123"/>
      <c r="DR22" s="165">
        <f>+DR9+DU9</f>
        <v>0</v>
      </c>
      <c r="DS22" s="165"/>
      <c r="DT22" s="123">
        <f>+DS9+DV9</f>
        <v>0</v>
      </c>
      <c r="DU22" s="123"/>
      <c r="DV22" s="123">
        <f>+DT9+DW9</f>
        <v>0</v>
      </c>
      <c r="DW22" s="123"/>
      <c r="DX22" s="165">
        <f>+DX9+EA9</f>
        <v>0</v>
      </c>
      <c r="DY22" s="165"/>
      <c r="DZ22" s="123">
        <f>+DY9+EB9</f>
        <v>0</v>
      </c>
      <c r="EA22" s="123"/>
      <c r="EB22" s="123">
        <f>+DZ9+EC9</f>
        <v>0</v>
      </c>
      <c r="EC22" s="123"/>
      <c r="ED22" s="165">
        <f>+ED9+EG9</f>
        <v>0</v>
      </c>
      <c r="EE22" s="165"/>
      <c r="EF22" s="123">
        <f>+EE9+EH9</f>
        <v>0</v>
      </c>
      <c r="EG22" s="123"/>
      <c r="EH22" s="123">
        <f>+EF9+EI9</f>
        <v>0</v>
      </c>
      <c r="EI22" s="123"/>
      <c r="EJ22" s="165">
        <f>+EJ9+EM9</f>
        <v>0</v>
      </c>
      <c r="EK22" s="165"/>
      <c r="EL22" s="123">
        <f>+EK9+EN9</f>
        <v>0</v>
      </c>
      <c r="EM22" s="123"/>
      <c r="EN22" s="123">
        <f>+EL9+EO9</f>
        <v>0</v>
      </c>
      <c r="EO22" s="123"/>
      <c r="EP22" s="165">
        <f>+EP9+ES9</f>
        <v>0</v>
      </c>
      <c r="EQ22" s="165"/>
      <c r="ER22" s="123">
        <f>+EQ9+ET9</f>
        <v>0</v>
      </c>
      <c r="ES22" s="123"/>
      <c r="ET22" s="123">
        <f>+ER9+EU9</f>
        <v>0</v>
      </c>
      <c r="EU22" s="123"/>
      <c r="EV22" s="165">
        <f>+EV9+EY9</f>
        <v>0</v>
      </c>
      <c r="EW22" s="165"/>
      <c r="EX22" s="123">
        <f>+EW9+EZ9</f>
        <v>0</v>
      </c>
      <c r="EY22" s="123"/>
      <c r="EZ22" s="123">
        <f>+EX9+FA9</f>
        <v>0</v>
      </c>
      <c r="FA22" s="123"/>
      <c r="FB22" s="165">
        <f>+FB9+FE9</f>
        <v>0</v>
      </c>
      <c r="FC22" s="165"/>
      <c r="FD22" s="123">
        <f>+FC9+FF9</f>
        <v>0</v>
      </c>
      <c r="FE22" s="123"/>
      <c r="FF22" s="123">
        <f>+FD9+FG9</f>
        <v>0</v>
      </c>
      <c r="FG22" s="123"/>
      <c r="FH22" s="165">
        <f>+FH9+FK9</f>
        <v>0</v>
      </c>
      <c r="FI22" s="165"/>
      <c r="FJ22" s="123">
        <f>+FI9+FL9</f>
        <v>0</v>
      </c>
      <c r="FK22" s="123"/>
      <c r="FL22" s="123">
        <f>+FJ9+FM9</f>
        <v>0</v>
      </c>
      <c r="FM22" s="123"/>
      <c r="FN22" s="165">
        <f>+FN9+FQ9</f>
        <v>0</v>
      </c>
      <c r="FO22" s="165"/>
      <c r="FP22" s="123">
        <f>+FO9+FR9</f>
        <v>0</v>
      </c>
      <c r="FQ22" s="123"/>
      <c r="FR22" s="123">
        <f>+FP9+FS9</f>
        <v>0</v>
      </c>
      <c r="FS22" s="123"/>
      <c r="FT22" s="165">
        <f>+FT9+FW9</f>
        <v>0</v>
      </c>
      <c r="FU22" s="165"/>
      <c r="FV22" s="123">
        <f>+FU9+FX9</f>
        <v>0</v>
      </c>
      <c r="FW22" s="123"/>
      <c r="FX22" s="123">
        <f>+FV9+FY9</f>
        <v>0</v>
      </c>
      <c r="FY22" s="123"/>
    </row>
    <row r="23" spans="1:190" s="3" customFormat="1" ht="24.75" customHeight="1">
      <c r="A23" s="55" t="s">
        <v>25</v>
      </c>
      <c r="B23" s="163">
        <f>+B10+E10</f>
        <v>0</v>
      </c>
      <c r="C23" s="163"/>
      <c r="D23" s="164">
        <f>+C10+F10</f>
        <v>0</v>
      </c>
      <c r="E23" s="164"/>
      <c r="F23" s="163">
        <f>+D10+G10</f>
        <v>0</v>
      </c>
      <c r="G23" s="163"/>
      <c r="H23" s="163">
        <f>+H10+K10</f>
        <v>956</v>
      </c>
      <c r="I23" s="163"/>
      <c r="J23" s="164">
        <f>+I10+L10</f>
        <v>0</v>
      </c>
      <c r="K23" s="164"/>
      <c r="L23" s="163">
        <f>+J10+M10</f>
        <v>0</v>
      </c>
      <c r="M23" s="163"/>
      <c r="N23" s="163">
        <f>+N10+Q10</f>
        <v>1174</v>
      </c>
      <c r="O23" s="163"/>
      <c r="P23" s="164">
        <f>+O10+R10</f>
        <v>0</v>
      </c>
      <c r="Q23" s="164"/>
      <c r="R23" s="163">
        <f>+P10+S10</f>
        <v>751</v>
      </c>
      <c r="S23" s="163"/>
      <c r="T23" s="163">
        <f>+T10+W10</f>
        <v>1161</v>
      </c>
      <c r="U23" s="163"/>
      <c r="V23" s="164">
        <f>+U10+X10</f>
        <v>0</v>
      </c>
      <c r="W23" s="164"/>
      <c r="X23" s="163">
        <f>+V10+Y10</f>
        <v>1112</v>
      </c>
      <c r="Y23" s="163"/>
      <c r="Z23" s="163">
        <f>+Z10+AC10</f>
        <v>1189</v>
      </c>
      <c r="AA23" s="163"/>
      <c r="AB23" s="164">
        <f>+AA10+AD10</f>
        <v>0</v>
      </c>
      <c r="AC23" s="164"/>
      <c r="AD23" s="163">
        <f>+AB10+AE10</f>
        <v>1076</v>
      </c>
      <c r="AE23" s="163"/>
      <c r="AF23" s="163">
        <f>+AF10+AI10</f>
        <v>1175</v>
      </c>
      <c r="AG23" s="163"/>
      <c r="AH23" s="164">
        <f>+AG10+AJ10</f>
        <v>0</v>
      </c>
      <c r="AI23" s="164"/>
      <c r="AJ23" s="163">
        <f>+AH10+AK10</f>
        <v>1116</v>
      </c>
      <c r="AK23" s="163"/>
      <c r="AL23" s="163">
        <f>+AL10+AO10</f>
        <v>1474</v>
      </c>
      <c r="AM23" s="163"/>
      <c r="AN23" s="164">
        <f>+AM10+AP10</f>
        <v>0</v>
      </c>
      <c r="AO23" s="164"/>
      <c r="AP23" s="163">
        <f>+AN10+AQ10</f>
        <v>1243</v>
      </c>
      <c r="AQ23" s="163"/>
      <c r="AR23" s="163">
        <f>+AR10+AU10</f>
        <v>1897</v>
      </c>
      <c r="AS23" s="163"/>
      <c r="AT23" s="164">
        <f>+AS10+AV10</f>
        <v>0</v>
      </c>
      <c r="AU23" s="164"/>
      <c r="AV23" s="163">
        <f>+AT10+AW10</f>
        <v>1393</v>
      </c>
      <c r="AW23" s="163"/>
      <c r="AX23" s="163">
        <f>+AX10+BA10</f>
        <v>2073</v>
      </c>
      <c r="AY23" s="163"/>
      <c r="AZ23" s="164">
        <f>+AY10+BB10</f>
        <v>0</v>
      </c>
      <c r="BA23" s="164"/>
      <c r="BB23" s="163">
        <f>+AZ10+BC10</f>
        <v>1438</v>
      </c>
      <c r="BC23" s="163"/>
      <c r="BD23" s="163">
        <f>+BD10+BG10</f>
        <v>2160</v>
      </c>
      <c r="BE23" s="163"/>
      <c r="BF23" s="164">
        <f>+BE10+BH10</f>
        <v>0</v>
      </c>
      <c r="BG23" s="164"/>
      <c r="BH23" s="163">
        <f>+BF10+BI10</f>
        <v>1860</v>
      </c>
      <c r="BI23" s="163"/>
      <c r="BJ23" s="163">
        <f>+BJ10+BM10</f>
        <v>2183</v>
      </c>
      <c r="BK23" s="163"/>
      <c r="BL23" s="164">
        <f>+BK10+BN10</f>
        <v>0</v>
      </c>
      <c r="BM23" s="164"/>
      <c r="BN23" s="163">
        <f>+BL10+BO10</f>
        <v>1987</v>
      </c>
      <c r="BO23" s="163"/>
      <c r="BP23" s="163">
        <f>+BP10+BS10</f>
        <v>1958</v>
      </c>
      <c r="BQ23" s="163"/>
      <c r="BR23" s="164">
        <f>+BQ10+BT10</f>
        <v>0</v>
      </c>
      <c r="BS23" s="164"/>
      <c r="BT23" s="163">
        <f>+BR10+BU10</f>
        <v>2236</v>
      </c>
      <c r="BU23" s="163"/>
      <c r="BV23" s="163">
        <f>+BV10+BY10</f>
        <v>0</v>
      </c>
      <c r="BW23" s="163"/>
      <c r="BX23" s="164">
        <f>+BW10+BZ10</f>
        <v>0</v>
      </c>
      <c r="BY23" s="164"/>
      <c r="BZ23" s="163">
        <f>+BX10+CA10</f>
        <v>0</v>
      </c>
      <c r="CA23" s="163"/>
      <c r="CB23" s="163">
        <f>+CB10+CE10</f>
        <v>0</v>
      </c>
      <c r="CC23" s="163"/>
      <c r="CD23" s="164">
        <f>+CC10+CF10</f>
        <v>0</v>
      </c>
      <c r="CE23" s="164"/>
      <c r="CF23" s="163">
        <f>+CD10+CG10</f>
        <v>0</v>
      </c>
      <c r="CG23" s="163"/>
      <c r="CH23" s="163">
        <f>+CH10+CK10</f>
        <v>0</v>
      </c>
      <c r="CI23" s="163"/>
      <c r="CJ23" s="164">
        <f>+CI10+CL10</f>
        <v>0</v>
      </c>
      <c r="CK23" s="164"/>
      <c r="CL23" s="163">
        <f>+CJ10+CM10</f>
        <v>0</v>
      </c>
      <c r="CM23" s="163"/>
      <c r="CN23" s="163">
        <f>+CN10+CQ10</f>
        <v>0</v>
      </c>
      <c r="CO23" s="163"/>
      <c r="CP23" s="164">
        <f>+CO10+CR10</f>
        <v>0</v>
      </c>
      <c r="CQ23" s="164"/>
      <c r="CR23" s="163">
        <f>+CP10+CS10</f>
        <v>0</v>
      </c>
      <c r="CS23" s="163"/>
      <c r="CT23" s="163">
        <f>+CT10+CW10</f>
        <v>0</v>
      </c>
      <c r="CU23" s="163"/>
      <c r="CV23" s="164">
        <f>+CU10+CX10</f>
        <v>0</v>
      </c>
      <c r="CW23" s="164"/>
      <c r="CX23" s="163">
        <f>+CV10+CY10</f>
        <v>0</v>
      </c>
      <c r="CY23" s="163"/>
      <c r="CZ23" s="163">
        <f>+CZ10+DC10</f>
        <v>0</v>
      </c>
      <c r="DA23" s="163"/>
      <c r="DB23" s="164">
        <f>+DA10+DD10</f>
        <v>0</v>
      </c>
      <c r="DC23" s="164"/>
      <c r="DD23" s="163">
        <f>+DB10+DE10</f>
        <v>0</v>
      </c>
      <c r="DE23" s="163"/>
      <c r="DF23" s="163">
        <f>+DF10+DI10</f>
        <v>0</v>
      </c>
      <c r="DG23" s="163"/>
      <c r="DH23" s="164">
        <f>+DG10+DJ10</f>
        <v>0</v>
      </c>
      <c r="DI23" s="164"/>
      <c r="DJ23" s="163">
        <f>+DH10+DK10</f>
        <v>0</v>
      </c>
      <c r="DK23" s="163"/>
      <c r="DL23" s="163">
        <f>+DL10+DO10</f>
        <v>0</v>
      </c>
      <c r="DM23" s="163"/>
      <c r="DN23" s="164">
        <f>+DM10+DP10</f>
        <v>0</v>
      </c>
      <c r="DO23" s="164"/>
      <c r="DP23" s="163">
        <f>+DN10+DQ10</f>
        <v>0</v>
      </c>
      <c r="DQ23" s="163"/>
      <c r="DR23" s="163">
        <f>+DR10+DU10</f>
        <v>0</v>
      </c>
      <c r="DS23" s="163"/>
      <c r="DT23" s="164">
        <f>+DS10+DV10</f>
        <v>0</v>
      </c>
      <c r="DU23" s="164"/>
      <c r="DV23" s="163">
        <f>+DT10+DW10</f>
        <v>0</v>
      </c>
      <c r="DW23" s="163"/>
      <c r="DX23" s="163">
        <f>+DX10+EA10</f>
        <v>0</v>
      </c>
      <c r="DY23" s="163"/>
      <c r="DZ23" s="164">
        <f>+DY10+EB10</f>
        <v>0</v>
      </c>
      <c r="EA23" s="164"/>
      <c r="EB23" s="163">
        <f>+DZ10+EC10</f>
        <v>0</v>
      </c>
      <c r="EC23" s="163"/>
      <c r="ED23" s="163">
        <f>+ED10+EG10</f>
        <v>0</v>
      </c>
      <c r="EE23" s="163"/>
      <c r="EF23" s="164">
        <f>+EE10+EH10</f>
        <v>0</v>
      </c>
      <c r="EG23" s="164"/>
      <c r="EH23" s="163">
        <f>+EF10+EI10</f>
        <v>0</v>
      </c>
      <c r="EI23" s="163"/>
      <c r="EJ23" s="163">
        <f>+EJ10+EM10</f>
        <v>0</v>
      </c>
      <c r="EK23" s="163"/>
      <c r="EL23" s="164">
        <f>+EK10+EN10</f>
        <v>0</v>
      </c>
      <c r="EM23" s="164"/>
      <c r="EN23" s="163">
        <f>+EL10+EO10</f>
        <v>0</v>
      </c>
      <c r="EO23" s="163"/>
      <c r="EP23" s="163">
        <f>+EP10+ES10</f>
        <v>0</v>
      </c>
      <c r="EQ23" s="163"/>
      <c r="ER23" s="164">
        <f>+EQ10+ET10</f>
        <v>0</v>
      </c>
      <c r="ES23" s="164"/>
      <c r="ET23" s="163">
        <f>+ER10+EU10</f>
        <v>0</v>
      </c>
      <c r="EU23" s="163"/>
      <c r="EV23" s="163">
        <f>+EV10+EY10</f>
        <v>0</v>
      </c>
      <c r="EW23" s="163"/>
      <c r="EX23" s="164">
        <f>+EW10+EZ10</f>
        <v>0</v>
      </c>
      <c r="EY23" s="164"/>
      <c r="EZ23" s="163">
        <f>+EX10+FA10</f>
        <v>0</v>
      </c>
      <c r="FA23" s="163"/>
      <c r="FB23" s="163">
        <f>+FB10+FE10</f>
        <v>0</v>
      </c>
      <c r="FC23" s="163"/>
      <c r="FD23" s="164">
        <f>+FC10+FF10</f>
        <v>0</v>
      </c>
      <c r="FE23" s="164"/>
      <c r="FF23" s="163">
        <f>+FD10+FG10</f>
        <v>0</v>
      </c>
      <c r="FG23" s="163"/>
      <c r="FH23" s="163">
        <f>+FH10+FK10</f>
        <v>0</v>
      </c>
      <c r="FI23" s="163"/>
      <c r="FJ23" s="164">
        <f>+FI10+FL10</f>
        <v>0</v>
      </c>
      <c r="FK23" s="164"/>
      <c r="FL23" s="163">
        <f>+FJ10+FM10</f>
        <v>0</v>
      </c>
      <c r="FM23" s="163"/>
      <c r="FN23" s="163">
        <f>+FN10+FQ10</f>
        <v>0</v>
      </c>
      <c r="FO23" s="163"/>
      <c r="FP23" s="164">
        <f>+FO10+FR10</f>
        <v>0</v>
      </c>
      <c r="FQ23" s="164"/>
      <c r="FR23" s="163">
        <f>+FP10+FS10</f>
        <v>0</v>
      </c>
      <c r="FS23" s="163"/>
      <c r="FT23" s="163">
        <f>+FT10+FW10</f>
        <v>0</v>
      </c>
      <c r="FU23" s="163"/>
      <c r="FV23" s="164">
        <f>+FU10+FX10</f>
        <v>0</v>
      </c>
      <c r="FW23" s="164"/>
      <c r="FX23" s="163">
        <f>+FV10+FY10</f>
        <v>0</v>
      </c>
      <c r="FY23" s="163"/>
    </row>
    <row r="24" spans="1:190" s="3" customFormat="1" ht="24.75" customHeight="1">
      <c r="A24" s="6" t="s">
        <v>29</v>
      </c>
      <c r="B24" s="123">
        <f>+B17+E17</f>
        <v>8</v>
      </c>
      <c r="C24" s="123"/>
      <c r="D24" s="123">
        <f>+C17+F17</f>
        <v>0</v>
      </c>
      <c r="E24" s="123"/>
      <c r="F24" s="122">
        <f>+(B24+D24)/B21</f>
        <v>3.1128404669260701E-2</v>
      </c>
      <c r="G24" s="122"/>
      <c r="H24" s="123">
        <f>+H17+K17</f>
        <v>6</v>
      </c>
      <c r="I24" s="123"/>
      <c r="J24" s="123">
        <f>+I17+L17</f>
        <v>19</v>
      </c>
      <c r="K24" s="123"/>
      <c r="L24" s="122">
        <f>+(H24+J24)/H21</f>
        <v>5.9523809523809521E-2</v>
      </c>
      <c r="M24" s="122"/>
      <c r="N24" s="123">
        <f>+N17+Q17</f>
        <v>5</v>
      </c>
      <c r="O24" s="123"/>
      <c r="P24" s="123">
        <f>+O17+R17</f>
        <v>24</v>
      </c>
      <c r="Q24" s="123"/>
      <c r="R24" s="122">
        <f>+(N24+P24)/N21</f>
        <v>3.5582822085889573E-2</v>
      </c>
      <c r="S24" s="122"/>
      <c r="T24" s="123">
        <f>+T17+W17</f>
        <v>11</v>
      </c>
      <c r="U24" s="123"/>
      <c r="V24" s="123">
        <f>+U17+X17</f>
        <v>18</v>
      </c>
      <c r="W24" s="123"/>
      <c r="X24" s="122">
        <f>+(T24+V24)/T21</f>
        <v>2.026554856743536E-2</v>
      </c>
      <c r="Y24" s="122"/>
      <c r="Z24" s="123">
        <f>+Z17+AC17</f>
        <v>16</v>
      </c>
      <c r="AA24" s="123"/>
      <c r="AB24" s="123">
        <f>+AA17+AD17</f>
        <v>23</v>
      </c>
      <c r="AC24" s="123"/>
      <c r="AD24" s="122">
        <f>+(Z24+AB24)/Z21</f>
        <v>2.0515518148342977E-2</v>
      </c>
      <c r="AE24" s="122"/>
      <c r="AF24" s="123">
        <f>+AF17+AI17</f>
        <v>14</v>
      </c>
      <c r="AG24" s="123"/>
      <c r="AH24" s="123">
        <f>+AG17+AJ17</f>
        <v>19</v>
      </c>
      <c r="AI24" s="123"/>
      <c r="AJ24" s="122">
        <f>+(AF24+AH24)/AF21</f>
        <v>1.7954298150163223E-2</v>
      </c>
      <c r="AK24" s="122"/>
      <c r="AL24" s="123">
        <f>+AL17+AO17</f>
        <v>11</v>
      </c>
      <c r="AM24" s="123"/>
      <c r="AN24" s="123">
        <f>+AM17+AP17</f>
        <v>35</v>
      </c>
      <c r="AO24" s="123"/>
      <c r="AP24" s="122">
        <f>+(AL24+AN24)/AL21</f>
        <v>2.3626091422701591E-2</v>
      </c>
      <c r="AQ24" s="122"/>
      <c r="AR24" s="123">
        <f>+AR17+AU17</f>
        <v>12</v>
      </c>
      <c r="AS24" s="123"/>
      <c r="AT24" s="123">
        <f>+AS17+AV17</f>
        <v>89</v>
      </c>
      <c r="AU24" s="123"/>
      <c r="AV24" s="122">
        <f>+(AR24+AT24)/AR21</f>
        <v>4.7196261682242988E-2</v>
      </c>
      <c r="AW24" s="122"/>
      <c r="AX24" s="123">
        <f>+AX17+BA17</f>
        <v>28</v>
      </c>
      <c r="AY24" s="123"/>
      <c r="AZ24" s="123">
        <f>+AY17+BB17</f>
        <v>55</v>
      </c>
      <c r="BA24" s="123"/>
      <c r="BB24" s="122">
        <f>+(AX24+AZ24)/AX21</f>
        <v>3.6660777385159007E-2</v>
      </c>
      <c r="BC24" s="122"/>
      <c r="BD24" s="123">
        <f>+BD17+BG17</f>
        <v>17</v>
      </c>
      <c r="BE24" s="123"/>
      <c r="BF24" s="123">
        <f>+BE17+BH17</f>
        <v>43</v>
      </c>
      <c r="BG24" s="123"/>
      <c r="BH24" s="122">
        <f>+(BD24+BF24)/BD21</f>
        <v>2.6385224274406333E-2</v>
      </c>
      <c r="BI24" s="122"/>
      <c r="BJ24" s="123">
        <f>+BJ17+BM17</f>
        <v>12</v>
      </c>
      <c r="BK24" s="123"/>
      <c r="BL24" s="123">
        <f>+BK17+BN17</f>
        <v>32</v>
      </c>
      <c r="BM24" s="123"/>
      <c r="BN24" s="122">
        <f>+(BJ24+BL24)/BJ21</f>
        <v>1.9512195121951219E-2</v>
      </c>
      <c r="BO24" s="122"/>
      <c r="BP24" s="123">
        <f>+BP17+BS17</f>
        <v>9</v>
      </c>
      <c r="BQ24" s="123"/>
      <c r="BR24" s="123">
        <f>+BQ17+BT17</f>
        <v>38</v>
      </c>
      <c r="BS24" s="123"/>
      <c r="BT24" s="122">
        <f>+(BP24+BR24)/BP21</f>
        <v>2.3967363590005099E-2</v>
      </c>
      <c r="BU24" s="122"/>
      <c r="BV24" s="123">
        <f>+BV17+BY17</f>
        <v>0</v>
      </c>
      <c r="BW24" s="123"/>
      <c r="BX24" s="123">
        <f>+BW17+BZ17</f>
        <v>0</v>
      </c>
      <c r="BY24" s="123"/>
      <c r="BZ24" s="122" t="e">
        <f>+(BV24+BX24)/BV21</f>
        <v>#DIV/0!</v>
      </c>
      <c r="CA24" s="122"/>
      <c r="CB24" s="123">
        <f>+CB17+CE17</f>
        <v>0</v>
      </c>
      <c r="CC24" s="123"/>
      <c r="CD24" s="123">
        <f>+CC17+CF17</f>
        <v>0</v>
      </c>
      <c r="CE24" s="123"/>
      <c r="CF24" s="122" t="e">
        <f>+(CB24+CD24)/CB21</f>
        <v>#DIV/0!</v>
      </c>
      <c r="CG24" s="122"/>
      <c r="CH24" s="123">
        <f>+CH17+CK17</f>
        <v>0</v>
      </c>
      <c r="CI24" s="123"/>
      <c r="CJ24" s="123">
        <f>+CI17+CL17</f>
        <v>0</v>
      </c>
      <c r="CK24" s="123"/>
      <c r="CL24" s="122" t="e">
        <f>+(CH24+CJ24)/CH21</f>
        <v>#DIV/0!</v>
      </c>
      <c r="CM24" s="122"/>
      <c r="CN24" s="123">
        <f>+CN17+CQ17</f>
        <v>0</v>
      </c>
      <c r="CO24" s="123"/>
      <c r="CP24" s="123">
        <f>+CO17+CR17</f>
        <v>0</v>
      </c>
      <c r="CQ24" s="123"/>
      <c r="CR24" s="122" t="e">
        <f>+(CN24+CP24)/CN21</f>
        <v>#DIV/0!</v>
      </c>
      <c r="CS24" s="122"/>
      <c r="CT24" s="123">
        <f>+CT17+CW17</f>
        <v>0</v>
      </c>
      <c r="CU24" s="123"/>
      <c r="CV24" s="123">
        <f>+CU17+CX17</f>
        <v>0</v>
      </c>
      <c r="CW24" s="123"/>
      <c r="CX24" s="122" t="e">
        <f>+(CT24+CV24)/CT21</f>
        <v>#DIV/0!</v>
      </c>
      <c r="CY24" s="122"/>
      <c r="CZ24" s="123">
        <f>+CZ17+DC17</f>
        <v>0</v>
      </c>
      <c r="DA24" s="123"/>
      <c r="DB24" s="123">
        <f>+DA17+DD17</f>
        <v>0</v>
      </c>
      <c r="DC24" s="123"/>
      <c r="DD24" s="122" t="e">
        <f>+(CZ24+DB24)/CZ21</f>
        <v>#DIV/0!</v>
      </c>
      <c r="DE24" s="122"/>
      <c r="DF24" s="123">
        <f>+DF17+DI17</f>
        <v>0</v>
      </c>
      <c r="DG24" s="123"/>
      <c r="DH24" s="123">
        <f>+DG17+DJ17</f>
        <v>0</v>
      </c>
      <c r="DI24" s="123"/>
      <c r="DJ24" s="122" t="e">
        <f>+(DF24+DH24)/DF21</f>
        <v>#DIV/0!</v>
      </c>
      <c r="DK24" s="122"/>
      <c r="DL24" s="123">
        <f>+DL17+DO17</f>
        <v>0</v>
      </c>
      <c r="DM24" s="123"/>
      <c r="DN24" s="123">
        <f>+DM17+DP17</f>
        <v>0</v>
      </c>
      <c r="DO24" s="123"/>
      <c r="DP24" s="122" t="e">
        <f>+(DL24+DN24)/DL21</f>
        <v>#DIV/0!</v>
      </c>
      <c r="DQ24" s="122"/>
      <c r="DR24" s="123">
        <f>+DR17+DU17</f>
        <v>0</v>
      </c>
      <c r="DS24" s="123"/>
      <c r="DT24" s="123">
        <f>+DS17+DV17</f>
        <v>0</v>
      </c>
      <c r="DU24" s="123"/>
      <c r="DV24" s="122" t="e">
        <f>+(DR24+DT24)/DR21</f>
        <v>#DIV/0!</v>
      </c>
      <c r="DW24" s="122"/>
      <c r="DX24" s="123">
        <f>+DX17+EA17</f>
        <v>0</v>
      </c>
      <c r="DY24" s="123"/>
      <c r="DZ24" s="123">
        <f>+DY17+EB17</f>
        <v>0</v>
      </c>
      <c r="EA24" s="123"/>
      <c r="EB24" s="122" t="e">
        <f>+(DX24+DZ24)/DX21</f>
        <v>#DIV/0!</v>
      </c>
      <c r="EC24" s="122"/>
      <c r="ED24" s="123">
        <f>+ED17+EG17</f>
        <v>0</v>
      </c>
      <c r="EE24" s="123"/>
      <c r="EF24" s="123">
        <f>+EE17+EH17</f>
        <v>0</v>
      </c>
      <c r="EG24" s="123"/>
      <c r="EH24" s="122" t="e">
        <f>+(ED24+EF24)/ED21</f>
        <v>#DIV/0!</v>
      </c>
      <c r="EI24" s="122"/>
      <c r="EJ24" s="123">
        <f>+EJ17+EM17</f>
        <v>0</v>
      </c>
      <c r="EK24" s="123"/>
      <c r="EL24" s="123">
        <f>+EK17+EN17</f>
        <v>0</v>
      </c>
      <c r="EM24" s="123"/>
      <c r="EN24" s="122" t="e">
        <f>+(EJ24+EL24)/EJ21</f>
        <v>#DIV/0!</v>
      </c>
      <c r="EO24" s="122"/>
      <c r="EP24" s="123">
        <f>+EP17+ES17</f>
        <v>0</v>
      </c>
      <c r="EQ24" s="123"/>
      <c r="ER24" s="123">
        <f>+EQ17+ET17</f>
        <v>0</v>
      </c>
      <c r="ES24" s="123"/>
      <c r="ET24" s="122" t="e">
        <f>+(EP24+ER24)/EP21</f>
        <v>#DIV/0!</v>
      </c>
      <c r="EU24" s="122"/>
      <c r="EV24" s="123">
        <f>+EV17+EY17</f>
        <v>0</v>
      </c>
      <c r="EW24" s="123"/>
      <c r="EX24" s="123">
        <f>+EW17+EZ17</f>
        <v>0</v>
      </c>
      <c r="EY24" s="123"/>
      <c r="EZ24" s="122" t="e">
        <f>+(EV24+EX24)/EV21</f>
        <v>#DIV/0!</v>
      </c>
      <c r="FA24" s="122"/>
      <c r="FB24" s="123">
        <f>+FB17+FE17</f>
        <v>0</v>
      </c>
      <c r="FC24" s="123"/>
      <c r="FD24" s="123">
        <f>+FC17+FF17</f>
        <v>0</v>
      </c>
      <c r="FE24" s="123"/>
      <c r="FF24" s="122" t="e">
        <f>+(FB24+FD24)/FB21</f>
        <v>#DIV/0!</v>
      </c>
      <c r="FG24" s="122"/>
      <c r="FH24" s="123">
        <f>+FH17+FK17</f>
        <v>0</v>
      </c>
      <c r="FI24" s="123"/>
      <c r="FJ24" s="123">
        <f>+FI17+FL17</f>
        <v>0</v>
      </c>
      <c r="FK24" s="123"/>
      <c r="FL24" s="122" t="e">
        <f>+(FH24+FJ24)/FH21</f>
        <v>#DIV/0!</v>
      </c>
      <c r="FM24" s="122"/>
      <c r="FN24" s="123">
        <f>+FN17+FQ17</f>
        <v>0</v>
      </c>
      <c r="FO24" s="123"/>
      <c r="FP24" s="123">
        <f>+FO17+FR17</f>
        <v>0</v>
      </c>
      <c r="FQ24" s="123"/>
      <c r="FR24" s="122" t="e">
        <f>+(FN24+FP24)/FN21</f>
        <v>#DIV/0!</v>
      </c>
      <c r="FS24" s="122"/>
      <c r="FT24" s="123">
        <f>+FT17+FW17</f>
        <v>0</v>
      </c>
      <c r="FU24" s="123"/>
      <c r="FV24" s="123">
        <f>+FU17+FX17</f>
        <v>0</v>
      </c>
      <c r="FW24" s="123"/>
      <c r="FX24" s="122" t="e">
        <f>+(FT24+FV24)/FT21</f>
        <v>#DIV/0!</v>
      </c>
      <c r="FY24" s="122"/>
    </row>
    <row r="25" spans="1:190" s="3" customFormat="1" ht="24.75" customHeight="1">
      <c r="A25" s="6" t="s">
        <v>5</v>
      </c>
      <c r="B25" s="123">
        <f>+B18+E18</f>
        <v>0</v>
      </c>
      <c r="C25" s="123"/>
      <c r="D25" s="123"/>
      <c r="E25" s="123"/>
      <c r="F25" s="122">
        <f>+B25/B21</f>
        <v>0</v>
      </c>
      <c r="G25" s="122"/>
      <c r="H25" s="123">
        <f>+H18+K18</f>
        <v>0</v>
      </c>
      <c r="I25" s="123"/>
      <c r="J25" s="123"/>
      <c r="K25" s="123"/>
      <c r="L25" s="122">
        <f>+H25/H21</f>
        <v>0</v>
      </c>
      <c r="M25" s="122"/>
      <c r="N25" s="123">
        <f>+N18+Q18</f>
        <v>0</v>
      </c>
      <c r="O25" s="123"/>
      <c r="P25" s="123"/>
      <c r="Q25" s="123"/>
      <c r="R25" s="122">
        <f>+N25/N21</f>
        <v>0</v>
      </c>
      <c r="S25" s="122"/>
      <c r="T25" s="123">
        <f>+T18+W18</f>
        <v>0</v>
      </c>
      <c r="U25" s="123"/>
      <c r="V25" s="123"/>
      <c r="W25" s="123"/>
      <c r="X25" s="122">
        <f>+T25/T21</f>
        <v>0</v>
      </c>
      <c r="Y25" s="122"/>
      <c r="Z25" s="123">
        <f>+Z18+AC18</f>
        <v>0</v>
      </c>
      <c r="AA25" s="123"/>
      <c r="AB25" s="123"/>
      <c r="AC25" s="123"/>
      <c r="AD25" s="122">
        <f>+Z25/Z21</f>
        <v>0</v>
      </c>
      <c r="AE25" s="122"/>
      <c r="AF25" s="123">
        <f>+AF18+AI18</f>
        <v>0</v>
      </c>
      <c r="AG25" s="123"/>
      <c r="AH25" s="123"/>
      <c r="AI25" s="123"/>
      <c r="AJ25" s="122">
        <f>+AF25/AF21</f>
        <v>0</v>
      </c>
      <c r="AK25" s="122"/>
      <c r="AL25" s="123">
        <f>+AL18+AO18</f>
        <v>0</v>
      </c>
      <c r="AM25" s="123"/>
      <c r="AN25" s="123"/>
      <c r="AO25" s="123"/>
      <c r="AP25" s="122">
        <f>+AL25/AL21</f>
        <v>0</v>
      </c>
      <c r="AQ25" s="122"/>
      <c r="AR25" s="123">
        <f>+AR18+AU18</f>
        <v>12</v>
      </c>
      <c r="AS25" s="123"/>
      <c r="AT25" s="123"/>
      <c r="AU25" s="123"/>
      <c r="AV25" s="122">
        <f>+AR25/AR21</f>
        <v>5.6074766355140183E-3</v>
      </c>
      <c r="AW25" s="122"/>
      <c r="AX25" s="123">
        <f>+AX18+BA18</f>
        <v>0</v>
      </c>
      <c r="AY25" s="123"/>
      <c r="AZ25" s="123"/>
      <c r="BA25" s="123"/>
      <c r="BB25" s="122">
        <f>+AX25/AX21</f>
        <v>0</v>
      </c>
      <c r="BC25" s="122"/>
      <c r="BD25" s="123">
        <f>+BD18+BG18</f>
        <v>0</v>
      </c>
      <c r="BE25" s="123"/>
      <c r="BF25" s="123"/>
      <c r="BG25" s="123"/>
      <c r="BH25" s="122">
        <f>+BD25/BD21</f>
        <v>0</v>
      </c>
      <c r="BI25" s="122"/>
      <c r="BJ25" s="123">
        <f>+BJ18+BM18</f>
        <v>0</v>
      </c>
      <c r="BK25" s="123"/>
      <c r="BL25" s="123"/>
      <c r="BM25" s="123"/>
      <c r="BN25" s="122">
        <f>+BJ25/BJ21</f>
        <v>0</v>
      </c>
      <c r="BO25" s="122"/>
      <c r="BP25" s="123">
        <f>+BP18+BS18</f>
        <v>0</v>
      </c>
      <c r="BQ25" s="123"/>
      <c r="BR25" s="123"/>
      <c r="BS25" s="123"/>
      <c r="BT25" s="122">
        <f>+BP25/BP21</f>
        <v>0</v>
      </c>
      <c r="BU25" s="122"/>
      <c r="BV25" s="123">
        <f>+BV18+BY18</f>
        <v>0</v>
      </c>
      <c r="BW25" s="123"/>
      <c r="BX25" s="123"/>
      <c r="BY25" s="123"/>
      <c r="BZ25" s="122" t="e">
        <f>+BV25/BV21</f>
        <v>#DIV/0!</v>
      </c>
      <c r="CA25" s="122"/>
      <c r="CB25" s="123">
        <f>+CB18+CE18</f>
        <v>0</v>
      </c>
      <c r="CC25" s="123"/>
      <c r="CD25" s="123"/>
      <c r="CE25" s="123"/>
      <c r="CF25" s="122" t="e">
        <f>+CB25/CB21</f>
        <v>#DIV/0!</v>
      </c>
      <c r="CG25" s="122"/>
      <c r="CH25" s="123">
        <f>+CH18+CK18</f>
        <v>0</v>
      </c>
      <c r="CI25" s="123"/>
      <c r="CJ25" s="123"/>
      <c r="CK25" s="123"/>
      <c r="CL25" s="122" t="e">
        <f>+CH25/CH21</f>
        <v>#DIV/0!</v>
      </c>
      <c r="CM25" s="122"/>
      <c r="CN25" s="123">
        <f>+CN18+CQ18</f>
        <v>0</v>
      </c>
      <c r="CO25" s="123"/>
      <c r="CP25" s="123"/>
      <c r="CQ25" s="123"/>
      <c r="CR25" s="122" t="e">
        <f>+CN25/CN21</f>
        <v>#DIV/0!</v>
      </c>
      <c r="CS25" s="122"/>
      <c r="CT25" s="123">
        <f>+CT18+CW18</f>
        <v>0</v>
      </c>
      <c r="CU25" s="123"/>
      <c r="CV25" s="123"/>
      <c r="CW25" s="123"/>
      <c r="CX25" s="122" t="e">
        <f>+CT25/CT21</f>
        <v>#DIV/0!</v>
      </c>
      <c r="CY25" s="122"/>
      <c r="CZ25" s="123">
        <f>+CZ18+DC18</f>
        <v>0</v>
      </c>
      <c r="DA25" s="123"/>
      <c r="DB25" s="123"/>
      <c r="DC25" s="123"/>
      <c r="DD25" s="122" t="e">
        <f>+CZ25/CZ21</f>
        <v>#DIV/0!</v>
      </c>
      <c r="DE25" s="122"/>
      <c r="DF25" s="123">
        <f>+DF18+DI18</f>
        <v>0</v>
      </c>
      <c r="DG25" s="123"/>
      <c r="DH25" s="123"/>
      <c r="DI25" s="123"/>
      <c r="DJ25" s="122" t="e">
        <f>+DF25/DF21</f>
        <v>#DIV/0!</v>
      </c>
      <c r="DK25" s="122"/>
      <c r="DL25" s="123">
        <f>+DL18+DO18</f>
        <v>0</v>
      </c>
      <c r="DM25" s="123"/>
      <c r="DN25" s="123"/>
      <c r="DO25" s="123"/>
      <c r="DP25" s="122" t="e">
        <f>+DL25/DL21</f>
        <v>#DIV/0!</v>
      </c>
      <c r="DQ25" s="122"/>
      <c r="DR25" s="123">
        <f>+DR18+DU18</f>
        <v>0</v>
      </c>
      <c r="DS25" s="123"/>
      <c r="DT25" s="123"/>
      <c r="DU25" s="123"/>
      <c r="DV25" s="122" t="e">
        <f>+DR25/DR21</f>
        <v>#DIV/0!</v>
      </c>
      <c r="DW25" s="122"/>
      <c r="DX25" s="123">
        <f>+DX18+EA18</f>
        <v>0</v>
      </c>
      <c r="DY25" s="123"/>
      <c r="DZ25" s="123"/>
      <c r="EA25" s="123"/>
      <c r="EB25" s="122" t="e">
        <f>+DX25/DX21</f>
        <v>#DIV/0!</v>
      </c>
      <c r="EC25" s="122"/>
      <c r="ED25" s="123">
        <f>+ED18+EG18</f>
        <v>0</v>
      </c>
      <c r="EE25" s="123"/>
      <c r="EF25" s="123"/>
      <c r="EG25" s="123"/>
      <c r="EH25" s="122" t="e">
        <f>+ED25/ED21</f>
        <v>#DIV/0!</v>
      </c>
      <c r="EI25" s="122"/>
      <c r="EJ25" s="123">
        <f>+EJ18+EM18</f>
        <v>0</v>
      </c>
      <c r="EK25" s="123"/>
      <c r="EL25" s="123"/>
      <c r="EM25" s="123"/>
      <c r="EN25" s="122" t="e">
        <f>+EJ25/EJ21</f>
        <v>#DIV/0!</v>
      </c>
      <c r="EO25" s="122"/>
      <c r="EP25" s="123">
        <f>+EP18+ES18</f>
        <v>0</v>
      </c>
      <c r="EQ25" s="123"/>
      <c r="ER25" s="123"/>
      <c r="ES25" s="123"/>
      <c r="ET25" s="122" t="e">
        <f>+EP25/EP21</f>
        <v>#DIV/0!</v>
      </c>
      <c r="EU25" s="122"/>
      <c r="EV25" s="123">
        <f>+EV18+EY18</f>
        <v>0</v>
      </c>
      <c r="EW25" s="123"/>
      <c r="EX25" s="123"/>
      <c r="EY25" s="123"/>
      <c r="EZ25" s="122" t="e">
        <f>+EV25/EV21</f>
        <v>#DIV/0!</v>
      </c>
      <c r="FA25" s="122"/>
      <c r="FB25" s="123">
        <f>+FB18+FE18</f>
        <v>0</v>
      </c>
      <c r="FC25" s="123"/>
      <c r="FD25" s="123"/>
      <c r="FE25" s="123"/>
      <c r="FF25" s="122" t="e">
        <f>+FB25/FB21</f>
        <v>#DIV/0!</v>
      </c>
      <c r="FG25" s="122"/>
      <c r="FH25" s="123">
        <f>+FH18+FK18</f>
        <v>0</v>
      </c>
      <c r="FI25" s="123"/>
      <c r="FJ25" s="123"/>
      <c r="FK25" s="123"/>
      <c r="FL25" s="122" t="e">
        <f>+FH25/FH21</f>
        <v>#DIV/0!</v>
      </c>
      <c r="FM25" s="122"/>
      <c r="FN25" s="123">
        <f>+FN18+FQ18</f>
        <v>0</v>
      </c>
      <c r="FO25" s="123"/>
      <c r="FP25" s="123"/>
      <c r="FQ25" s="123"/>
      <c r="FR25" s="122" t="e">
        <f>+FN25/FN21</f>
        <v>#DIV/0!</v>
      </c>
      <c r="FS25" s="122"/>
      <c r="FT25" s="123">
        <f>+FT18+FW18</f>
        <v>0</v>
      </c>
      <c r="FU25" s="123"/>
      <c r="FV25" s="123"/>
      <c r="FW25" s="123"/>
      <c r="FX25" s="122" t="e">
        <f>+FT25/FT21</f>
        <v>#DIV/0!</v>
      </c>
      <c r="FY25" s="122"/>
    </row>
    <row r="26" spans="1:190" s="3" customFormat="1" ht="24.75" customHeight="1">
      <c r="A26" s="5" t="s">
        <v>7</v>
      </c>
      <c r="B26" s="123">
        <f>+B20+E20</f>
        <v>0</v>
      </c>
      <c r="C26" s="123"/>
      <c r="D26" s="123"/>
      <c r="E26" s="123"/>
      <c r="F26" s="122">
        <f>+B26/B21</f>
        <v>0</v>
      </c>
      <c r="G26" s="122"/>
      <c r="H26" s="123">
        <f>+H20+K20</f>
        <v>0</v>
      </c>
      <c r="I26" s="123"/>
      <c r="J26" s="123"/>
      <c r="K26" s="123"/>
      <c r="L26" s="122">
        <f>+H26/H21</f>
        <v>0</v>
      </c>
      <c r="M26" s="122"/>
      <c r="N26" s="123">
        <f>+N20+Q20</f>
        <v>0</v>
      </c>
      <c r="O26" s="123"/>
      <c r="P26" s="123"/>
      <c r="Q26" s="123"/>
      <c r="R26" s="122">
        <f>+N26/N21</f>
        <v>0</v>
      </c>
      <c r="S26" s="122"/>
      <c r="T26" s="123">
        <f>+T20+W20</f>
        <v>0</v>
      </c>
      <c r="U26" s="123"/>
      <c r="V26" s="123"/>
      <c r="W26" s="123"/>
      <c r="X26" s="122">
        <f>+T26/T21</f>
        <v>0</v>
      </c>
      <c r="Y26" s="122"/>
      <c r="Z26" s="123">
        <f>+Z20+AC20</f>
        <v>0</v>
      </c>
      <c r="AA26" s="123"/>
      <c r="AB26" s="123"/>
      <c r="AC26" s="123"/>
      <c r="AD26" s="122">
        <f>+Z26/Z21</f>
        <v>0</v>
      </c>
      <c r="AE26" s="122"/>
      <c r="AF26" s="123">
        <f>+AF20+AI20</f>
        <v>15</v>
      </c>
      <c r="AG26" s="123"/>
      <c r="AH26" s="123"/>
      <c r="AI26" s="123"/>
      <c r="AJ26" s="122">
        <f>+AF26/AF21</f>
        <v>8.1610446137105556E-3</v>
      </c>
      <c r="AK26" s="122"/>
      <c r="AL26" s="123">
        <f>+AL20+AO20</f>
        <v>15</v>
      </c>
      <c r="AM26" s="123"/>
      <c r="AN26" s="123"/>
      <c r="AO26" s="123"/>
      <c r="AP26" s="122">
        <f>+AL26/AL21</f>
        <v>7.7041602465331279E-3</v>
      </c>
      <c r="AQ26" s="122"/>
      <c r="AR26" s="123">
        <f>+AR20+AU20</f>
        <v>32</v>
      </c>
      <c r="AS26" s="123"/>
      <c r="AT26" s="123"/>
      <c r="AU26" s="123"/>
      <c r="AV26" s="122">
        <f>+AR26/AR21</f>
        <v>1.4953271028037384E-2</v>
      </c>
      <c r="AW26" s="122"/>
      <c r="AX26" s="123">
        <f>+AX20+BA20</f>
        <v>9</v>
      </c>
      <c r="AY26" s="123"/>
      <c r="AZ26" s="123"/>
      <c r="BA26" s="123"/>
      <c r="BB26" s="122">
        <f>+AX26/AX21</f>
        <v>3.9752650176678441E-3</v>
      </c>
      <c r="BC26" s="122"/>
      <c r="BD26" s="123">
        <f>+BD20+BG20</f>
        <v>2</v>
      </c>
      <c r="BE26" s="123"/>
      <c r="BF26" s="123"/>
      <c r="BG26" s="123"/>
      <c r="BH26" s="122">
        <f>+BD26/BD21</f>
        <v>8.7950747581354446E-4</v>
      </c>
      <c r="BI26" s="122"/>
      <c r="BJ26" s="123">
        <f>+BJ20+BM20</f>
        <v>6</v>
      </c>
      <c r="BK26" s="123"/>
      <c r="BL26" s="123"/>
      <c r="BM26" s="123"/>
      <c r="BN26" s="122">
        <f>+BJ26/BJ21</f>
        <v>2.6607538802660754E-3</v>
      </c>
      <c r="BO26" s="122"/>
      <c r="BP26" s="123">
        <f>+BP20+BS20</f>
        <v>0</v>
      </c>
      <c r="BQ26" s="123"/>
      <c r="BR26" s="123"/>
      <c r="BS26" s="123"/>
      <c r="BT26" s="122">
        <f>+BP26/BP21</f>
        <v>0</v>
      </c>
      <c r="BU26" s="122"/>
      <c r="BV26" s="123">
        <f>+BV20+BY20</f>
        <v>0</v>
      </c>
      <c r="BW26" s="123"/>
      <c r="BX26" s="123"/>
      <c r="BY26" s="123"/>
      <c r="BZ26" s="122" t="e">
        <f>+BV26/BV21</f>
        <v>#DIV/0!</v>
      </c>
      <c r="CA26" s="122"/>
      <c r="CB26" s="123">
        <f>+CB20+CE20</f>
        <v>0</v>
      </c>
      <c r="CC26" s="123"/>
      <c r="CD26" s="123"/>
      <c r="CE26" s="123"/>
      <c r="CF26" s="122" t="e">
        <f>+CB26/CB21</f>
        <v>#DIV/0!</v>
      </c>
      <c r="CG26" s="122"/>
      <c r="CH26" s="123">
        <f>+CH20+CK20</f>
        <v>0</v>
      </c>
      <c r="CI26" s="123"/>
      <c r="CJ26" s="123"/>
      <c r="CK26" s="123"/>
      <c r="CL26" s="122" t="e">
        <f>+CH26/CH21</f>
        <v>#DIV/0!</v>
      </c>
      <c r="CM26" s="122"/>
      <c r="CN26" s="123">
        <f>+CN20+CQ20</f>
        <v>0</v>
      </c>
      <c r="CO26" s="123"/>
      <c r="CP26" s="123"/>
      <c r="CQ26" s="123"/>
      <c r="CR26" s="122" t="e">
        <f>+CN26/CN21</f>
        <v>#DIV/0!</v>
      </c>
      <c r="CS26" s="122"/>
      <c r="CT26" s="123">
        <f>+CT20+CW20</f>
        <v>0</v>
      </c>
      <c r="CU26" s="123"/>
      <c r="CV26" s="123"/>
      <c r="CW26" s="123"/>
      <c r="CX26" s="122" t="e">
        <f>+CT26/CT21</f>
        <v>#DIV/0!</v>
      </c>
      <c r="CY26" s="122"/>
      <c r="CZ26" s="123">
        <f>+CZ20+DC20</f>
        <v>0</v>
      </c>
      <c r="DA26" s="123"/>
      <c r="DB26" s="123"/>
      <c r="DC26" s="123"/>
      <c r="DD26" s="122" t="e">
        <f>+CZ26/CZ21</f>
        <v>#DIV/0!</v>
      </c>
      <c r="DE26" s="122"/>
      <c r="DF26" s="123">
        <f>+DF20+DI20</f>
        <v>0</v>
      </c>
      <c r="DG26" s="123"/>
      <c r="DH26" s="123"/>
      <c r="DI26" s="123"/>
      <c r="DJ26" s="122" t="e">
        <f>+DF26/DF21</f>
        <v>#DIV/0!</v>
      </c>
      <c r="DK26" s="122"/>
      <c r="DL26" s="123">
        <f>+DL20+DO20</f>
        <v>0</v>
      </c>
      <c r="DM26" s="123"/>
      <c r="DN26" s="123"/>
      <c r="DO26" s="123"/>
      <c r="DP26" s="122" t="e">
        <f>+DL26/DL21</f>
        <v>#DIV/0!</v>
      </c>
      <c r="DQ26" s="122"/>
      <c r="DR26" s="123">
        <f>+DR20+DU20</f>
        <v>0</v>
      </c>
      <c r="DS26" s="123"/>
      <c r="DT26" s="123"/>
      <c r="DU26" s="123"/>
      <c r="DV26" s="122" t="e">
        <f>+DR26/DR21</f>
        <v>#DIV/0!</v>
      </c>
      <c r="DW26" s="122"/>
      <c r="DX26" s="123">
        <f>+DX20+EA20</f>
        <v>0</v>
      </c>
      <c r="DY26" s="123"/>
      <c r="DZ26" s="123"/>
      <c r="EA26" s="123"/>
      <c r="EB26" s="122" t="e">
        <f>+DX26/DX21</f>
        <v>#DIV/0!</v>
      </c>
      <c r="EC26" s="122"/>
      <c r="ED26" s="123">
        <f>+ED20+EG20</f>
        <v>0</v>
      </c>
      <c r="EE26" s="123"/>
      <c r="EF26" s="123"/>
      <c r="EG26" s="123"/>
      <c r="EH26" s="122" t="e">
        <f>+ED26/ED21</f>
        <v>#DIV/0!</v>
      </c>
      <c r="EI26" s="122"/>
      <c r="EJ26" s="123">
        <f>+EJ20+EM20</f>
        <v>0</v>
      </c>
      <c r="EK26" s="123"/>
      <c r="EL26" s="123"/>
      <c r="EM26" s="123"/>
      <c r="EN26" s="122" t="e">
        <f>+EJ26/EJ21</f>
        <v>#DIV/0!</v>
      </c>
      <c r="EO26" s="122"/>
      <c r="EP26" s="123">
        <f>+EP20+ES20</f>
        <v>0</v>
      </c>
      <c r="EQ26" s="123"/>
      <c r="ER26" s="123"/>
      <c r="ES26" s="123"/>
      <c r="ET26" s="122" t="e">
        <f>+EP26/EP21</f>
        <v>#DIV/0!</v>
      </c>
      <c r="EU26" s="122"/>
      <c r="EV26" s="123">
        <f>+EV20+EY20</f>
        <v>0</v>
      </c>
      <c r="EW26" s="123"/>
      <c r="EX26" s="123"/>
      <c r="EY26" s="123"/>
      <c r="EZ26" s="122" t="e">
        <f>+EV26/EV21</f>
        <v>#DIV/0!</v>
      </c>
      <c r="FA26" s="122"/>
      <c r="FB26" s="123">
        <f>+FB20+FE20</f>
        <v>0</v>
      </c>
      <c r="FC26" s="123"/>
      <c r="FD26" s="123"/>
      <c r="FE26" s="123"/>
      <c r="FF26" s="122" t="e">
        <f>+FB26/FB21</f>
        <v>#DIV/0!</v>
      </c>
      <c r="FG26" s="122"/>
      <c r="FH26" s="123">
        <f>+FH20+FK20</f>
        <v>0</v>
      </c>
      <c r="FI26" s="123"/>
      <c r="FJ26" s="123"/>
      <c r="FK26" s="123"/>
      <c r="FL26" s="122" t="e">
        <f>+FH26/FH21</f>
        <v>#DIV/0!</v>
      </c>
      <c r="FM26" s="122"/>
      <c r="FN26" s="123">
        <f>+FN20+FQ20</f>
        <v>0</v>
      </c>
      <c r="FO26" s="123"/>
      <c r="FP26" s="123"/>
      <c r="FQ26" s="123"/>
      <c r="FR26" s="122" t="e">
        <f>+FN26/FN21</f>
        <v>#DIV/0!</v>
      </c>
      <c r="FS26" s="122"/>
      <c r="FT26" s="123">
        <f>+FT20+FW20</f>
        <v>0</v>
      </c>
      <c r="FU26" s="123"/>
      <c r="FV26" s="123"/>
      <c r="FW26" s="123"/>
      <c r="FX26" s="122" t="e">
        <f>+FT26/FT21</f>
        <v>#DIV/0!</v>
      </c>
      <c r="FY26" s="122"/>
    </row>
  </sheetData>
  <mergeCells count="1081">
    <mergeCell ref="FX25:FY25"/>
    <mergeCell ref="FT26:FW26"/>
    <mergeCell ref="FX26:FY26"/>
    <mergeCell ref="A1:FY3"/>
    <mergeCell ref="FT20:FU20"/>
    <mergeCell ref="FW20:FX20"/>
    <mergeCell ref="FT21:FU21"/>
    <mergeCell ref="FV21:FW21"/>
    <mergeCell ref="FX21:FY21"/>
    <mergeCell ref="FT22:FU22"/>
    <mergeCell ref="FV22:FW22"/>
    <mergeCell ref="FX22:FY22"/>
    <mergeCell ref="FT4:FY4"/>
    <mergeCell ref="FT11:FV11"/>
    <mergeCell ref="FW11:FY11"/>
    <mergeCell ref="FT12:FV12"/>
    <mergeCell ref="FW12:FY12"/>
    <mergeCell ref="FT13:FV13"/>
    <mergeCell ref="FW13:FY13"/>
    <mergeCell ref="FT14:FV14"/>
    <mergeCell ref="FW14:FY14"/>
    <mergeCell ref="FT15:FV15"/>
    <mergeCell ref="FW15:FY15"/>
    <mergeCell ref="FT16:FV16"/>
    <mergeCell ref="FW16:FY16"/>
    <mergeCell ref="FT18:FU18"/>
    <mergeCell ref="FW18:FX18"/>
    <mergeCell ref="DR4:DW4"/>
    <mergeCell ref="CT21:CU21"/>
    <mergeCell ref="CV21:CW21"/>
    <mergeCell ref="CX21:CY21"/>
    <mergeCell ref="CZ21:DA21"/>
    <mergeCell ref="FZ4:GB6"/>
    <mergeCell ref="GC4:GE6"/>
    <mergeCell ref="GF4:GH6"/>
    <mergeCell ref="FZ11:GB11"/>
    <mergeCell ref="FZ12:GB12"/>
    <mergeCell ref="FZ18:GA18"/>
    <mergeCell ref="DX4:EC4"/>
    <mergeCell ref="ED4:EI4"/>
    <mergeCell ref="EJ4:EO4"/>
    <mergeCell ref="FZ16:GB16"/>
    <mergeCell ref="GC16:GE16"/>
    <mergeCell ref="GF16:GH16"/>
    <mergeCell ref="FE13:FG13"/>
    <mergeCell ref="GC13:GE13"/>
    <mergeCell ref="GC14:GE14"/>
    <mergeCell ref="GC15:GE15"/>
    <mergeCell ref="GC12:GE12"/>
    <mergeCell ref="GC18:GD18"/>
    <mergeCell ref="FB14:FD14"/>
    <mergeCell ref="FE14:FG14"/>
    <mergeCell ref="ES15:EU15"/>
    <mergeCell ref="FZ13:GB13"/>
    <mergeCell ref="FZ14:GB14"/>
    <mergeCell ref="FZ15:GB15"/>
    <mergeCell ref="EP16:ER16"/>
    <mergeCell ref="ES16:EU16"/>
    <mergeCell ref="GF12:GH12"/>
    <mergeCell ref="GF13:GH13"/>
    <mergeCell ref="GF14:GH14"/>
    <mergeCell ref="GF15:GH15"/>
    <mergeCell ref="GF18:GG18"/>
    <mergeCell ref="FN4:FS4"/>
    <mergeCell ref="FZ19:GB19"/>
    <mergeCell ref="FK16:FM16"/>
    <mergeCell ref="CT26:CW26"/>
    <mergeCell ref="CX26:CY26"/>
    <mergeCell ref="CZ26:DC26"/>
    <mergeCell ref="DD26:DE26"/>
    <mergeCell ref="CX24:CY24"/>
    <mergeCell ref="DD24:DE24"/>
    <mergeCell ref="CT25:CW25"/>
    <mergeCell ref="CX25:CY25"/>
    <mergeCell ref="CZ25:DC25"/>
    <mergeCell ref="DD25:DE25"/>
    <mergeCell ref="CT23:CU23"/>
    <mergeCell ref="CV23:CW23"/>
    <mergeCell ref="CZ14:DB14"/>
    <mergeCell ref="CV24:CW24"/>
    <mergeCell ref="CX23:CY23"/>
    <mergeCell ref="CZ23:DA23"/>
    <mergeCell ref="DB23:DC23"/>
    <mergeCell ref="DD23:DE23"/>
    <mergeCell ref="FT19:FV19"/>
    <mergeCell ref="FW19:FY19"/>
    <mergeCell ref="FT23:FU23"/>
    <mergeCell ref="FV23:FW23"/>
    <mergeCell ref="FX23:FY23"/>
    <mergeCell ref="FT24:FU24"/>
    <mergeCell ref="FV24:FW24"/>
    <mergeCell ref="FX24:FY24"/>
    <mergeCell ref="FT25:FW25"/>
    <mergeCell ref="DC16:DE16"/>
    <mergeCell ref="DC14:DE14"/>
    <mergeCell ref="CT24:CU24"/>
    <mergeCell ref="DC15:DE15"/>
    <mergeCell ref="CT20:CU20"/>
    <mergeCell ref="CW20:CX20"/>
    <mergeCell ref="CZ20:DA20"/>
    <mergeCell ref="DC20:DD20"/>
    <mergeCell ref="DD22:DE22"/>
    <mergeCell ref="BV24:BW24"/>
    <mergeCell ref="BX24:BY24"/>
    <mergeCell ref="CB24:CC24"/>
    <mergeCell ref="CD24:CE24"/>
    <mergeCell ref="CZ24:DA24"/>
    <mergeCell ref="CN22:CO22"/>
    <mergeCell ref="CP22:CQ22"/>
    <mergeCell ref="CR21:CS21"/>
    <mergeCell ref="CN21:CO21"/>
    <mergeCell ref="CP21:CQ21"/>
    <mergeCell ref="CR22:CS22"/>
    <mergeCell ref="BX21:BY21"/>
    <mergeCell ref="BZ21:CA21"/>
    <mergeCell ref="CB21:CC21"/>
    <mergeCell ref="CD21:CE21"/>
    <mergeCell ref="CH21:CI21"/>
    <mergeCell ref="BV23:BW23"/>
    <mergeCell ref="BX23:BY23"/>
    <mergeCell ref="DB21:DC21"/>
    <mergeCell ref="DD21:DE21"/>
    <mergeCell ref="CX22:CY22"/>
    <mergeCell ref="CZ22:DA22"/>
    <mergeCell ref="DB22:DC22"/>
    <mergeCell ref="DB24:DC24"/>
    <mergeCell ref="CZ15:DB15"/>
    <mergeCell ref="CF23:CG23"/>
    <mergeCell ref="CE13:CG13"/>
    <mergeCell ref="CT16:CV16"/>
    <mergeCell ref="BV26:BY26"/>
    <mergeCell ref="BZ26:CA26"/>
    <mergeCell ref="CB26:CE26"/>
    <mergeCell ref="CF26:CG26"/>
    <mergeCell ref="CH26:CK26"/>
    <mergeCell ref="CL26:CM26"/>
    <mergeCell ref="CN26:CQ26"/>
    <mergeCell ref="CR26:CS26"/>
    <mergeCell ref="BZ24:CA24"/>
    <mergeCell ref="CF24:CG24"/>
    <mergeCell ref="CL24:CM24"/>
    <mergeCell ref="CR24:CS24"/>
    <mergeCell ref="CH25:CK25"/>
    <mergeCell ref="CL25:CM25"/>
    <mergeCell ref="CN25:CQ25"/>
    <mergeCell ref="CR25:CS25"/>
    <mergeCell ref="BV25:BY25"/>
    <mergeCell ref="BZ25:CA25"/>
    <mergeCell ref="CB25:CE25"/>
    <mergeCell ref="CF25:CG25"/>
    <mergeCell ref="CT22:CU22"/>
    <mergeCell ref="CV22:CW22"/>
    <mergeCell ref="CW15:CY15"/>
    <mergeCell ref="CN15:CP15"/>
    <mergeCell ref="CJ21:CK21"/>
    <mergeCell ref="CL21:CM21"/>
    <mergeCell ref="BV21:BW21"/>
    <mergeCell ref="BZ23:CA23"/>
    <mergeCell ref="CB23:CC23"/>
    <mergeCell ref="CD23:CE23"/>
    <mergeCell ref="CH23:CI23"/>
    <mergeCell ref="CJ23:CK23"/>
    <mergeCell ref="DC19:DE19"/>
    <mergeCell ref="CH11:CJ11"/>
    <mergeCell ref="CK11:CM11"/>
    <mergeCell ref="CN11:CP11"/>
    <mergeCell ref="CQ11:CS11"/>
    <mergeCell ref="CH12:CJ12"/>
    <mergeCell ref="CK12:CM12"/>
    <mergeCell ref="CN12:CP12"/>
    <mergeCell ref="CQ12:CS12"/>
    <mergeCell ref="CN14:CP14"/>
    <mergeCell ref="CQ14:CS14"/>
    <mergeCell ref="CZ16:DB16"/>
    <mergeCell ref="CT15:CV15"/>
    <mergeCell ref="CT13:CV13"/>
    <mergeCell ref="CW13:CY13"/>
    <mergeCell ref="CZ13:DB13"/>
    <mergeCell ref="DC13:DE13"/>
    <mergeCell ref="CT14:CV14"/>
    <mergeCell ref="CW14:CY14"/>
    <mergeCell ref="CT19:CV19"/>
    <mergeCell ref="CW19:CY19"/>
    <mergeCell ref="CZ19:DB19"/>
    <mergeCell ref="CH18:CI18"/>
    <mergeCell ref="CH22:CI22"/>
    <mergeCell ref="CJ22:CK22"/>
    <mergeCell ref="CL22:CM22"/>
    <mergeCell ref="CW16:CY16"/>
    <mergeCell ref="CH13:CJ13"/>
    <mergeCell ref="CK13:CM13"/>
    <mergeCell ref="CQ15:CS15"/>
    <mergeCell ref="BV14:BX14"/>
    <mergeCell ref="BY14:CA14"/>
    <mergeCell ref="CB14:CD14"/>
    <mergeCell ref="CE14:CG14"/>
    <mergeCell ref="CH14:CJ14"/>
    <mergeCell ref="CK14:CM14"/>
    <mergeCell ref="BV22:BW22"/>
    <mergeCell ref="BX22:BY22"/>
    <mergeCell ref="BZ22:CA22"/>
    <mergeCell ref="CB22:CC22"/>
    <mergeCell ref="CD22:CE22"/>
    <mergeCell ref="CF22:CG22"/>
    <mergeCell ref="BV15:BX15"/>
    <mergeCell ref="BV18:BW18"/>
    <mergeCell ref="BY18:BZ18"/>
    <mergeCell ref="CB18:CC18"/>
    <mergeCell ref="CE18:CF18"/>
    <mergeCell ref="CH20:CI20"/>
    <mergeCell ref="CF21:CG21"/>
    <mergeCell ref="CE20:CF20"/>
    <mergeCell ref="CK15:CM15"/>
    <mergeCell ref="BN21:BO21"/>
    <mergeCell ref="BP21:BQ21"/>
    <mergeCell ref="BR21:BS21"/>
    <mergeCell ref="BT21:BU21"/>
    <mergeCell ref="BJ22:BK22"/>
    <mergeCell ref="BL22:BM22"/>
    <mergeCell ref="BN22:BO22"/>
    <mergeCell ref="BP22:BQ22"/>
    <mergeCell ref="BR22:BS22"/>
    <mergeCell ref="BT22:BU22"/>
    <mergeCell ref="BV4:CA4"/>
    <mergeCell ref="CB4:CG4"/>
    <mergeCell ref="BV12:BX12"/>
    <mergeCell ref="BY12:CA12"/>
    <mergeCell ref="CB12:CD12"/>
    <mergeCell ref="CE12:CG12"/>
    <mergeCell ref="BV19:BX19"/>
    <mergeCell ref="BY19:CA19"/>
    <mergeCell ref="CB19:CD19"/>
    <mergeCell ref="CE19:CG19"/>
    <mergeCell ref="BY15:CA15"/>
    <mergeCell ref="CB15:CD15"/>
    <mergeCell ref="BV11:BX11"/>
    <mergeCell ref="BY11:CA11"/>
    <mergeCell ref="CB11:CD11"/>
    <mergeCell ref="CE11:CG11"/>
    <mergeCell ref="BV13:BX13"/>
    <mergeCell ref="BY13:CA13"/>
    <mergeCell ref="CB13:CD13"/>
    <mergeCell ref="BJ4:BO4"/>
    <mergeCell ref="BV16:BX16"/>
    <mergeCell ref="BM15:BO15"/>
    <mergeCell ref="BD25:BG25"/>
    <mergeCell ref="BH25:BI25"/>
    <mergeCell ref="BD26:BG26"/>
    <mergeCell ref="BH26:BI26"/>
    <mergeCell ref="BD21:BE21"/>
    <mergeCell ref="BP4:BU4"/>
    <mergeCell ref="BJ11:BL11"/>
    <mergeCell ref="BM11:BO11"/>
    <mergeCell ref="BP11:BR11"/>
    <mergeCell ref="BS11:BU11"/>
    <mergeCell ref="BJ12:BL12"/>
    <mergeCell ref="BM12:BO12"/>
    <mergeCell ref="BP12:BR12"/>
    <mergeCell ref="BS12:BU12"/>
    <mergeCell ref="BJ13:BL13"/>
    <mergeCell ref="BM13:BO13"/>
    <mergeCell ref="BP13:BR13"/>
    <mergeCell ref="BS13:BU13"/>
    <mergeCell ref="BJ14:BL14"/>
    <mergeCell ref="BM14:BO14"/>
    <mergeCell ref="BP14:BR14"/>
    <mergeCell ref="BS14:BU14"/>
    <mergeCell ref="BN24:BO24"/>
    <mergeCell ref="BT24:BU24"/>
    <mergeCell ref="BJ24:BK24"/>
    <mergeCell ref="BJ26:BM26"/>
    <mergeCell ref="BN26:BO26"/>
    <mergeCell ref="BP26:BS26"/>
    <mergeCell ref="BT26:BU26"/>
    <mergeCell ref="BL24:BM24"/>
    <mergeCell ref="BJ21:BK21"/>
    <mergeCell ref="BL21:BM21"/>
    <mergeCell ref="BP23:BQ23"/>
    <mergeCell ref="BR23:BS23"/>
    <mergeCell ref="BT23:BU23"/>
    <mergeCell ref="BJ25:BM25"/>
    <mergeCell ref="BN25:BO25"/>
    <mergeCell ref="BP25:BS25"/>
    <mergeCell ref="BT25:BU25"/>
    <mergeCell ref="BD4:BI4"/>
    <mergeCell ref="BD11:BF11"/>
    <mergeCell ref="BG11:BI11"/>
    <mergeCell ref="BD12:BF12"/>
    <mergeCell ref="BG12:BI12"/>
    <mergeCell ref="BD13:BF13"/>
    <mergeCell ref="BG13:BI13"/>
    <mergeCell ref="BD14:BF14"/>
    <mergeCell ref="BG14:BI14"/>
    <mergeCell ref="BD15:BF15"/>
    <mergeCell ref="BG15:BI15"/>
    <mergeCell ref="BD18:BE18"/>
    <mergeCell ref="BG18:BH18"/>
    <mergeCell ref="BD19:BF19"/>
    <mergeCell ref="BG19:BI19"/>
    <mergeCell ref="BD16:BF16"/>
    <mergeCell ref="BP24:BQ24"/>
    <mergeCell ref="BR24:BS24"/>
    <mergeCell ref="BJ23:BK23"/>
    <mergeCell ref="BL23:BM23"/>
    <mergeCell ref="BN23:BO23"/>
    <mergeCell ref="BD24:BE24"/>
    <mergeCell ref="BF24:BG24"/>
    <mergeCell ref="BH24:BI24"/>
    <mergeCell ref="BF23:BG23"/>
    <mergeCell ref="AX4:BC4"/>
    <mergeCell ref="AX11:AZ11"/>
    <mergeCell ref="BA11:BC11"/>
    <mergeCell ref="AX12:AZ12"/>
    <mergeCell ref="BA12:BC12"/>
    <mergeCell ref="AX13:AZ13"/>
    <mergeCell ref="BA13:BC13"/>
    <mergeCell ref="AX14:AZ14"/>
    <mergeCell ref="BA14:BC14"/>
    <mergeCell ref="AZ21:BA21"/>
    <mergeCell ref="AP24:AQ24"/>
    <mergeCell ref="AN24:AO24"/>
    <mergeCell ref="BB21:BC21"/>
    <mergeCell ref="AX22:AY22"/>
    <mergeCell ref="AR20:AS20"/>
    <mergeCell ref="AU20:AV20"/>
    <mergeCell ref="AZ22:BA22"/>
    <mergeCell ref="BB22:BC22"/>
    <mergeCell ref="AX24:AY24"/>
    <mergeCell ref="AR23:AS23"/>
    <mergeCell ref="AR22:AS22"/>
    <mergeCell ref="AP22:AQ22"/>
    <mergeCell ref="AZ24:BA24"/>
    <mergeCell ref="BB24:BC24"/>
    <mergeCell ref="BB23:BC23"/>
    <mergeCell ref="AX23:AY23"/>
    <mergeCell ref="BH23:BI23"/>
    <mergeCell ref="AL23:AM23"/>
    <mergeCell ref="AN23:AO23"/>
    <mergeCell ref="AP23:AQ23"/>
    <mergeCell ref="AL24:AM24"/>
    <mergeCell ref="AV23:AW23"/>
    <mergeCell ref="AT21:AU21"/>
    <mergeCell ref="AV21:AW21"/>
    <mergeCell ref="AN21:AO21"/>
    <mergeCell ref="AR21:AS21"/>
    <mergeCell ref="AT23:AU23"/>
    <mergeCell ref="AR16:AT16"/>
    <mergeCell ref="AU16:AW16"/>
    <mergeCell ref="AR15:AT15"/>
    <mergeCell ref="AU15:AW15"/>
    <mergeCell ref="AX16:AZ16"/>
    <mergeCell ref="BA16:BC16"/>
    <mergeCell ref="AX19:AZ19"/>
    <mergeCell ref="BA19:BC19"/>
    <mergeCell ref="BF21:BG21"/>
    <mergeCell ref="BH21:BI21"/>
    <mergeCell ref="BD22:BE22"/>
    <mergeCell ref="BF22:BG22"/>
    <mergeCell ref="BH22:BI22"/>
    <mergeCell ref="AL18:AM18"/>
    <mergeCell ref="Z4:AE4"/>
    <mergeCell ref="Z11:AB11"/>
    <mergeCell ref="AC11:AE11"/>
    <mergeCell ref="Z12:AB12"/>
    <mergeCell ref="AB22:AC22"/>
    <mergeCell ref="AF20:AG20"/>
    <mergeCell ref="AI20:AJ20"/>
    <mergeCell ref="AF4:AK4"/>
    <mergeCell ref="AF11:AH11"/>
    <mergeCell ref="AF12:AH12"/>
    <mergeCell ref="Z20:AA20"/>
    <mergeCell ref="Z21:AA21"/>
    <mergeCell ref="AC15:AE15"/>
    <mergeCell ref="AI11:AK11"/>
    <mergeCell ref="AI19:AK19"/>
    <mergeCell ref="Z18:AA18"/>
    <mergeCell ref="Z16:AB16"/>
    <mergeCell ref="AC16:AE16"/>
    <mergeCell ref="AF16:AH16"/>
    <mergeCell ref="AI16:AK16"/>
    <mergeCell ref="AB21:AC21"/>
    <mergeCell ref="AH21:AI21"/>
    <mergeCell ref="AJ21:AK21"/>
    <mergeCell ref="AF22:AG22"/>
    <mergeCell ref="AH22:AI22"/>
    <mergeCell ref="Z19:AB19"/>
    <mergeCell ref="AF21:AG21"/>
    <mergeCell ref="AI15:AK15"/>
    <mergeCell ref="AF14:AH14"/>
    <mergeCell ref="AI14:AK14"/>
    <mergeCell ref="AF15:AH15"/>
    <mergeCell ref="AX26:BA26"/>
    <mergeCell ref="AX25:BA25"/>
    <mergeCell ref="AL25:AO25"/>
    <mergeCell ref="AR26:AU26"/>
    <mergeCell ref="AV26:AW26"/>
    <mergeCell ref="AR24:AS24"/>
    <mergeCell ref="AT24:AU24"/>
    <mergeCell ref="AR25:AU25"/>
    <mergeCell ref="AV25:AW25"/>
    <mergeCell ref="AJ25:AK25"/>
    <mergeCell ref="AF25:AI25"/>
    <mergeCell ref="Z22:AA22"/>
    <mergeCell ref="AH23:AI23"/>
    <mergeCell ref="AJ23:AK23"/>
    <mergeCell ref="AJ22:AK22"/>
    <mergeCell ref="AR4:AW4"/>
    <mergeCell ref="AR11:AT11"/>
    <mergeCell ref="AU11:AW11"/>
    <mergeCell ref="AR12:AT12"/>
    <mergeCell ref="AU12:AW12"/>
    <mergeCell ref="AR19:AT19"/>
    <mergeCell ref="AU19:AW19"/>
    <mergeCell ref="AR13:AT13"/>
    <mergeCell ref="AU13:AW13"/>
    <mergeCell ref="AR14:AT14"/>
    <mergeCell ref="AU14:AW14"/>
    <mergeCell ref="AO13:AQ13"/>
    <mergeCell ref="AL4:AQ4"/>
    <mergeCell ref="AL16:AN16"/>
    <mergeCell ref="AO16:AQ16"/>
    <mergeCell ref="AX21:AY21"/>
    <mergeCell ref="AZ23:BA23"/>
    <mergeCell ref="BB26:BC26"/>
    <mergeCell ref="BB25:BC25"/>
    <mergeCell ref="R25:S25"/>
    <mergeCell ref="X24:Y24"/>
    <mergeCell ref="L26:M26"/>
    <mergeCell ref="N26:Q26"/>
    <mergeCell ref="R26:S26"/>
    <mergeCell ref="T26:W26"/>
    <mergeCell ref="X26:Y26"/>
    <mergeCell ref="Z26:AC26"/>
    <mergeCell ref="AD26:AE26"/>
    <mergeCell ref="AF26:AI26"/>
    <mergeCell ref="AJ24:AK24"/>
    <mergeCell ref="L25:M25"/>
    <mergeCell ref="Z25:AC25"/>
    <mergeCell ref="AD25:AE25"/>
    <mergeCell ref="Z24:AA24"/>
    <mergeCell ref="AB24:AC24"/>
    <mergeCell ref="R24:S24"/>
    <mergeCell ref="N24:O24"/>
    <mergeCell ref="P24:Q24"/>
    <mergeCell ref="T24:U24"/>
    <mergeCell ref="V24:W24"/>
    <mergeCell ref="AF24:AG24"/>
    <mergeCell ref="AH24:AI24"/>
    <mergeCell ref="AD24:AE24"/>
    <mergeCell ref="X25:Y25"/>
    <mergeCell ref="AJ26:AK26"/>
    <mergeCell ref="AL26:AO26"/>
    <mergeCell ref="AP26:AQ26"/>
    <mergeCell ref="AP25:AQ25"/>
    <mergeCell ref="AV24:AW24"/>
    <mergeCell ref="F24:G24"/>
    <mergeCell ref="L24:M24"/>
    <mergeCell ref="B24:C24"/>
    <mergeCell ref="D24:E24"/>
    <mergeCell ref="H24:I24"/>
    <mergeCell ref="B26:E26"/>
    <mergeCell ref="F26:G26"/>
    <mergeCell ref="H26:K26"/>
    <mergeCell ref="T25:W25"/>
    <mergeCell ref="B25:E25"/>
    <mergeCell ref="F25:G25"/>
    <mergeCell ref="H25:K25"/>
    <mergeCell ref="N25:Q25"/>
    <mergeCell ref="W13:Y13"/>
    <mergeCell ref="B4:G4"/>
    <mergeCell ref="H4:M4"/>
    <mergeCell ref="N4:S4"/>
    <mergeCell ref="T4:Y4"/>
    <mergeCell ref="B11:D11"/>
    <mergeCell ref="E11:G11"/>
    <mergeCell ref="H20:I20"/>
    <mergeCell ref="K20:L20"/>
    <mergeCell ref="N20:O20"/>
    <mergeCell ref="Q20:R20"/>
    <mergeCell ref="T20:U20"/>
    <mergeCell ref="W20:X20"/>
    <mergeCell ref="W19:Y19"/>
    <mergeCell ref="H11:J11"/>
    <mergeCell ref="K11:M11"/>
    <mergeCell ref="N11:P11"/>
    <mergeCell ref="Q11:S11"/>
    <mergeCell ref="T11:V11"/>
    <mergeCell ref="W11:Y11"/>
    <mergeCell ref="N15:P15"/>
    <mergeCell ref="Q15:S15"/>
    <mergeCell ref="T15:V15"/>
    <mergeCell ref="W15:Y15"/>
    <mergeCell ref="B16:D16"/>
    <mergeCell ref="AI12:AK12"/>
    <mergeCell ref="AC12:AE12"/>
    <mergeCell ref="Z13:AB13"/>
    <mergeCell ref="AC13:AE13"/>
    <mergeCell ref="Z14:AB14"/>
    <mergeCell ref="AC14:AE14"/>
    <mergeCell ref="Z15:AB15"/>
    <mergeCell ref="T14:V14"/>
    <mergeCell ref="W14:Y14"/>
    <mergeCell ref="AL14:AN14"/>
    <mergeCell ref="B12:D12"/>
    <mergeCell ref="E12:G12"/>
    <mergeCell ref="H12:J12"/>
    <mergeCell ref="K12:M12"/>
    <mergeCell ref="N12:P12"/>
    <mergeCell ref="Q12:S12"/>
    <mergeCell ref="B13:D13"/>
    <mergeCell ref="T12:V12"/>
    <mergeCell ref="E13:G13"/>
    <mergeCell ref="H13:J13"/>
    <mergeCell ref="K13:M13"/>
    <mergeCell ref="N13:P13"/>
    <mergeCell ref="Q13:S13"/>
    <mergeCell ref="AL13:AN13"/>
    <mergeCell ref="AF13:AH13"/>
    <mergeCell ref="AI13:AK13"/>
    <mergeCell ref="W12:Y12"/>
    <mergeCell ref="N14:P14"/>
    <mergeCell ref="Q14:S14"/>
    <mergeCell ref="T13:V13"/>
    <mergeCell ref="H14:J14"/>
    <mergeCell ref="K14:M14"/>
    <mergeCell ref="E15:G15"/>
    <mergeCell ref="H15:J15"/>
    <mergeCell ref="K15:M15"/>
    <mergeCell ref="B14:D14"/>
    <mergeCell ref="E14:G14"/>
    <mergeCell ref="T18:U18"/>
    <mergeCell ref="W18:X18"/>
    <mergeCell ref="E16:G16"/>
    <mergeCell ref="H16:J16"/>
    <mergeCell ref="K16:M16"/>
    <mergeCell ref="N16:P16"/>
    <mergeCell ref="Q16:S16"/>
    <mergeCell ref="B18:C18"/>
    <mergeCell ref="E18:F18"/>
    <mergeCell ref="T16:V16"/>
    <mergeCell ref="W16:Y16"/>
    <mergeCell ref="N18:O18"/>
    <mergeCell ref="B20:C20"/>
    <mergeCell ref="E20:F20"/>
    <mergeCell ref="B15:D15"/>
    <mergeCell ref="N19:P19"/>
    <mergeCell ref="Q19:S19"/>
    <mergeCell ref="H18:I18"/>
    <mergeCell ref="B19:D19"/>
    <mergeCell ref="E19:G19"/>
    <mergeCell ref="H19:J19"/>
    <mergeCell ref="K19:M19"/>
    <mergeCell ref="K18:L18"/>
    <mergeCell ref="Q18:R18"/>
    <mergeCell ref="AL15:AN15"/>
    <mergeCell ref="AO15:AQ15"/>
    <mergeCell ref="AF23:AG23"/>
    <mergeCell ref="AV22:AW22"/>
    <mergeCell ref="AL22:AM22"/>
    <mergeCell ref="AO18:AP18"/>
    <mergeCell ref="V21:W21"/>
    <mergeCell ref="X21:Y21"/>
    <mergeCell ref="N21:O21"/>
    <mergeCell ref="P21:Q21"/>
    <mergeCell ref="N23:O23"/>
    <mergeCell ref="P23:Q23"/>
    <mergeCell ref="R23:S23"/>
    <mergeCell ref="T23:U23"/>
    <mergeCell ref="AC19:AE19"/>
    <mergeCell ref="AO20:AP20"/>
    <mergeCell ref="AF19:AH19"/>
    <mergeCell ref="AC20:AD20"/>
    <mergeCell ref="AT22:AU22"/>
    <mergeCell ref="AL21:AM21"/>
    <mergeCell ref="B22:C22"/>
    <mergeCell ref="D22:E22"/>
    <mergeCell ref="F22:G22"/>
    <mergeCell ref="H22:I22"/>
    <mergeCell ref="J22:K22"/>
    <mergeCell ref="F21:G21"/>
    <mergeCell ref="H21:I21"/>
    <mergeCell ref="B21:C21"/>
    <mergeCell ref="D21:E21"/>
    <mergeCell ref="D23:E23"/>
    <mergeCell ref="Z23:AA23"/>
    <mergeCell ref="AB23:AC23"/>
    <mergeCell ref="AD23:AE23"/>
    <mergeCell ref="J23:K23"/>
    <mergeCell ref="L23:M23"/>
    <mergeCell ref="F23:G23"/>
    <mergeCell ref="H23:I23"/>
    <mergeCell ref="B23:C23"/>
    <mergeCell ref="AD21:AE21"/>
    <mergeCell ref="AD22:AE22"/>
    <mergeCell ref="GF20:GG20"/>
    <mergeCell ref="GC11:GE11"/>
    <mergeCell ref="J24:K24"/>
    <mergeCell ref="V23:W23"/>
    <mergeCell ref="X23:Y23"/>
    <mergeCell ref="V22:W22"/>
    <mergeCell ref="X22:Y22"/>
    <mergeCell ref="R21:S21"/>
    <mergeCell ref="T21:U21"/>
    <mergeCell ref="J21:K21"/>
    <mergeCell ref="L21:M21"/>
    <mergeCell ref="N22:O22"/>
    <mergeCell ref="P22:Q22"/>
    <mergeCell ref="R22:S22"/>
    <mergeCell ref="T22:U22"/>
    <mergeCell ref="AP21:AQ21"/>
    <mergeCell ref="L22:M22"/>
    <mergeCell ref="AN22:AO22"/>
    <mergeCell ref="AL11:AN11"/>
    <mergeCell ref="AO11:AQ11"/>
    <mergeCell ref="T19:V19"/>
    <mergeCell ref="DC18:DD18"/>
    <mergeCell ref="EP23:EQ23"/>
    <mergeCell ref="ER23:ES23"/>
    <mergeCell ref="CN23:CO23"/>
    <mergeCell ref="CP23:CQ23"/>
    <mergeCell ref="AX15:AZ15"/>
    <mergeCell ref="BA15:BC15"/>
    <mergeCell ref="AX18:AY18"/>
    <mergeCell ref="BA18:BB18"/>
    <mergeCell ref="BD23:BE23"/>
    <mergeCell ref="GF11:GH11"/>
    <mergeCell ref="GF19:GH19"/>
    <mergeCell ref="CE16:CG16"/>
    <mergeCell ref="CH16:CJ16"/>
    <mergeCell ref="CK16:CM16"/>
    <mergeCell ref="FE12:FG12"/>
    <mergeCell ref="FB13:FD13"/>
    <mergeCell ref="CN16:CP16"/>
    <mergeCell ref="CQ16:CS16"/>
    <mergeCell ref="CN13:CP13"/>
    <mergeCell ref="CQ13:CS13"/>
    <mergeCell ref="BS16:BU16"/>
    <mergeCell ref="CR23:CS23"/>
    <mergeCell ref="FH13:FJ13"/>
    <mergeCell ref="FK13:FM13"/>
    <mergeCell ref="FH14:FJ14"/>
    <mergeCell ref="FK14:FM14"/>
    <mergeCell ref="EP15:ER15"/>
    <mergeCell ref="FE16:FG16"/>
    <mergeCell ref="BY16:CA16"/>
    <mergeCell ref="CB16:CD16"/>
    <mergeCell ref="FH12:FJ12"/>
    <mergeCell ref="FK12:FM12"/>
    <mergeCell ref="EP14:ER14"/>
    <mergeCell ref="ES14:EU14"/>
    <mergeCell ref="FN14:FP14"/>
    <mergeCell ref="FQ14:FS14"/>
    <mergeCell ref="FN22:FO22"/>
    <mergeCell ref="FP22:FQ22"/>
    <mergeCell ref="FR22:FS22"/>
    <mergeCell ref="CQ19:CS19"/>
    <mergeCell ref="CT18:CU18"/>
    <mergeCell ref="CW18:CX18"/>
    <mergeCell ref="BP15:BR15"/>
    <mergeCell ref="BS15:BU15"/>
    <mergeCell ref="BJ15:BL15"/>
    <mergeCell ref="CE15:CG15"/>
    <mergeCell ref="FQ20:FR20"/>
    <mergeCell ref="GC20:GD20"/>
    <mergeCell ref="FH15:FJ15"/>
    <mergeCell ref="FK15:FM15"/>
    <mergeCell ref="FE18:FF18"/>
    <mergeCell ref="FB19:FD19"/>
    <mergeCell ref="FE19:FG19"/>
    <mergeCell ref="FN15:FP15"/>
    <mergeCell ref="FQ15:FS15"/>
    <mergeCell ref="FN16:FP16"/>
    <mergeCell ref="FQ16:FS16"/>
    <mergeCell ref="FN18:FO18"/>
    <mergeCell ref="FQ18:FR18"/>
    <mergeCell ref="FN19:FP19"/>
    <mergeCell ref="FQ19:FS19"/>
    <mergeCell ref="EV20:EW20"/>
    <mergeCell ref="EY20:EZ20"/>
    <mergeCell ref="FH18:FI18"/>
    <mergeCell ref="FB16:FD16"/>
    <mergeCell ref="EY19:FA19"/>
    <mergeCell ref="FZ20:GA20"/>
    <mergeCell ref="GC19:GE19"/>
    <mergeCell ref="CB20:CC20"/>
    <mergeCell ref="CQ18:CR18"/>
    <mergeCell ref="CH19:CJ19"/>
    <mergeCell ref="CK19:CM19"/>
    <mergeCell ref="CN19:CP19"/>
    <mergeCell ref="EP18:EQ18"/>
    <mergeCell ref="EV14:EX14"/>
    <mergeCell ref="EY14:FA14"/>
    <mergeCell ref="EV15:EX15"/>
    <mergeCell ref="EY15:FA15"/>
    <mergeCell ref="EV16:EX16"/>
    <mergeCell ref="EY16:FA16"/>
    <mergeCell ref="EV18:EW18"/>
    <mergeCell ref="FH25:FK25"/>
    <mergeCell ref="FL25:FM25"/>
    <mergeCell ref="FH16:FJ16"/>
    <mergeCell ref="FK18:FL18"/>
    <mergeCell ref="FH19:FJ19"/>
    <mergeCell ref="FK19:FM19"/>
    <mergeCell ref="FH20:FI20"/>
    <mergeCell ref="FK20:FL20"/>
    <mergeCell ref="FH21:FI21"/>
    <mergeCell ref="FJ21:FK21"/>
    <mergeCell ref="FL21:FM21"/>
    <mergeCell ref="FH22:FI22"/>
    <mergeCell ref="FJ22:FK22"/>
    <mergeCell ref="FB15:FD15"/>
    <mergeCell ref="FE15:FG15"/>
    <mergeCell ref="CH4:CM4"/>
    <mergeCell ref="EP26:ES26"/>
    <mergeCell ref="ET26:EU26"/>
    <mergeCell ref="FB4:FG4"/>
    <mergeCell ref="FB11:FD11"/>
    <mergeCell ref="FE11:FG11"/>
    <mergeCell ref="FB12:FD12"/>
    <mergeCell ref="CN4:CS4"/>
    <mergeCell ref="CN20:CO20"/>
    <mergeCell ref="CQ20:CR20"/>
    <mergeCell ref="CL23:CM23"/>
    <mergeCell ref="CH24:CI24"/>
    <mergeCell ref="CJ24:CK24"/>
    <mergeCell ref="CN24:CO24"/>
    <mergeCell ref="CP24:CQ24"/>
    <mergeCell ref="CT4:CY4"/>
    <mergeCell ref="CZ4:DE4"/>
    <mergeCell ref="DF4:DK4"/>
    <mergeCell ref="EV4:FA4"/>
    <mergeCell ref="EV11:EX11"/>
    <mergeCell ref="EY11:FA11"/>
    <mergeCell ref="EV12:EX12"/>
    <mergeCell ref="EY12:FA12"/>
    <mergeCell ref="EP24:EQ24"/>
    <mergeCell ref="EV22:EW22"/>
    <mergeCell ref="EX22:EY22"/>
    <mergeCell ref="EZ22:FA22"/>
    <mergeCell ref="EX24:EY24"/>
    <mergeCell ref="ET23:EU23"/>
    <mergeCell ref="EP19:ER19"/>
    <mergeCell ref="ES19:EU19"/>
    <mergeCell ref="CH15:CJ15"/>
    <mergeCell ref="DL4:DQ4"/>
    <mergeCell ref="CT11:CV11"/>
    <mergeCell ref="CW11:CY11"/>
    <mergeCell ref="CZ11:DB11"/>
    <mergeCell ref="DC11:DE11"/>
    <mergeCell ref="CT12:CV12"/>
    <mergeCell ref="CW12:CY12"/>
    <mergeCell ref="CK20:CL20"/>
    <mergeCell ref="FJ24:FK24"/>
    <mergeCell ref="FB18:FC18"/>
    <mergeCell ref="EY18:EZ18"/>
    <mergeCell ref="EV19:EX19"/>
    <mergeCell ref="FH23:FI23"/>
    <mergeCell ref="FJ23:FK23"/>
    <mergeCell ref="EV23:EW23"/>
    <mergeCell ref="EX23:EY23"/>
    <mergeCell ref="EZ23:FA23"/>
    <mergeCell ref="FD24:FE24"/>
    <mergeCell ref="FF24:FG24"/>
    <mergeCell ref="CK18:CL18"/>
    <mergeCell ref="FB24:FC24"/>
    <mergeCell ref="ER24:ES24"/>
    <mergeCell ref="ET24:EU24"/>
    <mergeCell ref="EZ21:FA21"/>
    <mergeCell ref="EP20:EQ20"/>
    <mergeCell ref="ES20:ET20"/>
    <mergeCell ref="EP21:EQ21"/>
    <mergeCell ref="ER21:ES21"/>
    <mergeCell ref="EV21:EW21"/>
    <mergeCell ref="EX21:EY21"/>
    <mergeCell ref="EP4:EU4"/>
    <mergeCell ref="FH4:FM4"/>
    <mergeCell ref="FN11:FP11"/>
    <mergeCell ref="FQ11:FS11"/>
    <mergeCell ref="FN12:FP12"/>
    <mergeCell ref="FQ12:FS12"/>
    <mergeCell ref="FN13:FP13"/>
    <mergeCell ref="FQ13:FS13"/>
    <mergeCell ref="DF11:DH11"/>
    <mergeCell ref="DI11:DK11"/>
    <mergeCell ref="DL11:DN11"/>
    <mergeCell ref="DO11:DQ11"/>
    <mergeCell ref="DR11:DT11"/>
    <mergeCell ref="DU11:DW11"/>
    <mergeCell ref="DX11:DZ11"/>
    <mergeCell ref="EA11:EC11"/>
    <mergeCell ref="ED11:EF11"/>
    <mergeCell ref="EG11:EI11"/>
    <mergeCell ref="EJ11:EL11"/>
    <mergeCell ref="EM11:EO11"/>
    <mergeCell ref="DF12:DH12"/>
    <mergeCell ref="DI12:DK12"/>
    <mergeCell ref="DL12:DN12"/>
    <mergeCell ref="EP11:ER11"/>
    <mergeCell ref="ES11:EU11"/>
    <mergeCell ref="EP12:ER12"/>
    <mergeCell ref="ES12:EU12"/>
    <mergeCell ref="EP13:ER13"/>
    <mergeCell ref="ES13:EU13"/>
    <mergeCell ref="FH11:FJ11"/>
    <mergeCell ref="FK11:FM11"/>
    <mergeCell ref="ED13:EF13"/>
    <mergeCell ref="EV13:EX13"/>
    <mergeCell ref="EY13:FA13"/>
    <mergeCell ref="ES18:ET18"/>
    <mergeCell ref="FB20:FC20"/>
    <mergeCell ref="FE20:FF20"/>
    <mergeCell ref="FN26:FQ26"/>
    <mergeCell ref="FN20:FO20"/>
    <mergeCell ref="FN23:FO23"/>
    <mergeCell ref="FP23:FQ23"/>
    <mergeCell ref="FN24:FO24"/>
    <mergeCell ref="FP24:FQ24"/>
    <mergeCell ref="FN25:FQ25"/>
    <mergeCell ref="FH24:FI24"/>
    <mergeCell ref="FL24:FM24"/>
    <mergeCell ref="FB23:FC23"/>
    <mergeCell ref="FD23:FE23"/>
    <mergeCell ref="FF23:FG23"/>
    <mergeCell ref="FF25:FG25"/>
    <mergeCell ref="FR26:FS26"/>
    <mergeCell ref="FL26:FM26"/>
    <mergeCell ref="FL22:FM22"/>
    <mergeCell ref="FL23:FM23"/>
    <mergeCell ref="EZ24:FA24"/>
    <mergeCell ref="FB25:FE25"/>
    <mergeCell ref="EP22:EQ22"/>
    <mergeCell ref="FB21:FC21"/>
    <mergeCell ref="FD21:FE21"/>
    <mergeCell ref="FF21:FG21"/>
    <mergeCell ref="FB22:FC22"/>
    <mergeCell ref="FD22:FE22"/>
    <mergeCell ref="FF22:FG22"/>
    <mergeCell ref="FN21:FO21"/>
    <mergeCell ref="FP21:FQ21"/>
    <mergeCell ref="FR21:FS21"/>
    <mergeCell ref="EV24:EW24"/>
    <mergeCell ref="FH26:FK26"/>
    <mergeCell ref="EP25:ES25"/>
    <mergeCell ref="ET25:EU25"/>
    <mergeCell ref="EV25:EY25"/>
    <mergeCell ref="EZ25:FA25"/>
    <mergeCell ref="ER22:ES22"/>
    <mergeCell ref="ET22:EU22"/>
    <mergeCell ref="FR23:FS23"/>
    <mergeCell ref="FR24:FS24"/>
    <mergeCell ref="FR25:FS25"/>
    <mergeCell ref="ET21:EU21"/>
    <mergeCell ref="FB26:FE26"/>
    <mergeCell ref="FF26:FG26"/>
    <mergeCell ref="EV26:EY26"/>
    <mergeCell ref="EZ26:FA26"/>
    <mergeCell ref="BS18:BT18"/>
    <mergeCell ref="BS20:BT20"/>
    <mergeCell ref="AR18:AS18"/>
    <mergeCell ref="AX20:AY20"/>
    <mergeCell ref="BA20:BB20"/>
    <mergeCell ref="AU18:AV18"/>
    <mergeCell ref="AC18:AD18"/>
    <mergeCell ref="BD20:BE20"/>
    <mergeCell ref="BG20:BH20"/>
    <mergeCell ref="AF18:AG18"/>
    <mergeCell ref="AI18:AJ18"/>
    <mergeCell ref="DF18:DG18"/>
    <mergeCell ref="DI18:DJ18"/>
    <mergeCell ref="DL18:DM18"/>
    <mergeCell ref="DO18:DP18"/>
    <mergeCell ref="DR18:DS18"/>
    <mergeCell ref="DU18:DV18"/>
    <mergeCell ref="CN18:CO18"/>
    <mergeCell ref="CZ18:DA18"/>
    <mergeCell ref="BJ19:BL19"/>
    <mergeCell ref="BM19:BO19"/>
    <mergeCell ref="BP19:BR19"/>
    <mergeCell ref="BS19:BU19"/>
    <mergeCell ref="BJ20:BK20"/>
    <mergeCell ref="BV20:BW20"/>
    <mergeCell ref="BY20:BZ20"/>
    <mergeCell ref="DF19:DH19"/>
    <mergeCell ref="DI19:DK19"/>
    <mergeCell ref="DL19:DN19"/>
    <mergeCell ref="DO19:DQ19"/>
    <mergeCell ref="DR19:DT19"/>
    <mergeCell ref="DU19:DW19"/>
    <mergeCell ref="DO12:DQ12"/>
    <mergeCell ref="DR12:DT12"/>
    <mergeCell ref="DU12:DW12"/>
    <mergeCell ref="DX12:DZ12"/>
    <mergeCell ref="EA12:EC12"/>
    <mergeCell ref="ED12:EF12"/>
    <mergeCell ref="EG12:EI12"/>
    <mergeCell ref="EJ12:EL12"/>
    <mergeCell ref="EM12:EO12"/>
    <mergeCell ref="BG16:BI16"/>
    <mergeCell ref="AL19:AN19"/>
    <mergeCell ref="AO19:AQ19"/>
    <mergeCell ref="AL20:AM20"/>
    <mergeCell ref="BM20:BN20"/>
    <mergeCell ref="BP20:BQ20"/>
    <mergeCell ref="BJ18:BK18"/>
    <mergeCell ref="BM18:BN18"/>
    <mergeCell ref="BP18:BQ18"/>
    <mergeCell ref="BM16:BO16"/>
    <mergeCell ref="BP16:BR16"/>
    <mergeCell ref="BJ16:BL16"/>
    <mergeCell ref="CZ12:DB12"/>
    <mergeCell ref="DC12:DE12"/>
    <mergeCell ref="AL12:AN12"/>
    <mergeCell ref="AO12:AQ12"/>
    <mergeCell ref="AO14:AQ14"/>
    <mergeCell ref="DU15:DW15"/>
    <mergeCell ref="DX15:DZ15"/>
    <mergeCell ref="EA15:EC15"/>
    <mergeCell ref="ED15:EF15"/>
    <mergeCell ref="EG13:EI13"/>
    <mergeCell ref="EJ13:EL13"/>
    <mergeCell ref="EM13:EO13"/>
    <mergeCell ref="DF14:DH14"/>
    <mergeCell ref="DI14:DK14"/>
    <mergeCell ref="DL14:DN14"/>
    <mergeCell ref="DO14:DQ14"/>
    <mergeCell ref="DR14:DT14"/>
    <mergeCell ref="DU14:DW14"/>
    <mergeCell ref="DX14:DZ14"/>
    <mergeCell ref="EA14:EC14"/>
    <mergeCell ref="ED14:EF14"/>
    <mergeCell ref="EG14:EI14"/>
    <mergeCell ref="EJ14:EL14"/>
    <mergeCell ref="EM14:EO14"/>
    <mergeCell ref="DF13:DH13"/>
    <mergeCell ref="DI13:DK13"/>
    <mergeCell ref="DL13:DN13"/>
    <mergeCell ref="DO13:DQ13"/>
    <mergeCell ref="DR13:DT13"/>
    <mergeCell ref="DU13:DW13"/>
    <mergeCell ref="DX13:DZ13"/>
    <mergeCell ref="EA13:EC13"/>
    <mergeCell ref="EJ19:EL19"/>
    <mergeCell ref="EM19:EO19"/>
    <mergeCell ref="EG15:EI15"/>
    <mergeCell ref="EJ15:EL15"/>
    <mergeCell ref="EM15:EO15"/>
    <mergeCell ref="DF16:DH16"/>
    <mergeCell ref="DI16:DK16"/>
    <mergeCell ref="DL16:DN16"/>
    <mergeCell ref="DO16:DQ16"/>
    <mergeCell ref="DR16:DT16"/>
    <mergeCell ref="DU16:DW16"/>
    <mergeCell ref="DX16:DZ16"/>
    <mergeCell ref="EA16:EC16"/>
    <mergeCell ref="ED16:EF16"/>
    <mergeCell ref="EG16:EI16"/>
    <mergeCell ref="EJ16:EL16"/>
    <mergeCell ref="EM16:EO16"/>
    <mergeCell ref="DF15:DH15"/>
    <mergeCell ref="DI15:DK15"/>
    <mergeCell ref="DL15:DN15"/>
    <mergeCell ref="DO15:DQ15"/>
    <mergeCell ref="DX18:DY18"/>
    <mergeCell ref="EA18:EB18"/>
    <mergeCell ref="ED18:EE18"/>
    <mergeCell ref="EG18:EH18"/>
    <mergeCell ref="EJ18:EK18"/>
    <mergeCell ref="EM18:EN18"/>
    <mergeCell ref="DX19:DZ19"/>
    <mergeCell ref="EA19:EC19"/>
    <mergeCell ref="ED19:EF19"/>
    <mergeCell ref="EG19:EI19"/>
    <mergeCell ref="DR15:DT15"/>
    <mergeCell ref="EG20:EH20"/>
    <mergeCell ref="EJ20:EK20"/>
    <mergeCell ref="EM20:EN20"/>
    <mergeCell ref="DF21:DG21"/>
    <mergeCell ref="DH21:DI21"/>
    <mergeCell ref="DJ21:DK21"/>
    <mergeCell ref="DL21:DM21"/>
    <mergeCell ref="DN21:DO21"/>
    <mergeCell ref="DP21:DQ21"/>
    <mergeCell ref="DR21:DS21"/>
    <mergeCell ref="DT21:DU21"/>
    <mergeCell ref="DV21:DW21"/>
    <mergeCell ref="DX21:DY21"/>
    <mergeCell ref="DZ21:EA21"/>
    <mergeCell ref="EB21:EC21"/>
    <mergeCell ref="ED21:EE21"/>
    <mergeCell ref="EF21:EG21"/>
    <mergeCell ref="EH21:EI21"/>
    <mergeCell ref="EJ21:EK21"/>
    <mergeCell ref="EL21:EM21"/>
    <mergeCell ref="EN21:EO21"/>
    <mergeCell ref="DF20:DG20"/>
    <mergeCell ref="DI20:DJ20"/>
    <mergeCell ref="DL20:DM20"/>
    <mergeCell ref="DO20:DP20"/>
    <mergeCell ref="DR20:DS20"/>
    <mergeCell ref="DU20:DV20"/>
    <mergeCell ref="DX20:DY20"/>
    <mergeCell ref="EA20:EB20"/>
    <mergeCell ref="ED20:EE20"/>
    <mergeCell ref="DX22:DY22"/>
    <mergeCell ref="DZ22:EA22"/>
    <mergeCell ref="EB22:EC22"/>
    <mergeCell ref="ED22:EE22"/>
    <mergeCell ref="EF22:EG22"/>
    <mergeCell ref="EH22:EI22"/>
    <mergeCell ref="EJ22:EK22"/>
    <mergeCell ref="EL22:EM22"/>
    <mergeCell ref="EN22:EO22"/>
    <mergeCell ref="DF22:DG22"/>
    <mergeCell ref="DH22:DI22"/>
    <mergeCell ref="DJ22:DK22"/>
    <mergeCell ref="DL22:DM22"/>
    <mergeCell ref="DN22:DO22"/>
    <mergeCell ref="DP22:DQ22"/>
    <mergeCell ref="DR22:DS22"/>
    <mergeCell ref="DT22:DU22"/>
    <mergeCell ref="DV22:DW22"/>
    <mergeCell ref="DX23:DY23"/>
    <mergeCell ref="DZ23:EA23"/>
    <mergeCell ref="EB23:EC23"/>
    <mergeCell ref="ED23:EE23"/>
    <mergeCell ref="EF23:EG23"/>
    <mergeCell ref="EH23:EI23"/>
    <mergeCell ref="EJ23:EK23"/>
    <mergeCell ref="EL23:EM23"/>
    <mergeCell ref="EN23:EO23"/>
    <mergeCell ref="DF23:DG23"/>
    <mergeCell ref="DH23:DI23"/>
    <mergeCell ref="DJ23:DK23"/>
    <mergeCell ref="DL23:DM23"/>
    <mergeCell ref="DN23:DO23"/>
    <mergeCell ref="DP23:DQ23"/>
    <mergeCell ref="DR23:DS23"/>
    <mergeCell ref="DT23:DU23"/>
    <mergeCell ref="DV23:DW23"/>
    <mergeCell ref="DX24:DY24"/>
    <mergeCell ref="DZ24:EA24"/>
    <mergeCell ref="EB24:EC24"/>
    <mergeCell ref="ED24:EE24"/>
    <mergeCell ref="EF24:EG24"/>
    <mergeCell ref="EH24:EI24"/>
    <mergeCell ref="EJ24:EK24"/>
    <mergeCell ref="EL24:EM24"/>
    <mergeCell ref="EN24:EO24"/>
    <mergeCell ref="DF24:DG24"/>
    <mergeCell ref="DH24:DI24"/>
    <mergeCell ref="DJ24:DK24"/>
    <mergeCell ref="DL24:DM24"/>
    <mergeCell ref="DN24:DO24"/>
    <mergeCell ref="DP24:DQ24"/>
    <mergeCell ref="DR24:DS24"/>
    <mergeCell ref="DT24:DU24"/>
    <mergeCell ref="DV24:DW24"/>
    <mergeCell ref="EH25:EI25"/>
    <mergeCell ref="EJ25:EM25"/>
    <mergeCell ref="EN25:EO25"/>
    <mergeCell ref="DF26:DI26"/>
    <mergeCell ref="DJ26:DK26"/>
    <mergeCell ref="DL26:DO26"/>
    <mergeCell ref="DP26:DQ26"/>
    <mergeCell ref="DR26:DU26"/>
    <mergeCell ref="DV26:DW26"/>
    <mergeCell ref="DX26:EA26"/>
    <mergeCell ref="EB26:EC26"/>
    <mergeCell ref="ED26:EG26"/>
    <mergeCell ref="EH26:EI26"/>
    <mergeCell ref="EJ26:EM26"/>
    <mergeCell ref="EN26:EO26"/>
    <mergeCell ref="DF25:DI25"/>
    <mergeCell ref="DJ25:DK25"/>
    <mergeCell ref="DL25:DO25"/>
    <mergeCell ref="DP25:DQ25"/>
    <mergeCell ref="DR25:DU25"/>
    <mergeCell ref="DV25:DW25"/>
    <mergeCell ref="DX25:EA25"/>
    <mergeCell ref="EB25:EC25"/>
    <mergeCell ref="ED25:EG25"/>
  </mergeCells>
  <phoneticPr fontId="1" type="noConversion"/>
  <printOptions horizontalCentered="1" verticalCentered="1"/>
  <pageMargins left="0" right="0" top="0" bottom="0" header="0" footer="0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GB26"/>
  <sheetViews>
    <sheetView view="pageBreakPreview" zoomScale="55" zoomScaleSheetLayoutView="55" workbookViewId="0">
      <selection activeCell="AR34" sqref="AR34:AT34"/>
    </sheetView>
  </sheetViews>
  <sheetFormatPr defaultColWidth="9" defaultRowHeight="18.75"/>
  <cols>
    <col min="1" max="1" width="31.625" style="1" customWidth="1"/>
    <col min="2" max="67" width="12.875" style="1" hidden="1" customWidth="1"/>
    <col min="68" max="68" width="11.25" style="1" hidden="1" customWidth="1"/>
    <col min="69" max="70" width="12.875" style="1" hidden="1" customWidth="1"/>
    <col min="71" max="71" width="11.25" style="1" hidden="1" customWidth="1"/>
    <col min="72" max="73" width="12.875" style="1" hidden="1" customWidth="1"/>
    <col min="74" max="74" width="11.25" style="1" hidden="1" customWidth="1"/>
    <col min="75" max="76" width="12.875" style="1" hidden="1" customWidth="1"/>
    <col min="77" max="77" width="11.25" style="1" hidden="1" customWidth="1"/>
    <col min="78" max="85" width="12.875" style="1" hidden="1" customWidth="1"/>
    <col min="86" max="97" width="12.875" style="1" customWidth="1"/>
    <col min="98" max="109" width="12.875" style="1" hidden="1" customWidth="1"/>
    <col min="110" max="115" width="13.25" style="1" hidden="1" customWidth="1"/>
    <col min="116" max="175" width="12.875" style="1" hidden="1" customWidth="1"/>
    <col min="176" max="176" width="10.75" style="1" bestFit="1" customWidth="1"/>
    <col min="177" max="177" width="9" style="1"/>
    <col min="178" max="178" width="9.5" style="1" bestFit="1" customWidth="1"/>
    <col min="179" max="179" width="11.25" style="1" bestFit="1" customWidth="1"/>
    <col min="180" max="181" width="9" style="1"/>
    <col min="182" max="182" width="11.25" style="1" bestFit="1" customWidth="1"/>
    <col min="183" max="185" width="9" style="1"/>
    <col min="186" max="186" width="10.25" style="1" bestFit="1" customWidth="1"/>
    <col min="187" max="16384" width="9" style="1"/>
  </cols>
  <sheetData>
    <row r="1" spans="1:184" ht="22.15" customHeight="1">
      <c r="A1" s="126" t="s">
        <v>84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126"/>
      <c r="EY1" s="126"/>
      <c r="EZ1" s="126"/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7"/>
      <c r="FT1" s="62" t="s">
        <v>64</v>
      </c>
      <c r="FU1" s="175" t="s">
        <v>65</v>
      </c>
      <c r="FV1" s="175"/>
      <c r="FW1" s="57" t="s">
        <v>68</v>
      </c>
      <c r="FX1" s="57" t="s">
        <v>69</v>
      </c>
      <c r="FY1" s="48"/>
    </row>
    <row r="2" spans="1:184" ht="22.15" customHeigh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7"/>
      <c r="FT2" s="175">
        <v>17</v>
      </c>
      <c r="FU2" s="62" t="s">
        <v>79</v>
      </c>
      <c r="FV2" s="62">
        <f>792/18</f>
        <v>44</v>
      </c>
      <c r="FW2" s="57">
        <f>FV2*FT2</f>
        <v>748</v>
      </c>
      <c r="FX2" s="57">
        <f>FW2*2</f>
        <v>1496</v>
      </c>
      <c r="FY2" s="47"/>
    </row>
    <row r="3" spans="1:184" ht="22.15" customHeight="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9"/>
      <c r="FT3" s="176"/>
      <c r="FU3" s="63" t="s">
        <v>81</v>
      </c>
      <c r="FV3" s="63">
        <v>56</v>
      </c>
      <c r="FW3" s="57">
        <f>FV3*FT2</f>
        <v>952</v>
      </c>
      <c r="FX3" s="57">
        <f>FW3*2</f>
        <v>1904</v>
      </c>
      <c r="FY3" s="47" t="s">
        <v>72</v>
      </c>
      <c r="FZ3" s="53" t="s">
        <v>90</v>
      </c>
    </row>
    <row r="4" spans="1:184" s="3" customFormat="1" ht="26.1" customHeight="1">
      <c r="A4" s="6" t="s">
        <v>0</v>
      </c>
      <c r="B4" s="140">
        <v>43320</v>
      </c>
      <c r="C4" s="141"/>
      <c r="D4" s="141"/>
      <c r="E4" s="141"/>
      <c r="F4" s="141"/>
      <c r="G4" s="142"/>
      <c r="H4" s="140">
        <v>43321</v>
      </c>
      <c r="I4" s="141"/>
      <c r="J4" s="141"/>
      <c r="K4" s="141"/>
      <c r="L4" s="141"/>
      <c r="M4" s="142"/>
      <c r="N4" s="140">
        <v>43322</v>
      </c>
      <c r="O4" s="141"/>
      <c r="P4" s="141"/>
      <c r="Q4" s="141"/>
      <c r="R4" s="141"/>
      <c r="S4" s="142"/>
      <c r="T4" s="140">
        <v>43323</v>
      </c>
      <c r="U4" s="141"/>
      <c r="V4" s="141"/>
      <c r="W4" s="141"/>
      <c r="X4" s="141"/>
      <c r="Y4" s="142"/>
      <c r="Z4" s="140">
        <v>43324</v>
      </c>
      <c r="AA4" s="141"/>
      <c r="AB4" s="141"/>
      <c r="AC4" s="141"/>
      <c r="AD4" s="141"/>
      <c r="AE4" s="142"/>
      <c r="AF4" s="140">
        <v>43325</v>
      </c>
      <c r="AG4" s="141"/>
      <c r="AH4" s="141"/>
      <c r="AI4" s="141"/>
      <c r="AJ4" s="141"/>
      <c r="AK4" s="142"/>
      <c r="AL4" s="140">
        <v>43326</v>
      </c>
      <c r="AM4" s="141"/>
      <c r="AN4" s="141"/>
      <c r="AO4" s="141"/>
      <c r="AP4" s="141"/>
      <c r="AQ4" s="142"/>
      <c r="AR4" s="140">
        <v>43327</v>
      </c>
      <c r="AS4" s="141"/>
      <c r="AT4" s="141"/>
      <c r="AU4" s="141"/>
      <c r="AV4" s="141"/>
      <c r="AW4" s="142"/>
      <c r="AX4" s="140">
        <v>43329</v>
      </c>
      <c r="AY4" s="141"/>
      <c r="AZ4" s="141"/>
      <c r="BA4" s="141"/>
      <c r="BB4" s="141"/>
      <c r="BC4" s="142"/>
      <c r="BD4" s="140">
        <v>43330</v>
      </c>
      <c r="BE4" s="141"/>
      <c r="BF4" s="141"/>
      <c r="BG4" s="141"/>
      <c r="BH4" s="141"/>
      <c r="BI4" s="142"/>
      <c r="BJ4" s="140">
        <v>43331</v>
      </c>
      <c r="BK4" s="141"/>
      <c r="BL4" s="141"/>
      <c r="BM4" s="141"/>
      <c r="BN4" s="141"/>
      <c r="BO4" s="142"/>
      <c r="BP4" s="140">
        <v>43332</v>
      </c>
      <c r="BQ4" s="141"/>
      <c r="BR4" s="141"/>
      <c r="BS4" s="141"/>
      <c r="BT4" s="141"/>
      <c r="BU4" s="142"/>
      <c r="BV4" s="140">
        <v>43333</v>
      </c>
      <c r="BW4" s="141"/>
      <c r="BX4" s="141"/>
      <c r="BY4" s="141"/>
      <c r="BZ4" s="141"/>
      <c r="CA4" s="142"/>
      <c r="CB4" s="140">
        <v>43334</v>
      </c>
      <c r="CC4" s="141"/>
      <c r="CD4" s="141"/>
      <c r="CE4" s="141"/>
      <c r="CF4" s="141"/>
      <c r="CG4" s="142"/>
      <c r="CH4" s="140">
        <v>43335</v>
      </c>
      <c r="CI4" s="141"/>
      <c r="CJ4" s="141"/>
      <c r="CK4" s="141"/>
      <c r="CL4" s="141"/>
      <c r="CM4" s="142"/>
      <c r="CN4" s="140">
        <v>43336</v>
      </c>
      <c r="CO4" s="141"/>
      <c r="CP4" s="141"/>
      <c r="CQ4" s="141"/>
      <c r="CR4" s="141"/>
      <c r="CS4" s="142"/>
      <c r="CT4" s="140">
        <v>43337</v>
      </c>
      <c r="CU4" s="141"/>
      <c r="CV4" s="141"/>
      <c r="CW4" s="141"/>
      <c r="CX4" s="141"/>
      <c r="CY4" s="142"/>
      <c r="CZ4" s="140">
        <v>43338</v>
      </c>
      <c r="DA4" s="141"/>
      <c r="DB4" s="141"/>
      <c r="DC4" s="141"/>
      <c r="DD4" s="141"/>
      <c r="DE4" s="142"/>
      <c r="DF4" s="140">
        <v>43339</v>
      </c>
      <c r="DG4" s="141"/>
      <c r="DH4" s="141"/>
      <c r="DI4" s="141"/>
      <c r="DJ4" s="141"/>
      <c r="DK4" s="142"/>
      <c r="DL4" s="140">
        <v>43340</v>
      </c>
      <c r="DM4" s="141"/>
      <c r="DN4" s="141"/>
      <c r="DO4" s="141"/>
      <c r="DP4" s="141"/>
      <c r="DQ4" s="142"/>
      <c r="DR4" s="140">
        <v>43341</v>
      </c>
      <c r="DS4" s="141"/>
      <c r="DT4" s="141"/>
      <c r="DU4" s="141"/>
      <c r="DV4" s="141"/>
      <c r="DW4" s="142"/>
      <c r="DX4" s="140">
        <v>43342</v>
      </c>
      <c r="DY4" s="141"/>
      <c r="DZ4" s="141"/>
      <c r="EA4" s="141"/>
      <c r="EB4" s="141"/>
      <c r="EC4" s="142"/>
      <c r="ED4" s="140">
        <v>43343</v>
      </c>
      <c r="EE4" s="141"/>
      <c r="EF4" s="141"/>
      <c r="EG4" s="141"/>
      <c r="EH4" s="141"/>
      <c r="EI4" s="142"/>
      <c r="EJ4" s="140">
        <v>43344</v>
      </c>
      <c r="EK4" s="141"/>
      <c r="EL4" s="141"/>
      <c r="EM4" s="141"/>
      <c r="EN4" s="141"/>
      <c r="EO4" s="142"/>
      <c r="EP4" s="140">
        <v>43345</v>
      </c>
      <c r="EQ4" s="141"/>
      <c r="ER4" s="141"/>
      <c r="ES4" s="141"/>
      <c r="ET4" s="141"/>
      <c r="EU4" s="142"/>
      <c r="EV4" s="140">
        <v>43346</v>
      </c>
      <c r="EW4" s="141"/>
      <c r="EX4" s="141"/>
      <c r="EY4" s="141"/>
      <c r="EZ4" s="141"/>
      <c r="FA4" s="142"/>
      <c r="FB4" s="140">
        <v>43347</v>
      </c>
      <c r="FC4" s="141"/>
      <c r="FD4" s="141"/>
      <c r="FE4" s="141"/>
      <c r="FF4" s="141"/>
      <c r="FG4" s="142"/>
      <c r="FH4" s="140">
        <v>43348</v>
      </c>
      <c r="FI4" s="141"/>
      <c r="FJ4" s="141"/>
      <c r="FK4" s="141"/>
      <c r="FL4" s="141"/>
      <c r="FM4" s="142"/>
      <c r="FN4" s="140">
        <v>43349</v>
      </c>
      <c r="FO4" s="141"/>
      <c r="FP4" s="141"/>
      <c r="FQ4" s="141"/>
      <c r="FR4" s="141"/>
      <c r="FS4" s="142"/>
      <c r="FT4" s="143" t="s">
        <v>97</v>
      </c>
      <c r="FU4" s="143"/>
      <c r="FV4" s="143"/>
      <c r="FW4" s="130" t="s">
        <v>100</v>
      </c>
      <c r="FX4" s="130"/>
      <c r="FY4" s="130"/>
      <c r="FZ4" s="143" t="s">
        <v>31</v>
      </c>
      <c r="GA4" s="143"/>
      <c r="GB4" s="143"/>
    </row>
    <row r="5" spans="1:184" s="3" customFormat="1" ht="26.1" customHeight="1">
      <c r="A5" s="150" t="s">
        <v>10</v>
      </c>
      <c r="B5" s="81" t="s">
        <v>79</v>
      </c>
      <c r="C5" s="52"/>
      <c r="D5" s="52">
        <f>C5*$FV$2</f>
        <v>0</v>
      </c>
      <c r="E5" s="99" t="s">
        <v>79</v>
      </c>
      <c r="F5" s="52">
        <v>12</v>
      </c>
      <c r="G5" s="52">
        <f>F5*$FV$2</f>
        <v>528</v>
      </c>
      <c r="H5" s="99" t="s">
        <v>79</v>
      </c>
      <c r="I5" s="52">
        <v>12</v>
      </c>
      <c r="J5" s="52">
        <f>I5*$FV$2</f>
        <v>528</v>
      </c>
      <c r="K5" s="99" t="s">
        <v>79</v>
      </c>
      <c r="L5" s="52">
        <v>12</v>
      </c>
      <c r="M5" s="52">
        <f>L5*$FV$2</f>
        <v>528</v>
      </c>
      <c r="N5" s="99" t="s">
        <v>79</v>
      </c>
      <c r="O5" s="52">
        <v>12</v>
      </c>
      <c r="P5" s="52">
        <f>O5*$FV$2</f>
        <v>528</v>
      </c>
      <c r="Q5" s="99" t="s">
        <v>79</v>
      </c>
      <c r="R5" s="52">
        <v>12</v>
      </c>
      <c r="S5" s="52">
        <f>R5*$FV$2</f>
        <v>528</v>
      </c>
      <c r="T5" s="99" t="s">
        <v>79</v>
      </c>
      <c r="U5" s="52">
        <v>12</v>
      </c>
      <c r="V5" s="52">
        <f>U5*$FV$2</f>
        <v>528</v>
      </c>
      <c r="W5" s="99" t="s">
        <v>79</v>
      </c>
      <c r="X5" s="52">
        <v>14</v>
      </c>
      <c r="Y5" s="52">
        <f>X5*$FV$2</f>
        <v>616</v>
      </c>
      <c r="Z5" s="99" t="s">
        <v>79</v>
      </c>
      <c r="AA5" s="52">
        <v>13</v>
      </c>
      <c r="AB5" s="52">
        <f>AA5*$FV$2</f>
        <v>572</v>
      </c>
      <c r="AC5" s="99" t="s">
        <v>79</v>
      </c>
      <c r="AD5" s="52">
        <v>15</v>
      </c>
      <c r="AE5" s="52">
        <f>AD5*$FV$2</f>
        <v>660</v>
      </c>
      <c r="AF5" s="99" t="s">
        <v>79</v>
      </c>
      <c r="AG5" s="52">
        <v>13</v>
      </c>
      <c r="AH5" s="52">
        <f>AG5*$FV$2</f>
        <v>572</v>
      </c>
      <c r="AI5" s="99" t="s">
        <v>79</v>
      </c>
      <c r="AJ5" s="52">
        <v>15</v>
      </c>
      <c r="AK5" s="52">
        <f>AJ5*$FV$2</f>
        <v>660</v>
      </c>
      <c r="AL5" s="99" t="s">
        <v>79</v>
      </c>
      <c r="AM5" s="52">
        <v>13</v>
      </c>
      <c r="AN5" s="52">
        <f>AM5*$FV$2</f>
        <v>572</v>
      </c>
      <c r="AO5" s="99" t="s">
        <v>79</v>
      </c>
      <c r="AP5" s="52">
        <v>15</v>
      </c>
      <c r="AQ5" s="52">
        <f>AP5*$FV$2</f>
        <v>660</v>
      </c>
      <c r="AR5" s="99" t="s">
        <v>79</v>
      </c>
      <c r="AS5" s="52">
        <v>13</v>
      </c>
      <c r="AT5" s="52">
        <f>AS5*$FV$2</f>
        <v>572</v>
      </c>
      <c r="AU5" s="99" t="s">
        <v>79</v>
      </c>
      <c r="AV5" s="52">
        <v>15</v>
      </c>
      <c r="AW5" s="52">
        <f>AV5*$FV$2</f>
        <v>660</v>
      </c>
      <c r="AX5" s="99" t="s">
        <v>79</v>
      </c>
      <c r="AY5" s="52">
        <v>13</v>
      </c>
      <c r="AZ5" s="52">
        <f>AY5*$FV$2</f>
        <v>572</v>
      </c>
      <c r="BA5" s="99" t="s">
        <v>79</v>
      </c>
      <c r="BB5" s="52">
        <v>15</v>
      </c>
      <c r="BC5" s="52">
        <f>BB5*$FV$2</f>
        <v>660</v>
      </c>
      <c r="BD5" s="99" t="s">
        <v>79</v>
      </c>
      <c r="BE5" s="52">
        <v>13</v>
      </c>
      <c r="BF5" s="52">
        <f>BE5*$FV$2</f>
        <v>572</v>
      </c>
      <c r="BG5" s="99" t="s">
        <v>79</v>
      </c>
      <c r="BH5" s="52">
        <v>15</v>
      </c>
      <c r="BI5" s="52">
        <f>BH5*$FV$2</f>
        <v>660</v>
      </c>
      <c r="BJ5" s="99" t="s">
        <v>79</v>
      </c>
      <c r="BK5" s="52">
        <v>13</v>
      </c>
      <c r="BL5" s="52">
        <f>BK5*$FV$2</f>
        <v>572</v>
      </c>
      <c r="BM5" s="99" t="s">
        <v>79</v>
      </c>
      <c r="BN5" s="52">
        <v>15</v>
      </c>
      <c r="BO5" s="52">
        <f>BN5*$FV$2</f>
        <v>660</v>
      </c>
      <c r="BP5" s="99" t="s">
        <v>79</v>
      </c>
      <c r="BQ5" s="52">
        <v>13</v>
      </c>
      <c r="BR5" s="52">
        <f>BQ5*$FV$2</f>
        <v>572</v>
      </c>
      <c r="BS5" s="99" t="s">
        <v>79</v>
      </c>
      <c r="BT5" s="52">
        <v>15</v>
      </c>
      <c r="BU5" s="52">
        <f>BT5*$FV$2</f>
        <v>660</v>
      </c>
      <c r="BV5" s="103" t="s">
        <v>79</v>
      </c>
      <c r="BW5" s="52">
        <v>15</v>
      </c>
      <c r="BX5" s="52">
        <f>BW5*$FV$2</f>
        <v>660</v>
      </c>
      <c r="BY5" s="99" t="s">
        <v>79</v>
      </c>
      <c r="BZ5" s="52"/>
      <c r="CA5" s="52">
        <f>BZ5*$FV$2</f>
        <v>0</v>
      </c>
      <c r="CB5" s="99" t="s">
        <v>79</v>
      </c>
      <c r="CC5" s="52">
        <v>13</v>
      </c>
      <c r="CD5" s="52">
        <f>CC5*$FV$2</f>
        <v>572</v>
      </c>
      <c r="CE5" s="99" t="s">
        <v>79</v>
      </c>
      <c r="CF5" s="52">
        <v>15</v>
      </c>
      <c r="CG5" s="52">
        <f>CF5*$FV$2</f>
        <v>660</v>
      </c>
      <c r="CH5" s="99" t="s">
        <v>79</v>
      </c>
      <c r="CI5" s="52">
        <v>13</v>
      </c>
      <c r="CJ5" s="52">
        <f>CI5*$FV$2</f>
        <v>572</v>
      </c>
      <c r="CK5" s="99" t="s">
        <v>79</v>
      </c>
      <c r="CL5" s="52"/>
      <c r="CM5" s="52">
        <f>CL5*$FV$2</f>
        <v>0</v>
      </c>
      <c r="CN5" s="99" t="s">
        <v>79</v>
      </c>
      <c r="CO5" s="52">
        <v>0</v>
      </c>
      <c r="CP5" s="52">
        <f>CO5*$FV$2</f>
        <v>0</v>
      </c>
      <c r="CQ5" s="99" t="s">
        <v>79</v>
      </c>
      <c r="CR5" s="52">
        <v>0</v>
      </c>
      <c r="CS5" s="52">
        <f>CR5*$FV$2</f>
        <v>0</v>
      </c>
      <c r="CT5" s="99" t="s">
        <v>79</v>
      </c>
      <c r="CU5" s="52"/>
      <c r="CV5" s="52">
        <f>CU5*$FV$2</f>
        <v>0</v>
      </c>
      <c r="CW5" s="99" t="s">
        <v>79</v>
      </c>
      <c r="CX5" s="52"/>
      <c r="CY5" s="52">
        <f>CX5*$FV$2</f>
        <v>0</v>
      </c>
      <c r="CZ5" s="99" t="s">
        <v>79</v>
      </c>
      <c r="DA5" s="52"/>
      <c r="DB5" s="52">
        <f>DA5*$FV$2</f>
        <v>0</v>
      </c>
      <c r="DC5" s="99" t="s">
        <v>79</v>
      </c>
      <c r="DD5" s="52"/>
      <c r="DE5" s="52">
        <f>DD5*$FV$2</f>
        <v>0</v>
      </c>
      <c r="DF5" s="99" t="s">
        <v>79</v>
      </c>
      <c r="DG5" s="52"/>
      <c r="DH5" s="52">
        <f>DG5*$FV$2</f>
        <v>0</v>
      </c>
      <c r="DI5" s="99" t="s">
        <v>79</v>
      </c>
      <c r="DJ5" s="52"/>
      <c r="DK5" s="52">
        <f>DJ5*$FV$2</f>
        <v>0</v>
      </c>
      <c r="DL5" s="99" t="s">
        <v>79</v>
      </c>
      <c r="DM5" s="52"/>
      <c r="DN5" s="52">
        <f>DM5*$FV$2</f>
        <v>0</v>
      </c>
      <c r="DO5" s="99" t="s">
        <v>79</v>
      </c>
      <c r="DP5" s="52"/>
      <c r="DQ5" s="52">
        <f>DP5*$FV$2</f>
        <v>0</v>
      </c>
      <c r="DR5" s="99" t="s">
        <v>79</v>
      </c>
      <c r="DS5" s="52"/>
      <c r="DT5" s="52">
        <f>DS5*$FV$2</f>
        <v>0</v>
      </c>
      <c r="DU5" s="99" t="s">
        <v>79</v>
      </c>
      <c r="DV5" s="52"/>
      <c r="DW5" s="52">
        <f>DV5*$FV$2</f>
        <v>0</v>
      </c>
      <c r="DX5" s="99" t="s">
        <v>79</v>
      </c>
      <c r="DY5" s="52"/>
      <c r="DZ5" s="52">
        <f>DY5*$FV$2</f>
        <v>0</v>
      </c>
      <c r="EA5" s="99" t="s">
        <v>79</v>
      </c>
      <c r="EB5" s="52"/>
      <c r="EC5" s="52">
        <f>EB5*$FV$2</f>
        <v>0</v>
      </c>
      <c r="ED5" s="99" t="s">
        <v>79</v>
      </c>
      <c r="EE5" s="52"/>
      <c r="EF5" s="52">
        <f>EE5*$FV$2</f>
        <v>0</v>
      </c>
      <c r="EG5" s="99" t="s">
        <v>79</v>
      </c>
      <c r="EH5" s="52"/>
      <c r="EI5" s="52">
        <f>EH5*$FV$2</f>
        <v>0</v>
      </c>
      <c r="EJ5" s="99" t="s">
        <v>79</v>
      </c>
      <c r="EK5" s="52"/>
      <c r="EL5" s="52">
        <f>EK5*$FV$2</f>
        <v>0</v>
      </c>
      <c r="EM5" s="99" t="s">
        <v>79</v>
      </c>
      <c r="EN5" s="52"/>
      <c r="EO5" s="52">
        <f>EN5*$FV$2</f>
        <v>0</v>
      </c>
      <c r="EP5" s="99" t="s">
        <v>79</v>
      </c>
      <c r="EQ5" s="52"/>
      <c r="ER5" s="52">
        <f>EQ5*$FV$2</f>
        <v>0</v>
      </c>
      <c r="ES5" s="99" t="s">
        <v>79</v>
      </c>
      <c r="ET5" s="52"/>
      <c r="EU5" s="52">
        <f>ET5*$FV$2</f>
        <v>0</v>
      </c>
      <c r="EV5" s="99" t="s">
        <v>79</v>
      </c>
      <c r="EW5" s="52"/>
      <c r="EX5" s="52">
        <f>EW5*$FV$2</f>
        <v>0</v>
      </c>
      <c r="EY5" s="99" t="s">
        <v>79</v>
      </c>
      <c r="EZ5" s="52"/>
      <c r="FA5" s="52">
        <f>EZ5*$FV$2</f>
        <v>0</v>
      </c>
      <c r="FB5" s="99" t="s">
        <v>79</v>
      </c>
      <c r="FC5" s="52"/>
      <c r="FD5" s="52">
        <f>FC5*$FV$2</f>
        <v>0</v>
      </c>
      <c r="FE5" s="99" t="s">
        <v>79</v>
      </c>
      <c r="FF5" s="52"/>
      <c r="FG5" s="52">
        <f>FF5*$FV$2</f>
        <v>0</v>
      </c>
      <c r="FH5" s="95" t="s">
        <v>79</v>
      </c>
      <c r="FI5" s="52"/>
      <c r="FJ5" s="52">
        <f>FI5*$FV$2</f>
        <v>0</v>
      </c>
      <c r="FK5" s="95" t="s">
        <v>79</v>
      </c>
      <c r="FL5" s="52"/>
      <c r="FM5" s="52">
        <f>FL5*$FV$2</f>
        <v>0</v>
      </c>
      <c r="FN5" s="91" t="s">
        <v>79</v>
      </c>
      <c r="FO5" s="52"/>
      <c r="FP5" s="52">
        <f>FO5*$FV$2</f>
        <v>0</v>
      </c>
      <c r="FQ5" s="91" t="s">
        <v>79</v>
      </c>
      <c r="FR5" s="52"/>
      <c r="FS5" s="52">
        <f>FR5*$FV$2</f>
        <v>0</v>
      </c>
      <c r="FT5" s="143"/>
      <c r="FU5" s="143"/>
      <c r="FV5" s="143"/>
      <c r="FW5" s="130"/>
      <c r="FX5" s="130"/>
      <c r="FY5" s="130"/>
      <c r="FZ5" s="143"/>
      <c r="GA5" s="143"/>
      <c r="GB5" s="143"/>
    </row>
    <row r="6" spans="1:184" s="3" customFormat="1" ht="26.1" customHeight="1">
      <c r="A6" s="151"/>
      <c r="B6" s="49" t="s">
        <v>81</v>
      </c>
      <c r="C6" s="52"/>
      <c r="D6" s="52">
        <f>C6*$FV$3</f>
        <v>0</v>
      </c>
      <c r="E6" s="49" t="s">
        <v>81</v>
      </c>
      <c r="F6" s="52">
        <v>0</v>
      </c>
      <c r="G6" s="52">
        <f>F6*$FV$3</f>
        <v>0</v>
      </c>
      <c r="H6" s="49" t="s">
        <v>81</v>
      </c>
      <c r="I6" s="52">
        <v>0</v>
      </c>
      <c r="J6" s="52">
        <f>I6*$FV$3</f>
        <v>0</v>
      </c>
      <c r="K6" s="49" t="s">
        <v>81</v>
      </c>
      <c r="L6" s="52">
        <v>0</v>
      </c>
      <c r="M6" s="52">
        <f>L6*$FV$3</f>
        <v>0</v>
      </c>
      <c r="N6" s="49" t="s">
        <v>81</v>
      </c>
      <c r="O6" s="52">
        <v>12</v>
      </c>
      <c r="P6" s="52">
        <f>O6*$FV$3</f>
        <v>672</v>
      </c>
      <c r="Q6" s="49" t="s">
        <v>81</v>
      </c>
      <c r="R6" s="52">
        <v>12</v>
      </c>
      <c r="S6" s="52">
        <f>R6*$FV$3</f>
        <v>672</v>
      </c>
      <c r="T6" s="49" t="s">
        <v>81</v>
      </c>
      <c r="U6" s="52">
        <v>0</v>
      </c>
      <c r="V6" s="52">
        <f>U6*$FV$3</f>
        <v>0</v>
      </c>
      <c r="W6" s="49" t="s">
        <v>81</v>
      </c>
      <c r="X6" s="52">
        <v>12</v>
      </c>
      <c r="Y6" s="52">
        <f>X6*$FV$3</f>
        <v>672</v>
      </c>
      <c r="Z6" s="49" t="s">
        <v>81</v>
      </c>
      <c r="AA6" s="52">
        <v>12</v>
      </c>
      <c r="AB6" s="52">
        <f>AA6*$FV$3</f>
        <v>672</v>
      </c>
      <c r="AC6" s="49" t="s">
        <v>81</v>
      </c>
      <c r="AD6" s="52">
        <v>12</v>
      </c>
      <c r="AE6" s="52">
        <f>AD6*$FV$3</f>
        <v>672</v>
      </c>
      <c r="AF6" s="49" t="s">
        <v>81</v>
      </c>
      <c r="AG6" s="52">
        <v>12</v>
      </c>
      <c r="AH6" s="52">
        <f>AG6*$FV$3</f>
        <v>672</v>
      </c>
      <c r="AI6" s="49" t="s">
        <v>81</v>
      </c>
      <c r="AJ6" s="52">
        <v>10</v>
      </c>
      <c r="AK6" s="52">
        <f>AJ6*$FV$3</f>
        <v>560</v>
      </c>
      <c r="AL6" s="49" t="s">
        <v>81</v>
      </c>
      <c r="AM6" s="52">
        <v>12</v>
      </c>
      <c r="AN6" s="52">
        <f>AM6*$FV$3</f>
        <v>672</v>
      </c>
      <c r="AO6" s="49" t="s">
        <v>81</v>
      </c>
      <c r="AP6" s="52">
        <v>10</v>
      </c>
      <c r="AQ6" s="52">
        <f>AP6*$FV$3</f>
        <v>560</v>
      </c>
      <c r="AR6" s="49" t="s">
        <v>81</v>
      </c>
      <c r="AS6" s="52">
        <v>12</v>
      </c>
      <c r="AT6" s="52">
        <f>AS6*$FV$3</f>
        <v>672</v>
      </c>
      <c r="AU6" s="49" t="s">
        <v>81</v>
      </c>
      <c r="AV6" s="52">
        <v>10</v>
      </c>
      <c r="AW6" s="52">
        <f>AV6*$FV$3</f>
        <v>560</v>
      </c>
      <c r="AX6" s="49" t="s">
        <v>81</v>
      </c>
      <c r="AY6" s="52">
        <v>12</v>
      </c>
      <c r="AZ6" s="52">
        <f>AY6*$FV$3</f>
        <v>672</v>
      </c>
      <c r="BA6" s="49" t="s">
        <v>81</v>
      </c>
      <c r="BB6" s="52">
        <v>10</v>
      </c>
      <c r="BC6" s="52">
        <f>BB6*$FV$3</f>
        <v>560</v>
      </c>
      <c r="BD6" s="49" t="s">
        <v>81</v>
      </c>
      <c r="BE6" s="52">
        <v>12</v>
      </c>
      <c r="BF6" s="52">
        <f>BE6*$FV$3</f>
        <v>672</v>
      </c>
      <c r="BG6" s="49" t="s">
        <v>81</v>
      </c>
      <c r="BH6" s="52">
        <v>10</v>
      </c>
      <c r="BI6" s="52">
        <f>BH6*$FV$3</f>
        <v>560</v>
      </c>
      <c r="BJ6" s="49" t="s">
        <v>81</v>
      </c>
      <c r="BK6" s="52">
        <v>0</v>
      </c>
      <c r="BL6" s="52">
        <f>BK6*$FV$3</f>
        <v>0</v>
      </c>
      <c r="BM6" s="49" t="s">
        <v>81</v>
      </c>
      <c r="BN6" s="52">
        <v>0</v>
      </c>
      <c r="BO6" s="52">
        <f>BN6*$FV$3</f>
        <v>0</v>
      </c>
      <c r="BP6" s="49" t="s">
        <v>81</v>
      </c>
      <c r="BQ6" s="52">
        <v>10</v>
      </c>
      <c r="BR6" s="52">
        <f>BQ6*$FV$3</f>
        <v>560</v>
      </c>
      <c r="BS6" s="49" t="s">
        <v>81</v>
      </c>
      <c r="BT6" s="52">
        <v>10</v>
      </c>
      <c r="BU6" s="52">
        <f>BT6*$FV$3</f>
        <v>560</v>
      </c>
      <c r="BV6" s="49" t="s">
        <v>81</v>
      </c>
      <c r="BW6" s="52">
        <v>10</v>
      </c>
      <c r="BX6" s="52">
        <f>BW6*$FV$3</f>
        <v>560</v>
      </c>
      <c r="BY6" s="49" t="s">
        <v>81</v>
      </c>
      <c r="BZ6" s="52"/>
      <c r="CA6" s="52">
        <f>BZ6*$FV$3</f>
        <v>0</v>
      </c>
      <c r="CB6" s="49" t="s">
        <v>81</v>
      </c>
      <c r="CC6" s="52">
        <v>10</v>
      </c>
      <c r="CD6" s="52">
        <f>CC6*$FV$3</f>
        <v>560</v>
      </c>
      <c r="CE6" s="49" t="s">
        <v>81</v>
      </c>
      <c r="CF6" s="52">
        <v>10</v>
      </c>
      <c r="CG6" s="52">
        <f>CF6*$FV$3</f>
        <v>560</v>
      </c>
      <c r="CH6" s="49" t="s">
        <v>81</v>
      </c>
      <c r="CI6" s="52">
        <v>10</v>
      </c>
      <c r="CJ6" s="52">
        <f>CI6*$FV$3</f>
        <v>560</v>
      </c>
      <c r="CK6" s="49" t="s">
        <v>81</v>
      </c>
      <c r="CL6" s="52"/>
      <c r="CM6" s="52">
        <f>CL6*$FV$3</f>
        <v>0</v>
      </c>
      <c r="CN6" s="49" t="s">
        <v>81</v>
      </c>
      <c r="CO6" s="52">
        <v>0</v>
      </c>
      <c r="CP6" s="52">
        <f>CO6*$FV$3</f>
        <v>0</v>
      </c>
      <c r="CQ6" s="49" t="s">
        <v>81</v>
      </c>
      <c r="CR6" s="52">
        <v>0</v>
      </c>
      <c r="CS6" s="52">
        <f>CR6*$FV$3</f>
        <v>0</v>
      </c>
      <c r="CT6" s="49" t="s">
        <v>81</v>
      </c>
      <c r="CU6" s="52"/>
      <c r="CV6" s="52">
        <f>CU6*$FV$3</f>
        <v>0</v>
      </c>
      <c r="CW6" s="49" t="s">
        <v>81</v>
      </c>
      <c r="CX6" s="52"/>
      <c r="CY6" s="52">
        <f>CX6*$FV$3</f>
        <v>0</v>
      </c>
      <c r="CZ6" s="49" t="s">
        <v>81</v>
      </c>
      <c r="DA6" s="52"/>
      <c r="DB6" s="52">
        <f>DA6*$FV$3</f>
        <v>0</v>
      </c>
      <c r="DC6" s="49" t="s">
        <v>81</v>
      </c>
      <c r="DD6" s="52"/>
      <c r="DE6" s="52">
        <f>DD6*$FV$3</f>
        <v>0</v>
      </c>
      <c r="DF6" s="49" t="s">
        <v>81</v>
      </c>
      <c r="DG6" s="52"/>
      <c r="DH6" s="52">
        <f>DG6*$FV$3</f>
        <v>0</v>
      </c>
      <c r="DI6" s="49" t="s">
        <v>81</v>
      </c>
      <c r="DJ6" s="52"/>
      <c r="DK6" s="52">
        <f>DJ6*$FV$3</f>
        <v>0</v>
      </c>
      <c r="DL6" s="49" t="s">
        <v>81</v>
      </c>
      <c r="DM6" s="52"/>
      <c r="DN6" s="52">
        <f>DM6*$FV$3</f>
        <v>0</v>
      </c>
      <c r="DO6" s="49" t="s">
        <v>81</v>
      </c>
      <c r="DP6" s="52"/>
      <c r="DQ6" s="52">
        <f>DP6*$FV$3</f>
        <v>0</v>
      </c>
      <c r="DR6" s="49" t="s">
        <v>81</v>
      </c>
      <c r="DS6" s="52"/>
      <c r="DT6" s="52">
        <f>DS6*$FV$3</f>
        <v>0</v>
      </c>
      <c r="DU6" s="49" t="s">
        <v>81</v>
      </c>
      <c r="DV6" s="52"/>
      <c r="DW6" s="52">
        <f>DV6*$FV$3</f>
        <v>0</v>
      </c>
      <c r="DX6" s="49" t="s">
        <v>81</v>
      </c>
      <c r="DY6" s="52"/>
      <c r="DZ6" s="52">
        <f>DY6*$FV$3</f>
        <v>0</v>
      </c>
      <c r="EA6" s="49" t="s">
        <v>81</v>
      </c>
      <c r="EB6" s="52"/>
      <c r="EC6" s="52">
        <f>EB6*$FV$3</f>
        <v>0</v>
      </c>
      <c r="ED6" s="49" t="s">
        <v>81</v>
      </c>
      <c r="EE6" s="52"/>
      <c r="EF6" s="52">
        <f>EE6*$FV$3</f>
        <v>0</v>
      </c>
      <c r="EG6" s="49" t="s">
        <v>81</v>
      </c>
      <c r="EH6" s="52"/>
      <c r="EI6" s="52">
        <f>EH6*$FV$3</f>
        <v>0</v>
      </c>
      <c r="EJ6" s="49" t="s">
        <v>81</v>
      </c>
      <c r="EK6" s="52"/>
      <c r="EL6" s="52">
        <f>EK6*$FV$3</f>
        <v>0</v>
      </c>
      <c r="EM6" s="49" t="s">
        <v>81</v>
      </c>
      <c r="EN6" s="52"/>
      <c r="EO6" s="52">
        <f>EN6*$FV$3</f>
        <v>0</v>
      </c>
      <c r="EP6" s="49" t="s">
        <v>81</v>
      </c>
      <c r="EQ6" s="52"/>
      <c r="ER6" s="52">
        <f>EQ6*$FV$3</f>
        <v>0</v>
      </c>
      <c r="ES6" s="49" t="s">
        <v>81</v>
      </c>
      <c r="ET6" s="52"/>
      <c r="EU6" s="52">
        <f>ET6*$FV$3</f>
        <v>0</v>
      </c>
      <c r="EV6" s="49" t="s">
        <v>81</v>
      </c>
      <c r="EW6" s="52"/>
      <c r="EX6" s="52">
        <f>EW6*$FV$3</f>
        <v>0</v>
      </c>
      <c r="EY6" s="49" t="s">
        <v>81</v>
      </c>
      <c r="EZ6" s="52"/>
      <c r="FA6" s="52">
        <f>EZ6*$FV$3</f>
        <v>0</v>
      </c>
      <c r="FB6" s="49" t="s">
        <v>81</v>
      </c>
      <c r="FC6" s="52"/>
      <c r="FD6" s="52">
        <f>FC6*$FV$3</f>
        <v>0</v>
      </c>
      <c r="FE6" s="49" t="s">
        <v>81</v>
      </c>
      <c r="FF6" s="52"/>
      <c r="FG6" s="52">
        <f>FF6*$FV$3</f>
        <v>0</v>
      </c>
      <c r="FH6" s="49" t="s">
        <v>81</v>
      </c>
      <c r="FI6" s="52"/>
      <c r="FJ6" s="52">
        <f>FI6*$FV$3</f>
        <v>0</v>
      </c>
      <c r="FK6" s="49" t="s">
        <v>81</v>
      </c>
      <c r="FL6" s="52"/>
      <c r="FM6" s="52">
        <f>FL6*$FV$3</f>
        <v>0</v>
      </c>
      <c r="FN6" s="49" t="s">
        <v>81</v>
      </c>
      <c r="FO6" s="52"/>
      <c r="FP6" s="52">
        <f>FO6*$FV$3</f>
        <v>0</v>
      </c>
      <c r="FQ6" s="49" t="s">
        <v>81</v>
      </c>
      <c r="FR6" s="52"/>
      <c r="FS6" s="52">
        <f>FR6*$FV$3</f>
        <v>0</v>
      </c>
      <c r="FT6" s="43"/>
      <c r="FU6" s="43"/>
      <c r="FV6" s="43"/>
      <c r="FW6" s="42"/>
      <c r="FX6" s="42"/>
      <c r="FY6" s="42"/>
      <c r="FZ6" s="43"/>
      <c r="GA6" s="43"/>
      <c r="GB6" s="43"/>
    </row>
    <row r="7" spans="1:184" s="4" customFormat="1" ht="26.1" customHeight="1">
      <c r="A7" s="16"/>
      <c r="B7" s="54" t="s">
        <v>1</v>
      </c>
      <c r="C7" s="54" t="s">
        <v>2</v>
      </c>
      <c r="D7" s="54" t="s">
        <v>3</v>
      </c>
      <c r="E7" s="54" t="s">
        <v>1</v>
      </c>
      <c r="F7" s="54" t="s">
        <v>2</v>
      </c>
      <c r="G7" s="54" t="s">
        <v>3</v>
      </c>
      <c r="H7" s="54" t="s">
        <v>1</v>
      </c>
      <c r="I7" s="54" t="s">
        <v>2</v>
      </c>
      <c r="J7" s="54" t="s">
        <v>3</v>
      </c>
      <c r="K7" s="54" t="s">
        <v>1</v>
      </c>
      <c r="L7" s="54" t="s">
        <v>2</v>
      </c>
      <c r="M7" s="54" t="s">
        <v>3</v>
      </c>
      <c r="N7" s="54" t="s">
        <v>1</v>
      </c>
      <c r="O7" s="54" t="s">
        <v>2</v>
      </c>
      <c r="P7" s="54" t="s">
        <v>3</v>
      </c>
      <c r="Q7" s="54" t="s">
        <v>1</v>
      </c>
      <c r="R7" s="54" t="s">
        <v>2</v>
      </c>
      <c r="S7" s="54" t="s">
        <v>3</v>
      </c>
      <c r="T7" s="54" t="s">
        <v>1</v>
      </c>
      <c r="U7" s="54" t="s">
        <v>2</v>
      </c>
      <c r="V7" s="54" t="s">
        <v>3</v>
      </c>
      <c r="W7" s="54" t="s">
        <v>1</v>
      </c>
      <c r="X7" s="54" t="s">
        <v>2</v>
      </c>
      <c r="Y7" s="54" t="s">
        <v>3</v>
      </c>
      <c r="Z7" s="54" t="s">
        <v>1</v>
      </c>
      <c r="AA7" s="54" t="s">
        <v>2</v>
      </c>
      <c r="AB7" s="54" t="s">
        <v>3</v>
      </c>
      <c r="AC7" s="54" t="s">
        <v>1</v>
      </c>
      <c r="AD7" s="54" t="s">
        <v>2</v>
      </c>
      <c r="AE7" s="54" t="s">
        <v>3</v>
      </c>
      <c r="AF7" s="54" t="s">
        <v>1</v>
      </c>
      <c r="AG7" s="54" t="s">
        <v>2</v>
      </c>
      <c r="AH7" s="54" t="s">
        <v>3</v>
      </c>
      <c r="AI7" s="54" t="s">
        <v>1</v>
      </c>
      <c r="AJ7" s="54" t="s">
        <v>2</v>
      </c>
      <c r="AK7" s="54" t="s">
        <v>3</v>
      </c>
      <c r="AL7" s="54" t="s">
        <v>1</v>
      </c>
      <c r="AM7" s="54" t="s">
        <v>2</v>
      </c>
      <c r="AN7" s="54" t="s">
        <v>3</v>
      </c>
      <c r="AO7" s="54" t="s">
        <v>1</v>
      </c>
      <c r="AP7" s="54" t="s">
        <v>2</v>
      </c>
      <c r="AQ7" s="54" t="s">
        <v>3</v>
      </c>
      <c r="AR7" s="54" t="s">
        <v>1</v>
      </c>
      <c r="AS7" s="54" t="s">
        <v>2</v>
      </c>
      <c r="AT7" s="54" t="s">
        <v>3</v>
      </c>
      <c r="AU7" s="54" t="s">
        <v>1</v>
      </c>
      <c r="AV7" s="54" t="s">
        <v>2</v>
      </c>
      <c r="AW7" s="54" t="s">
        <v>3</v>
      </c>
      <c r="AX7" s="54" t="s">
        <v>1</v>
      </c>
      <c r="AY7" s="54" t="s">
        <v>2</v>
      </c>
      <c r="AZ7" s="54" t="s">
        <v>3</v>
      </c>
      <c r="BA7" s="54" t="s">
        <v>1</v>
      </c>
      <c r="BB7" s="54" t="s">
        <v>2</v>
      </c>
      <c r="BC7" s="54" t="s">
        <v>3</v>
      </c>
      <c r="BD7" s="54" t="s">
        <v>1</v>
      </c>
      <c r="BE7" s="54" t="s">
        <v>2</v>
      </c>
      <c r="BF7" s="54" t="s">
        <v>3</v>
      </c>
      <c r="BG7" s="54" t="s">
        <v>1</v>
      </c>
      <c r="BH7" s="54" t="s">
        <v>2</v>
      </c>
      <c r="BI7" s="54" t="s">
        <v>3</v>
      </c>
      <c r="BJ7" s="54" t="s">
        <v>1</v>
      </c>
      <c r="BK7" s="54" t="s">
        <v>2</v>
      </c>
      <c r="BL7" s="54" t="s">
        <v>3</v>
      </c>
      <c r="BM7" s="54" t="s">
        <v>1</v>
      </c>
      <c r="BN7" s="54" t="s">
        <v>2</v>
      </c>
      <c r="BO7" s="54" t="s">
        <v>3</v>
      </c>
      <c r="BP7" s="54" t="s">
        <v>1</v>
      </c>
      <c r="BQ7" s="54" t="s">
        <v>2</v>
      </c>
      <c r="BR7" s="54" t="s">
        <v>3</v>
      </c>
      <c r="BS7" s="54" t="s">
        <v>1</v>
      </c>
      <c r="BT7" s="54" t="s">
        <v>2</v>
      </c>
      <c r="BU7" s="54" t="s">
        <v>3</v>
      </c>
      <c r="BV7" s="54" t="s">
        <v>1</v>
      </c>
      <c r="BW7" s="54" t="s">
        <v>2</v>
      </c>
      <c r="BX7" s="54" t="s">
        <v>3</v>
      </c>
      <c r="BY7" s="54" t="s">
        <v>1</v>
      </c>
      <c r="BZ7" s="54" t="s">
        <v>2</v>
      </c>
      <c r="CA7" s="54" t="s">
        <v>3</v>
      </c>
      <c r="CB7" s="54" t="s">
        <v>1</v>
      </c>
      <c r="CC7" s="54" t="s">
        <v>2</v>
      </c>
      <c r="CD7" s="54" t="s">
        <v>3</v>
      </c>
      <c r="CE7" s="54" t="s">
        <v>1</v>
      </c>
      <c r="CF7" s="54" t="s">
        <v>2</v>
      </c>
      <c r="CG7" s="54" t="s">
        <v>3</v>
      </c>
      <c r="CH7" s="54" t="s">
        <v>1</v>
      </c>
      <c r="CI7" s="54" t="s">
        <v>2</v>
      </c>
      <c r="CJ7" s="54" t="s">
        <v>3</v>
      </c>
      <c r="CK7" s="54" t="s">
        <v>1</v>
      </c>
      <c r="CL7" s="54" t="s">
        <v>2</v>
      </c>
      <c r="CM7" s="54" t="s">
        <v>3</v>
      </c>
      <c r="CN7" s="54" t="s">
        <v>1</v>
      </c>
      <c r="CO7" s="54" t="s">
        <v>2</v>
      </c>
      <c r="CP7" s="54" t="s">
        <v>3</v>
      </c>
      <c r="CQ7" s="54" t="s">
        <v>1</v>
      </c>
      <c r="CR7" s="54" t="s">
        <v>2</v>
      </c>
      <c r="CS7" s="54" t="s">
        <v>3</v>
      </c>
      <c r="CT7" s="54" t="s">
        <v>1</v>
      </c>
      <c r="CU7" s="54" t="s">
        <v>2</v>
      </c>
      <c r="CV7" s="54" t="s">
        <v>3</v>
      </c>
      <c r="CW7" s="54" t="s">
        <v>1</v>
      </c>
      <c r="CX7" s="54" t="s">
        <v>2</v>
      </c>
      <c r="CY7" s="54" t="s">
        <v>3</v>
      </c>
      <c r="CZ7" s="54" t="s">
        <v>1</v>
      </c>
      <c r="DA7" s="54" t="s">
        <v>2</v>
      </c>
      <c r="DB7" s="54" t="s">
        <v>3</v>
      </c>
      <c r="DC7" s="54" t="s">
        <v>1</v>
      </c>
      <c r="DD7" s="54" t="s">
        <v>2</v>
      </c>
      <c r="DE7" s="54" t="s">
        <v>3</v>
      </c>
      <c r="DF7" s="54" t="s">
        <v>1</v>
      </c>
      <c r="DG7" s="54" t="s">
        <v>2</v>
      </c>
      <c r="DH7" s="54" t="s">
        <v>3</v>
      </c>
      <c r="DI7" s="54" t="s">
        <v>1</v>
      </c>
      <c r="DJ7" s="54" t="s">
        <v>2</v>
      </c>
      <c r="DK7" s="54" t="s">
        <v>3</v>
      </c>
      <c r="DL7" s="54" t="s">
        <v>1</v>
      </c>
      <c r="DM7" s="54" t="s">
        <v>2</v>
      </c>
      <c r="DN7" s="54" t="s">
        <v>3</v>
      </c>
      <c r="DO7" s="54" t="s">
        <v>1</v>
      </c>
      <c r="DP7" s="54" t="s">
        <v>2</v>
      </c>
      <c r="DQ7" s="54" t="s">
        <v>3</v>
      </c>
      <c r="DR7" s="54" t="s">
        <v>1</v>
      </c>
      <c r="DS7" s="54" t="s">
        <v>2</v>
      </c>
      <c r="DT7" s="54" t="s">
        <v>3</v>
      </c>
      <c r="DU7" s="54" t="s">
        <v>1</v>
      </c>
      <c r="DV7" s="54" t="s">
        <v>2</v>
      </c>
      <c r="DW7" s="54" t="s">
        <v>3</v>
      </c>
      <c r="DX7" s="54" t="s">
        <v>1</v>
      </c>
      <c r="DY7" s="54" t="s">
        <v>2</v>
      </c>
      <c r="DZ7" s="54" t="s">
        <v>3</v>
      </c>
      <c r="EA7" s="54" t="s">
        <v>1</v>
      </c>
      <c r="EB7" s="54" t="s">
        <v>2</v>
      </c>
      <c r="EC7" s="54" t="s">
        <v>3</v>
      </c>
      <c r="ED7" s="54" t="s">
        <v>1</v>
      </c>
      <c r="EE7" s="54" t="s">
        <v>2</v>
      </c>
      <c r="EF7" s="54" t="s">
        <v>3</v>
      </c>
      <c r="EG7" s="54" t="s">
        <v>1</v>
      </c>
      <c r="EH7" s="54" t="s">
        <v>2</v>
      </c>
      <c r="EI7" s="54" t="s">
        <v>3</v>
      </c>
      <c r="EJ7" s="54" t="s">
        <v>1</v>
      </c>
      <c r="EK7" s="54" t="s">
        <v>2</v>
      </c>
      <c r="EL7" s="54" t="s">
        <v>3</v>
      </c>
      <c r="EM7" s="54" t="s">
        <v>1</v>
      </c>
      <c r="EN7" s="54" t="s">
        <v>2</v>
      </c>
      <c r="EO7" s="54" t="s">
        <v>3</v>
      </c>
      <c r="EP7" s="54" t="s">
        <v>1</v>
      </c>
      <c r="EQ7" s="54" t="s">
        <v>2</v>
      </c>
      <c r="ER7" s="54" t="s">
        <v>3</v>
      </c>
      <c r="ES7" s="54" t="s">
        <v>1</v>
      </c>
      <c r="ET7" s="54" t="s">
        <v>2</v>
      </c>
      <c r="EU7" s="54" t="s">
        <v>3</v>
      </c>
      <c r="EV7" s="54" t="s">
        <v>1</v>
      </c>
      <c r="EW7" s="54" t="s">
        <v>2</v>
      </c>
      <c r="EX7" s="54" t="s">
        <v>3</v>
      </c>
      <c r="EY7" s="54" t="s">
        <v>1</v>
      </c>
      <c r="EZ7" s="54" t="s">
        <v>2</v>
      </c>
      <c r="FA7" s="54" t="s">
        <v>3</v>
      </c>
      <c r="FB7" s="54" t="s">
        <v>1</v>
      </c>
      <c r="FC7" s="54" t="s">
        <v>2</v>
      </c>
      <c r="FD7" s="54" t="s">
        <v>3</v>
      </c>
      <c r="FE7" s="54" t="s">
        <v>1</v>
      </c>
      <c r="FF7" s="54" t="s">
        <v>2</v>
      </c>
      <c r="FG7" s="54" t="s">
        <v>3</v>
      </c>
      <c r="FH7" s="54" t="s">
        <v>1</v>
      </c>
      <c r="FI7" s="54" t="s">
        <v>2</v>
      </c>
      <c r="FJ7" s="54" t="s">
        <v>3</v>
      </c>
      <c r="FK7" s="54" t="s">
        <v>1</v>
      </c>
      <c r="FL7" s="54" t="s">
        <v>2</v>
      </c>
      <c r="FM7" s="54" t="s">
        <v>3</v>
      </c>
      <c r="FN7" s="54" t="s">
        <v>1</v>
      </c>
      <c r="FO7" s="54" t="s">
        <v>2</v>
      </c>
      <c r="FP7" s="54" t="s">
        <v>3</v>
      </c>
      <c r="FQ7" s="54" t="s">
        <v>1</v>
      </c>
      <c r="FR7" s="54" t="s">
        <v>2</v>
      </c>
      <c r="FS7" s="54" t="s">
        <v>3</v>
      </c>
      <c r="FT7" s="54" t="s">
        <v>1</v>
      </c>
      <c r="FU7" s="54" t="s">
        <v>2</v>
      </c>
      <c r="FV7" s="54" t="s">
        <v>3</v>
      </c>
      <c r="FW7" s="54" t="s">
        <v>1</v>
      </c>
      <c r="FX7" s="54" t="s">
        <v>2</v>
      </c>
      <c r="FY7" s="54" t="s">
        <v>3</v>
      </c>
      <c r="FZ7" s="54" t="s">
        <v>1</v>
      </c>
      <c r="GA7" s="54" t="s">
        <v>2</v>
      </c>
      <c r="GB7" s="54" t="s">
        <v>3</v>
      </c>
    </row>
    <row r="8" spans="1:184" s="3" customFormat="1" ht="24.95" customHeight="1">
      <c r="A8" s="5" t="s">
        <v>54</v>
      </c>
      <c r="B8" s="82"/>
      <c r="C8" s="82"/>
      <c r="D8" s="82"/>
      <c r="E8" s="101">
        <v>459</v>
      </c>
      <c r="F8" s="101"/>
      <c r="G8" s="101">
        <v>457</v>
      </c>
      <c r="H8" s="101">
        <v>534</v>
      </c>
      <c r="I8" s="101"/>
      <c r="J8" s="101">
        <v>534</v>
      </c>
      <c r="K8" s="101">
        <v>528</v>
      </c>
      <c r="L8" s="101"/>
      <c r="M8" s="101">
        <v>528</v>
      </c>
      <c r="N8" s="101">
        <v>530</v>
      </c>
      <c r="O8" s="101"/>
      <c r="P8" s="101">
        <v>530</v>
      </c>
      <c r="Q8" s="101">
        <v>529</v>
      </c>
      <c r="R8" s="101"/>
      <c r="S8" s="101">
        <v>529</v>
      </c>
      <c r="T8" s="101">
        <v>530</v>
      </c>
      <c r="U8" s="101"/>
      <c r="V8" s="101">
        <v>530</v>
      </c>
      <c r="W8" s="101">
        <v>636</v>
      </c>
      <c r="X8" s="101"/>
      <c r="Y8" s="101">
        <v>633</v>
      </c>
      <c r="Z8" s="101">
        <v>574</v>
      </c>
      <c r="AA8" s="101"/>
      <c r="AB8" s="101">
        <v>574</v>
      </c>
      <c r="AC8" s="101">
        <v>636</v>
      </c>
      <c r="AD8" s="101"/>
      <c r="AE8" s="101">
        <v>633</v>
      </c>
      <c r="AF8" s="101">
        <v>574</v>
      </c>
      <c r="AG8" s="101"/>
      <c r="AH8" s="101">
        <v>574</v>
      </c>
      <c r="AI8" s="101">
        <v>663</v>
      </c>
      <c r="AJ8" s="101"/>
      <c r="AK8" s="101">
        <v>661</v>
      </c>
      <c r="AL8" s="101">
        <v>573</v>
      </c>
      <c r="AM8" s="101"/>
      <c r="AN8" s="101">
        <v>573</v>
      </c>
      <c r="AO8" s="101">
        <v>665</v>
      </c>
      <c r="AP8" s="101"/>
      <c r="AQ8" s="101">
        <v>665</v>
      </c>
      <c r="AR8" s="101">
        <v>673</v>
      </c>
      <c r="AS8" s="101"/>
      <c r="AT8" s="101">
        <v>673</v>
      </c>
      <c r="AU8" s="101">
        <v>500</v>
      </c>
      <c r="AV8" s="101"/>
      <c r="AW8" s="101">
        <v>500</v>
      </c>
      <c r="AX8" s="101">
        <v>573</v>
      </c>
      <c r="AY8" s="101"/>
      <c r="AZ8" s="101">
        <v>573</v>
      </c>
      <c r="BA8" s="101">
        <v>660</v>
      </c>
      <c r="BB8" s="101"/>
      <c r="BC8" s="101">
        <v>660</v>
      </c>
      <c r="BD8" s="101">
        <v>573</v>
      </c>
      <c r="BE8" s="101"/>
      <c r="BF8" s="101">
        <v>573</v>
      </c>
      <c r="BG8" s="101">
        <v>663</v>
      </c>
      <c r="BH8" s="101"/>
      <c r="BI8" s="101">
        <v>660</v>
      </c>
      <c r="BJ8" s="101">
        <v>573</v>
      </c>
      <c r="BK8" s="101"/>
      <c r="BL8" s="101">
        <v>573</v>
      </c>
      <c r="BM8" s="101">
        <v>663</v>
      </c>
      <c r="BN8" s="101"/>
      <c r="BO8" s="101">
        <v>663</v>
      </c>
      <c r="BP8" s="101">
        <v>574</v>
      </c>
      <c r="BQ8" s="101"/>
      <c r="BR8" s="101">
        <v>574</v>
      </c>
      <c r="BS8" s="101">
        <v>664</v>
      </c>
      <c r="BT8" s="101"/>
      <c r="BU8" s="101">
        <v>664</v>
      </c>
      <c r="BV8" s="104">
        <v>218</v>
      </c>
      <c r="BW8" s="104"/>
      <c r="BX8" s="104">
        <v>218</v>
      </c>
      <c r="BY8" s="101"/>
      <c r="BZ8" s="101"/>
      <c r="CA8" s="101"/>
      <c r="CB8" s="101">
        <v>574</v>
      </c>
      <c r="CC8" s="101"/>
      <c r="CD8" s="101">
        <v>574</v>
      </c>
      <c r="CE8" s="101">
        <v>660</v>
      </c>
      <c r="CF8" s="101"/>
      <c r="CG8" s="101">
        <v>660</v>
      </c>
      <c r="CH8" s="101">
        <v>573</v>
      </c>
      <c r="CI8" s="101"/>
      <c r="CJ8" s="101">
        <v>573</v>
      </c>
      <c r="CK8" s="101"/>
      <c r="CL8" s="101"/>
      <c r="CM8" s="101"/>
      <c r="CN8" s="101">
        <v>0</v>
      </c>
      <c r="CO8" s="101"/>
      <c r="CP8" s="101">
        <v>0</v>
      </c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  <c r="FF8" s="101"/>
      <c r="FG8" s="101"/>
      <c r="FH8" s="97"/>
      <c r="FI8" s="97"/>
      <c r="FJ8" s="97"/>
      <c r="FK8" s="97"/>
      <c r="FL8" s="97"/>
      <c r="FM8" s="97"/>
      <c r="FN8" s="92"/>
      <c r="FO8" s="92"/>
      <c r="FP8" s="92"/>
      <c r="FQ8" s="92"/>
      <c r="FR8" s="92"/>
      <c r="FS8" s="92"/>
      <c r="FT8" s="34">
        <f>+B8+E8+H8+K8+N8+Q8+T8+W8+Z8+AC8+AF8+AI8+AL8+AO8+AR8+AU8+AX8+BA8+BD8+BG8+BJ8+BM8+BP8+BS8+BV8+BY8+CB8+CE8+CH8+CK8+CN8+CQ8+CT8+CW8+CZ8+DC8+DF8+DI8+DL8+DO8+DR8+DU8+DX8+EA8+ED8+EG8+EJ8+EM8+FH8+FK8+FN8+FQ8</f>
        <v>15572</v>
      </c>
      <c r="FU8" s="80">
        <f t="shared" ref="FU8:FV10" si="0">+C8+F8+I8+L8+O8+R8+U8+X8+AA8+AD8+AG8+AJ8+AM8+AP8+AS8+AV8+AY8+BB8+BE8+BH8+BK8+BN8+BQ8+BT8+BW8+BZ8+CC8+CF8+CI8+CL8+CO8+CR8+CU8+CX8+DA8+DD8+DG8+DJ8+DM8+DP8+DS8+DV8+DY8+EB8+EE8+EH8+EK8+EN8+FI8+FL8+FO8+FR8</f>
        <v>0</v>
      </c>
      <c r="FV8" s="80">
        <f t="shared" si="0"/>
        <v>15559</v>
      </c>
      <c r="FW8" s="34">
        <v>97399</v>
      </c>
      <c r="FX8" s="34">
        <v>0</v>
      </c>
      <c r="FY8" s="34">
        <v>97279</v>
      </c>
      <c r="FZ8" s="34">
        <f>+FT8+FW8</f>
        <v>112971</v>
      </c>
      <c r="GA8" s="34">
        <f t="shared" ref="FZ8:GB10" si="1">+FU8+FX8</f>
        <v>0</v>
      </c>
      <c r="GB8" s="34">
        <f t="shared" si="1"/>
        <v>112838</v>
      </c>
    </row>
    <row r="9" spans="1:184" s="3" customFormat="1" ht="24.95" customHeight="1">
      <c r="A9" s="5" t="s">
        <v>55</v>
      </c>
      <c r="B9" s="82"/>
      <c r="C9" s="82"/>
      <c r="D9" s="82"/>
      <c r="E9" s="101">
        <v>300</v>
      </c>
      <c r="F9" s="101"/>
      <c r="G9" s="101">
        <v>0</v>
      </c>
      <c r="H9" s="101">
        <v>480</v>
      </c>
      <c r="I9" s="101"/>
      <c r="J9" s="101">
        <v>0</v>
      </c>
      <c r="K9" s="101">
        <v>525</v>
      </c>
      <c r="L9" s="101"/>
      <c r="M9" s="101">
        <v>0</v>
      </c>
      <c r="N9" s="101">
        <v>660</v>
      </c>
      <c r="O9" s="101"/>
      <c r="P9" s="101">
        <v>450</v>
      </c>
      <c r="Q9" s="101">
        <v>240</v>
      </c>
      <c r="R9" s="101"/>
      <c r="S9" s="101">
        <v>0</v>
      </c>
      <c r="T9" s="101">
        <v>690</v>
      </c>
      <c r="U9" s="101"/>
      <c r="V9" s="101">
        <v>1440</v>
      </c>
      <c r="W9" s="101">
        <v>720</v>
      </c>
      <c r="X9" s="101"/>
      <c r="Y9" s="101">
        <v>0</v>
      </c>
      <c r="Z9" s="101">
        <v>298</v>
      </c>
      <c r="AA9" s="101"/>
      <c r="AB9" s="101">
        <v>900</v>
      </c>
      <c r="AC9" s="101">
        <v>420</v>
      </c>
      <c r="AD9" s="101"/>
      <c r="AE9" s="101">
        <v>450</v>
      </c>
      <c r="AF9" s="101">
        <v>915</v>
      </c>
      <c r="AG9" s="101"/>
      <c r="AH9" s="101">
        <v>630</v>
      </c>
      <c r="AI9" s="101">
        <v>840</v>
      </c>
      <c r="AJ9" s="101"/>
      <c r="AK9" s="101">
        <v>0</v>
      </c>
      <c r="AL9" s="101">
        <v>390</v>
      </c>
      <c r="AM9" s="101"/>
      <c r="AN9" s="101">
        <v>1530</v>
      </c>
      <c r="AO9" s="101">
        <v>840</v>
      </c>
      <c r="AP9" s="101"/>
      <c r="AQ9" s="101">
        <v>750</v>
      </c>
      <c r="AR9" s="101">
        <v>405</v>
      </c>
      <c r="AS9" s="101"/>
      <c r="AT9" s="101">
        <v>450</v>
      </c>
      <c r="AU9" s="101">
        <v>750</v>
      </c>
      <c r="AV9" s="101"/>
      <c r="AW9" s="101"/>
      <c r="AX9" s="101">
        <v>360</v>
      </c>
      <c r="AY9" s="101"/>
      <c r="AZ9" s="101">
        <v>450</v>
      </c>
      <c r="BA9" s="101">
        <v>660</v>
      </c>
      <c r="BB9" s="101"/>
      <c r="BC9" s="101">
        <v>900</v>
      </c>
      <c r="BD9" s="101">
        <v>705</v>
      </c>
      <c r="BE9" s="101"/>
      <c r="BF9" s="101">
        <v>521</v>
      </c>
      <c r="BG9" s="101">
        <v>525</v>
      </c>
      <c r="BH9" s="101"/>
      <c r="BI9" s="101">
        <v>0</v>
      </c>
      <c r="BJ9" s="101">
        <v>360</v>
      </c>
      <c r="BK9" s="101"/>
      <c r="BL9" s="101">
        <v>900</v>
      </c>
      <c r="BM9" s="101">
        <v>780</v>
      </c>
      <c r="BN9" s="101"/>
      <c r="BO9" s="101">
        <v>525</v>
      </c>
      <c r="BP9" s="101">
        <v>750</v>
      </c>
      <c r="BQ9" s="101"/>
      <c r="BR9" s="101">
        <v>1350</v>
      </c>
      <c r="BS9" s="101">
        <v>660</v>
      </c>
      <c r="BT9" s="101"/>
      <c r="BU9" s="101">
        <v>450</v>
      </c>
      <c r="BV9" s="104">
        <v>0</v>
      </c>
      <c r="BW9" s="104"/>
      <c r="BX9" s="104">
        <v>0</v>
      </c>
      <c r="BY9" s="101"/>
      <c r="BZ9" s="101"/>
      <c r="CA9" s="101"/>
      <c r="CB9" s="101">
        <v>825</v>
      </c>
      <c r="CC9" s="101"/>
      <c r="CD9" s="101">
        <v>860</v>
      </c>
      <c r="CE9" s="101">
        <v>625</v>
      </c>
      <c r="CF9" s="101"/>
      <c r="CG9" s="101">
        <v>810</v>
      </c>
      <c r="CH9" s="101">
        <v>540</v>
      </c>
      <c r="CI9" s="101"/>
      <c r="CJ9" s="101">
        <v>900</v>
      </c>
      <c r="CK9" s="101"/>
      <c r="CL9" s="101"/>
      <c r="CM9" s="101"/>
      <c r="CN9" s="101">
        <v>0</v>
      </c>
      <c r="CO9" s="101"/>
      <c r="CP9" s="101">
        <v>0</v>
      </c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  <c r="DV9" s="101"/>
      <c r="DW9" s="101"/>
      <c r="DX9" s="101"/>
      <c r="DY9" s="101"/>
      <c r="DZ9" s="101"/>
      <c r="EA9" s="101"/>
      <c r="EB9" s="101"/>
      <c r="EC9" s="101"/>
      <c r="ED9" s="101"/>
      <c r="EE9" s="101"/>
      <c r="EF9" s="101"/>
      <c r="EG9" s="101"/>
      <c r="EH9" s="101"/>
      <c r="EI9" s="101"/>
      <c r="EJ9" s="101"/>
      <c r="EK9" s="101"/>
      <c r="EL9" s="101"/>
      <c r="EM9" s="101"/>
      <c r="EN9" s="101"/>
      <c r="EO9" s="101"/>
      <c r="EP9" s="101"/>
      <c r="EQ9" s="101"/>
      <c r="ER9" s="101"/>
      <c r="ES9" s="101"/>
      <c r="ET9" s="101"/>
      <c r="EU9" s="101"/>
      <c r="EV9" s="101"/>
      <c r="EW9" s="101"/>
      <c r="EX9" s="101"/>
      <c r="EY9" s="101"/>
      <c r="EZ9" s="101"/>
      <c r="FA9" s="101"/>
      <c r="FB9" s="101"/>
      <c r="FC9" s="101"/>
      <c r="FD9" s="101"/>
      <c r="FE9" s="101"/>
      <c r="FF9" s="101"/>
      <c r="FG9" s="101"/>
      <c r="FH9" s="97"/>
      <c r="FI9" s="97"/>
      <c r="FJ9" s="97"/>
      <c r="FK9" s="97"/>
      <c r="FL9" s="97"/>
      <c r="FM9" s="97"/>
      <c r="FN9" s="92"/>
      <c r="FO9" s="92"/>
      <c r="FP9" s="92"/>
      <c r="FQ9" s="92"/>
      <c r="FR9" s="92"/>
      <c r="FS9" s="92"/>
      <c r="FT9" s="80">
        <f>+B9+E9+H9+K9+N9+Q9+T9+W9+Z9+AC9+AF9+AI9+AL9+AO9+AR9+AU9+AX9+BA9+BD9+BG9+BJ9+BM9+BP9+BS9+BV9+BY9+CB9+CE9+CH9+CK9+CN9+CQ9+CT9+CW9+CZ9+DC9+DF9+DI9+DL9+DO9+DR9+DU9+DX9+EA9+ED9+EG9+EJ9+EM9+FH9+FK9+FN9+FQ9</f>
        <v>15263</v>
      </c>
      <c r="FU9" s="80">
        <f t="shared" si="0"/>
        <v>0</v>
      </c>
      <c r="FV9" s="80">
        <f t="shared" si="0"/>
        <v>14266</v>
      </c>
      <c r="FW9" s="34">
        <v>98495</v>
      </c>
      <c r="FX9" s="34">
        <v>0</v>
      </c>
      <c r="FY9" s="34">
        <v>94899</v>
      </c>
      <c r="FZ9" s="34">
        <f t="shared" si="1"/>
        <v>113758</v>
      </c>
      <c r="GA9" s="34">
        <f t="shared" si="1"/>
        <v>0</v>
      </c>
      <c r="GB9" s="34">
        <f t="shared" si="1"/>
        <v>109165</v>
      </c>
    </row>
    <row r="10" spans="1:184" s="3" customFormat="1" ht="24.95" customHeight="1">
      <c r="A10" s="5" t="s">
        <v>71</v>
      </c>
      <c r="B10" s="82"/>
      <c r="C10" s="82"/>
      <c r="D10" s="82"/>
      <c r="E10" s="101">
        <v>0</v>
      </c>
      <c r="F10" s="101"/>
      <c r="G10" s="101">
        <v>0</v>
      </c>
      <c r="H10" s="101">
        <v>0</v>
      </c>
      <c r="I10" s="101"/>
      <c r="J10" s="101">
        <v>0</v>
      </c>
      <c r="K10" s="101">
        <v>0</v>
      </c>
      <c r="L10" s="101"/>
      <c r="M10" s="101">
        <v>0</v>
      </c>
      <c r="N10" s="101">
        <v>563</v>
      </c>
      <c r="O10" s="101"/>
      <c r="P10" s="101">
        <v>0</v>
      </c>
      <c r="Q10" s="101">
        <v>687</v>
      </c>
      <c r="R10" s="101"/>
      <c r="S10" s="101">
        <v>603</v>
      </c>
      <c r="T10" s="101">
        <v>0</v>
      </c>
      <c r="U10" s="101"/>
      <c r="V10" s="101">
        <v>421</v>
      </c>
      <c r="W10" s="101">
        <v>671</v>
      </c>
      <c r="X10" s="101"/>
      <c r="Y10" s="101">
        <v>0</v>
      </c>
      <c r="Z10" s="101">
        <v>677</v>
      </c>
      <c r="AA10" s="101"/>
      <c r="AB10" s="101">
        <v>620</v>
      </c>
      <c r="AC10" s="101">
        <v>690</v>
      </c>
      <c r="AD10" s="101"/>
      <c r="AE10" s="101">
        <v>0</v>
      </c>
      <c r="AF10" s="101">
        <v>684</v>
      </c>
      <c r="AG10" s="101"/>
      <c r="AH10" s="101">
        <v>1304</v>
      </c>
      <c r="AI10" s="101">
        <v>573</v>
      </c>
      <c r="AJ10" s="101"/>
      <c r="AK10" s="101">
        <v>0</v>
      </c>
      <c r="AL10" s="101">
        <v>631</v>
      </c>
      <c r="AM10" s="101"/>
      <c r="AN10" s="101">
        <v>1183</v>
      </c>
      <c r="AO10" s="101">
        <v>570</v>
      </c>
      <c r="AP10" s="101"/>
      <c r="AQ10" s="101">
        <v>0</v>
      </c>
      <c r="AR10" s="101">
        <v>681</v>
      </c>
      <c r="AS10" s="101"/>
      <c r="AT10" s="101">
        <v>1174</v>
      </c>
      <c r="AU10" s="101">
        <v>429</v>
      </c>
      <c r="AV10" s="101"/>
      <c r="AW10" s="101"/>
      <c r="AX10" s="101">
        <v>683</v>
      </c>
      <c r="AY10" s="101"/>
      <c r="AZ10" s="101">
        <v>0</v>
      </c>
      <c r="BA10" s="101">
        <v>582</v>
      </c>
      <c r="BB10" s="101"/>
      <c r="BC10" s="101">
        <v>1509</v>
      </c>
      <c r="BD10" s="101">
        <v>691</v>
      </c>
      <c r="BE10" s="101"/>
      <c r="BF10" s="101">
        <v>753</v>
      </c>
      <c r="BG10" s="101">
        <v>578</v>
      </c>
      <c r="BH10" s="101"/>
      <c r="BI10" s="101">
        <v>0</v>
      </c>
      <c r="BJ10" s="101">
        <v>10</v>
      </c>
      <c r="BK10" s="101"/>
      <c r="BL10" s="101">
        <v>1268</v>
      </c>
      <c r="BM10" s="101">
        <v>573</v>
      </c>
      <c r="BN10" s="101"/>
      <c r="BO10" s="101">
        <v>0</v>
      </c>
      <c r="BP10" s="101">
        <v>571</v>
      </c>
      <c r="BQ10" s="101"/>
      <c r="BR10" s="101">
        <v>574</v>
      </c>
      <c r="BS10" s="101">
        <v>574</v>
      </c>
      <c r="BT10" s="101"/>
      <c r="BU10" s="101">
        <v>0</v>
      </c>
      <c r="BV10" s="104">
        <v>194</v>
      </c>
      <c r="BW10" s="104"/>
      <c r="BX10" s="104">
        <v>0</v>
      </c>
      <c r="BY10" s="101"/>
      <c r="BZ10" s="101"/>
      <c r="CA10" s="101"/>
      <c r="CB10" s="101">
        <v>607</v>
      </c>
      <c r="CC10" s="101"/>
      <c r="CD10" s="101">
        <v>1141</v>
      </c>
      <c r="CE10" s="101">
        <v>585</v>
      </c>
      <c r="CF10" s="101"/>
      <c r="CG10" s="101">
        <v>194</v>
      </c>
      <c r="CH10" s="101">
        <v>561</v>
      </c>
      <c r="CI10" s="101"/>
      <c r="CJ10" s="101"/>
      <c r="CK10" s="101"/>
      <c r="CL10" s="101"/>
      <c r="CM10" s="101"/>
      <c r="CN10" s="101">
        <v>0</v>
      </c>
      <c r="CO10" s="101"/>
      <c r="CP10" s="101">
        <v>1864</v>
      </c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  <c r="EK10" s="101"/>
      <c r="EL10" s="101"/>
      <c r="EM10" s="101"/>
      <c r="EN10" s="101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97"/>
      <c r="FI10" s="97"/>
      <c r="FJ10" s="97"/>
      <c r="FK10" s="97"/>
      <c r="FL10" s="97"/>
      <c r="FM10" s="97"/>
      <c r="FN10" s="92"/>
      <c r="FO10" s="92"/>
      <c r="FP10" s="92"/>
      <c r="FQ10" s="92"/>
      <c r="FR10" s="92"/>
      <c r="FS10" s="92"/>
      <c r="FT10" s="80">
        <f>+B10+E10+H10+K10+N10+Q10+T10+W10+Z10+AC10+AF10+AI10+AL10+AO10+AR10+AU10+AX10+BA10+BD10+BG10+BJ10+BM10+BP10+BS10+BV10+BY10+CB10+CE10+CH10+CK10+CN10+CQ10+CT10+CW10+CZ10+DC10+DF10+DI10+DL10+DO10+DR10+DU10+DX10+EA10+ED10+EG10+EJ10+EM10+FH10+FK10+FN10+FQ10</f>
        <v>13065</v>
      </c>
      <c r="FU10" s="80">
        <f t="shared" si="0"/>
        <v>0</v>
      </c>
      <c r="FV10" s="80">
        <f t="shared" si="0"/>
        <v>12608</v>
      </c>
      <c r="FW10" s="34">
        <v>96092</v>
      </c>
      <c r="FX10" s="34">
        <v>0</v>
      </c>
      <c r="FY10" s="34">
        <v>90983</v>
      </c>
      <c r="FZ10" s="34">
        <f t="shared" si="1"/>
        <v>109157</v>
      </c>
      <c r="GA10" s="34">
        <f t="shared" si="1"/>
        <v>0</v>
      </c>
      <c r="GB10" s="34">
        <f t="shared" si="1"/>
        <v>103591</v>
      </c>
    </row>
    <row r="11" spans="1:184" s="3" customFormat="1" ht="24.95" customHeight="1">
      <c r="A11" s="6" t="s">
        <v>9</v>
      </c>
      <c r="B11" s="130"/>
      <c r="C11" s="130"/>
      <c r="D11" s="130"/>
      <c r="E11" s="130">
        <f>1047+354</f>
        <v>1401</v>
      </c>
      <c r="F11" s="130"/>
      <c r="G11" s="130"/>
      <c r="H11" s="130">
        <f>1029+354</f>
        <v>1383</v>
      </c>
      <c r="I11" s="130"/>
      <c r="J11" s="130"/>
      <c r="K11" s="130">
        <v>1394</v>
      </c>
      <c r="L11" s="130"/>
      <c r="M11" s="130"/>
      <c r="N11" s="130">
        <v>1299</v>
      </c>
      <c r="O11" s="130"/>
      <c r="P11" s="130"/>
      <c r="Q11" s="130">
        <f>203+354</f>
        <v>557</v>
      </c>
      <c r="R11" s="130"/>
      <c r="S11" s="130"/>
      <c r="T11" s="130">
        <f>1650+354</f>
        <v>2004</v>
      </c>
      <c r="U11" s="130"/>
      <c r="V11" s="130"/>
      <c r="W11" s="130">
        <f>354+962</f>
        <v>1316</v>
      </c>
      <c r="X11" s="130"/>
      <c r="Y11" s="130"/>
      <c r="Z11" s="130">
        <f>1176+354</f>
        <v>1530</v>
      </c>
      <c r="AA11" s="130"/>
      <c r="AB11" s="130"/>
      <c r="AC11" s="130">
        <f>949+354</f>
        <v>1303</v>
      </c>
      <c r="AD11" s="130"/>
      <c r="AE11" s="130"/>
      <c r="AF11" s="130">
        <f>906+354</f>
        <v>1260</v>
      </c>
      <c r="AG11" s="130"/>
      <c r="AH11" s="130"/>
      <c r="AI11" s="130">
        <f>306+354</f>
        <v>660</v>
      </c>
      <c r="AJ11" s="130"/>
      <c r="AK11" s="130"/>
      <c r="AL11" s="130">
        <f>1222+354</f>
        <v>1576</v>
      </c>
      <c r="AM11" s="130"/>
      <c r="AN11" s="130"/>
      <c r="AO11" s="130">
        <f>1395+354</f>
        <v>1749</v>
      </c>
      <c r="AP11" s="130"/>
      <c r="AQ11" s="130"/>
      <c r="AR11" s="130">
        <f>1202+354</f>
        <v>1556</v>
      </c>
      <c r="AS11" s="130"/>
      <c r="AT11" s="130"/>
      <c r="AU11" s="130">
        <f>708+354</f>
        <v>1062</v>
      </c>
      <c r="AV11" s="130"/>
      <c r="AW11" s="130"/>
      <c r="AX11" s="130">
        <f>472+354</f>
        <v>826</v>
      </c>
      <c r="AY11" s="130"/>
      <c r="AZ11" s="130"/>
      <c r="BA11" s="130">
        <f>771+354</f>
        <v>1125</v>
      </c>
      <c r="BB11" s="130"/>
      <c r="BC11" s="130"/>
      <c r="BD11" s="130">
        <f>613+354</f>
        <v>967</v>
      </c>
      <c r="BE11" s="130"/>
      <c r="BF11" s="130"/>
      <c r="BG11" s="130">
        <f>81+354</f>
        <v>435</v>
      </c>
      <c r="BH11" s="130"/>
      <c r="BI11" s="130"/>
      <c r="BJ11" s="130">
        <f>984+354</f>
        <v>1338</v>
      </c>
      <c r="BK11" s="130"/>
      <c r="BL11" s="130"/>
      <c r="BM11" s="130">
        <f>924+354</f>
        <v>1278</v>
      </c>
      <c r="BN11" s="130"/>
      <c r="BO11" s="130"/>
      <c r="BP11" s="130">
        <f>1688+354</f>
        <v>2042</v>
      </c>
      <c r="BQ11" s="130"/>
      <c r="BR11" s="130"/>
      <c r="BS11" s="130">
        <f>1523+354</f>
        <v>1877</v>
      </c>
      <c r="BT11" s="130"/>
      <c r="BU11" s="130"/>
      <c r="BV11" s="130">
        <f>1329+354</f>
        <v>1683</v>
      </c>
      <c r="BW11" s="130"/>
      <c r="BX11" s="130"/>
      <c r="BY11" s="130"/>
      <c r="BZ11" s="130"/>
      <c r="CA11" s="130"/>
      <c r="CB11" s="130">
        <f>1584+354</f>
        <v>1938</v>
      </c>
      <c r="CC11" s="130"/>
      <c r="CD11" s="130"/>
      <c r="CE11" s="130">
        <v>2158</v>
      </c>
      <c r="CF11" s="130"/>
      <c r="CG11" s="130"/>
      <c r="CH11" s="130">
        <f>2162+354</f>
        <v>2516</v>
      </c>
      <c r="CI11" s="130"/>
      <c r="CJ11" s="130"/>
      <c r="CK11" s="130"/>
      <c r="CL11" s="130"/>
      <c r="CM11" s="130"/>
      <c r="CN11" s="130">
        <v>2352</v>
      </c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  <c r="EX11" s="130"/>
      <c r="EY11" s="130"/>
      <c r="EZ11" s="130"/>
      <c r="FA11" s="130"/>
      <c r="FB11" s="130"/>
      <c r="FC11" s="130"/>
      <c r="FD11" s="130"/>
      <c r="FE11" s="130"/>
      <c r="FF11" s="130"/>
      <c r="FG11" s="130"/>
      <c r="FH11" s="130"/>
      <c r="FI11" s="130"/>
      <c r="FJ11" s="130"/>
      <c r="FK11" s="130"/>
      <c r="FL11" s="130"/>
      <c r="FM11" s="130"/>
      <c r="FN11" s="130"/>
      <c r="FO11" s="130"/>
      <c r="FP11" s="130"/>
      <c r="FQ11" s="130"/>
      <c r="FR11" s="130"/>
      <c r="FS11" s="130"/>
      <c r="FT11" s="130"/>
      <c r="FU11" s="130"/>
      <c r="FV11" s="130"/>
      <c r="FW11" s="130"/>
      <c r="FX11" s="130"/>
      <c r="FY11" s="130"/>
      <c r="FZ11" s="130"/>
      <c r="GA11" s="130"/>
      <c r="GB11" s="130"/>
    </row>
    <row r="12" spans="1:184" s="3" customFormat="1" ht="24.95" customHeight="1">
      <c r="A12" s="6" t="s">
        <v>26</v>
      </c>
      <c r="B12" s="130"/>
      <c r="C12" s="130"/>
      <c r="D12" s="130"/>
      <c r="E12" s="130">
        <v>171</v>
      </c>
      <c r="F12" s="130"/>
      <c r="G12" s="130"/>
      <c r="H12" s="130">
        <v>225</v>
      </c>
      <c r="I12" s="130"/>
      <c r="J12" s="130"/>
      <c r="K12" s="130">
        <v>216</v>
      </c>
      <c r="L12" s="130"/>
      <c r="M12" s="130"/>
      <c r="N12" s="130">
        <v>98</v>
      </c>
      <c r="O12" s="130"/>
      <c r="P12" s="130"/>
      <c r="Q12" s="130">
        <v>315</v>
      </c>
      <c r="R12" s="130"/>
      <c r="S12" s="130"/>
      <c r="T12" s="130">
        <v>227</v>
      </c>
      <c r="U12" s="130"/>
      <c r="V12" s="130"/>
      <c r="W12" s="130">
        <v>128</v>
      </c>
      <c r="X12" s="130"/>
      <c r="Y12" s="130"/>
      <c r="Z12" s="130">
        <v>405</v>
      </c>
      <c r="AA12" s="130"/>
      <c r="AB12" s="130"/>
      <c r="AC12" s="130">
        <v>617</v>
      </c>
      <c r="AD12" s="130"/>
      <c r="AE12" s="130"/>
      <c r="AF12" s="130">
        <v>288</v>
      </c>
      <c r="AG12" s="130"/>
      <c r="AH12" s="130"/>
      <c r="AI12" s="130">
        <v>97</v>
      </c>
      <c r="AJ12" s="130"/>
      <c r="AK12" s="130"/>
      <c r="AL12" s="130">
        <v>292</v>
      </c>
      <c r="AM12" s="130"/>
      <c r="AN12" s="130"/>
      <c r="AO12" s="130">
        <v>105</v>
      </c>
      <c r="AP12" s="130"/>
      <c r="AQ12" s="130"/>
      <c r="AR12" s="130">
        <v>285</v>
      </c>
      <c r="AS12" s="130"/>
      <c r="AT12" s="130"/>
      <c r="AU12" s="130">
        <v>23</v>
      </c>
      <c r="AV12" s="130"/>
      <c r="AW12" s="130"/>
      <c r="AX12" s="130">
        <v>248</v>
      </c>
      <c r="AY12" s="130"/>
      <c r="AZ12" s="130"/>
      <c r="BA12" s="130">
        <v>236</v>
      </c>
      <c r="BB12" s="130"/>
      <c r="BC12" s="130"/>
      <c r="BD12" s="130">
        <v>116</v>
      </c>
      <c r="BE12" s="130"/>
      <c r="BF12" s="130"/>
      <c r="BG12" s="130">
        <v>240</v>
      </c>
      <c r="BH12" s="130"/>
      <c r="BI12" s="130"/>
      <c r="BJ12" s="130">
        <v>465</v>
      </c>
      <c r="BK12" s="130"/>
      <c r="BL12" s="130"/>
      <c r="BM12" s="130">
        <v>336</v>
      </c>
      <c r="BN12" s="130"/>
      <c r="BO12" s="130"/>
      <c r="BP12" s="130">
        <v>172</v>
      </c>
      <c r="BQ12" s="130"/>
      <c r="BR12" s="130"/>
      <c r="BS12" s="130">
        <v>165</v>
      </c>
      <c r="BT12" s="130"/>
      <c r="BU12" s="130"/>
      <c r="BV12" s="130">
        <v>363</v>
      </c>
      <c r="BW12" s="130"/>
      <c r="BX12" s="130"/>
      <c r="BY12" s="130"/>
      <c r="BZ12" s="130"/>
      <c r="CA12" s="130"/>
      <c r="CB12" s="130">
        <v>132</v>
      </c>
      <c r="CC12" s="130"/>
      <c r="CD12" s="130"/>
      <c r="CE12" s="130">
        <v>105</v>
      </c>
      <c r="CF12" s="130"/>
      <c r="CG12" s="130"/>
      <c r="CH12" s="130">
        <v>150</v>
      </c>
      <c r="CI12" s="130"/>
      <c r="CJ12" s="130"/>
      <c r="CK12" s="130"/>
      <c r="CL12" s="130"/>
      <c r="CM12" s="130"/>
      <c r="CN12" s="130">
        <v>168</v>
      </c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  <c r="FV12" s="130"/>
      <c r="FW12" s="130"/>
      <c r="FX12" s="130"/>
      <c r="FY12" s="130"/>
      <c r="FZ12" s="130"/>
      <c r="GA12" s="130"/>
      <c r="GB12" s="130"/>
    </row>
    <row r="13" spans="1:184" s="3" customFormat="1" ht="24.95" customHeight="1">
      <c r="A13" s="6" t="s">
        <v>8</v>
      </c>
      <c r="B13" s="130"/>
      <c r="C13" s="130"/>
      <c r="D13" s="130"/>
      <c r="E13" s="130">
        <v>0</v>
      </c>
      <c r="F13" s="130"/>
      <c r="G13" s="130"/>
      <c r="H13" s="130">
        <v>0</v>
      </c>
      <c r="I13" s="130"/>
      <c r="J13" s="130"/>
      <c r="K13" s="130">
        <v>0</v>
      </c>
      <c r="L13" s="130"/>
      <c r="M13" s="130"/>
      <c r="N13" s="130">
        <v>50</v>
      </c>
      <c r="O13" s="130"/>
      <c r="P13" s="130"/>
      <c r="Q13" s="130">
        <v>98</v>
      </c>
      <c r="R13" s="130"/>
      <c r="S13" s="130"/>
      <c r="T13" s="130">
        <v>98</v>
      </c>
      <c r="U13" s="130"/>
      <c r="V13" s="130"/>
      <c r="W13" s="130">
        <v>89</v>
      </c>
      <c r="X13" s="130"/>
      <c r="Y13" s="130"/>
      <c r="Z13" s="130">
        <v>66</v>
      </c>
      <c r="AA13" s="130"/>
      <c r="AB13" s="130"/>
      <c r="AC13" s="130">
        <v>24</v>
      </c>
      <c r="AD13" s="130"/>
      <c r="AE13" s="130"/>
      <c r="AF13" s="130">
        <v>12</v>
      </c>
      <c r="AG13" s="130"/>
      <c r="AH13" s="130"/>
      <c r="AI13" s="130">
        <v>24</v>
      </c>
      <c r="AJ13" s="130"/>
      <c r="AK13" s="130"/>
      <c r="AL13" s="130">
        <v>12</v>
      </c>
      <c r="AM13" s="130"/>
      <c r="AN13" s="130"/>
      <c r="AO13" s="130">
        <v>24</v>
      </c>
      <c r="AP13" s="130"/>
      <c r="AQ13" s="130"/>
      <c r="AR13" s="130">
        <v>12</v>
      </c>
      <c r="AS13" s="130"/>
      <c r="AT13" s="130"/>
      <c r="AU13" s="130">
        <v>24</v>
      </c>
      <c r="AV13" s="130"/>
      <c r="AW13" s="130"/>
      <c r="AX13" s="130">
        <v>12</v>
      </c>
      <c r="AY13" s="130"/>
      <c r="AZ13" s="130"/>
      <c r="BA13" s="130">
        <v>24</v>
      </c>
      <c r="BB13" s="130"/>
      <c r="BC13" s="130"/>
      <c r="BD13" s="130">
        <v>12</v>
      </c>
      <c r="BE13" s="130"/>
      <c r="BF13" s="130"/>
      <c r="BG13" s="130">
        <v>24</v>
      </c>
      <c r="BH13" s="130"/>
      <c r="BI13" s="130"/>
      <c r="BJ13" s="130">
        <v>12</v>
      </c>
      <c r="BK13" s="130"/>
      <c r="BL13" s="130"/>
      <c r="BM13" s="130">
        <v>24</v>
      </c>
      <c r="BN13" s="130"/>
      <c r="BO13" s="130"/>
      <c r="BP13" s="130">
        <v>12</v>
      </c>
      <c r="BQ13" s="130"/>
      <c r="BR13" s="130"/>
      <c r="BS13" s="130">
        <v>24</v>
      </c>
      <c r="BT13" s="130"/>
      <c r="BU13" s="130"/>
      <c r="BV13" s="130">
        <v>24</v>
      </c>
      <c r="BW13" s="130"/>
      <c r="BX13" s="130"/>
      <c r="BY13" s="130"/>
      <c r="BZ13" s="130"/>
      <c r="CA13" s="130"/>
      <c r="CB13" s="130">
        <v>24</v>
      </c>
      <c r="CC13" s="130"/>
      <c r="CD13" s="130"/>
      <c r="CE13" s="130">
        <v>36</v>
      </c>
      <c r="CF13" s="130"/>
      <c r="CG13" s="130"/>
      <c r="CH13" s="130">
        <v>24</v>
      </c>
      <c r="CI13" s="130"/>
      <c r="CJ13" s="130"/>
      <c r="CK13" s="130"/>
      <c r="CL13" s="130"/>
      <c r="CM13" s="130"/>
      <c r="CN13" s="130">
        <v>0</v>
      </c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  <c r="FV13" s="130"/>
      <c r="FW13" s="130"/>
      <c r="FX13" s="130"/>
      <c r="FY13" s="130"/>
      <c r="FZ13" s="130"/>
      <c r="GA13" s="130"/>
      <c r="GB13" s="130"/>
    </row>
    <row r="14" spans="1:184" s="3" customFormat="1" ht="24.95" customHeight="1">
      <c r="A14" s="6" t="s">
        <v>27</v>
      </c>
      <c r="B14" s="130"/>
      <c r="C14" s="130"/>
      <c r="D14" s="130"/>
      <c r="E14" s="130">
        <v>12</v>
      </c>
      <c r="F14" s="130"/>
      <c r="G14" s="130"/>
      <c r="H14" s="130">
        <v>12</v>
      </c>
      <c r="I14" s="130"/>
      <c r="J14" s="130"/>
      <c r="K14" s="130">
        <v>24</v>
      </c>
      <c r="L14" s="130"/>
      <c r="M14" s="130"/>
      <c r="N14" s="130">
        <v>12</v>
      </c>
      <c r="O14" s="130"/>
      <c r="P14" s="130"/>
      <c r="Q14" s="130">
        <v>24</v>
      </c>
      <c r="R14" s="130"/>
      <c r="S14" s="130"/>
      <c r="T14" s="130">
        <v>12</v>
      </c>
      <c r="U14" s="130"/>
      <c r="V14" s="130"/>
      <c r="W14" s="130">
        <v>24</v>
      </c>
      <c r="X14" s="130"/>
      <c r="Y14" s="130"/>
      <c r="Z14" s="130">
        <v>12</v>
      </c>
      <c r="AA14" s="130"/>
      <c r="AB14" s="130"/>
      <c r="AC14" s="130">
        <v>87</v>
      </c>
      <c r="AD14" s="130"/>
      <c r="AE14" s="130"/>
      <c r="AF14" s="130">
        <v>106</v>
      </c>
      <c r="AG14" s="130"/>
      <c r="AH14" s="130"/>
      <c r="AI14" s="130">
        <v>131</v>
      </c>
      <c r="AJ14" s="130"/>
      <c r="AK14" s="130"/>
      <c r="AL14" s="130">
        <v>68</v>
      </c>
      <c r="AM14" s="130"/>
      <c r="AN14" s="130"/>
      <c r="AO14" s="130">
        <v>107</v>
      </c>
      <c r="AP14" s="130"/>
      <c r="AQ14" s="130"/>
      <c r="AR14" s="130">
        <v>102</v>
      </c>
      <c r="AS14" s="130"/>
      <c r="AT14" s="130"/>
      <c r="AU14" s="130">
        <v>90</v>
      </c>
      <c r="AV14" s="130"/>
      <c r="AW14" s="130"/>
      <c r="AX14" s="130">
        <v>68</v>
      </c>
      <c r="AY14" s="130"/>
      <c r="AZ14" s="130"/>
      <c r="BA14" s="130">
        <v>104</v>
      </c>
      <c r="BB14" s="130"/>
      <c r="BC14" s="130"/>
      <c r="BD14" s="130">
        <v>36</v>
      </c>
      <c r="BE14" s="130"/>
      <c r="BF14" s="130"/>
      <c r="BG14" s="130">
        <v>63</v>
      </c>
      <c r="BH14" s="130"/>
      <c r="BI14" s="130"/>
      <c r="BJ14" s="130">
        <v>72</v>
      </c>
      <c r="BK14" s="130"/>
      <c r="BL14" s="130"/>
      <c r="BM14" s="130">
        <v>108</v>
      </c>
      <c r="BN14" s="130"/>
      <c r="BO14" s="130"/>
      <c r="BP14" s="130">
        <v>36</v>
      </c>
      <c r="BQ14" s="130"/>
      <c r="BR14" s="130"/>
      <c r="BS14" s="130">
        <v>72</v>
      </c>
      <c r="BT14" s="130"/>
      <c r="BU14" s="130"/>
      <c r="BV14" s="130">
        <v>72</v>
      </c>
      <c r="BW14" s="130"/>
      <c r="BX14" s="130"/>
      <c r="BY14" s="130"/>
      <c r="BZ14" s="130"/>
      <c r="CA14" s="130"/>
      <c r="CB14" s="130">
        <v>108</v>
      </c>
      <c r="CC14" s="130"/>
      <c r="CD14" s="130"/>
      <c r="CE14" s="130">
        <v>139</v>
      </c>
      <c r="CF14" s="130"/>
      <c r="CG14" s="130"/>
      <c r="CH14" s="130">
        <v>58</v>
      </c>
      <c r="CI14" s="130"/>
      <c r="CJ14" s="130"/>
      <c r="CK14" s="130"/>
      <c r="CL14" s="130"/>
      <c r="CM14" s="130"/>
      <c r="CN14" s="130">
        <v>0</v>
      </c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  <c r="FO14" s="130"/>
      <c r="FP14" s="130"/>
      <c r="FQ14" s="130"/>
      <c r="FR14" s="130"/>
      <c r="FS14" s="130"/>
      <c r="FT14" s="130"/>
      <c r="FU14" s="130"/>
      <c r="FV14" s="130"/>
      <c r="FW14" s="130"/>
      <c r="FX14" s="130"/>
      <c r="FY14" s="130"/>
      <c r="FZ14" s="130"/>
      <c r="GA14" s="130"/>
      <c r="GB14" s="130"/>
    </row>
    <row r="15" spans="1:184" s="3" customFormat="1" ht="24.95" customHeight="1">
      <c r="A15" s="6" t="s">
        <v>23</v>
      </c>
      <c r="B15" s="131"/>
      <c r="C15" s="132"/>
      <c r="D15" s="133"/>
      <c r="E15" s="131">
        <v>0</v>
      </c>
      <c r="F15" s="132"/>
      <c r="G15" s="133"/>
      <c r="H15" s="131">
        <v>0</v>
      </c>
      <c r="I15" s="132"/>
      <c r="J15" s="133"/>
      <c r="K15" s="131">
        <v>0</v>
      </c>
      <c r="L15" s="132"/>
      <c r="M15" s="133"/>
      <c r="N15" s="131">
        <v>0</v>
      </c>
      <c r="O15" s="132"/>
      <c r="P15" s="133"/>
      <c r="Q15" s="131">
        <v>30</v>
      </c>
      <c r="R15" s="132"/>
      <c r="S15" s="133"/>
      <c r="T15" s="131">
        <v>36</v>
      </c>
      <c r="U15" s="132"/>
      <c r="V15" s="133"/>
      <c r="W15" s="131">
        <v>72</v>
      </c>
      <c r="X15" s="132"/>
      <c r="Y15" s="133"/>
      <c r="Z15" s="131">
        <v>36</v>
      </c>
      <c r="AA15" s="132"/>
      <c r="AB15" s="133"/>
      <c r="AC15" s="131">
        <v>72</v>
      </c>
      <c r="AD15" s="132"/>
      <c r="AE15" s="133"/>
      <c r="AF15" s="131">
        <v>36</v>
      </c>
      <c r="AG15" s="132"/>
      <c r="AH15" s="133"/>
      <c r="AI15" s="131">
        <v>72</v>
      </c>
      <c r="AJ15" s="132"/>
      <c r="AK15" s="133"/>
      <c r="AL15" s="131">
        <v>36</v>
      </c>
      <c r="AM15" s="132"/>
      <c r="AN15" s="133"/>
      <c r="AO15" s="131">
        <v>66</v>
      </c>
      <c r="AP15" s="132"/>
      <c r="AQ15" s="133"/>
      <c r="AR15" s="131">
        <v>32</v>
      </c>
      <c r="AS15" s="132"/>
      <c r="AT15" s="133"/>
      <c r="AU15" s="131">
        <v>68</v>
      </c>
      <c r="AV15" s="132"/>
      <c r="AW15" s="133"/>
      <c r="AX15" s="131">
        <v>1773</v>
      </c>
      <c r="AY15" s="132"/>
      <c r="AZ15" s="133"/>
      <c r="BA15" s="131">
        <v>756</v>
      </c>
      <c r="BB15" s="132"/>
      <c r="BC15" s="133"/>
      <c r="BD15" s="131">
        <v>734</v>
      </c>
      <c r="BE15" s="132"/>
      <c r="BF15" s="133"/>
      <c r="BG15" s="131">
        <v>1274</v>
      </c>
      <c r="BH15" s="132"/>
      <c r="BI15" s="133"/>
      <c r="BJ15" s="131">
        <v>9</v>
      </c>
      <c r="BK15" s="132"/>
      <c r="BL15" s="133"/>
      <c r="BM15" s="131">
        <v>612</v>
      </c>
      <c r="BN15" s="132"/>
      <c r="BO15" s="133"/>
      <c r="BP15" s="131">
        <f>108+540</f>
        <v>648</v>
      </c>
      <c r="BQ15" s="132"/>
      <c r="BR15" s="133"/>
      <c r="BS15" s="131">
        <v>1143</v>
      </c>
      <c r="BT15" s="132"/>
      <c r="BU15" s="133"/>
      <c r="BV15" s="131">
        <v>1337</v>
      </c>
      <c r="BW15" s="132"/>
      <c r="BX15" s="133"/>
      <c r="BY15" s="131"/>
      <c r="BZ15" s="132"/>
      <c r="CA15" s="133"/>
      <c r="CB15" s="131">
        <v>689</v>
      </c>
      <c r="CC15" s="132"/>
      <c r="CD15" s="133"/>
      <c r="CE15" s="131">
        <v>999</v>
      </c>
      <c r="CF15" s="132"/>
      <c r="CG15" s="133"/>
      <c r="CH15" s="131">
        <f>1540+85</f>
        <v>1625</v>
      </c>
      <c r="CI15" s="132"/>
      <c r="CJ15" s="133"/>
      <c r="CK15" s="131"/>
      <c r="CL15" s="132"/>
      <c r="CM15" s="133"/>
      <c r="CN15" s="131">
        <v>0</v>
      </c>
      <c r="CO15" s="132"/>
      <c r="CP15" s="133"/>
      <c r="CQ15" s="131"/>
      <c r="CR15" s="132"/>
      <c r="CS15" s="133"/>
      <c r="CT15" s="131"/>
      <c r="CU15" s="132"/>
      <c r="CV15" s="133"/>
      <c r="CW15" s="131"/>
      <c r="CX15" s="132"/>
      <c r="CY15" s="133"/>
      <c r="CZ15" s="131"/>
      <c r="DA15" s="132"/>
      <c r="DB15" s="133"/>
      <c r="DC15" s="131"/>
      <c r="DD15" s="132"/>
      <c r="DE15" s="133"/>
      <c r="DF15" s="131"/>
      <c r="DG15" s="132"/>
      <c r="DH15" s="133"/>
      <c r="DI15" s="131"/>
      <c r="DJ15" s="132"/>
      <c r="DK15" s="133"/>
      <c r="DL15" s="131"/>
      <c r="DM15" s="132"/>
      <c r="DN15" s="133"/>
      <c r="DO15" s="131"/>
      <c r="DP15" s="132"/>
      <c r="DQ15" s="133"/>
      <c r="DR15" s="131"/>
      <c r="DS15" s="132"/>
      <c r="DT15" s="133"/>
      <c r="DU15" s="131"/>
      <c r="DV15" s="132"/>
      <c r="DW15" s="133"/>
      <c r="DX15" s="131"/>
      <c r="DY15" s="132"/>
      <c r="DZ15" s="133"/>
      <c r="EA15" s="131"/>
      <c r="EB15" s="132"/>
      <c r="EC15" s="133"/>
      <c r="ED15" s="131"/>
      <c r="EE15" s="132"/>
      <c r="EF15" s="133"/>
      <c r="EG15" s="131"/>
      <c r="EH15" s="132"/>
      <c r="EI15" s="133"/>
      <c r="EJ15" s="131"/>
      <c r="EK15" s="132"/>
      <c r="EL15" s="133"/>
      <c r="EM15" s="131"/>
      <c r="EN15" s="132"/>
      <c r="EO15" s="133"/>
      <c r="EP15" s="131"/>
      <c r="EQ15" s="132"/>
      <c r="ER15" s="133"/>
      <c r="ES15" s="131"/>
      <c r="ET15" s="132"/>
      <c r="EU15" s="133"/>
      <c r="EV15" s="131"/>
      <c r="EW15" s="132"/>
      <c r="EX15" s="133"/>
      <c r="EY15" s="131"/>
      <c r="EZ15" s="132"/>
      <c r="FA15" s="133"/>
      <c r="FB15" s="131"/>
      <c r="FC15" s="132"/>
      <c r="FD15" s="133"/>
      <c r="FE15" s="131"/>
      <c r="FF15" s="132"/>
      <c r="FG15" s="133"/>
      <c r="FH15" s="131"/>
      <c r="FI15" s="132"/>
      <c r="FJ15" s="133"/>
      <c r="FK15" s="131"/>
      <c r="FL15" s="132"/>
      <c r="FM15" s="133"/>
      <c r="FN15" s="131"/>
      <c r="FO15" s="132"/>
      <c r="FP15" s="133"/>
      <c r="FQ15" s="131"/>
      <c r="FR15" s="132"/>
      <c r="FS15" s="133"/>
      <c r="FT15" s="130"/>
      <c r="FU15" s="130"/>
      <c r="FV15" s="130"/>
      <c r="FW15" s="130"/>
      <c r="FX15" s="130"/>
      <c r="FY15" s="130"/>
      <c r="FZ15" s="130"/>
      <c r="GA15" s="130"/>
      <c r="GB15" s="130"/>
    </row>
    <row r="16" spans="1:184" s="3" customFormat="1" ht="24.95" customHeight="1">
      <c r="A16" s="6" t="s">
        <v>28</v>
      </c>
      <c r="B16" s="130"/>
      <c r="C16" s="130"/>
      <c r="D16" s="130"/>
      <c r="E16" s="130">
        <v>0</v>
      </c>
      <c r="F16" s="130"/>
      <c r="G16" s="130"/>
      <c r="H16" s="130">
        <v>0</v>
      </c>
      <c r="I16" s="130"/>
      <c r="J16" s="130"/>
      <c r="K16" s="130">
        <v>0</v>
      </c>
      <c r="L16" s="130"/>
      <c r="M16" s="130"/>
      <c r="N16" s="130">
        <v>450</v>
      </c>
      <c r="O16" s="130"/>
      <c r="P16" s="130"/>
      <c r="Q16" s="130">
        <v>423</v>
      </c>
      <c r="R16" s="130"/>
      <c r="S16" s="130"/>
      <c r="T16" s="130">
        <v>0</v>
      </c>
      <c r="U16" s="130"/>
      <c r="V16" s="130"/>
      <c r="W16" s="130">
        <v>624</v>
      </c>
      <c r="X16" s="130"/>
      <c r="Y16" s="130"/>
      <c r="Z16" s="130">
        <v>688</v>
      </c>
      <c r="AA16" s="130"/>
      <c r="AB16" s="130"/>
      <c r="AC16" s="130">
        <v>1309</v>
      </c>
      <c r="AD16" s="130"/>
      <c r="AE16" s="130"/>
      <c r="AF16" s="130">
        <v>702</v>
      </c>
      <c r="AG16" s="130"/>
      <c r="AH16" s="130"/>
      <c r="AI16" s="130">
        <v>1188</v>
      </c>
      <c r="AJ16" s="130"/>
      <c r="AK16" s="130"/>
      <c r="AL16" s="130">
        <v>701</v>
      </c>
      <c r="AM16" s="130"/>
      <c r="AN16" s="130"/>
      <c r="AO16" s="130">
        <v>1178</v>
      </c>
      <c r="AP16" s="130"/>
      <c r="AQ16" s="130"/>
      <c r="AR16" s="130">
        <v>702</v>
      </c>
      <c r="AS16" s="130"/>
      <c r="AT16" s="130"/>
      <c r="AU16" s="130">
        <v>1107</v>
      </c>
      <c r="AV16" s="130"/>
      <c r="AW16" s="130"/>
      <c r="AX16" s="130">
        <v>86</v>
      </c>
      <c r="AY16" s="130"/>
      <c r="AZ16" s="130"/>
      <c r="BA16" s="130">
        <v>118</v>
      </c>
      <c r="BB16" s="130"/>
      <c r="BC16" s="130"/>
      <c r="BD16" s="130">
        <v>132</v>
      </c>
      <c r="BE16" s="130"/>
      <c r="BF16" s="130"/>
      <c r="BG16" s="130">
        <v>134</v>
      </c>
      <c r="BH16" s="130"/>
      <c r="BI16" s="130"/>
      <c r="BJ16" s="130">
        <v>134</v>
      </c>
      <c r="BK16" s="130"/>
      <c r="BL16" s="130"/>
      <c r="BM16" s="130">
        <v>36</v>
      </c>
      <c r="BN16" s="130"/>
      <c r="BO16" s="130"/>
      <c r="BP16" s="130">
        <v>52</v>
      </c>
      <c r="BQ16" s="130"/>
      <c r="BR16" s="130"/>
      <c r="BS16" s="130">
        <v>106</v>
      </c>
      <c r="BT16" s="130"/>
      <c r="BU16" s="130"/>
      <c r="BV16" s="130">
        <v>53</v>
      </c>
      <c r="BW16" s="130"/>
      <c r="BX16" s="130"/>
      <c r="BY16" s="130"/>
      <c r="BZ16" s="130"/>
      <c r="CA16" s="130"/>
      <c r="CB16" s="130">
        <v>120</v>
      </c>
      <c r="CC16" s="130"/>
      <c r="CD16" s="130"/>
      <c r="CE16" s="130">
        <v>148</v>
      </c>
      <c r="CF16" s="130"/>
      <c r="CG16" s="130"/>
      <c r="CH16" s="130">
        <v>187</v>
      </c>
      <c r="CI16" s="130"/>
      <c r="CJ16" s="130"/>
      <c r="CK16" s="130"/>
      <c r="CL16" s="130"/>
      <c r="CM16" s="130"/>
      <c r="CN16" s="130">
        <v>0</v>
      </c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  <c r="EX16" s="130"/>
      <c r="EY16" s="130"/>
      <c r="EZ16" s="130"/>
      <c r="FA16" s="130"/>
      <c r="FB16" s="130"/>
      <c r="FC16" s="130"/>
      <c r="FD16" s="130"/>
      <c r="FE16" s="130"/>
      <c r="FF16" s="130"/>
      <c r="FG16" s="130"/>
      <c r="FH16" s="130"/>
      <c r="FI16" s="130"/>
      <c r="FJ16" s="130"/>
      <c r="FK16" s="130"/>
      <c r="FL16" s="130"/>
      <c r="FM16" s="130"/>
      <c r="FN16" s="130"/>
      <c r="FO16" s="130"/>
      <c r="FP16" s="130"/>
      <c r="FQ16" s="130"/>
      <c r="FR16" s="130"/>
      <c r="FS16" s="130"/>
      <c r="FT16" s="130"/>
      <c r="FU16" s="130"/>
      <c r="FV16" s="130"/>
      <c r="FW16" s="130"/>
      <c r="FX16" s="130"/>
      <c r="FY16" s="130"/>
      <c r="FZ16" s="130"/>
      <c r="GA16" s="130"/>
      <c r="GB16" s="130"/>
    </row>
    <row r="17" spans="1:184" s="3" customFormat="1" ht="24.95" customHeight="1">
      <c r="A17" s="6" t="s">
        <v>29</v>
      </c>
      <c r="B17" s="83"/>
      <c r="C17" s="83"/>
      <c r="D17" s="84" t="e">
        <f>+(B17+C17)/B8</f>
        <v>#DIV/0!</v>
      </c>
      <c r="E17" s="100">
        <v>2</v>
      </c>
      <c r="F17" s="100">
        <v>0</v>
      </c>
      <c r="G17" s="102">
        <f>+(E17+F17)/E8</f>
        <v>4.3572984749455342E-3</v>
      </c>
      <c r="H17" s="100">
        <v>0</v>
      </c>
      <c r="I17" s="100">
        <v>0</v>
      </c>
      <c r="J17" s="102">
        <f>+(H17+I17)/H8</f>
        <v>0</v>
      </c>
      <c r="K17" s="100"/>
      <c r="L17" s="100"/>
      <c r="M17" s="102">
        <f>+(K17+L17)/K8</f>
        <v>0</v>
      </c>
      <c r="N17" s="100">
        <v>0</v>
      </c>
      <c r="O17" s="100">
        <v>11</v>
      </c>
      <c r="P17" s="102">
        <f>+(N17+O17)/N8</f>
        <v>2.0754716981132074E-2</v>
      </c>
      <c r="Q17" s="100"/>
      <c r="R17" s="100">
        <v>10</v>
      </c>
      <c r="S17" s="102">
        <f>+(Q17+R17)/Q8</f>
        <v>1.890359168241966E-2</v>
      </c>
      <c r="T17" s="100"/>
      <c r="U17" s="100"/>
      <c r="V17" s="102">
        <f>+(T17+U17)/T8</f>
        <v>0</v>
      </c>
      <c r="W17" s="100">
        <v>3</v>
      </c>
      <c r="X17" s="100">
        <v>10</v>
      </c>
      <c r="Y17" s="102">
        <f>+(W17+X17)/W8</f>
        <v>2.0440251572327043E-2</v>
      </c>
      <c r="Z17" s="100"/>
      <c r="AA17" s="100"/>
      <c r="AB17" s="102">
        <f>+(Z17+AA17)/Z8</f>
        <v>0</v>
      </c>
      <c r="AC17" s="100">
        <v>3</v>
      </c>
      <c r="AD17" s="100">
        <v>10</v>
      </c>
      <c r="AE17" s="102">
        <f>+(AC17+AD17)/AC8</f>
        <v>2.0440251572327043E-2</v>
      </c>
      <c r="AF17" s="100">
        <v>0</v>
      </c>
      <c r="AG17" s="100">
        <v>9</v>
      </c>
      <c r="AH17" s="102">
        <f>+(AF17+AG17)/AF8</f>
        <v>1.5679442508710801E-2</v>
      </c>
      <c r="AI17" s="100">
        <v>2</v>
      </c>
      <c r="AJ17" s="100">
        <v>10</v>
      </c>
      <c r="AK17" s="102">
        <f>+(AI17+AJ17)/AI8</f>
        <v>1.8099547511312219E-2</v>
      </c>
      <c r="AL17" s="100">
        <v>0</v>
      </c>
      <c r="AM17" s="100">
        <v>10</v>
      </c>
      <c r="AN17" s="102">
        <f>+(AL17+AM17)/AL8</f>
        <v>1.7452006980802792E-2</v>
      </c>
      <c r="AO17" s="100"/>
      <c r="AP17" s="100">
        <v>10</v>
      </c>
      <c r="AQ17" s="102">
        <f>+(AO17+AP17)/AO8</f>
        <v>1.5037593984962405E-2</v>
      </c>
      <c r="AR17" s="100"/>
      <c r="AS17" s="100">
        <v>6</v>
      </c>
      <c r="AT17" s="102">
        <f>+(AR17+AS17)/AR8</f>
        <v>8.9153046062407128E-3</v>
      </c>
      <c r="AU17" s="100"/>
      <c r="AV17" s="100"/>
      <c r="AW17" s="102">
        <f>+(AU17+AV17)/AU8</f>
        <v>0</v>
      </c>
      <c r="AX17" s="100"/>
      <c r="AY17" s="100">
        <v>8</v>
      </c>
      <c r="AZ17" s="102">
        <f>+(AX17+AY17)/AX8</f>
        <v>1.3961605584642234E-2</v>
      </c>
      <c r="BA17" s="100"/>
      <c r="BB17" s="100">
        <v>5</v>
      </c>
      <c r="BC17" s="102">
        <f>+(BA17+BB17)/BA8</f>
        <v>7.575757575757576E-3</v>
      </c>
      <c r="BD17" s="100">
        <v>0</v>
      </c>
      <c r="BE17" s="100">
        <v>7</v>
      </c>
      <c r="BF17" s="102">
        <f>+(BD17+BE17)/BD8</f>
        <v>1.2216404886561954E-2</v>
      </c>
      <c r="BG17" s="100">
        <v>3</v>
      </c>
      <c r="BH17" s="100">
        <v>5</v>
      </c>
      <c r="BI17" s="102">
        <f>+(BG17+BH17)/BG8</f>
        <v>1.2066365007541479E-2</v>
      </c>
      <c r="BJ17" s="100"/>
      <c r="BK17" s="100"/>
      <c r="BL17" s="102">
        <f>+(BJ17+BK17)/BJ8</f>
        <v>0</v>
      </c>
      <c r="BM17" s="100"/>
      <c r="BN17" s="100">
        <v>6</v>
      </c>
      <c r="BO17" s="102">
        <f>+(BM17+BN17)/BM8</f>
        <v>9.0497737556561094E-3</v>
      </c>
      <c r="BP17" s="100">
        <v>0</v>
      </c>
      <c r="BQ17" s="100">
        <v>4</v>
      </c>
      <c r="BR17" s="102">
        <f>+(BP17+BQ17)/BP8</f>
        <v>6.9686411149825784E-3</v>
      </c>
      <c r="BS17" s="100">
        <v>0</v>
      </c>
      <c r="BT17" s="100">
        <v>6</v>
      </c>
      <c r="BU17" s="102">
        <f>+(BS17+BT17)/BS8</f>
        <v>9.0361445783132526E-3</v>
      </c>
      <c r="BV17" s="100"/>
      <c r="BW17" s="100"/>
      <c r="BX17" s="102">
        <f>+(BV17+BW17)/BV8</f>
        <v>0</v>
      </c>
      <c r="BY17" s="100"/>
      <c r="BZ17" s="100"/>
      <c r="CA17" s="102" t="e">
        <f>+(BY17+BZ17)/BY8</f>
        <v>#DIV/0!</v>
      </c>
      <c r="CB17" s="100">
        <v>0</v>
      </c>
      <c r="CC17" s="100">
        <v>13</v>
      </c>
      <c r="CD17" s="102">
        <f>+(CB17+CC17)/CB8</f>
        <v>2.2648083623693381E-2</v>
      </c>
      <c r="CE17" s="100">
        <v>0</v>
      </c>
      <c r="CF17" s="100">
        <v>3</v>
      </c>
      <c r="CG17" s="102">
        <f>+(CE17+CF17)/CE8</f>
        <v>4.5454545454545452E-3</v>
      </c>
      <c r="CH17" s="100"/>
      <c r="CI17" s="100">
        <v>1</v>
      </c>
      <c r="CJ17" s="102">
        <f>+(CH17+CI17)/CH8</f>
        <v>1.7452006980802793E-3</v>
      </c>
      <c r="CK17" s="100"/>
      <c r="CL17" s="100"/>
      <c r="CM17" s="102" t="e">
        <f>+(CK17+CL17)/CK8</f>
        <v>#DIV/0!</v>
      </c>
      <c r="CN17" s="100">
        <v>0</v>
      </c>
      <c r="CO17" s="100">
        <v>0</v>
      </c>
      <c r="CP17" s="102" t="e">
        <f>+(CN17+CO17)/CN8</f>
        <v>#DIV/0!</v>
      </c>
      <c r="CQ17" s="100"/>
      <c r="CR17" s="100"/>
      <c r="CS17" s="102" t="e">
        <f>+(CQ17+CR17)/CQ8</f>
        <v>#DIV/0!</v>
      </c>
      <c r="CT17" s="100"/>
      <c r="CU17" s="100"/>
      <c r="CV17" s="102" t="e">
        <f>+(CT17+CU17)/CT8</f>
        <v>#DIV/0!</v>
      </c>
      <c r="CW17" s="100"/>
      <c r="CX17" s="100"/>
      <c r="CY17" s="102" t="e">
        <f>+(CW17+CX17)/CW8</f>
        <v>#DIV/0!</v>
      </c>
      <c r="CZ17" s="100"/>
      <c r="DA17" s="100"/>
      <c r="DB17" s="102" t="e">
        <f>+(CZ17+DA17)/CZ8</f>
        <v>#DIV/0!</v>
      </c>
      <c r="DC17" s="100"/>
      <c r="DD17" s="100"/>
      <c r="DE17" s="102" t="e">
        <f>+(DC17+DD17)/DC8</f>
        <v>#DIV/0!</v>
      </c>
      <c r="DF17" s="100"/>
      <c r="DG17" s="100"/>
      <c r="DH17" s="102" t="e">
        <f>+(DF17+DG17)/DF8</f>
        <v>#DIV/0!</v>
      </c>
      <c r="DI17" s="100"/>
      <c r="DJ17" s="100"/>
      <c r="DK17" s="102" t="e">
        <f>+(DI17+DJ17)/DI8</f>
        <v>#DIV/0!</v>
      </c>
      <c r="DL17" s="100"/>
      <c r="DM17" s="100"/>
      <c r="DN17" s="102" t="e">
        <f>+(DL17+DM17)/DL8</f>
        <v>#DIV/0!</v>
      </c>
      <c r="DO17" s="100"/>
      <c r="DP17" s="100"/>
      <c r="DQ17" s="102" t="e">
        <f>+(DO17+DP17)/DO8</f>
        <v>#DIV/0!</v>
      </c>
      <c r="DR17" s="100"/>
      <c r="DS17" s="100"/>
      <c r="DT17" s="102" t="e">
        <f>+(DR17+DS17)/DR8</f>
        <v>#DIV/0!</v>
      </c>
      <c r="DU17" s="100"/>
      <c r="DV17" s="100"/>
      <c r="DW17" s="102" t="e">
        <f>+(DU17+DV17)/DU8</f>
        <v>#DIV/0!</v>
      </c>
      <c r="DX17" s="100"/>
      <c r="DY17" s="100"/>
      <c r="DZ17" s="102" t="e">
        <f>+(DX17+DY17)/DX8</f>
        <v>#DIV/0!</v>
      </c>
      <c r="EA17" s="100"/>
      <c r="EB17" s="100"/>
      <c r="EC17" s="102" t="e">
        <f>+(EA17+EB17)/EA8</f>
        <v>#DIV/0!</v>
      </c>
      <c r="ED17" s="100"/>
      <c r="EE17" s="100"/>
      <c r="EF17" s="102" t="e">
        <f>+(ED17+EE17)/ED8</f>
        <v>#DIV/0!</v>
      </c>
      <c r="EG17" s="100"/>
      <c r="EH17" s="100"/>
      <c r="EI17" s="102" t="e">
        <f>+(EG17+EH17)/EG8</f>
        <v>#DIV/0!</v>
      </c>
      <c r="EJ17" s="100"/>
      <c r="EK17" s="100"/>
      <c r="EL17" s="102" t="e">
        <f>+(EJ17+EK17)/EJ8</f>
        <v>#DIV/0!</v>
      </c>
      <c r="EM17" s="100"/>
      <c r="EN17" s="100"/>
      <c r="EO17" s="102" t="e">
        <f>+(EM17+EN17)/EM8</f>
        <v>#DIV/0!</v>
      </c>
      <c r="EP17" s="100"/>
      <c r="EQ17" s="100"/>
      <c r="ER17" s="102" t="e">
        <f>+(EP17+EQ17)/EP8</f>
        <v>#DIV/0!</v>
      </c>
      <c r="ES17" s="100"/>
      <c r="ET17" s="100"/>
      <c r="EU17" s="102" t="e">
        <f>+(ES17+ET17)/ES8</f>
        <v>#DIV/0!</v>
      </c>
      <c r="EV17" s="100"/>
      <c r="EW17" s="100"/>
      <c r="EX17" s="102" t="e">
        <f>+(EV17+EW17)/EV8</f>
        <v>#DIV/0!</v>
      </c>
      <c r="EY17" s="100"/>
      <c r="EZ17" s="100"/>
      <c r="FA17" s="102" t="e">
        <f>+(EY17+EZ17)/EY8</f>
        <v>#DIV/0!</v>
      </c>
      <c r="FB17" s="100"/>
      <c r="FC17" s="100"/>
      <c r="FD17" s="102" t="e">
        <f>+(FB17+FC17)/FB8</f>
        <v>#DIV/0!</v>
      </c>
      <c r="FE17" s="100"/>
      <c r="FF17" s="100"/>
      <c r="FG17" s="102" t="e">
        <f>+(FE17+FF17)/FE8</f>
        <v>#DIV/0!</v>
      </c>
      <c r="FH17" s="96"/>
      <c r="FI17" s="96"/>
      <c r="FJ17" s="98" t="e">
        <f>+(FH17+FI17)/FH8</f>
        <v>#DIV/0!</v>
      </c>
      <c r="FK17" s="96"/>
      <c r="FL17" s="96"/>
      <c r="FM17" s="98" t="e">
        <f>+(FK17+FL17)/FK8</f>
        <v>#DIV/0!</v>
      </c>
      <c r="FN17" s="93"/>
      <c r="FO17" s="93"/>
      <c r="FP17" s="94" t="e">
        <f>+(FN17+FO17)/FN8</f>
        <v>#DIV/0!</v>
      </c>
      <c r="FQ17" s="93"/>
      <c r="FR17" s="93"/>
      <c r="FS17" s="94" t="e">
        <f>+(FQ17+FR17)/FQ8</f>
        <v>#DIV/0!</v>
      </c>
      <c r="FT17" s="80">
        <f>+B17+E17+H17+K17+N17+Q17+T17+W17+Z17+AC17+AF17+AI17+AL17+AO17+AR17+AU17+AX17+BA17+BD17+BG17+BJ17+BM17+BP17+BS17+BV17+BY17+CB17+CE17+CH17+CK17+CN17+CQ17+CT17+CW17+CZ17+DC17+DF17+DI17+DL17+DO17+DR17+DU17+DX17+EA17+ED17+EG17+EJ17+EM17+FH17+FK17+FN17+FQ17</f>
        <v>13</v>
      </c>
      <c r="FU17" s="80">
        <f>+C17+F17+I17+L17+O17+R17+U17+X17+AA17+AD17+AG17+AJ17+AM17+AP17+AS17+AV17+AY17+BB17+BE17+BH17+BK17+BN17+BQ17+BT17+BW17+BZ17+CC17+CF17+CI17+CL17+CO17+CR17+CU17+CX17+DA17+DD17+DG17+DJ17+DM17+DP17+DS17+DV17+DY17+EB17+EE17+EH17+EK17+EN17+FI17+FL17+FO17+FR17</f>
        <v>144</v>
      </c>
      <c r="FV17" s="35">
        <f>+FT17/FT8</f>
        <v>8.3483174929360391E-4</v>
      </c>
      <c r="FW17" s="34">
        <v>143</v>
      </c>
      <c r="FX17" s="34">
        <v>779</v>
      </c>
      <c r="FY17" s="35">
        <f>+FW17/FW8</f>
        <v>1.4681875583938233E-3</v>
      </c>
      <c r="FZ17" s="34">
        <f>+FT17+FW17</f>
        <v>156</v>
      </c>
      <c r="GA17" s="34">
        <f>+FU17+FX17</f>
        <v>923</v>
      </c>
      <c r="GB17" s="35">
        <f>+FZ17/FZ8</f>
        <v>1.3808853599596358E-3</v>
      </c>
    </row>
    <row r="18" spans="1:184" s="3" customFormat="1" ht="24.95" customHeight="1">
      <c r="A18" s="6" t="s">
        <v>30</v>
      </c>
      <c r="B18" s="130"/>
      <c r="C18" s="130"/>
      <c r="D18" s="84" t="e">
        <f>+B18/B8</f>
        <v>#DIV/0!</v>
      </c>
      <c r="E18" s="130"/>
      <c r="F18" s="130"/>
      <c r="G18" s="102">
        <f>+E18/E8</f>
        <v>0</v>
      </c>
      <c r="H18" s="130"/>
      <c r="I18" s="130"/>
      <c r="J18" s="102">
        <f>+H18/H8</f>
        <v>0</v>
      </c>
      <c r="K18" s="130"/>
      <c r="L18" s="130"/>
      <c r="M18" s="102">
        <f>+K18/K8</f>
        <v>0</v>
      </c>
      <c r="N18" s="130">
        <v>4</v>
      </c>
      <c r="O18" s="130"/>
      <c r="P18" s="102">
        <f>+N18/N8</f>
        <v>7.5471698113207548E-3</v>
      </c>
      <c r="Q18" s="130">
        <v>5</v>
      </c>
      <c r="R18" s="130"/>
      <c r="S18" s="102">
        <f>+Q18/Q8</f>
        <v>9.4517958412098299E-3</v>
      </c>
      <c r="T18" s="130"/>
      <c r="U18" s="130"/>
      <c r="V18" s="102">
        <f>+T18/T8</f>
        <v>0</v>
      </c>
      <c r="W18" s="130">
        <v>4</v>
      </c>
      <c r="X18" s="130"/>
      <c r="Y18" s="102">
        <f>+W18/W8</f>
        <v>6.2893081761006293E-3</v>
      </c>
      <c r="Z18" s="130">
        <v>6</v>
      </c>
      <c r="AA18" s="130"/>
      <c r="AB18" s="102">
        <f>+Z18/Z8</f>
        <v>1.0452961672473868E-2</v>
      </c>
      <c r="AC18" s="130"/>
      <c r="AD18" s="130"/>
      <c r="AE18" s="102">
        <f>+AC18/AC8</f>
        <v>0</v>
      </c>
      <c r="AF18" s="130">
        <v>6</v>
      </c>
      <c r="AG18" s="130"/>
      <c r="AH18" s="102">
        <f>+AF18/AF8</f>
        <v>1.0452961672473868E-2</v>
      </c>
      <c r="AI18" s="130">
        <v>4</v>
      </c>
      <c r="AJ18" s="130"/>
      <c r="AK18" s="102">
        <f>+AI18/AI8</f>
        <v>6.0331825037707393E-3</v>
      </c>
      <c r="AL18" s="130">
        <v>6</v>
      </c>
      <c r="AM18" s="130"/>
      <c r="AN18" s="102">
        <f>+AL18/AL8</f>
        <v>1.0471204188481676E-2</v>
      </c>
      <c r="AO18" s="130">
        <v>6</v>
      </c>
      <c r="AP18" s="130"/>
      <c r="AQ18" s="102">
        <f>+AO18/AO8</f>
        <v>9.0225563909774441E-3</v>
      </c>
      <c r="AR18" s="130">
        <v>5</v>
      </c>
      <c r="AS18" s="130"/>
      <c r="AT18" s="102">
        <f>+AR18/AR8</f>
        <v>7.429420505200594E-3</v>
      </c>
      <c r="AU18" s="130">
        <v>1</v>
      </c>
      <c r="AV18" s="130"/>
      <c r="AW18" s="102">
        <f>+AU18/AU8</f>
        <v>2E-3</v>
      </c>
      <c r="AX18" s="130">
        <v>1</v>
      </c>
      <c r="AY18" s="130"/>
      <c r="AZ18" s="102">
        <f>+AX18/AX8</f>
        <v>1.7452006980802793E-3</v>
      </c>
      <c r="BA18" s="130">
        <v>4</v>
      </c>
      <c r="BB18" s="130"/>
      <c r="BC18" s="102">
        <f>+BA18/BA8</f>
        <v>6.0606060606060606E-3</v>
      </c>
      <c r="BD18" s="130">
        <v>3</v>
      </c>
      <c r="BE18" s="130"/>
      <c r="BF18" s="102">
        <f>+BD18/BD8</f>
        <v>5.235602094240838E-3</v>
      </c>
      <c r="BG18" s="130">
        <v>3</v>
      </c>
      <c r="BH18" s="130"/>
      <c r="BI18" s="102">
        <f>+BG18/BG8</f>
        <v>4.5248868778280547E-3</v>
      </c>
      <c r="BJ18" s="130"/>
      <c r="BK18" s="130"/>
      <c r="BL18" s="102">
        <f>+BJ18/BJ8</f>
        <v>0</v>
      </c>
      <c r="BM18" s="130">
        <v>4</v>
      </c>
      <c r="BN18" s="130"/>
      <c r="BO18" s="102">
        <f>+BM18/BM8</f>
        <v>6.0331825037707393E-3</v>
      </c>
      <c r="BP18" s="130">
        <v>3</v>
      </c>
      <c r="BQ18" s="130"/>
      <c r="BR18" s="102">
        <f>+BP18/BP8</f>
        <v>5.2264808362369342E-3</v>
      </c>
      <c r="BS18" s="130">
        <v>4</v>
      </c>
      <c r="BT18" s="130"/>
      <c r="BU18" s="102">
        <f>+BS18/BS8</f>
        <v>6.024096385542169E-3</v>
      </c>
      <c r="BV18" s="130"/>
      <c r="BW18" s="130"/>
      <c r="BX18" s="102">
        <f>+BV18/BV8</f>
        <v>0</v>
      </c>
      <c r="BY18" s="130"/>
      <c r="BZ18" s="130"/>
      <c r="CA18" s="102" t="e">
        <f>+BY18/BY8</f>
        <v>#DIV/0!</v>
      </c>
      <c r="CB18" s="130">
        <v>0</v>
      </c>
      <c r="CC18" s="130"/>
      <c r="CD18" s="102">
        <f>+CB18/CB8</f>
        <v>0</v>
      </c>
      <c r="CE18" s="130">
        <v>2</v>
      </c>
      <c r="CF18" s="130"/>
      <c r="CG18" s="102">
        <f>+CE18/CE8</f>
        <v>3.0303030303030303E-3</v>
      </c>
      <c r="CH18" s="130">
        <v>2</v>
      </c>
      <c r="CI18" s="130"/>
      <c r="CJ18" s="102">
        <f>+CH18/CH8</f>
        <v>3.4904013961605585E-3</v>
      </c>
      <c r="CK18" s="130"/>
      <c r="CL18" s="130"/>
      <c r="CM18" s="102" t="e">
        <f>+CK18/CK8</f>
        <v>#DIV/0!</v>
      </c>
      <c r="CN18" s="130">
        <v>0</v>
      </c>
      <c r="CO18" s="130"/>
      <c r="CP18" s="102" t="e">
        <f>+CN18/CN8</f>
        <v>#DIV/0!</v>
      </c>
      <c r="CQ18" s="130"/>
      <c r="CR18" s="130"/>
      <c r="CS18" s="102" t="e">
        <f>+CQ18/CQ8</f>
        <v>#DIV/0!</v>
      </c>
      <c r="CT18" s="130"/>
      <c r="CU18" s="130"/>
      <c r="CV18" s="102" t="e">
        <f>+CT18/CT8</f>
        <v>#DIV/0!</v>
      </c>
      <c r="CW18" s="130"/>
      <c r="CX18" s="130"/>
      <c r="CY18" s="102" t="e">
        <f>+CW18/CW8</f>
        <v>#DIV/0!</v>
      </c>
      <c r="CZ18" s="130"/>
      <c r="DA18" s="130"/>
      <c r="DB18" s="102" t="e">
        <f>+CZ18/CZ8</f>
        <v>#DIV/0!</v>
      </c>
      <c r="DC18" s="130"/>
      <c r="DD18" s="130"/>
      <c r="DE18" s="102" t="e">
        <f>+DC18/DC8</f>
        <v>#DIV/0!</v>
      </c>
      <c r="DF18" s="130"/>
      <c r="DG18" s="130"/>
      <c r="DH18" s="102" t="e">
        <f>+DF18/DF8</f>
        <v>#DIV/0!</v>
      </c>
      <c r="DI18" s="130"/>
      <c r="DJ18" s="130"/>
      <c r="DK18" s="102" t="e">
        <f>+DI18/DI8</f>
        <v>#DIV/0!</v>
      </c>
      <c r="DL18" s="130"/>
      <c r="DM18" s="130"/>
      <c r="DN18" s="102" t="e">
        <f>+DL18/DL8</f>
        <v>#DIV/0!</v>
      </c>
      <c r="DO18" s="130"/>
      <c r="DP18" s="130"/>
      <c r="DQ18" s="102" t="e">
        <f>+DO18/DO8</f>
        <v>#DIV/0!</v>
      </c>
      <c r="DR18" s="130"/>
      <c r="DS18" s="130"/>
      <c r="DT18" s="102" t="e">
        <f>+DR18/DR8</f>
        <v>#DIV/0!</v>
      </c>
      <c r="DU18" s="130"/>
      <c r="DV18" s="130"/>
      <c r="DW18" s="102" t="e">
        <f>+DU18/DU8</f>
        <v>#DIV/0!</v>
      </c>
      <c r="DX18" s="130"/>
      <c r="DY18" s="130"/>
      <c r="DZ18" s="102" t="e">
        <f>+DX18/DX8</f>
        <v>#DIV/0!</v>
      </c>
      <c r="EA18" s="130"/>
      <c r="EB18" s="130"/>
      <c r="EC18" s="102" t="e">
        <f>+EA18/EA8</f>
        <v>#DIV/0!</v>
      </c>
      <c r="ED18" s="130"/>
      <c r="EE18" s="130"/>
      <c r="EF18" s="102" t="e">
        <f>+ED18/ED8</f>
        <v>#DIV/0!</v>
      </c>
      <c r="EG18" s="130"/>
      <c r="EH18" s="130"/>
      <c r="EI18" s="102" t="e">
        <f>+EG18/EG8</f>
        <v>#DIV/0!</v>
      </c>
      <c r="EJ18" s="130"/>
      <c r="EK18" s="130"/>
      <c r="EL18" s="102" t="e">
        <f>+EJ18/EJ8</f>
        <v>#DIV/0!</v>
      </c>
      <c r="EM18" s="130"/>
      <c r="EN18" s="130"/>
      <c r="EO18" s="102" t="e">
        <f>+EM18/EM8</f>
        <v>#DIV/0!</v>
      </c>
      <c r="EP18" s="130"/>
      <c r="EQ18" s="130"/>
      <c r="ER18" s="102" t="e">
        <f>+EP18/EP8</f>
        <v>#DIV/0!</v>
      </c>
      <c r="ES18" s="130"/>
      <c r="ET18" s="130"/>
      <c r="EU18" s="102" t="e">
        <f>+ES18/ES8</f>
        <v>#DIV/0!</v>
      </c>
      <c r="EV18" s="130"/>
      <c r="EW18" s="130"/>
      <c r="EX18" s="102" t="e">
        <f>+EV18/EV8</f>
        <v>#DIV/0!</v>
      </c>
      <c r="EY18" s="130"/>
      <c r="EZ18" s="130"/>
      <c r="FA18" s="102" t="e">
        <f>+EY18/EY8</f>
        <v>#DIV/0!</v>
      </c>
      <c r="FB18" s="130"/>
      <c r="FC18" s="130"/>
      <c r="FD18" s="102" t="e">
        <f>+FB18/FB8</f>
        <v>#DIV/0!</v>
      </c>
      <c r="FE18" s="130"/>
      <c r="FF18" s="130"/>
      <c r="FG18" s="102" t="e">
        <f>+FE18/FE8</f>
        <v>#DIV/0!</v>
      </c>
      <c r="FH18" s="130"/>
      <c r="FI18" s="130"/>
      <c r="FJ18" s="98" t="e">
        <f>+FH18/FH8</f>
        <v>#DIV/0!</v>
      </c>
      <c r="FK18" s="130"/>
      <c r="FL18" s="130"/>
      <c r="FM18" s="98" t="e">
        <f>+FK18/FK8</f>
        <v>#DIV/0!</v>
      </c>
      <c r="FN18" s="130"/>
      <c r="FO18" s="130"/>
      <c r="FP18" s="94" t="e">
        <f>+FN18/FN8</f>
        <v>#DIV/0!</v>
      </c>
      <c r="FQ18" s="130"/>
      <c r="FR18" s="130"/>
      <c r="FS18" s="94" t="e">
        <f>+FQ18/FQ8</f>
        <v>#DIV/0!</v>
      </c>
      <c r="FT18" s="130">
        <f>+B18+E18+H18+K18+N18+Q18+T18+W18+Z18+AC18+AF18+AI18+AL18+AO18+AR18+AU18+AX18+BA18+BD18+BG18+BJ18+BM18+BP18+BS18+BV18+BY18+CB18+CE18+CH18+CK18+CN18+CQ18+CT18+CW18+CZ18+DC18+DF18+DI18+DL18+DO18+DR18+DU18+DX18+EA18+ED18+EG18+EJ18+EM18+FH18+FK18+FN18+FQ18</f>
        <v>73</v>
      </c>
      <c r="FU18" s="130"/>
      <c r="FV18" s="35">
        <f>+FT18/FT8</f>
        <v>4.6879013614179298E-3</v>
      </c>
      <c r="FW18" s="130">
        <v>142</v>
      </c>
      <c r="FX18" s="130"/>
      <c r="FY18" s="35">
        <f>+FW18/FW8</f>
        <v>1.4579205125309295E-3</v>
      </c>
      <c r="FZ18" s="130">
        <f>+FT18+FW18</f>
        <v>215</v>
      </c>
      <c r="GA18" s="130"/>
      <c r="GB18" s="35">
        <f>+FZ18/FZ8</f>
        <v>1.9031432845597542E-3</v>
      </c>
    </row>
    <row r="19" spans="1:184" s="3" customFormat="1" ht="24.95" customHeight="1">
      <c r="A19" s="5" t="s">
        <v>6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>
        <v>0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>
        <v>0</v>
      </c>
      <c r="AJ19" s="130"/>
      <c r="AK19" s="130"/>
      <c r="AL19" s="130">
        <v>0</v>
      </c>
      <c r="AM19" s="130"/>
      <c r="AN19" s="130"/>
      <c r="AO19" s="130">
        <v>0</v>
      </c>
      <c r="AP19" s="130"/>
      <c r="AQ19" s="130"/>
      <c r="AR19" s="130"/>
      <c r="AS19" s="130"/>
      <c r="AT19" s="130"/>
      <c r="AU19" s="130"/>
      <c r="AV19" s="130"/>
      <c r="AW19" s="130"/>
      <c r="AX19" s="130">
        <v>0</v>
      </c>
      <c r="AY19" s="130"/>
      <c r="AZ19" s="130"/>
      <c r="BA19" s="130">
        <v>0</v>
      </c>
      <c r="BB19" s="130"/>
      <c r="BC19" s="130"/>
      <c r="BD19" s="130"/>
      <c r="BE19" s="130"/>
      <c r="BF19" s="130"/>
      <c r="BG19" s="130">
        <v>0</v>
      </c>
      <c r="BH19" s="130"/>
      <c r="BI19" s="130"/>
      <c r="BJ19" s="130"/>
      <c r="BK19" s="130"/>
      <c r="BL19" s="130"/>
      <c r="BM19" s="130">
        <v>0</v>
      </c>
      <c r="BN19" s="130"/>
      <c r="BO19" s="130"/>
      <c r="BP19" s="130">
        <v>0</v>
      </c>
      <c r="BQ19" s="130"/>
      <c r="BR19" s="130"/>
      <c r="BS19" s="130">
        <v>0</v>
      </c>
      <c r="BT19" s="130"/>
      <c r="BU19" s="130"/>
      <c r="BV19" s="130">
        <v>0</v>
      </c>
      <c r="BW19" s="130"/>
      <c r="BX19" s="130"/>
      <c r="BY19" s="130"/>
      <c r="BZ19" s="130"/>
      <c r="CA19" s="130"/>
      <c r="CB19" s="130">
        <v>0</v>
      </c>
      <c r="CC19" s="130"/>
      <c r="CD19" s="130"/>
      <c r="CE19" s="130">
        <v>0</v>
      </c>
      <c r="CF19" s="130"/>
      <c r="CG19" s="130"/>
      <c r="CH19" s="130"/>
      <c r="CI19" s="130"/>
      <c r="CJ19" s="130"/>
      <c r="CK19" s="130"/>
      <c r="CL19" s="130"/>
      <c r="CM19" s="130"/>
      <c r="CN19" s="130">
        <v>0</v>
      </c>
      <c r="CO19" s="130"/>
      <c r="CP19" s="130"/>
      <c r="CQ19" s="130"/>
      <c r="CR19" s="130"/>
      <c r="CS19" s="130"/>
      <c r="CT19" s="130"/>
      <c r="CU19" s="130"/>
      <c r="CV19" s="130"/>
      <c r="CW19" s="130"/>
      <c r="CX19" s="130"/>
      <c r="CY19" s="130"/>
      <c r="CZ19" s="130"/>
      <c r="DA19" s="130"/>
      <c r="DB19" s="130"/>
      <c r="DC19" s="130"/>
      <c r="DD19" s="130"/>
      <c r="DE19" s="130"/>
      <c r="DF19" s="130"/>
      <c r="DG19" s="130"/>
      <c r="DH19" s="130"/>
      <c r="DI19" s="130"/>
      <c r="DJ19" s="130"/>
      <c r="DK19" s="130"/>
      <c r="DL19" s="130"/>
      <c r="DM19" s="130"/>
      <c r="DN19" s="130"/>
      <c r="DO19" s="130"/>
      <c r="DP19" s="130"/>
      <c r="DQ19" s="130"/>
      <c r="DR19" s="130"/>
      <c r="DS19" s="130"/>
      <c r="DT19" s="130"/>
      <c r="DU19" s="130"/>
      <c r="DV19" s="130"/>
      <c r="DW19" s="130"/>
      <c r="DX19" s="130"/>
      <c r="DY19" s="130"/>
      <c r="DZ19" s="130"/>
      <c r="EA19" s="130"/>
      <c r="EB19" s="130"/>
      <c r="EC19" s="130"/>
      <c r="ED19" s="130"/>
      <c r="EE19" s="130"/>
      <c r="EF19" s="130"/>
      <c r="EG19" s="130"/>
      <c r="EH19" s="130"/>
      <c r="EI19" s="130"/>
      <c r="EJ19" s="130"/>
      <c r="EK19" s="130"/>
      <c r="EL19" s="130"/>
      <c r="EM19" s="130"/>
      <c r="EN19" s="130"/>
      <c r="EO19" s="130"/>
      <c r="EP19" s="130"/>
      <c r="EQ19" s="130"/>
      <c r="ER19" s="130"/>
      <c r="ES19" s="130"/>
      <c r="ET19" s="130"/>
      <c r="EU19" s="130"/>
      <c r="EV19" s="130"/>
      <c r="EW19" s="130"/>
      <c r="EX19" s="130"/>
      <c r="EY19" s="130"/>
      <c r="EZ19" s="130"/>
      <c r="FA19" s="130"/>
      <c r="FB19" s="130"/>
      <c r="FC19" s="130"/>
      <c r="FD19" s="130"/>
      <c r="FE19" s="130"/>
      <c r="FF19" s="130"/>
      <c r="FG19" s="130"/>
      <c r="FH19" s="130"/>
      <c r="FI19" s="130"/>
      <c r="FJ19" s="130"/>
      <c r="FK19" s="130"/>
      <c r="FL19" s="130"/>
      <c r="FM19" s="130"/>
      <c r="FN19" s="130"/>
      <c r="FO19" s="130"/>
      <c r="FP19" s="130"/>
      <c r="FQ19" s="130"/>
      <c r="FR19" s="130"/>
      <c r="FS19" s="130"/>
      <c r="FT19" s="130"/>
      <c r="FU19" s="130"/>
      <c r="FV19" s="130"/>
      <c r="FW19" s="130"/>
      <c r="FX19" s="130"/>
      <c r="FY19" s="130"/>
      <c r="FZ19" s="130"/>
      <c r="GA19" s="130"/>
      <c r="GB19" s="130"/>
    </row>
    <row r="20" spans="1:184" s="3" customFormat="1" ht="24.95" customHeight="1" thickBot="1">
      <c r="A20" s="11" t="s">
        <v>7</v>
      </c>
      <c r="B20" s="130"/>
      <c r="C20" s="130"/>
      <c r="D20" s="84" t="e">
        <f>+B20/B8</f>
        <v>#DIV/0!</v>
      </c>
      <c r="E20" s="130"/>
      <c r="F20" s="130"/>
      <c r="G20" s="102">
        <f>+E20/E8</f>
        <v>0</v>
      </c>
      <c r="H20" s="130"/>
      <c r="I20" s="130"/>
      <c r="J20" s="102">
        <f>+H20/H8</f>
        <v>0</v>
      </c>
      <c r="K20" s="130"/>
      <c r="L20" s="130"/>
      <c r="M20" s="102">
        <f>+K20/K8</f>
        <v>0</v>
      </c>
      <c r="N20" s="130"/>
      <c r="O20" s="130"/>
      <c r="P20" s="102">
        <f>+N20/N8</f>
        <v>0</v>
      </c>
      <c r="Q20" s="130"/>
      <c r="R20" s="130"/>
      <c r="S20" s="102">
        <f>+Q20/Q8</f>
        <v>0</v>
      </c>
      <c r="T20" s="130"/>
      <c r="U20" s="130"/>
      <c r="V20" s="102">
        <f>+T20/T8</f>
        <v>0</v>
      </c>
      <c r="W20" s="130"/>
      <c r="X20" s="130"/>
      <c r="Y20" s="102">
        <f>+W20/W8</f>
        <v>0</v>
      </c>
      <c r="Z20" s="130">
        <v>7</v>
      </c>
      <c r="AA20" s="130"/>
      <c r="AB20" s="102">
        <f>+Z20/Z8</f>
        <v>1.2195121951219513E-2</v>
      </c>
      <c r="AC20" s="130"/>
      <c r="AD20" s="130"/>
      <c r="AE20" s="102">
        <f>+AC20/AC8</f>
        <v>0</v>
      </c>
      <c r="AF20" s="130">
        <v>4</v>
      </c>
      <c r="AG20" s="130"/>
      <c r="AH20" s="102">
        <f>+AF20/AF8</f>
        <v>6.9686411149825784E-3</v>
      </c>
      <c r="AI20" s="130">
        <v>0</v>
      </c>
      <c r="AJ20" s="130"/>
      <c r="AK20" s="102">
        <f>+AI20/AI8</f>
        <v>0</v>
      </c>
      <c r="AL20" s="130">
        <v>1</v>
      </c>
      <c r="AM20" s="130"/>
      <c r="AN20" s="102">
        <f>+AL20/AL8</f>
        <v>1.7452006980802793E-3</v>
      </c>
      <c r="AO20" s="130">
        <v>0</v>
      </c>
      <c r="AP20" s="130"/>
      <c r="AQ20" s="102">
        <f>+AO20/AO8</f>
        <v>0</v>
      </c>
      <c r="AR20" s="130"/>
      <c r="AS20" s="130"/>
      <c r="AT20" s="102">
        <f>+AR20/AR8</f>
        <v>0</v>
      </c>
      <c r="AU20" s="130"/>
      <c r="AV20" s="130"/>
      <c r="AW20" s="102">
        <f>+AU20/AU8</f>
        <v>0</v>
      </c>
      <c r="AX20" s="130">
        <v>0</v>
      </c>
      <c r="AY20" s="130"/>
      <c r="AZ20" s="102">
        <f>+AX20/AX8</f>
        <v>0</v>
      </c>
      <c r="BA20" s="130">
        <v>0</v>
      </c>
      <c r="BB20" s="130"/>
      <c r="BC20" s="102">
        <f>+BA20/BA8</f>
        <v>0</v>
      </c>
      <c r="BD20" s="130"/>
      <c r="BE20" s="130"/>
      <c r="BF20" s="102">
        <f>+BD20/BD8</f>
        <v>0</v>
      </c>
      <c r="BG20" s="130">
        <v>0</v>
      </c>
      <c r="BH20" s="130"/>
      <c r="BI20" s="102">
        <f>+BG20/BG8</f>
        <v>0</v>
      </c>
      <c r="BJ20" s="130"/>
      <c r="BK20" s="130"/>
      <c r="BL20" s="102">
        <f>+BJ20/BJ8</f>
        <v>0</v>
      </c>
      <c r="BM20" s="130">
        <v>10</v>
      </c>
      <c r="BN20" s="130"/>
      <c r="BO20" s="102">
        <f>+BM20/BM8</f>
        <v>1.5082956259426848E-2</v>
      </c>
      <c r="BP20" s="130">
        <v>0</v>
      </c>
      <c r="BQ20" s="130"/>
      <c r="BR20" s="102">
        <f>+BP20/BP8</f>
        <v>0</v>
      </c>
      <c r="BS20" s="130">
        <v>0</v>
      </c>
      <c r="BT20" s="130"/>
      <c r="BU20" s="102">
        <f>+BS20/BS8</f>
        <v>0</v>
      </c>
      <c r="BV20" s="130">
        <v>0</v>
      </c>
      <c r="BW20" s="130"/>
      <c r="BX20" s="102">
        <f>+BV20/BV8</f>
        <v>0</v>
      </c>
      <c r="BY20" s="130"/>
      <c r="BZ20" s="130"/>
      <c r="CA20" s="102" t="e">
        <f>+BY20/BY8</f>
        <v>#DIV/0!</v>
      </c>
      <c r="CB20" s="130">
        <v>0</v>
      </c>
      <c r="CC20" s="130"/>
      <c r="CD20" s="102">
        <f>+CB20/CB8</f>
        <v>0</v>
      </c>
      <c r="CE20" s="130">
        <v>2</v>
      </c>
      <c r="CF20" s="130"/>
      <c r="CG20" s="102">
        <f>+CE20/CE8</f>
        <v>3.0303030303030303E-3</v>
      </c>
      <c r="CH20" s="130"/>
      <c r="CI20" s="130"/>
      <c r="CJ20" s="102">
        <f>+CH20/CH8</f>
        <v>0</v>
      </c>
      <c r="CK20" s="130"/>
      <c r="CL20" s="130"/>
      <c r="CM20" s="102" t="e">
        <f>+CK20/CK8</f>
        <v>#DIV/0!</v>
      </c>
      <c r="CN20" s="130">
        <v>0</v>
      </c>
      <c r="CO20" s="130"/>
      <c r="CP20" s="102" t="e">
        <f>+CN20/CN8</f>
        <v>#DIV/0!</v>
      </c>
      <c r="CQ20" s="130"/>
      <c r="CR20" s="130"/>
      <c r="CS20" s="102" t="e">
        <f>+CQ20/CQ8</f>
        <v>#DIV/0!</v>
      </c>
      <c r="CT20" s="130"/>
      <c r="CU20" s="130"/>
      <c r="CV20" s="102" t="e">
        <f>+CT20/CT8</f>
        <v>#DIV/0!</v>
      </c>
      <c r="CW20" s="130"/>
      <c r="CX20" s="130"/>
      <c r="CY20" s="102" t="e">
        <f>+CW20/CW8</f>
        <v>#DIV/0!</v>
      </c>
      <c r="CZ20" s="130"/>
      <c r="DA20" s="130"/>
      <c r="DB20" s="102" t="e">
        <f>+CZ20/CZ8</f>
        <v>#DIV/0!</v>
      </c>
      <c r="DC20" s="130"/>
      <c r="DD20" s="130"/>
      <c r="DE20" s="102" t="e">
        <f>+DC20/DC8</f>
        <v>#DIV/0!</v>
      </c>
      <c r="DF20" s="130"/>
      <c r="DG20" s="130"/>
      <c r="DH20" s="102" t="e">
        <f>+DF20/DF8</f>
        <v>#DIV/0!</v>
      </c>
      <c r="DI20" s="130"/>
      <c r="DJ20" s="130"/>
      <c r="DK20" s="102" t="e">
        <f>+DI20/DI8</f>
        <v>#DIV/0!</v>
      </c>
      <c r="DL20" s="130"/>
      <c r="DM20" s="130"/>
      <c r="DN20" s="102" t="e">
        <f>+DL20/DL8</f>
        <v>#DIV/0!</v>
      </c>
      <c r="DO20" s="130"/>
      <c r="DP20" s="130"/>
      <c r="DQ20" s="102" t="e">
        <f>+DO20/DO8</f>
        <v>#DIV/0!</v>
      </c>
      <c r="DR20" s="130"/>
      <c r="DS20" s="130"/>
      <c r="DT20" s="102" t="e">
        <f>+DR20/DR8</f>
        <v>#DIV/0!</v>
      </c>
      <c r="DU20" s="130"/>
      <c r="DV20" s="130"/>
      <c r="DW20" s="102" t="e">
        <f>+DU20/DU8</f>
        <v>#DIV/0!</v>
      </c>
      <c r="DX20" s="130"/>
      <c r="DY20" s="130"/>
      <c r="DZ20" s="102" t="e">
        <f>+DX20/DX8</f>
        <v>#DIV/0!</v>
      </c>
      <c r="EA20" s="130"/>
      <c r="EB20" s="130"/>
      <c r="EC20" s="102" t="e">
        <f>+EA20/EA8</f>
        <v>#DIV/0!</v>
      </c>
      <c r="ED20" s="130"/>
      <c r="EE20" s="130"/>
      <c r="EF20" s="102" t="e">
        <f>+ED20/ED8</f>
        <v>#DIV/0!</v>
      </c>
      <c r="EG20" s="130"/>
      <c r="EH20" s="130"/>
      <c r="EI20" s="102" t="e">
        <f>+EG20/EG8</f>
        <v>#DIV/0!</v>
      </c>
      <c r="EJ20" s="130"/>
      <c r="EK20" s="130"/>
      <c r="EL20" s="102" t="e">
        <f>+EJ20/EJ8</f>
        <v>#DIV/0!</v>
      </c>
      <c r="EM20" s="130"/>
      <c r="EN20" s="130"/>
      <c r="EO20" s="102" t="e">
        <f>+EM20/EM8</f>
        <v>#DIV/0!</v>
      </c>
      <c r="EP20" s="130"/>
      <c r="EQ20" s="130"/>
      <c r="ER20" s="102" t="e">
        <f>+EP20/EP8</f>
        <v>#DIV/0!</v>
      </c>
      <c r="ES20" s="130"/>
      <c r="ET20" s="130"/>
      <c r="EU20" s="102" t="e">
        <f>+ES20/ES8</f>
        <v>#DIV/0!</v>
      </c>
      <c r="EV20" s="130"/>
      <c r="EW20" s="130"/>
      <c r="EX20" s="102" t="e">
        <f>+EV20/EV8</f>
        <v>#DIV/0!</v>
      </c>
      <c r="EY20" s="130"/>
      <c r="EZ20" s="130"/>
      <c r="FA20" s="102" t="e">
        <f>+EY20/EY8</f>
        <v>#DIV/0!</v>
      </c>
      <c r="FB20" s="130"/>
      <c r="FC20" s="130"/>
      <c r="FD20" s="102" t="e">
        <f>+FB20/FB8</f>
        <v>#DIV/0!</v>
      </c>
      <c r="FE20" s="130"/>
      <c r="FF20" s="130"/>
      <c r="FG20" s="102" t="e">
        <f>+FE20/FE8</f>
        <v>#DIV/0!</v>
      </c>
      <c r="FH20" s="130"/>
      <c r="FI20" s="130"/>
      <c r="FJ20" s="98" t="e">
        <f>+FH20/FH8</f>
        <v>#DIV/0!</v>
      </c>
      <c r="FK20" s="130"/>
      <c r="FL20" s="130"/>
      <c r="FM20" s="98" t="e">
        <f>+FK20/FK8</f>
        <v>#DIV/0!</v>
      </c>
      <c r="FN20" s="130">
        <v>0</v>
      </c>
      <c r="FO20" s="130"/>
      <c r="FP20" s="94" t="e">
        <f>+FN20/FN8</f>
        <v>#DIV/0!</v>
      </c>
      <c r="FQ20" s="130"/>
      <c r="FR20" s="130"/>
      <c r="FS20" s="94" t="e">
        <f>+FQ20/FQ8</f>
        <v>#DIV/0!</v>
      </c>
      <c r="FT20" s="130">
        <f>+B20+E20+H20+K20+N20+Q20+T20+W20+Z20+AC20+AF20+AI20+AL20+AO20+AR20+AU20+AX20+BA20+BD20+BG20+BJ20+BM20+BP20+BS20+BV20+BY20+CB20+CE20+CH20+CK20+CN20+CQ20+CT20+CW20+CZ20+DC20+DF20+DI20+DL20+DO20+DR20+DU20+DX20+EA20+ED20+EG20+EJ20+EM20+FH20+FK20+FN20+FQ20</f>
        <v>24</v>
      </c>
      <c r="FU20" s="130"/>
      <c r="FV20" s="35">
        <f>+FT20/FT8</f>
        <v>1.5412278448497304E-3</v>
      </c>
      <c r="FW20" s="130">
        <v>94</v>
      </c>
      <c r="FX20" s="130"/>
      <c r="FY20" s="35">
        <f>+FW20/FW8</f>
        <v>9.6510231111202375E-4</v>
      </c>
      <c r="FZ20" s="130">
        <f>+FT20+FW20</f>
        <v>118</v>
      </c>
      <c r="GA20" s="130"/>
      <c r="GB20" s="35">
        <f>+FZ20/FZ8</f>
        <v>1.0445158492002372E-3</v>
      </c>
    </row>
    <row r="21" spans="1:184" s="3" customFormat="1" ht="24.95" customHeight="1">
      <c r="A21" s="67" t="s">
        <v>24</v>
      </c>
      <c r="B21" s="169">
        <f>+B8+E8</f>
        <v>459</v>
      </c>
      <c r="C21" s="167"/>
      <c r="D21" s="166">
        <f>+C8+F8</f>
        <v>0</v>
      </c>
      <c r="E21" s="167"/>
      <c r="F21" s="166">
        <f>+D8+G8</f>
        <v>457</v>
      </c>
      <c r="G21" s="167"/>
      <c r="H21" s="166">
        <f>+H8+K8</f>
        <v>1062</v>
      </c>
      <c r="I21" s="167"/>
      <c r="J21" s="166">
        <f>+I8+L8</f>
        <v>0</v>
      </c>
      <c r="K21" s="167"/>
      <c r="L21" s="166">
        <f>+J8+M8</f>
        <v>1062</v>
      </c>
      <c r="M21" s="167"/>
      <c r="N21" s="166">
        <f>+N8+Q8</f>
        <v>1059</v>
      </c>
      <c r="O21" s="167"/>
      <c r="P21" s="166">
        <f>+O8+R8</f>
        <v>0</v>
      </c>
      <c r="Q21" s="167"/>
      <c r="R21" s="166">
        <f>+P8+S8</f>
        <v>1059</v>
      </c>
      <c r="S21" s="167"/>
      <c r="T21" s="166">
        <f>+T8+W8</f>
        <v>1166</v>
      </c>
      <c r="U21" s="167"/>
      <c r="V21" s="166">
        <f>+U8+X8</f>
        <v>0</v>
      </c>
      <c r="W21" s="167"/>
      <c r="X21" s="166">
        <f>+V8+Y8</f>
        <v>1163</v>
      </c>
      <c r="Y21" s="167"/>
      <c r="Z21" s="166">
        <f>+Z8+AC8</f>
        <v>1210</v>
      </c>
      <c r="AA21" s="167"/>
      <c r="AB21" s="166">
        <f>+AA8+AD8</f>
        <v>0</v>
      </c>
      <c r="AC21" s="167"/>
      <c r="AD21" s="166">
        <f>+AB8+AE8</f>
        <v>1207</v>
      </c>
      <c r="AE21" s="167"/>
      <c r="AF21" s="166">
        <f>+AF8+AI8</f>
        <v>1237</v>
      </c>
      <c r="AG21" s="167"/>
      <c r="AH21" s="166">
        <f>+AG8+AJ8</f>
        <v>0</v>
      </c>
      <c r="AI21" s="167"/>
      <c r="AJ21" s="166">
        <f>+AH8+AK8</f>
        <v>1235</v>
      </c>
      <c r="AK21" s="167"/>
      <c r="AL21" s="166">
        <f>+AL8+AO8</f>
        <v>1238</v>
      </c>
      <c r="AM21" s="167"/>
      <c r="AN21" s="166">
        <f>+AM8+AP8</f>
        <v>0</v>
      </c>
      <c r="AO21" s="167"/>
      <c r="AP21" s="166">
        <f>+AN8+AQ8</f>
        <v>1238</v>
      </c>
      <c r="AQ21" s="167"/>
      <c r="AR21" s="166">
        <f>+AR8+AU8</f>
        <v>1173</v>
      </c>
      <c r="AS21" s="167"/>
      <c r="AT21" s="166">
        <f>+AS8+AV8</f>
        <v>0</v>
      </c>
      <c r="AU21" s="167"/>
      <c r="AV21" s="166">
        <f>+AT8+AW8</f>
        <v>1173</v>
      </c>
      <c r="AW21" s="167"/>
      <c r="AX21" s="166">
        <f>+AX8+BA8</f>
        <v>1233</v>
      </c>
      <c r="AY21" s="167"/>
      <c r="AZ21" s="166">
        <f>+AY8+BB8</f>
        <v>0</v>
      </c>
      <c r="BA21" s="167"/>
      <c r="BB21" s="166">
        <f>+AZ8+BC8</f>
        <v>1233</v>
      </c>
      <c r="BC21" s="167"/>
      <c r="BD21" s="166">
        <f>+BD8+BG8</f>
        <v>1236</v>
      </c>
      <c r="BE21" s="167"/>
      <c r="BF21" s="166">
        <f>+BE8+BH8</f>
        <v>0</v>
      </c>
      <c r="BG21" s="167"/>
      <c r="BH21" s="166">
        <f>+BF8+BI8</f>
        <v>1233</v>
      </c>
      <c r="BI21" s="167"/>
      <c r="BJ21" s="166">
        <f>+BJ8+BM8</f>
        <v>1236</v>
      </c>
      <c r="BK21" s="167"/>
      <c r="BL21" s="166">
        <f>+BK8+BN8</f>
        <v>0</v>
      </c>
      <c r="BM21" s="167"/>
      <c r="BN21" s="166">
        <f>+BL8+BO8</f>
        <v>1236</v>
      </c>
      <c r="BO21" s="167"/>
      <c r="BP21" s="166">
        <f>+BP8+BS8</f>
        <v>1238</v>
      </c>
      <c r="BQ21" s="167"/>
      <c r="BR21" s="166">
        <f>+BQ8+BT8</f>
        <v>0</v>
      </c>
      <c r="BS21" s="167"/>
      <c r="BT21" s="166">
        <f>+BR8+BU8</f>
        <v>1238</v>
      </c>
      <c r="BU21" s="167"/>
      <c r="BV21" s="166">
        <f>+BV8+BY8</f>
        <v>218</v>
      </c>
      <c r="BW21" s="167"/>
      <c r="BX21" s="166">
        <f>+BW8+BZ8</f>
        <v>0</v>
      </c>
      <c r="BY21" s="167"/>
      <c r="BZ21" s="166">
        <f>+BX8+CA8</f>
        <v>218</v>
      </c>
      <c r="CA21" s="167"/>
      <c r="CB21" s="136">
        <f>+CB8+CE8</f>
        <v>1234</v>
      </c>
      <c r="CC21" s="137"/>
      <c r="CD21" s="136">
        <f>+CC8+CF8</f>
        <v>0</v>
      </c>
      <c r="CE21" s="137"/>
      <c r="CF21" s="136">
        <f>+CD8+CG8</f>
        <v>1234</v>
      </c>
      <c r="CG21" s="137"/>
      <c r="CH21" s="136">
        <f>+CH8+CK8</f>
        <v>573</v>
      </c>
      <c r="CI21" s="137"/>
      <c r="CJ21" s="136">
        <f>+CI8+CL8</f>
        <v>0</v>
      </c>
      <c r="CK21" s="137"/>
      <c r="CL21" s="136">
        <f>+CJ8+CM8</f>
        <v>573</v>
      </c>
      <c r="CM21" s="173"/>
      <c r="CN21" s="121">
        <f>+CN8+CQ8</f>
        <v>0</v>
      </c>
      <c r="CO21" s="116"/>
      <c r="CP21" s="115">
        <f>+CO8+CR8</f>
        <v>0</v>
      </c>
      <c r="CQ21" s="116"/>
      <c r="CR21" s="115">
        <f>+CP8+CS8</f>
        <v>0</v>
      </c>
      <c r="CS21" s="116"/>
      <c r="CT21" s="115">
        <f>+CT8+CW8</f>
        <v>0</v>
      </c>
      <c r="CU21" s="116"/>
      <c r="CV21" s="115">
        <f>+CU8+CX8</f>
        <v>0</v>
      </c>
      <c r="CW21" s="116"/>
      <c r="CX21" s="115">
        <f>+CV8+CY8</f>
        <v>0</v>
      </c>
      <c r="CY21" s="116"/>
      <c r="CZ21" s="115">
        <f>+CZ8+DC8</f>
        <v>0</v>
      </c>
      <c r="DA21" s="116"/>
      <c r="DB21" s="115">
        <f>+DA8+DD8</f>
        <v>0</v>
      </c>
      <c r="DC21" s="116"/>
      <c r="DD21" s="115">
        <f>+DB8+DE8</f>
        <v>0</v>
      </c>
      <c r="DE21" s="116"/>
      <c r="DF21" s="115">
        <f>+DF8+DI8</f>
        <v>0</v>
      </c>
      <c r="DG21" s="116"/>
      <c r="DH21" s="115">
        <f>+DG8+DJ8</f>
        <v>0</v>
      </c>
      <c r="DI21" s="116"/>
      <c r="DJ21" s="115">
        <f>+DH8+DK8</f>
        <v>0</v>
      </c>
      <c r="DK21" s="116"/>
      <c r="DL21" s="115">
        <f>+DL8+DO8</f>
        <v>0</v>
      </c>
      <c r="DM21" s="116"/>
      <c r="DN21" s="115">
        <f>+DM8+DP8</f>
        <v>0</v>
      </c>
      <c r="DO21" s="116"/>
      <c r="DP21" s="115">
        <f>+DN8+DQ8</f>
        <v>0</v>
      </c>
      <c r="DQ21" s="116"/>
      <c r="DR21" s="115">
        <f>+DR8+DU8</f>
        <v>0</v>
      </c>
      <c r="DS21" s="116"/>
      <c r="DT21" s="115">
        <f>+DS8+DV8</f>
        <v>0</v>
      </c>
      <c r="DU21" s="116"/>
      <c r="DV21" s="115">
        <f>+DT8+DW8</f>
        <v>0</v>
      </c>
      <c r="DW21" s="116"/>
      <c r="DX21" s="115">
        <f>+DX8+EA8</f>
        <v>0</v>
      </c>
      <c r="DY21" s="116"/>
      <c r="DZ21" s="115">
        <f>+DY8+EB8</f>
        <v>0</v>
      </c>
      <c r="EA21" s="116"/>
      <c r="EB21" s="115">
        <f>+DZ8+EC8</f>
        <v>0</v>
      </c>
      <c r="EC21" s="116"/>
      <c r="ED21" s="115">
        <f>+ED8+EG8</f>
        <v>0</v>
      </c>
      <c r="EE21" s="116"/>
      <c r="EF21" s="115">
        <f>+EE8+EH8</f>
        <v>0</v>
      </c>
      <c r="EG21" s="116"/>
      <c r="EH21" s="115">
        <f>+EF8+EI8</f>
        <v>0</v>
      </c>
      <c r="EI21" s="116"/>
      <c r="EJ21" s="115">
        <f>+EJ8+EM8</f>
        <v>0</v>
      </c>
      <c r="EK21" s="116"/>
      <c r="EL21" s="115">
        <f>+EK8+EN8</f>
        <v>0</v>
      </c>
      <c r="EM21" s="116"/>
      <c r="EN21" s="115">
        <f>+EL8+EO8</f>
        <v>0</v>
      </c>
      <c r="EO21" s="116"/>
      <c r="EP21" s="115">
        <f>+EP8+ES8</f>
        <v>0</v>
      </c>
      <c r="EQ21" s="116"/>
      <c r="ER21" s="115">
        <f>+EQ8+ET8</f>
        <v>0</v>
      </c>
      <c r="ES21" s="116"/>
      <c r="ET21" s="115">
        <f>+ER8+EU8</f>
        <v>0</v>
      </c>
      <c r="EU21" s="116"/>
      <c r="EV21" s="115">
        <f>+EV8+EY8</f>
        <v>0</v>
      </c>
      <c r="EW21" s="116"/>
      <c r="EX21" s="115">
        <f>+EW8+EZ8</f>
        <v>0</v>
      </c>
      <c r="EY21" s="116"/>
      <c r="EZ21" s="115">
        <f>+EX8+FA8</f>
        <v>0</v>
      </c>
      <c r="FA21" s="116"/>
      <c r="FB21" s="115">
        <f>+FB8+FE8</f>
        <v>0</v>
      </c>
      <c r="FC21" s="116"/>
      <c r="FD21" s="115">
        <f>+FC8+FF8</f>
        <v>0</v>
      </c>
      <c r="FE21" s="116"/>
      <c r="FF21" s="115">
        <f>+FD8+FG8</f>
        <v>0</v>
      </c>
      <c r="FG21" s="116"/>
      <c r="FH21" s="115">
        <f>+FH8+FK8</f>
        <v>0</v>
      </c>
      <c r="FI21" s="116"/>
      <c r="FJ21" s="115">
        <f>+FI8+FL8</f>
        <v>0</v>
      </c>
      <c r="FK21" s="116"/>
      <c r="FL21" s="115">
        <f>+FJ8+FM8</f>
        <v>0</v>
      </c>
      <c r="FM21" s="116"/>
      <c r="FN21" s="115">
        <f>+FN8+FQ8</f>
        <v>0</v>
      </c>
      <c r="FO21" s="116"/>
      <c r="FP21" s="115">
        <f>+FO8+FR8</f>
        <v>0</v>
      </c>
      <c r="FQ21" s="116"/>
      <c r="FR21" s="115">
        <f>+FP8+FS8</f>
        <v>0</v>
      </c>
      <c r="FS21" s="116"/>
    </row>
    <row r="22" spans="1:184" s="3" customFormat="1" ht="24.95" customHeight="1">
      <c r="A22" s="68" t="s">
        <v>16</v>
      </c>
      <c r="B22" s="121">
        <f>+B9+E9</f>
        <v>300</v>
      </c>
      <c r="C22" s="116"/>
      <c r="D22" s="115">
        <f>+C9+F9</f>
        <v>0</v>
      </c>
      <c r="E22" s="116"/>
      <c r="F22" s="115">
        <f>+D9+G9</f>
        <v>0</v>
      </c>
      <c r="G22" s="116"/>
      <c r="H22" s="115">
        <f>+H9+K9</f>
        <v>1005</v>
      </c>
      <c r="I22" s="116"/>
      <c r="J22" s="115">
        <f>+I9+L9</f>
        <v>0</v>
      </c>
      <c r="K22" s="116"/>
      <c r="L22" s="115">
        <f>+J9+M9</f>
        <v>0</v>
      </c>
      <c r="M22" s="116"/>
      <c r="N22" s="115">
        <f>+N9+Q9</f>
        <v>900</v>
      </c>
      <c r="O22" s="116"/>
      <c r="P22" s="115">
        <f>+O9+R9</f>
        <v>0</v>
      </c>
      <c r="Q22" s="116"/>
      <c r="R22" s="115">
        <f>+P9+S9</f>
        <v>450</v>
      </c>
      <c r="S22" s="116"/>
      <c r="T22" s="115">
        <f>+T9+W9</f>
        <v>1410</v>
      </c>
      <c r="U22" s="116"/>
      <c r="V22" s="115">
        <f>+U9+X9</f>
        <v>0</v>
      </c>
      <c r="W22" s="116"/>
      <c r="X22" s="115">
        <f>+V9+Y9</f>
        <v>1440</v>
      </c>
      <c r="Y22" s="116"/>
      <c r="Z22" s="115">
        <f>+Z9+AC9</f>
        <v>718</v>
      </c>
      <c r="AA22" s="116"/>
      <c r="AB22" s="115">
        <f>+AA9+AD9</f>
        <v>0</v>
      </c>
      <c r="AC22" s="116"/>
      <c r="AD22" s="115">
        <f>+AB9+AE9</f>
        <v>1350</v>
      </c>
      <c r="AE22" s="116"/>
      <c r="AF22" s="115">
        <f>+AF9+AI9</f>
        <v>1755</v>
      </c>
      <c r="AG22" s="116"/>
      <c r="AH22" s="115">
        <f>+AG9+AJ9</f>
        <v>0</v>
      </c>
      <c r="AI22" s="116"/>
      <c r="AJ22" s="115">
        <f>+AH9+AK9</f>
        <v>630</v>
      </c>
      <c r="AK22" s="116"/>
      <c r="AL22" s="115">
        <f>+AL9+AO9</f>
        <v>1230</v>
      </c>
      <c r="AM22" s="116"/>
      <c r="AN22" s="115">
        <f>+AM9+AP9</f>
        <v>0</v>
      </c>
      <c r="AO22" s="116"/>
      <c r="AP22" s="115">
        <f>+AN9+AQ9</f>
        <v>2280</v>
      </c>
      <c r="AQ22" s="116"/>
      <c r="AR22" s="115">
        <f>+AR9+AU9</f>
        <v>1155</v>
      </c>
      <c r="AS22" s="116"/>
      <c r="AT22" s="115">
        <f>+AS9+AV9</f>
        <v>0</v>
      </c>
      <c r="AU22" s="116"/>
      <c r="AV22" s="115">
        <f>+AT9+AW9</f>
        <v>450</v>
      </c>
      <c r="AW22" s="116"/>
      <c r="AX22" s="115">
        <f>+AX9+BA9</f>
        <v>1020</v>
      </c>
      <c r="AY22" s="116"/>
      <c r="AZ22" s="115">
        <f>+AY9+BB9</f>
        <v>0</v>
      </c>
      <c r="BA22" s="116"/>
      <c r="BB22" s="115">
        <f>+AZ9+BC9</f>
        <v>1350</v>
      </c>
      <c r="BC22" s="116"/>
      <c r="BD22" s="115">
        <f>+BD9+BG9</f>
        <v>1230</v>
      </c>
      <c r="BE22" s="116"/>
      <c r="BF22" s="115">
        <f>+BE9+BH9</f>
        <v>0</v>
      </c>
      <c r="BG22" s="116"/>
      <c r="BH22" s="115">
        <f>+BF9+BI9</f>
        <v>521</v>
      </c>
      <c r="BI22" s="116"/>
      <c r="BJ22" s="115">
        <f>+BJ9+BM9</f>
        <v>1140</v>
      </c>
      <c r="BK22" s="116"/>
      <c r="BL22" s="115">
        <f>+BK9+BN9</f>
        <v>0</v>
      </c>
      <c r="BM22" s="116"/>
      <c r="BN22" s="115">
        <f>+BL9+BO9</f>
        <v>1425</v>
      </c>
      <c r="BO22" s="116"/>
      <c r="BP22" s="115">
        <f>+BP9+BS9</f>
        <v>1410</v>
      </c>
      <c r="BQ22" s="116"/>
      <c r="BR22" s="115">
        <f>+BQ9+BT9</f>
        <v>0</v>
      </c>
      <c r="BS22" s="116"/>
      <c r="BT22" s="115">
        <f>+BR9+BU9</f>
        <v>1800</v>
      </c>
      <c r="BU22" s="116"/>
      <c r="BV22" s="115">
        <f>+BV9+BY9</f>
        <v>0</v>
      </c>
      <c r="BW22" s="116"/>
      <c r="BX22" s="115">
        <f>+BW9+BZ9</f>
        <v>0</v>
      </c>
      <c r="BY22" s="116"/>
      <c r="BZ22" s="115">
        <f>+BX9+CA9</f>
        <v>0</v>
      </c>
      <c r="CA22" s="116"/>
      <c r="CB22" s="115">
        <f>+CB9+CE9</f>
        <v>1450</v>
      </c>
      <c r="CC22" s="116"/>
      <c r="CD22" s="115">
        <f>+CC9+CF9</f>
        <v>0</v>
      </c>
      <c r="CE22" s="116"/>
      <c r="CF22" s="115">
        <f>+CD9+CG9</f>
        <v>1670</v>
      </c>
      <c r="CG22" s="116"/>
      <c r="CH22" s="115">
        <f>+CH9+CK9</f>
        <v>540</v>
      </c>
      <c r="CI22" s="116"/>
      <c r="CJ22" s="115">
        <f>+CI9+CL9</f>
        <v>0</v>
      </c>
      <c r="CK22" s="116"/>
      <c r="CL22" s="115">
        <f>+CJ9+CM9</f>
        <v>900</v>
      </c>
      <c r="CM22" s="171"/>
      <c r="CN22" s="121">
        <f>+CN9+CQ9</f>
        <v>0</v>
      </c>
      <c r="CO22" s="116"/>
      <c r="CP22" s="115">
        <f>+CO9+CR9</f>
        <v>0</v>
      </c>
      <c r="CQ22" s="116"/>
      <c r="CR22" s="115">
        <f>+CP9+CS9</f>
        <v>0</v>
      </c>
      <c r="CS22" s="116"/>
      <c r="CT22" s="115">
        <f>+CT9+CW9</f>
        <v>0</v>
      </c>
      <c r="CU22" s="116"/>
      <c r="CV22" s="115">
        <f>+CU9+CX9</f>
        <v>0</v>
      </c>
      <c r="CW22" s="116"/>
      <c r="CX22" s="115">
        <f>+CV9+CY9</f>
        <v>0</v>
      </c>
      <c r="CY22" s="116"/>
      <c r="CZ22" s="115">
        <f>+CZ9+DC9</f>
        <v>0</v>
      </c>
      <c r="DA22" s="116"/>
      <c r="DB22" s="115">
        <f>+DA9+DD9</f>
        <v>0</v>
      </c>
      <c r="DC22" s="116"/>
      <c r="DD22" s="115">
        <f>+DB9+DE9</f>
        <v>0</v>
      </c>
      <c r="DE22" s="116"/>
      <c r="DF22" s="115">
        <f>+DF9+DI9</f>
        <v>0</v>
      </c>
      <c r="DG22" s="116"/>
      <c r="DH22" s="115">
        <f>+DG9+DJ9</f>
        <v>0</v>
      </c>
      <c r="DI22" s="116"/>
      <c r="DJ22" s="115">
        <f>+DH9+DK9</f>
        <v>0</v>
      </c>
      <c r="DK22" s="116"/>
      <c r="DL22" s="115">
        <f>+DL9+DO9</f>
        <v>0</v>
      </c>
      <c r="DM22" s="116"/>
      <c r="DN22" s="115">
        <f>+DM9+DP9</f>
        <v>0</v>
      </c>
      <c r="DO22" s="116"/>
      <c r="DP22" s="115">
        <f>+DN9+DQ9</f>
        <v>0</v>
      </c>
      <c r="DQ22" s="116"/>
      <c r="DR22" s="115">
        <f>+DR9+DU9</f>
        <v>0</v>
      </c>
      <c r="DS22" s="116"/>
      <c r="DT22" s="115">
        <f>+DS9+DV9</f>
        <v>0</v>
      </c>
      <c r="DU22" s="116"/>
      <c r="DV22" s="115">
        <f>+DT9+DW9</f>
        <v>0</v>
      </c>
      <c r="DW22" s="116"/>
      <c r="DX22" s="115">
        <f>+DX9+EA9</f>
        <v>0</v>
      </c>
      <c r="DY22" s="116"/>
      <c r="DZ22" s="115">
        <f>+DY9+EB9</f>
        <v>0</v>
      </c>
      <c r="EA22" s="116"/>
      <c r="EB22" s="115">
        <f>+DZ9+EC9</f>
        <v>0</v>
      </c>
      <c r="EC22" s="116"/>
      <c r="ED22" s="115">
        <f>+ED9+EG9</f>
        <v>0</v>
      </c>
      <c r="EE22" s="116"/>
      <c r="EF22" s="115">
        <f>+EE9+EH9</f>
        <v>0</v>
      </c>
      <c r="EG22" s="116"/>
      <c r="EH22" s="115">
        <f>+EF9+EI9</f>
        <v>0</v>
      </c>
      <c r="EI22" s="116"/>
      <c r="EJ22" s="115">
        <f>+EJ9+EM9</f>
        <v>0</v>
      </c>
      <c r="EK22" s="116"/>
      <c r="EL22" s="115">
        <f>+EK9+EN9</f>
        <v>0</v>
      </c>
      <c r="EM22" s="116"/>
      <c r="EN22" s="115">
        <f>+EL9+EO9</f>
        <v>0</v>
      </c>
      <c r="EO22" s="116"/>
      <c r="EP22" s="115">
        <f>+EP9+ES9</f>
        <v>0</v>
      </c>
      <c r="EQ22" s="116"/>
      <c r="ER22" s="115">
        <f>+EQ9+ET9</f>
        <v>0</v>
      </c>
      <c r="ES22" s="116"/>
      <c r="ET22" s="115">
        <f>+ER9+EU9</f>
        <v>0</v>
      </c>
      <c r="EU22" s="116"/>
      <c r="EV22" s="115">
        <f>+EV9+EY9</f>
        <v>0</v>
      </c>
      <c r="EW22" s="116"/>
      <c r="EX22" s="115">
        <f>+EW9+EZ9</f>
        <v>0</v>
      </c>
      <c r="EY22" s="116"/>
      <c r="EZ22" s="115">
        <f>+EX9+FA9</f>
        <v>0</v>
      </c>
      <c r="FA22" s="116"/>
      <c r="FB22" s="115">
        <f>+FB9+FE9</f>
        <v>0</v>
      </c>
      <c r="FC22" s="116"/>
      <c r="FD22" s="115">
        <f>+FC9+FF9</f>
        <v>0</v>
      </c>
      <c r="FE22" s="116"/>
      <c r="FF22" s="115">
        <f>+FD9+FG9</f>
        <v>0</v>
      </c>
      <c r="FG22" s="116"/>
      <c r="FH22" s="115">
        <f>+FH9+FK9</f>
        <v>0</v>
      </c>
      <c r="FI22" s="116"/>
      <c r="FJ22" s="115">
        <f>+FI9+FL9</f>
        <v>0</v>
      </c>
      <c r="FK22" s="116"/>
      <c r="FL22" s="115">
        <f>+FJ9+FM9</f>
        <v>0</v>
      </c>
      <c r="FM22" s="116"/>
      <c r="FN22" s="115">
        <f>+FN9+FQ9</f>
        <v>0</v>
      </c>
      <c r="FO22" s="116"/>
      <c r="FP22" s="115">
        <f>+FO9+FR9</f>
        <v>0</v>
      </c>
      <c r="FQ22" s="116"/>
      <c r="FR22" s="115">
        <f>+FP9+FS9</f>
        <v>0</v>
      </c>
      <c r="FS22" s="116"/>
    </row>
    <row r="23" spans="1:184" s="3" customFormat="1" ht="24.95" customHeight="1">
      <c r="A23" s="69" t="s">
        <v>25</v>
      </c>
      <c r="B23" s="168">
        <f>+B10+E10</f>
        <v>0</v>
      </c>
      <c r="C23" s="120"/>
      <c r="D23" s="119">
        <f>+C10+F10</f>
        <v>0</v>
      </c>
      <c r="E23" s="120"/>
      <c r="F23" s="119">
        <f>+D10+G10</f>
        <v>0</v>
      </c>
      <c r="G23" s="120"/>
      <c r="H23" s="119">
        <f>+H10+K10</f>
        <v>0</v>
      </c>
      <c r="I23" s="120"/>
      <c r="J23" s="119">
        <f>+I10+L10</f>
        <v>0</v>
      </c>
      <c r="K23" s="120"/>
      <c r="L23" s="119">
        <f>+J10+M10</f>
        <v>0</v>
      </c>
      <c r="M23" s="120"/>
      <c r="N23" s="119">
        <f>+N10+Q10</f>
        <v>1250</v>
      </c>
      <c r="O23" s="120"/>
      <c r="P23" s="119">
        <f>+O10+R10</f>
        <v>0</v>
      </c>
      <c r="Q23" s="120"/>
      <c r="R23" s="119">
        <f>+P10+S10</f>
        <v>603</v>
      </c>
      <c r="S23" s="120"/>
      <c r="T23" s="119">
        <f>+T10+W10</f>
        <v>671</v>
      </c>
      <c r="U23" s="120"/>
      <c r="V23" s="119">
        <f>+U10+X10</f>
        <v>0</v>
      </c>
      <c r="W23" s="120"/>
      <c r="X23" s="119">
        <f>+V10+Y10</f>
        <v>421</v>
      </c>
      <c r="Y23" s="120"/>
      <c r="Z23" s="119">
        <f>+Z10+AC10</f>
        <v>1367</v>
      </c>
      <c r="AA23" s="120"/>
      <c r="AB23" s="119">
        <f>+AA10+AD10</f>
        <v>0</v>
      </c>
      <c r="AC23" s="120"/>
      <c r="AD23" s="119">
        <f>+AB10+AE10</f>
        <v>620</v>
      </c>
      <c r="AE23" s="120"/>
      <c r="AF23" s="119">
        <f>+AF10+AI10</f>
        <v>1257</v>
      </c>
      <c r="AG23" s="120"/>
      <c r="AH23" s="119">
        <f>+AG10+AJ10</f>
        <v>0</v>
      </c>
      <c r="AI23" s="120"/>
      <c r="AJ23" s="119">
        <f>+AH10+AK10</f>
        <v>1304</v>
      </c>
      <c r="AK23" s="120"/>
      <c r="AL23" s="119">
        <f>+AL10+AO10</f>
        <v>1201</v>
      </c>
      <c r="AM23" s="120"/>
      <c r="AN23" s="119">
        <f>+AM10+AP10</f>
        <v>0</v>
      </c>
      <c r="AO23" s="120"/>
      <c r="AP23" s="119">
        <f>+AN10+AQ10</f>
        <v>1183</v>
      </c>
      <c r="AQ23" s="120"/>
      <c r="AR23" s="119">
        <f>+AR10+AU10</f>
        <v>1110</v>
      </c>
      <c r="AS23" s="120"/>
      <c r="AT23" s="119">
        <f>+AS10+AV10</f>
        <v>0</v>
      </c>
      <c r="AU23" s="120"/>
      <c r="AV23" s="119">
        <f>+AT10+AW10</f>
        <v>1174</v>
      </c>
      <c r="AW23" s="120"/>
      <c r="AX23" s="119">
        <f>+AX10+BA10</f>
        <v>1265</v>
      </c>
      <c r="AY23" s="120"/>
      <c r="AZ23" s="119">
        <f>+AY10+BB10</f>
        <v>0</v>
      </c>
      <c r="BA23" s="120"/>
      <c r="BB23" s="119">
        <f>+AZ10+BC10</f>
        <v>1509</v>
      </c>
      <c r="BC23" s="120"/>
      <c r="BD23" s="119">
        <f>+BD10+BG10</f>
        <v>1269</v>
      </c>
      <c r="BE23" s="120"/>
      <c r="BF23" s="119">
        <f>+BE10+BH10</f>
        <v>0</v>
      </c>
      <c r="BG23" s="120"/>
      <c r="BH23" s="119">
        <f>+BF10+BI10</f>
        <v>753</v>
      </c>
      <c r="BI23" s="120"/>
      <c r="BJ23" s="119">
        <f>+BJ10+BM10</f>
        <v>583</v>
      </c>
      <c r="BK23" s="120"/>
      <c r="BL23" s="119">
        <f>+BK10+BN10</f>
        <v>0</v>
      </c>
      <c r="BM23" s="120"/>
      <c r="BN23" s="119">
        <f>+BL10+BO10</f>
        <v>1268</v>
      </c>
      <c r="BO23" s="120"/>
      <c r="BP23" s="119">
        <f>+BP10+BS10</f>
        <v>1145</v>
      </c>
      <c r="BQ23" s="120"/>
      <c r="BR23" s="119">
        <f>+BQ10+BT10</f>
        <v>0</v>
      </c>
      <c r="BS23" s="120"/>
      <c r="BT23" s="119">
        <f>+BR10+BU10</f>
        <v>574</v>
      </c>
      <c r="BU23" s="120"/>
      <c r="BV23" s="119">
        <f>+BV10+BY10</f>
        <v>194</v>
      </c>
      <c r="BW23" s="120"/>
      <c r="BX23" s="119">
        <f>+BW10+BZ10</f>
        <v>0</v>
      </c>
      <c r="BY23" s="120"/>
      <c r="BZ23" s="119">
        <f>+BX10+CA10</f>
        <v>0</v>
      </c>
      <c r="CA23" s="120"/>
      <c r="CB23" s="115">
        <f>+CB10+CE10</f>
        <v>1192</v>
      </c>
      <c r="CC23" s="116"/>
      <c r="CD23" s="115">
        <f>+CC10+CF10</f>
        <v>0</v>
      </c>
      <c r="CE23" s="116"/>
      <c r="CF23" s="115">
        <f>+CD10+CG10</f>
        <v>1335</v>
      </c>
      <c r="CG23" s="116"/>
      <c r="CH23" s="115">
        <f>+CH10+CK10</f>
        <v>561</v>
      </c>
      <c r="CI23" s="116"/>
      <c r="CJ23" s="115">
        <f>+CI10+CL10</f>
        <v>0</v>
      </c>
      <c r="CK23" s="116"/>
      <c r="CL23" s="115">
        <f>+CJ10+CM10</f>
        <v>0</v>
      </c>
      <c r="CM23" s="171"/>
      <c r="CN23" s="121">
        <f>+CN10+CQ10</f>
        <v>0</v>
      </c>
      <c r="CO23" s="116"/>
      <c r="CP23" s="115">
        <f>+CO10+CR10</f>
        <v>0</v>
      </c>
      <c r="CQ23" s="116"/>
      <c r="CR23" s="115">
        <f>+CP10+CS10</f>
        <v>1864</v>
      </c>
      <c r="CS23" s="116"/>
      <c r="CT23" s="115">
        <f>+CT10+CW10</f>
        <v>0</v>
      </c>
      <c r="CU23" s="116"/>
      <c r="CV23" s="115">
        <f>+CU10+CX10</f>
        <v>0</v>
      </c>
      <c r="CW23" s="116"/>
      <c r="CX23" s="115">
        <f>+CV10+CY10</f>
        <v>0</v>
      </c>
      <c r="CY23" s="116"/>
      <c r="CZ23" s="115">
        <f>+CZ10+DC10</f>
        <v>0</v>
      </c>
      <c r="DA23" s="116"/>
      <c r="DB23" s="115">
        <f>+DA10+DD10</f>
        <v>0</v>
      </c>
      <c r="DC23" s="116"/>
      <c r="DD23" s="115">
        <f>+DB10+DE10</f>
        <v>0</v>
      </c>
      <c r="DE23" s="116"/>
      <c r="DF23" s="115">
        <f>+DF10+DI10</f>
        <v>0</v>
      </c>
      <c r="DG23" s="116"/>
      <c r="DH23" s="115">
        <f>+DG10+DJ10</f>
        <v>0</v>
      </c>
      <c r="DI23" s="116"/>
      <c r="DJ23" s="115">
        <f>+DH10+DK10</f>
        <v>0</v>
      </c>
      <c r="DK23" s="116"/>
      <c r="DL23" s="115">
        <f>+DL10+DO10</f>
        <v>0</v>
      </c>
      <c r="DM23" s="116"/>
      <c r="DN23" s="115">
        <f>+DM10+DP10</f>
        <v>0</v>
      </c>
      <c r="DO23" s="116"/>
      <c r="DP23" s="115">
        <f>+DN10+DQ10</f>
        <v>0</v>
      </c>
      <c r="DQ23" s="116"/>
      <c r="DR23" s="115">
        <f>+DR10+DU10</f>
        <v>0</v>
      </c>
      <c r="DS23" s="116"/>
      <c r="DT23" s="115">
        <f>+DS10+DV10</f>
        <v>0</v>
      </c>
      <c r="DU23" s="116"/>
      <c r="DV23" s="115">
        <f>+DT10+DW10</f>
        <v>0</v>
      </c>
      <c r="DW23" s="116"/>
      <c r="DX23" s="115">
        <f>+DX10+EA10</f>
        <v>0</v>
      </c>
      <c r="DY23" s="116"/>
      <c r="DZ23" s="115">
        <f>+DY10+EB10</f>
        <v>0</v>
      </c>
      <c r="EA23" s="116"/>
      <c r="EB23" s="115">
        <f>+DZ10+EC10</f>
        <v>0</v>
      </c>
      <c r="EC23" s="116"/>
      <c r="ED23" s="115">
        <f>+ED10+EG10</f>
        <v>0</v>
      </c>
      <c r="EE23" s="116"/>
      <c r="EF23" s="115">
        <f>+EE10+EH10</f>
        <v>0</v>
      </c>
      <c r="EG23" s="116"/>
      <c r="EH23" s="115">
        <f>+EF10+EI10</f>
        <v>0</v>
      </c>
      <c r="EI23" s="116"/>
      <c r="EJ23" s="115">
        <f>+EJ10+EM10</f>
        <v>0</v>
      </c>
      <c r="EK23" s="116"/>
      <c r="EL23" s="115">
        <f>+EK10+EN10</f>
        <v>0</v>
      </c>
      <c r="EM23" s="116"/>
      <c r="EN23" s="115">
        <f>+EL10+EO10</f>
        <v>0</v>
      </c>
      <c r="EO23" s="116"/>
      <c r="EP23" s="115">
        <f>+EP10+ES10</f>
        <v>0</v>
      </c>
      <c r="EQ23" s="116"/>
      <c r="ER23" s="115">
        <f>+EQ10+ET10</f>
        <v>0</v>
      </c>
      <c r="ES23" s="116"/>
      <c r="ET23" s="115">
        <f>+ER10+EU10</f>
        <v>0</v>
      </c>
      <c r="EU23" s="116"/>
      <c r="EV23" s="115">
        <f>+EV10+EY10</f>
        <v>0</v>
      </c>
      <c r="EW23" s="116"/>
      <c r="EX23" s="115">
        <f>+EW10+EZ10</f>
        <v>0</v>
      </c>
      <c r="EY23" s="116"/>
      <c r="EZ23" s="115">
        <f>+EX10+FA10</f>
        <v>0</v>
      </c>
      <c r="FA23" s="116"/>
      <c r="FB23" s="115">
        <f>+FB10+FE10</f>
        <v>0</v>
      </c>
      <c r="FC23" s="116"/>
      <c r="FD23" s="115">
        <f>+FC10+FF10</f>
        <v>0</v>
      </c>
      <c r="FE23" s="116"/>
      <c r="FF23" s="115">
        <f>+FD10+FG10</f>
        <v>0</v>
      </c>
      <c r="FG23" s="116"/>
      <c r="FH23" s="115">
        <f>+FH10+FK10</f>
        <v>0</v>
      </c>
      <c r="FI23" s="116"/>
      <c r="FJ23" s="115">
        <f>+FI10+FL10</f>
        <v>0</v>
      </c>
      <c r="FK23" s="116"/>
      <c r="FL23" s="115">
        <f>+FJ10+FM10</f>
        <v>0</v>
      </c>
      <c r="FM23" s="116"/>
      <c r="FN23" s="115">
        <f>+FN10+FQ10</f>
        <v>0</v>
      </c>
      <c r="FO23" s="116"/>
      <c r="FP23" s="115">
        <f>+FO10+FR10</f>
        <v>0</v>
      </c>
      <c r="FQ23" s="116"/>
      <c r="FR23" s="115">
        <f>+FP10+FS10</f>
        <v>0</v>
      </c>
      <c r="FS23" s="116"/>
    </row>
    <row r="24" spans="1:184" s="3" customFormat="1" ht="24.95" customHeight="1">
      <c r="A24" s="19" t="s">
        <v>29</v>
      </c>
      <c r="B24" s="121">
        <f>+B17+E17</f>
        <v>2</v>
      </c>
      <c r="C24" s="121"/>
      <c r="D24" s="115">
        <f>+C17+F17</f>
        <v>0</v>
      </c>
      <c r="E24" s="121"/>
      <c r="F24" s="122">
        <f>+(B24+D24)/B21</f>
        <v>4.3572984749455342E-3</v>
      </c>
      <c r="G24" s="122"/>
      <c r="H24" s="115">
        <f>+H17+K17</f>
        <v>0</v>
      </c>
      <c r="I24" s="121"/>
      <c r="J24" s="115">
        <f>+I17+L17</f>
        <v>0</v>
      </c>
      <c r="K24" s="121"/>
      <c r="L24" s="122">
        <f>+(H24+J24)/H21</f>
        <v>0</v>
      </c>
      <c r="M24" s="122"/>
      <c r="N24" s="115">
        <f>+N17+Q17</f>
        <v>0</v>
      </c>
      <c r="O24" s="121"/>
      <c r="P24" s="115">
        <f>+O17+R17</f>
        <v>21</v>
      </c>
      <c r="Q24" s="121"/>
      <c r="R24" s="122">
        <f>+(N24+P24)/N21</f>
        <v>1.9830028328611898E-2</v>
      </c>
      <c r="S24" s="122"/>
      <c r="T24" s="115">
        <f>+T17+W17</f>
        <v>3</v>
      </c>
      <c r="U24" s="121"/>
      <c r="V24" s="115">
        <f>+U17+X17</f>
        <v>10</v>
      </c>
      <c r="W24" s="121"/>
      <c r="X24" s="122">
        <f>+(T24+V24)/T21</f>
        <v>1.1149228130360206E-2</v>
      </c>
      <c r="Y24" s="122"/>
      <c r="Z24" s="115">
        <f>+Z17+AC17</f>
        <v>3</v>
      </c>
      <c r="AA24" s="121"/>
      <c r="AB24" s="115">
        <f>+AA17+AD17</f>
        <v>10</v>
      </c>
      <c r="AC24" s="121"/>
      <c r="AD24" s="122">
        <f>+(Z24+AB24)/Z21</f>
        <v>1.0743801652892562E-2</v>
      </c>
      <c r="AE24" s="122"/>
      <c r="AF24" s="115">
        <f>+AF17+AI17</f>
        <v>2</v>
      </c>
      <c r="AG24" s="121"/>
      <c r="AH24" s="115">
        <f>+AG17+AJ17</f>
        <v>19</v>
      </c>
      <c r="AI24" s="121"/>
      <c r="AJ24" s="122">
        <f>+(AF24+AH24)/AF21</f>
        <v>1.6976556184316895E-2</v>
      </c>
      <c r="AK24" s="122"/>
      <c r="AL24" s="115">
        <f>+AL17+AO17</f>
        <v>0</v>
      </c>
      <c r="AM24" s="121"/>
      <c r="AN24" s="115">
        <f>+AM17+AP17</f>
        <v>20</v>
      </c>
      <c r="AO24" s="121"/>
      <c r="AP24" s="122">
        <f>+(AL24+AN24)/AL21</f>
        <v>1.6155088852988692E-2</v>
      </c>
      <c r="AQ24" s="122"/>
      <c r="AR24" s="115">
        <f>+AR17+AU17</f>
        <v>0</v>
      </c>
      <c r="AS24" s="121"/>
      <c r="AT24" s="115">
        <f>+AS17+AV17</f>
        <v>6</v>
      </c>
      <c r="AU24" s="121"/>
      <c r="AV24" s="122">
        <f>+(AR24+AT24)/AR21</f>
        <v>5.1150895140664966E-3</v>
      </c>
      <c r="AW24" s="122"/>
      <c r="AX24" s="115">
        <f>+AX17+BA17</f>
        <v>0</v>
      </c>
      <c r="AY24" s="121"/>
      <c r="AZ24" s="115">
        <f>+AY17+BB17</f>
        <v>13</v>
      </c>
      <c r="BA24" s="121"/>
      <c r="BB24" s="122">
        <f>+(AX24+AZ24)/AX21</f>
        <v>1.0543390105433901E-2</v>
      </c>
      <c r="BC24" s="122"/>
      <c r="BD24" s="115">
        <f>+BD17+BG17</f>
        <v>3</v>
      </c>
      <c r="BE24" s="121"/>
      <c r="BF24" s="115">
        <f>+BE17+BH17</f>
        <v>12</v>
      </c>
      <c r="BG24" s="121"/>
      <c r="BH24" s="122">
        <f>+(BD24+BF24)/BD21</f>
        <v>1.2135922330097087E-2</v>
      </c>
      <c r="BI24" s="122"/>
      <c r="BJ24" s="115">
        <f>+BJ17+BM17</f>
        <v>0</v>
      </c>
      <c r="BK24" s="121"/>
      <c r="BL24" s="115">
        <f>+BK17+BN17</f>
        <v>6</v>
      </c>
      <c r="BM24" s="121"/>
      <c r="BN24" s="122">
        <f>+(BJ24+BL24)/BJ21</f>
        <v>4.8543689320388345E-3</v>
      </c>
      <c r="BO24" s="122"/>
      <c r="BP24" s="115">
        <f>+BP17+BS17</f>
        <v>0</v>
      </c>
      <c r="BQ24" s="121"/>
      <c r="BR24" s="115">
        <f>+BQ17+BT17</f>
        <v>10</v>
      </c>
      <c r="BS24" s="121"/>
      <c r="BT24" s="122">
        <f>+(BP24+BR24)/BP21</f>
        <v>8.0775444264943458E-3</v>
      </c>
      <c r="BU24" s="122"/>
      <c r="BV24" s="115">
        <f>+BV17+BY17</f>
        <v>0</v>
      </c>
      <c r="BW24" s="121"/>
      <c r="BX24" s="115">
        <f>+BW17+BZ17</f>
        <v>0</v>
      </c>
      <c r="BY24" s="121"/>
      <c r="BZ24" s="122">
        <f>+(BV24+BX24)/BV21</f>
        <v>0</v>
      </c>
      <c r="CA24" s="122"/>
      <c r="CB24" s="115">
        <f>+CB17+CE17</f>
        <v>0</v>
      </c>
      <c r="CC24" s="121"/>
      <c r="CD24" s="115">
        <f>+CC17+CF17</f>
        <v>16</v>
      </c>
      <c r="CE24" s="121"/>
      <c r="CF24" s="122">
        <f>+(CB24+CD24)/CB21</f>
        <v>1.2965964343598054E-2</v>
      </c>
      <c r="CG24" s="122"/>
      <c r="CH24" s="115">
        <f>+CH17+CK17</f>
        <v>0</v>
      </c>
      <c r="CI24" s="121"/>
      <c r="CJ24" s="115">
        <f>+CI17+CL17</f>
        <v>1</v>
      </c>
      <c r="CK24" s="121"/>
      <c r="CL24" s="122">
        <f>+(CH24+CJ24)/CH21</f>
        <v>1.7452006980802793E-3</v>
      </c>
      <c r="CM24" s="172"/>
      <c r="CN24" s="121">
        <f>+CN17+CQ17</f>
        <v>0</v>
      </c>
      <c r="CO24" s="121"/>
      <c r="CP24" s="115">
        <f>+CO17+CR17</f>
        <v>0</v>
      </c>
      <c r="CQ24" s="121"/>
      <c r="CR24" s="122" t="e">
        <f>+(CN24+CP24)/CN21</f>
        <v>#DIV/0!</v>
      </c>
      <c r="CS24" s="122"/>
      <c r="CT24" s="115">
        <f>+CT17+CW17</f>
        <v>0</v>
      </c>
      <c r="CU24" s="121"/>
      <c r="CV24" s="115">
        <f>+CU17+CX17</f>
        <v>0</v>
      </c>
      <c r="CW24" s="121"/>
      <c r="CX24" s="122" t="e">
        <f>+(CT24+CV24)/CT21</f>
        <v>#DIV/0!</v>
      </c>
      <c r="CY24" s="122"/>
      <c r="CZ24" s="115">
        <f>+CZ17+DC17</f>
        <v>0</v>
      </c>
      <c r="DA24" s="121"/>
      <c r="DB24" s="115">
        <f>+DA17+DD17</f>
        <v>0</v>
      </c>
      <c r="DC24" s="121"/>
      <c r="DD24" s="122" t="e">
        <f>+(CZ24+DB24)/CZ21</f>
        <v>#DIV/0!</v>
      </c>
      <c r="DE24" s="122"/>
      <c r="DF24" s="115">
        <f>+DF17+DI17</f>
        <v>0</v>
      </c>
      <c r="DG24" s="121"/>
      <c r="DH24" s="115">
        <f>+DG17+DJ17</f>
        <v>0</v>
      </c>
      <c r="DI24" s="121"/>
      <c r="DJ24" s="122" t="e">
        <f>+(DF24+DH24)/DF21</f>
        <v>#DIV/0!</v>
      </c>
      <c r="DK24" s="122"/>
      <c r="DL24" s="115">
        <f>+DL17+DO17</f>
        <v>0</v>
      </c>
      <c r="DM24" s="121"/>
      <c r="DN24" s="115">
        <f>+DM17+DP17</f>
        <v>0</v>
      </c>
      <c r="DO24" s="121"/>
      <c r="DP24" s="122" t="e">
        <f>+(DL24+DN24)/DL21</f>
        <v>#DIV/0!</v>
      </c>
      <c r="DQ24" s="122"/>
      <c r="DR24" s="115">
        <f>+DR17+DU17</f>
        <v>0</v>
      </c>
      <c r="DS24" s="121"/>
      <c r="DT24" s="115">
        <f>+DS17+DV17</f>
        <v>0</v>
      </c>
      <c r="DU24" s="121"/>
      <c r="DV24" s="122" t="e">
        <f>+(DR24+DT24)/DR21</f>
        <v>#DIV/0!</v>
      </c>
      <c r="DW24" s="122"/>
      <c r="DX24" s="115">
        <f>+DX17+EA17</f>
        <v>0</v>
      </c>
      <c r="DY24" s="121"/>
      <c r="DZ24" s="115">
        <f>+DY17+EB17</f>
        <v>0</v>
      </c>
      <c r="EA24" s="121"/>
      <c r="EB24" s="122" t="e">
        <f>+(DX24+DZ24)/DX21</f>
        <v>#DIV/0!</v>
      </c>
      <c r="EC24" s="122"/>
      <c r="ED24" s="115">
        <f>+ED17+EG17</f>
        <v>0</v>
      </c>
      <c r="EE24" s="121"/>
      <c r="EF24" s="115">
        <f>+EE17+EH17</f>
        <v>0</v>
      </c>
      <c r="EG24" s="121"/>
      <c r="EH24" s="122" t="e">
        <f>+(ED24+EF24)/ED21</f>
        <v>#DIV/0!</v>
      </c>
      <c r="EI24" s="122"/>
      <c r="EJ24" s="115">
        <f>+EJ17+EM17</f>
        <v>0</v>
      </c>
      <c r="EK24" s="121"/>
      <c r="EL24" s="115">
        <f>+EK17+EN17</f>
        <v>0</v>
      </c>
      <c r="EM24" s="121"/>
      <c r="EN24" s="122" t="e">
        <f>+(EJ24+EL24)/EJ21</f>
        <v>#DIV/0!</v>
      </c>
      <c r="EO24" s="122"/>
      <c r="EP24" s="115">
        <f>+EP17+ES17</f>
        <v>0</v>
      </c>
      <c r="EQ24" s="121"/>
      <c r="ER24" s="115">
        <f>+EQ17+ET17</f>
        <v>0</v>
      </c>
      <c r="ES24" s="121"/>
      <c r="ET24" s="122" t="e">
        <f>+(EP24+ER24)/EP21</f>
        <v>#DIV/0!</v>
      </c>
      <c r="EU24" s="122"/>
      <c r="EV24" s="115">
        <f>+EV17+EY17</f>
        <v>0</v>
      </c>
      <c r="EW24" s="121"/>
      <c r="EX24" s="115">
        <f>+EW17+EZ17</f>
        <v>0</v>
      </c>
      <c r="EY24" s="121"/>
      <c r="EZ24" s="122" t="e">
        <f>+(EV24+EX24)/EV21</f>
        <v>#DIV/0!</v>
      </c>
      <c r="FA24" s="122"/>
      <c r="FB24" s="115">
        <f>+FB17+FE17</f>
        <v>0</v>
      </c>
      <c r="FC24" s="121"/>
      <c r="FD24" s="115">
        <f>+FC17+FF17</f>
        <v>0</v>
      </c>
      <c r="FE24" s="121"/>
      <c r="FF24" s="122" t="e">
        <f>+(FB24+FD24)/FB21</f>
        <v>#DIV/0!</v>
      </c>
      <c r="FG24" s="122"/>
      <c r="FH24" s="115">
        <f>+FH17+FK17</f>
        <v>0</v>
      </c>
      <c r="FI24" s="121"/>
      <c r="FJ24" s="115">
        <f>+FI17+FL17</f>
        <v>0</v>
      </c>
      <c r="FK24" s="121"/>
      <c r="FL24" s="122" t="e">
        <f>+(FH24+FJ24)/FH21</f>
        <v>#DIV/0!</v>
      </c>
      <c r="FM24" s="122"/>
      <c r="FN24" s="115">
        <f>+FN17+FQ17</f>
        <v>0</v>
      </c>
      <c r="FO24" s="121"/>
      <c r="FP24" s="115">
        <f>+FO17+FR17</f>
        <v>0</v>
      </c>
      <c r="FQ24" s="121"/>
      <c r="FR24" s="122" t="e">
        <f>+(FN24+FP24)/FN21</f>
        <v>#DIV/0!</v>
      </c>
      <c r="FS24" s="122"/>
    </row>
    <row r="25" spans="1:184" s="3" customFormat="1" ht="24.95" customHeight="1">
      <c r="A25" s="19" t="s">
        <v>5</v>
      </c>
      <c r="B25" s="116">
        <f>+B18+E18</f>
        <v>0</v>
      </c>
      <c r="C25" s="123"/>
      <c r="D25" s="123"/>
      <c r="E25" s="123"/>
      <c r="F25" s="122">
        <f>+B25/B21</f>
        <v>0</v>
      </c>
      <c r="G25" s="122"/>
      <c r="H25" s="123">
        <f>+H18+K18</f>
        <v>0</v>
      </c>
      <c r="I25" s="123"/>
      <c r="J25" s="123"/>
      <c r="K25" s="123"/>
      <c r="L25" s="122">
        <f>+H25/H21</f>
        <v>0</v>
      </c>
      <c r="M25" s="122"/>
      <c r="N25" s="123">
        <f>+N18+Q18</f>
        <v>9</v>
      </c>
      <c r="O25" s="123"/>
      <c r="P25" s="123"/>
      <c r="Q25" s="123"/>
      <c r="R25" s="122">
        <f>+N25/N21</f>
        <v>8.4985835694051E-3</v>
      </c>
      <c r="S25" s="122"/>
      <c r="T25" s="123">
        <f>+T18+W18</f>
        <v>4</v>
      </c>
      <c r="U25" s="123"/>
      <c r="V25" s="123"/>
      <c r="W25" s="123"/>
      <c r="X25" s="122">
        <f>+T25/T21</f>
        <v>3.4305317324185248E-3</v>
      </c>
      <c r="Y25" s="122"/>
      <c r="Z25" s="123">
        <f>+Z18+AC18</f>
        <v>6</v>
      </c>
      <c r="AA25" s="123"/>
      <c r="AB25" s="123"/>
      <c r="AC25" s="123"/>
      <c r="AD25" s="122">
        <f>+Z25/Z21</f>
        <v>4.9586776859504135E-3</v>
      </c>
      <c r="AE25" s="122"/>
      <c r="AF25" s="123">
        <f>+AF18+AI18</f>
        <v>10</v>
      </c>
      <c r="AG25" s="123"/>
      <c r="AH25" s="123"/>
      <c r="AI25" s="123"/>
      <c r="AJ25" s="122">
        <f>+AF25/AF21</f>
        <v>8.0840743734842367E-3</v>
      </c>
      <c r="AK25" s="122"/>
      <c r="AL25" s="123">
        <f>+AL18+AO18</f>
        <v>12</v>
      </c>
      <c r="AM25" s="123"/>
      <c r="AN25" s="123"/>
      <c r="AO25" s="123"/>
      <c r="AP25" s="122">
        <f>+AL25/AL21</f>
        <v>9.6930533117932146E-3</v>
      </c>
      <c r="AQ25" s="122"/>
      <c r="AR25" s="123">
        <f>+AR18+AU18</f>
        <v>6</v>
      </c>
      <c r="AS25" s="123"/>
      <c r="AT25" s="123"/>
      <c r="AU25" s="123"/>
      <c r="AV25" s="122">
        <f>+AR25/AR21</f>
        <v>5.1150895140664966E-3</v>
      </c>
      <c r="AW25" s="122"/>
      <c r="AX25" s="123">
        <f>+AX18+BA18</f>
        <v>5</v>
      </c>
      <c r="AY25" s="123"/>
      <c r="AZ25" s="123"/>
      <c r="BA25" s="123"/>
      <c r="BB25" s="122">
        <f>+AX25/AX21</f>
        <v>4.0551500405515001E-3</v>
      </c>
      <c r="BC25" s="122"/>
      <c r="BD25" s="123">
        <f>+BD18+BG18</f>
        <v>6</v>
      </c>
      <c r="BE25" s="123"/>
      <c r="BF25" s="123"/>
      <c r="BG25" s="123"/>
      <c r="BH25" s="122">
        <f>+BD25/BD21</f>
        <v>4.8543689320388345E-3</v>
      </c>
      <c r="BI25" s="122"/>
      <c r="BJ25" s="123">
        <f>+BJ18+BM18</f>
        <v>4</v>
      </c>
      <c r="BK25" s="123"/>
      <c r="BL25" s="123"/>
      <c r="BM25" s="123"/>
      <c r="BN25" s="122">
        <f>+BJ25/BJ21</f>
        <v>3.2362459546925568E-3</v>
      </c>
      <c r="BO25" s="122"/>
      <c r="BP25" s="123">
        <f>+BP18+BS18</f>
        <v>7</v>
      </c>
      <c r="BQ25" s="123"/>
      <c r="BR25" s="123"/>
      <c r="BS25" s="123"/>
      <c r="BT25" s="122">
        <f>+BP25/BP21</f>
        <v>5.6542810985460417E-3</v>
      </c>
      <c r="BU25" s="122"/>
      <c r="BV25" s="123">
        <f>+BV18+BY18</f>
        <v>0</v>
      </c>
      <c r="BW25" s="123"/>
      <c r="BX25" s="123"/>
      <c r="BY25" s="123"/>
      <c r="BZ25" s="122">
        <f>+BV25/BV21</f>
        <v>0</v>
      </c>
      <c r="CA25" s="122"/>
      <c r="CB25" s="123">
        <f>+CB18+CE18</f>
        <v>2</v>
      </c>
      <c r="CC25" s="123"/>
      <c r="CD25" s="123"/>
      <c r="CE25" s="123"/>
      <c r="CF25" s="122">
        <f>+CB25/CB21</f>
        <v>1.6207455429497568E-3</v>
      </c>
      <c r="CG25" s="122"/>
      <c r="CH25" s="123">
        <f>+CH18+CK18</f>
        <v>2</v>
      </c>
      <c r="CI25" s="123"/>
      <c r="CJ25" s="123"/>
      <c r="CK25" s="123"/>
      <c r="CL25" s="122">
        <f>+CH25/CH21</f>
        <v>3.4904013961605585E-3</v>
      </c>
      <c r="CM25" s="172"/>
      <c r="CN25" s="116">
        <f>+CN18+CQ18</f>
        <v>0</v>
      </c>
      <c r="CO25" s="123"/>
      <c r="CP25" s="123"/>
      <c r="CQ25" s="123"/>
      <c r="CR25" s="122" t="e">
        <f>+CN25/CN21</f>
        <v>#DIV/0!</v>
      </c>
      <c r="CS25" s="122"/>
      <c r="CT25" s="123">
        <f>+CT18+CW18</f>
        <v>0</v>
      </c>
      <c r="CU25" s="123"/>
      <c r="CV25" s="123"/>
      <c r="CW25" s="123"/>
      <c r="CX25" s="122" t="e">
        <f>+CT25/CT21</f>
        <v>#DIV/0!</v>
      </c>
      <c r="CY25" s="122"/>
      <c r="CZ25" s="123">
        <f>+CZ18+DC18</f>
        <v>0</v>
      </c>
      <c r="DA25" s="123"/>
      <c r="DB25" s="123"/>
      <c r="DC25" s="123"/>
      <c r="DD25" s="122" t="e">
        <f>+CZ25/CZ21</f>
        <v>#DIV/0!</v>
      </c>
      <c r="DE25" s="122"/>
      <c r="DF25" s="123">
        <f>+DF18+DI18</f>
        <v>0</v>
      </c>
      <c r="DG25" s="123"/>
      <c r="DH25" s="123"/>
      <c r="DI25" s="123"/>
      <c r="DJ25" s="122" t="e">
        <f>+DF25/DF21</f>
        <v>#DIV/0!</v>
      </c>
      <c r="DK25" s="122"/>
      <c r="DL25" s="123">
        <f>+DL18+DO18</f>
        <v>0</v>
      </c>
      <c r="DM25" s="123"/>
      <c r="DN25" s="123"/>
      <c r="DO25" s="123"/>
      <c r="DP25" s="122" t="e">
        <f>+DL25/DL21</f>
        <v>#DIV/0!</v>
      </c>
      <c r="DQ25" s="122"/>
      <c r="DR25" s="123">
        <f>+DR18+DU18</f>
        <v>0</v>
      </c>
      <c r="DS25" s="123"/>
      <c r="DT25" s="123"/>
      <c r="DU25" s="123"/>
      <c r="DV25" s="122" t="e">
        <f>+DR25/DR21</f>
        <v>#DIV/0!</v>
      </c>
      <c r="DW25" s="122"/>
      <c r="DX25" s="123">
        <f>+DX18+EA18</f>
        <v>0</v>
      </c>
      <c r="DY25" s="123"/>
      <c r="DZ25" s="123"/>
      <c r="EA25" s="123"/>
      <c r="EB25" s="122" t="e">
        <f>+DX25/DX21</f>
        <v>#DIV/0!</v>
      </c>
      <c r="EC25" s="122"/>
      <c r="ED25" s="123">
        <f>+ED18+EG18</f>
        <v>0</v>
      </c>
      <c r="EE25" s="123"/>
      <c r="EF25" s="123"/>
      <c r="EG25" s="123"/>
      <c r="EH25" s="122" t="e">
        <f>+ED25/ED21</f>
        <v>#DIV/0!</v>
      </c>
      <c r="EI25" s="122"/>
      <c r="EJ25" s="123">
        <f>+EJ18+EM18</f>
        <v>0</v>
      </c>
      <c r="EK25" s="123"/>
      <c r="EL25" s="123"/>
      <c r="EM25" s="123"/>
      <c r="EN25" s="122" t="e">
        <f>+EJ25/EJ21</f>
        <v>#DIV/0!</v>
      </c>
      <c r="EO25" s="122"/>
      <c r="EP25" s="123">
        <f>+EP18+ES18</f>
        <v>0</v>
      </c>
      <c r="EQ25" s="123"/>
      <c r="ER25" s="123"/>
      <c r="ES25" s="123"/>
      <c r="ET25" s="122" t="e">
        <f>+EP25/EP21</f>
        <v>#DIV/0!</v>
      </c>
      <c r="EU25" s="122"/>
      <c r="EV25" s="123">
        <f>+EV18+EY18</f>
        <v>0</v>
      </c>
      <c r="EW25" s="123"/>
      <c r="EX25" s="123"/>
      <c r="EY25" s="123"/>
      <c r="EZ25" s="122" t="e">
        <f>+EV25/EV21</f>
        <v>#DIV/0!</v>
      </c>
      <c r="FA25" s="122"/>
      <c r="FB25" s="123">
        <f>+FB18+FE18</f>
        <v>0</v>
      </c>
      <c r="FC25" s="123"/>
      <c r="FD25" s="123"/>
      <c r="FE25" s="123"/>
      <c r="FF25" s="122" t="e">
        <f>+FB25/FB21</f>
        <v>#DIV/0!</v>
      </c>
      <c r="FG25" s="122"/>
      <c r="FH25" s="123">
        <f>+FH18+FK18</f>
        <v>0</v>
      </c>
      <c r="FI25" s="123"/>
      <c r="FJ25" s="123"/>
      <c r="FK25" s="123"/>
      <c r="FL25" s="122" t="e">
        <f>+FH25/FH21</f>
        <v>#DIV/0!</v>
      </c>
      <c r="FM25" s="122"/>
      <c r="FN25" s="123">
        <f>+FN18+FQ18</f>
        <v>0</v>
      </c>
      <c r="FO25" s="123"/>
      <c r="FP25" s="123"/>
      <c r="FQ25" s="123"/>
      <c r="FR25" s="122" t="e">
        <f>+FN25/FN21</f>
        <v>#DIV/0!</v>
      </c>
      <c r="FS25" s="122"/>
    </row>
    <row r="26" spans="1:184" s="3" customFormat="1" ht="24.95" customHeight="1" thickBot="1">
      <c r="A26" s="20" t="s">
        <v>7</v>
      </c>
      <c r="B26" s="170">
        <f>+B20+E20</f>
        <v>0</v>
      </c>
      <c r="C26" s="124"/>
      <c r="D26" s="124"/>
      <c r="E26" s="124"/>
      <c r="F26" s="125">
        <f>+B26/B21</f>
        <v>0</v>
      </c>
      <c r="G26" s="125"/>
      <c r="H26" s="124">
        <f>+H20+K20</f>
        <v>0</v>
      </c>
      <c r="I26" s="124"/>
      <c r="J26" s="124"/>
      <c r="K26" s="124"/>
      <c r="L26" s="125">
        <f>+H26/H21</f>
        <v>0</v>
      </c>
      <c r="M26" s="125"/>
      <c r="N26" s="124">
        <f>+N20+Q20</f>
        <v>0</v>
      </c>
      <c r="O26" s="124"/>
      <c r="P26" s="124"/>
      <c r="Q26" s="124"/>
      <c r="R26" s="125">
        <f>+N26/N21</f>
        <v>0</v>
      </c>
      <c r="S26" s="125"/>
      <c r="T26" s="124">
        <f>+T20+W20</f>
        <v>0</v>
      </c>
      <c r="U26" s="124"/>
      <c r="V26" s="124"/>
      <c r="W26" s="124"/>
      <c r="X26" s="125">
        <f>+T26/T21</f>
        <v>0</v>
      </c>
      <c r="Y26" s="125"/>
      <c r="Z26" s="124">
        <f>+Z20+AC20</f>
        <v>7</v>
      </c>
      <c r="AA26" s="124"/>
      <c r="AB26" s="124"/>
      <c r="AC26" s="124"/>
      <c r="AD26" s="125">
        <f>+Z26/Z21</f>
        <v>5.7851239669421484E-3</v>
      </c>
      <c r="AE26" s="125"/>
      <c r="AF26" s="124">
        <f>+AF20+AI20</f>
        <v>4</v>
      </c>
      <c r="AG26" s="124"/>
      <c r="AH26" s="124"/>
      <c r="AI26" s="124"/>
      <c r="AJ26" s="125">
        <f>+AF26/AF21</f>
        <v>3.2336297493936943E-3</v>
      </c>
      <c r="AK26" s="125"/>
      <c r="AL26" s="124">
        <f>+AL20+AO20</f>
        <v>1</v>
      </c>
      <c r="AM26" s="124"/>
      <c r="AN26" s="124"/>
      <c r="AO26" s="124"/>
      <c r="AP26" s="125">
        <f>+AL26/AL21</f>
        <v>8.0775444264943462E-4</v>
      </c>
      <c r="AQ26" s="125"/>
      <c r="AR26" s="124">
        <f>+AR20+AU20</f>
        <v>0</v>
      </c>
      <c r="AS26" s="124"/>
      <c r="AT26" s="124"/>
      <c r="AU26" s="124"/>
      <c r="AV26" s="125">
        <f>+AR26/AR21</f>
        <v>0</v>
      </c>
      <c r="AW26" s="125"/>
      <c r="AX26" s="124">
        <f>+AX20+BA20</f>
        <v>0</v>
      </c>
      <c r="AY26" s="124"/>
      <c r="AZ26" s="124"/>
      <c r="BA26" s="124"/>
      <c r="BB26" s="125">
        <f>+AX26/AX21</f>
        <v>0</v>
      </c>
      <c r="BC26" s="125"/>
      <c r="BD26" s="124">
        <f>+BD20+BG20</f>
        <v>0</v>
      </c>
      <c r="BE26" s="124"/>
      <c r="BF26" s="124"/>
      <c r="BG26" s="124"/>
      <c r="BH26" s="125">
        <f>+BD26/BD21</f>
        <v>0</v>
      </c>
      <c r="BI26" s="125"/>
      <c r="BJ26" s="124">
        <f>+BJ20+BM20</f>
        <v>10</v>
      </c>
      <c r="BK26" s="124"/>
      <c r="BL26" s="124"/>
      <c r="BM26" s="124"/>
      <c r="BN26" s="125">
        <f>+BJ26/BJ21</f>
        <v>8.0906148867313909E-3</v>
      </c>
      <c r="BO26" s="125"/>
      <c r="BP26" s="124">
        <f>+BP20+BS20</f>
        <v>0</v>
      </c>
      <c r="BQ26" s="124"/>
      <c r="BR26" s="124"/>
      <c r="BS26" s="124"/>
      <c r="BT26" s="125">
        <f>+BP26/BP21</f>
        <v>0</v>
      </c>
      <c r="BU26" s="125"/>
      <c r="BV26" s="124">
        <f>+BV20+BY20</f>
        <v>0</v>
      </c>
      <c r="BW26" s="124"/>
      <c r="BX26" s="124"/>
      <c r="BY26" s="124"/>
      <c r="BZ26" s="125">
        <f>+BV26/BV21</f>
        <v>0</v>
      </c>
      <c r="CA26" s="125"/>
      <c r="CB26" s="124">
        <f>+CB20+CE20</f>
        <v>2</v>
      </c>
      <c r="CC26" s="124"/>
      <c r="CD26" s="124"/>
      <c r="CE26" s="124"/>
      <c r="CF26" s="125">
        <f>+CB26/CB21</f>
        <v>1.6207455429497568E-3</v>
      </c>
      <c r="CG26" s="125"/>
      <c r="CH26" s="124">
        <f>+CH20+CK20</f>
        <v>0</v>
      </c>
      <c r="CI26" s="124"/>
      <c r="CJ26" s="124"/>
      <c r="CK26" s="124"/>
      <c r="CL26" s="125">
        <f>+CH26/CH21</f>
        <v>0</v>
      </c>
      <c r="CM26" s="174"/>
      <c r="CN26" s="116">
        <f>+CN20+CQ20</f>
        <v>0</v>
      </c>
      <c r="CO26" s="123"/>
      <c r="CP26" s="123"/>
      <c r="CQ26" s="123"/>
      <c r="CR26" s="122" t="e">
        <f>+CN26/CN21</f>
        <v>#DIV/0!</v>
      </c>
      <c r="CS26" s="122"/>
      <c r="CT26" s="123">
        <f>+CT20+CW20</f>
        <v>0</v>
      </c>
      <c r="CU26" s="123"/>
      <c r="CV26" s="123"/>
      <c r="CW26" s="123"/>
      <c r="CX26" s="122" t="e">
        <f>+CT26/CT21</f>
        <v>#DIV/0!</v>
      </c>
      <c r="CY26" s="122"/>
      <c r="CZ26" s="123">
        <f>+CZ20+DC20</f>
        <v>0</v>
      </c>
      <c r="DA26" s="123"/>
      <c r="DB26" s="123"/>
      <c r="DC26" s="123"/>
      <c r="DD26" s="122" t="e">
        <f>+CZ26/CZ21</f>
        <v>#DIV/0!</v>
      </c>
      <c r="DE26" s="122"/>
      <c r="DF26" s="123">
        <f>+DF20+DI20</f>
        <v>0</v>
      </c>
      <c r="DG26" s="123"/>
      <c r="DH26" s="123"/>
      <c r="DI26" s="123"/>
      <c r="DJ26" s="122" t="e">
        <f>+DF26/DF21</f>
        <v>#DIV/0!</v>
      </c>
      <c r="DK26" s="122"/>
      <c r="DL26" s="123">
        <f>+DL20+DO20</f>
        <v>0</v>
      </c>
      <c r="DM26" s="123"/>
      <c r="DN26" s="123"/>
      <c r="DO26" s="123"/>
      <c r="DP26" s="122" t="e">
        <f>+DL26/DL21</f>
        <v>#DIV/0!</v>
      </c>
      <c r="DQ26" s="122"/>
      <c r="DR26" s="123">
        <f>+DR20+DU20</f>
        <v>0</v>
      </c>
      <c r="DS26" s="123"/>
      <c r="DT26" s="123"/>
      <c r="DU26" s="123"/>
      <c r="DV26" s="122" t="e">
        <f>+DR26/DR21</f>
        <v>#DIV/0!</v>
      </c>
      <c r="DW26" s="122"/>
      <c r="DX26" s="123">
        <f>+DX20+EA20</f>
        <v>0</v>
      </c>
      <c r="DY26" s="123"/>
      <c r="DZ26" s="123"/>
      <c r="EA26" s="123"/>
      <c r="EB26" s="122" t="e">
        <f>+DX26/DX21</f>
        <v>#DIV/0!</v>
      </c>
      <c r="EC26" s="122"/>
      <c r="ED26" s="123">
        <f>+ED20+EG20</f>
        <v>0</v>
      </c>
      <c r="EE26" s="123"/>
      <c r="EF26" s="123"/>
      <c r="EG26" s="123"/>
      <c r="EH26" s="122" t="e">
        <f>+ED26/ED21</f>
        <v>#DIV/0!</v>
      </c>
      <c r="EI26" s="122"/>
      <c r="EJ26" s="123">
        <f>+EJ20+EM20</f>
        <v>0</v>
      </c>
      <c r="EK26" s="123"/>
      <c r="EL26" s="123"/>
      <c r="EM26" s="123"/>
      <c r="EN26" s="122" t="e">
        <f>+EJ26/EJ21</f>
        <v>#DIV/0!</v>
      </c>
      <c r="EO26" s="122"/>
      <c r="EP26" s="123">
        <f>+EP20+ES20</f>
        <v>0</v>
      </c>
      <c r="EQ26" s="123"/>
      <c r="ER26" s="123"/>
      <c r="ES26" s="123"/>
      <c r="ET26" s="122" t="e">
        <f>+EP26/EP21</f>
        <v>#DIV/0!</v>
      </c>
      <c r="EU26" s="122"/>
      <c r="EV26" s="123">
        <f>+EV20+EY20</f>
        <v>0</v>
      </c>
      <c r="EW26" s="123"/>
      <c r="EX26" s="123"/>
      <c r="EY26" s="123"/>
      <c r="EZ26" s="122" t="e">
        <f>+EV26/EV21</f>
        <v>#DIV/0!</v>
      </c>
      <c r="FA26" s="122"/>
      <c r="FB26" s="123">
        <f>+FB20+FE20</f>
        <v>0</v>
      </c>
      <c r="FC26" s="123"/>
      <c r="FD26" s="123"/>
      <c r="FE26" s="123"/>
      <c r="FF26" s="122" t="e">
        <f>+FB26/FB21</f>
        <v>#DIV/0!</v>
      </c>
      <c r="FG26" s="122"/>
      <c r="FH26" s="123">
        <f>+FH20+FK20</f>
        <v>0</v>
      </c>
      <c r="FI26" s="123"/>
      <c r="FJ26" s="123"/>
      <c r="FK26" s="123"/>
      <c r="FL26" s="122" t="e">
        <f>+FH26/FH21</f>
        <v>#DIV/0!</v>
      </c>
      <c r="FM26" s="122"/>
      <c r="FN26" s="123">
        <f>+FN20+FQ20</f>
        <v>0</v>
      </c>
      <c r="FO26" s="123"/>
      <c r="FP26" s="123"/>
      <c r="FQ26" s="123"/>
      <c r="FR26" s="122" t="e">
        <f>+FN26/FN21</f>
        <v>#DIV/0!</v>
      </c>
      <c r="FS26" s="122"/>
    </row>
  </sheetData>
  <mergeCells count="1049">
    <mergeCell ref="DX4:EC4"/>
    <mergeCell ref="EM12:EO12"/>
    <mergeCell ref="ED13:EF13"/>
    <mergeCell ref="EG13:EI13"/>
    <mergeCell ref="EJ13:EL13"/>
    <mergeCell ref="EM13:EO13"/>
    <mergeCell ref="ED14:EF14"/>
    <mergeCell ref="EG14:EI14"/>
    <mergeCell ref="EJ14:EL14"/>
    <mergeCell ref="EN25:EO25"/>
    <mergeCell ref="EF21:EG21"/>
    <mergeCell ref="EH21:EI21"/>
    <mergeCell ref="EJ21:EK21"/>
    <mergeCell ref="EL21:EM21"/>
    <mergeCell ref="EN21:EO21"/>
    <mergeCell ref="EF22:EG22"/>
    <mergeCell ref="EL23:EM23"/>
    <mergeCell ref="EN23:EO23"/>
    <mergeCell ref="EH24:EI24"/>
    <mergeCell ref="EN24:EO24"/>
    <mergeCell ref="ED24:EE24"/>
    <mergeCell ref="EF24:EG24"/>
    <mergeCell ref="EJ22:EK22"/>
    <mergeCell ref="ED12:EF12"/>
    <mergeCell ref="EG12:EI12"/>
    <mergeCell ref="EJ12:EL12"/>
    <mergeCell ref="EG18:EH18"/>
    <mergeCell ref="EJ18:EK18"/>
    <mergeCell ref="EM14:EO14"/>
    <mergeCell ref="ED16:EF16"/>
    <mergeCell ref="EG16:EI16"/>
    <mergeCell ref="EJ16:EL16"/>
    <mergeCell ref="FU1:FV1"/>
    <mergeCell ref="FT2:FT3"/>
    <mergeCell ref="A5:A6"/>
    <mergeCell ref="FT4:FV5"/>
    <mergeCell ref="FT16:FV16"/>
    <mergeCell ref="FT18:FU18"/>
    <mergeCell ref="FT19:FV19"/>
    <mergeCell ref="FT20:FU20"/>
    <mergeCell ref="FT11:FV11"/>
    <mergeCell ref="FT12:FV12"/>
    <mergeCell ref="FT13:FV13"/>
    <mergeCell ref="FT14:FV14"/>
    <mergeCell ref="FT15:FV15"/>
    <mergeCell ref="EM20:EN20"/>
    <mergeCell ref="ED15:EF15"/>
    <mergeCell ref="EG15:EI15"/>
    <mergeCell ref="EJ15:EL15"/>
    <mergeCell ref="EM15:EO15"/>
    <mergeCell ref="ED4:EI4"/>
    <mergeCell ref="EJ4:EO4"/>
    <mergeCell ref="ED11:EF11"/>
    <mergeCell ref="EG11:EI11"/>
    <mergeCell ref="EJ11:EL11"/>
    <mergeCell ref="EM11:EO11"/>
    <mergeCell ref="EM18:EN18"/>
    <mergeCell ref="ED19:EF19"/>
    <mergeCell ref="EG19:EI19"/>
    <mergeCell ref="EJ19:EL19"/>
    <mergeCell ref="EM19:EO19"/>
    <mergeCell ref="ED20:EE20"/>
    <mergeCell ref="EG20:EH20"/>
    <mergeCell ref="EJ20:EK20"/>
    <mergeCell ref="DX26:EA26"/>
    <mergeCell ref="EB26:EC26"/>
    <mergeCell ref="DX23:DY23"/>
    <mergeCell ref="DZ23:EA23"/>
    <mergeCell ref="EB23:EC23"/>
    <mergeCell ref="DX21:DY21"/>
    <mergeCell ref="DZ21:EA21"/>
    <mergeCell ref="EB21:EC21"/>
    <mergeCell ref="ED21:EE21"/>
    <mergeCell ref="ED22:EE22"/>
    <mergeCell ref="ED26:EG26"/>
    <mergeCell ref="ED25:EG25"/>
    <mergeCell ref="EH26:EI26"/>
    <mergeCell ref="EJ26:EM26"/>
    <mergeCell ref="EN26:EO26"/>
    <mergeCell ref="ED23:EE23"/>
    <mergeCell ref="EH25:EI25"/>
    <mergeCell ref="EJ25:EM25"/>
    <mergeCell ref="EJ24:EK24"/>
    <mergeCell ref="EL24:EM24"/>
    <mergeCell ref="EH22:EI22"/>
    <mergeCell ref="EJ23:EK23"/>
    <mergeCell ref="EF23:EG23"/>
    <mergeCell ref="EH23:EI23"/>
    <mergeCell ref="EL22:EM22"/>
    <mergeCell ref="EN22:EO22"/>
    <mergeCell ref="DX25:EA25"/>
    <mergeCell ref="EB25:EC25"/>
    <mergeCell ref="DR24:DS24"/>
    <mergeCell ref="DT24:DU24"/>
    <mergeCell ref="DX24:DY24"/>
    <mergeCell ref="DZ24:EA24"/>
    <mergeCell ref="DR22:DS22"/>
    <mergeCell ref="DT22:DU22"/>
    <mergeCell ref="DV22:DW22"/>
    <mergeCell ref="DX22:DY22"/>
    <mergeCell ref="DZ22:EA22"/>
    <mergeCell ref="EB22:EC22"/>
    <mergeCell ref="DX18:DY18"/>
    <mergeCell ref="EA18:EB18"/>
    <mergeCell ref="DR19:DT19"/>
    <mergeCell ref="DX20:DY20"/>
    <mergeCell ref="EA20:EB20"/>
    <mergeCell ref="DV24:DW24"/>
    <mergeCell ref="EB24:EC24"/>
    <mergeCell ref="EA15:EC15"/>
    <mergeCell ref="DR16:DT16"/>
    <mergeCell ref="DU16:DW16"/>
    <mergeCell ref="DX16:DZ16"/>
    <mergeCell ref="EA16:EC16"/>
    <mergeCell ref="DX12:DZ12"/>
    <mergeCell ref="EA12:EC12"/>
    <mergeCell ref="DR13:DT13"/>
    <mergeCell ref="DU13:DW13"/>
    <mergeCell ref="DX13:DZ13"/>
    <mergeCell ref="EA13:EC13"/>
    <mergeCell ref="DR14:DT14"/>
    <mergeCell ref="DU14:DW14"/>
    <mergeCell ref="DX14:DZ14"/>
    <mergeCell ref="EA14:EC14"/>
    <mergeCell ref="DX19:DZ19"/>
    <mergeCell ref="EA19:EC19"/>
    <mergeCell ref="DR4:DW4"/>
    <mergeCell ref="DR12:DT12"/>
    <mergeCell ref="DU12:DW12"/>
    <mergeCell ref="DR15:DT15"/>
    <mergeCell ref="DU15:DW15"/>
    <mergeCell ref="DR18:DS18"/>
    <mergeCell ref="DU18:DV18"/>
    <mergeCell ref="DR21:DS21"/>
    <mergeCell ref="DT21:DU21"/>
    <mergeCell ref="DV21:DW21"/>
    <mergeCell ref="DR23:DS23"/>
    <mergeCell ref="DT23:DU23"/>
    <mergeCell ref="DV23:DW23"/>
    <mergeCell ref="DR26:DU26"/>
    <mergeCell ref="DV26:DW26"/>
    <mergeCell ref="DF23:DG23"/>
    <mergeCell ref="DJ24:DK24"/>
    <mergeCell ref="DU19:DW19"/>
    <mergeCell ref="DR20:DS20"/>
    <mergeCell ref="DR25:DU25"/>
    <mergeCell ref="DV25:DW25"/>
    <mergeCell ref="DN22:DO22"/>
    <mergeCell ref="DP22:DQ22"/>
    <mergeCell ref="DH23:DI23"/>
    <mergeCell ref="DJ23:DK23"/>
    <mergeCell ref="DL23:DM23"/>
    <mergeCell ref="DN23:DO23"/>
    <mergeCell ref="DP23:DQ23"/>
    <mergeCell ref="DU20:DV20"/>
    <mergeCell ref="DR11:DT11"/>
    <mergeCell ref="DL18:DM18"/>
    <mergeCell ref="DO18:DP18"/>
    <mergeCell ref="DL16:DN16"/>
    <mergeCell ref="DO16:DQ16"/>
    <mergeCell ref="DC11:DE11"/>
    <mergeCell ref="CZ16:DB16"/>
    <mergeCell ref="DC16:DE16"/>
    <mergeCell ref="CZ12:DB12"/>
    <mergeCell ref="DC12:DE12"/>
    <mergeCell ref="DC13:DE13"/>
    <mergeCell ref="DF13:DH13"/>
    <mergeCell ref="DI13:DK13"/>
    <mergeCell ref="DL13:DN13"/>
    <mergeCell ref="DO13:DQ13"/>
    <mergeCell ref="CZ13:DB13"/>
    <mergeCell ref="DF26:DI26"/>
    <mergeCell ref="DJ26:DK26"/>
    <mergeCell ref="DL26:DO26"/>
    <mergeCell ref="DP26:DQ26"/>
    <mergeCell ref="DF19:DH19"/>
    <mergeCell ref="DI19:DK19"/>
    <mergeCell ref="DL19:DN19"/>
    <mergeCell ref="DO19:DQ19"/>
    <mergeCell ref="DF16:DH16"/>
    <mergeCell ref="CZ26:DC26"/>
    <mergeCell ref="DD26:DE26"/>
    <mergeCell ref="CZ23:DA23"/>
    <mergeCell ref="DB23:DC23"/>
    <mergeCell ref="DD23:DE23"/>
    <mergeCell ref="CZ21:DA21"/>
    <mergeCell ref="DB21:DC21"/>
    <mergeCell ref="DF25:DI25"/>
    <mergeCell ref="DJ25:DK25"/>
    <mergeCell ref="DL25:DO25"/>
    <mergeCell ref="DP25:DQ25"/>
    <mergeCell ref="DF22:DG22"/>
    <mergeCell ref="DH22:DI22"/>
    <mergeCell ref="DP24:DQ24"/>
    <mergeCell ref="CZ22:DA22"/>
    <mergeCell ref="DB22:DC22"/>
    <mergeCell ref="CZ25:DC25"/>
    <mergeCell ref="DD25:DE25"/>
    <mergeCell ref="DF24:DG24"/>
    <mergeCell ref="DH24:DI24"/>
    <mergeCell ref="DL22:DM22"/>
    <mergeCell ref="DL24:DM24"/>
    <mergeCell ref="DN24:DO24"/>
    <mergeCell ref="DL20:DM20"/>
    <mergeCell ref="DO20:DP20"/>
    <mergeCell ref="DF21:DG21"/>
    <mergeCell ref="DH21:DI21"/>
    <mergeCell ref="DJ21:DK21"/>
    <mergeCell ref="DL21:DM21"/>
    <mergeCell ref="CZ24:DA24"/>
    <mergeCell ref="DB24:DC24"/>
    <mergeCell ref="DI20:DJ20"/>
    <mergeCell ref="DN21:DO21"/>
    <mergeCell ref="DP21:DQ21"/>
    <mergeCell ref="DL4:DQ4"/>
    <mergeCell ref="DF11:DH11"/>
    <mergeCell ref="DI11:DK11"/>
    <mergeCell ref="DL11:DN11"/>
    <mergeCell ref="DO11:DQ11"/>
    <mergeCell ref="DF15:DH15"/>
    <mergeCell ref="DI15:DK15"/>
    <mergeCell ref="DL15:DN15"/>
    <mergeCell ref="DO15:DQ15"/>
    <mergeCell ref="DF12:DH12"/>
    <mergeCell ref="DI12:DK12"/>
    <mergeCell ref="DL12:DN12"/>
    <mergeCell ref="DO12:DQ12"/>
    <mergeCell ref="DF14:DH14"/>
    <mergeCell ref="DI14:DK14"/>
    <mergeCell ref="DL14:DN14"/>
    <mergeCell ref="DO14:DQ14"/>
    <mergeCell ref="DF4:DK4"/>
    <mergeCell ref="DF18:DG18"/>
    <mergeCell ref="DI18:DJ18"/>
    <mergeCell ref="CZ18:DA18"/>
    <mergeCell ref="DC18:DD18"/>
    <mergeCell ref="DJ22:DK22"/>
    <mergeCell ref="CZ19:DB19"/>
    <mergeCell ref="DC19:DE19"/>
    <mergeCell ref="CT20:CU20"/>
    <mergeCell ref="CW20:CX20"/>
    <mergeCell ref="CZ20:DA20"/>
    <mergeCell ref="DC20:DD20"/>
    <mergeCell ref="CT16:CV16"/>
    <mergeCell ref="DD24:DE24"/>
    <mergeCell ref="CT22:CU22"/>
    <mergeCell ref="CT14:CV14"/>
    <mergeCell ref="CW14:CY14"/>
    <mergeCell ref="CZ14:DB14"/>
    <mergeCell ref="DC14:DE14"/>
    <mergeCell ref="DD21:DE21"/>
    <mergeCell ref="DF20:DG20"/>
    <mergeCell ref="DD22:DE22"/>
    <mergeCell ref="DI16:DK16"/>
    <mergeCell ref="CV22:CW22"/>
    <mergeCell ref="CX22:CY22"/>
    <mergeCell ref="CT13:CV13"/>
    <mergeCell ref="CW13:CY13"/>
    <mergeCell ref="CT18:CU18"/>
    <mergeCell ref="CW18:CX18"/>
    <mergeCell ref="CZ4:DE4"/>
    <mergeCell ref="CT11:CV11"/>
    <mergeCell ref="CW11:CY11"/>
    <mergeCell ref="CR24:CS24"/>
    <mergeCell ref="CX24:CY24"/>
    <mergeCell ref="CT25:CW25"/>
    <mergeCell ref="CX25:CY25"/>
    <mergeCell ref="CN25:CQ25"/>
    <mergeCell ref="CR25:CS25"/>
    <mergeCell ref="CN24:CO24"/>
    <mergeCell ref="CP24:CQ24"/>
    <mergeCell ref="CL26:CM26"/>
    <mergeCell ref="CN26:CQ26"/>
    <mergeCell ref="CR26:CS26"/>
    <mergeCell ref="CT23:CU23"/>
    <mergeCell ref="CN4:CS4"/>
    <mergeCell ref="CZ15:DB15"/>
    <mergeCell ref="DC15:DE15"/>
    <mergeCell ref="CT24:CU24"/>
    <mergeCell ref="CN21:CO21"/>
    <mergeCell ref="CP21:CQ21"/>
    <mergeCell ref="CT21:CU21"/>
    <mergeCell ref="CV21:CW21"/>
    <mergeCell ref="CX21:CY21"/>
    <mergeCell ref="CV24:CW24"/>
    <mergeCell ref="CV23:CW23"/>
    <mergeCell ref="CX23:CY23"/>
    <mergeCell ref="CH26:CK26"/>
    <mergeCell ref="CQ11:CS11"/>
    <mergeCell ref="CN12:CP12"/>
    <mergeCell ref="CQ12:CS12"/>
    <mergeCell ref="CN13:CP13"/>
    <mergeCell ref="CQ13:CS13"/>
    <mergeCell ref="CN14:CP14"/>
    <mergeCell ref="CQ14:CS14"/>
    <mergeCell ref="CN15:CP15"/>
    <mergeCell ref="CQ15:CS15"/>
    <mergeCell ref="CN16:CP16"/>
    <mergeCell ref="CQ16:CS16"/>
    <mergeCell ref="CT4:CY4"/>
    <mergeCell ref="CT12:CV12"/>
    <mergeCell ref="CW12:CY12"/>
    <mergeCell ref="CT15:CV15"/>
    <mergeCell ref="CW15:CY15"/>
    <mergeCell ref="CT26:CW26"/>
    <mergeCell ref="CX26:CY26"/>
    <mergeCell ref="CN23:CO23"/>
    <mergeCell ref="CP23:CQ23"/>
    <mergeCell ref="CR23:CS23"/>
    <mergeCell ref="CR21:CS21"/>
    <mergeCell ref="CH22:CI22"/>
    <mergeCell ref="CJ22:CK22"/>
    <mergeCell ref="CL22:CM22"/>
    <mergeCell ref="CN22:CO22"/>
    <mergeCell ref="CP22:CQ22"/>
    <mergeCell ref="CR22:CS22"/>
    <mergeCell ref="CN11:CP11"/>
    <mergeCell ref="CH16:CJ16"/>
    <mergeCell ref="CK16:CM16"/>
    <mergeCell ref="CJ24:CK24"/>
    <mergeCell ref="CB25:CE25"/>
    <mergeCell ref="CF25:CG25"/>
    <mergeCell ref="CB21:CC21"/>
    <mergeCell ref="CD21:CE21"/>
    <mergeCell ref="CF21:CG21"/>
    <mergeCell ref="CB14:CD14"/>
    <mergeCell ref="CE14:CG14"/>
    <mergeCell ref="CB19:CD19"/>
    <mergeCell ref="CE19:CG19"/>
    <mergeCell ref="CH23:CI23"/>
    <mergeCell ref="CJ23:CK23"/>
    <mergeCell ref="CL23:CM23"/>
    <mergeCell ref="CL24:CM24"/>
    <mergeCell ref="CH24:CI24"/>
    <mergeCell ref="CH25:CK25"/>
    <mergeCell ref="CL25:CM25"/>
    <mergeCell ref="CL21:CM21"/>
    <mergeCell ref="CH18:CI18"/>
    <mergeCell ref="CK18:CL18"/>
    <mergeCell ref="CH19:CJ19"/>
    <mergeCell ref="CK19:CM19"/>
    <mergeCell ref="CH20:CI20"/>
    <mergeCell ref="CK20:CL20"/>
    <mergeCell ref="CH21:CI21"/>
    <mergeCell ref="CB16:CD16"/>
    <mergeCell ref="CE16:CG16"/>
    <mergeCell ref="BY12:CA12"/>
    <mergeCell ref="BV15:BX15"/>
    <mergeCell ref="BY15:CA15"/>
    <mergeCell ref="BV18:BW18"/>
    <mergeCell ref="BV22:BW22"/>
    <mergeCell ref="BX22:BY22"/>
    <mergeCell ref="BZ22:CA22"/>
    <mergeCell ref="CB22:CC22"/>
    <mergeCell ref="CD22:CE22"/>
    <mergeCell ref="CF22:CG22"/>
    <mergeCell ref="CB24:CC24"/>
    <mergeCell ref="CD24:CE24"/>
    <mergeCell ref="BV24:BW24"/>
    <mergeCell ref="BX24:BY24"/>
    <mergeCell ref="CB26:CE26"/>
    <mergeCell ref="CF26:CG26"/>
    <mergeCell ref="CB23:CC23"/>
    <mergeCell ref="CD23:CE23"/>
    <mergeCell ref="CF23:CG23"/>
    <mergeCell ref="CF24:CG24"/>
    <mergeCell ref="BV26:BY26"/>
    <mergeCell ref="BZ26:CA26"/>
    <mergeCell ref="CB18:CC18"/>
    <mergeCell ref="CE18:CF18"/>
    <mergeCell ref="BV20:BW20"/>
    <mergeCell ref="BY20:BZ20"/>
    <mergeCell ref="CB20:CC20"/>
    <mergeCell ref="CE20:CF20"/>
    <mergeCell ref="CB15:CD15"/>
    <mergeCell ref="CE15:CG15"/>
    <mergeCell ref="BV16:BX16"/>
    <mergeCell ref="BY16:CA16"/>
    <mergeCell ref="BV13:BX13"/>
    <mergeCell ref="BY13:CA13"/>
    <mergeCell ref="CB13:CD13"/>
    <mergeCell ref="CE13:CG13"/>
    <mergeCell ref="CH4:CM4"/>
    <mergeCell ref="CH11:CJ11"/>
    <mergeCell ref="CK11:CM11"/>
    <mergeCell ref="CH15:CJ15"/>
    <mergeCell ref="CK15:CM15"/>
    <mergeCell ref="CH12:CJ12"/>
    <mergeCell ref="CK12:CM12"/>
    <mergeCell ref="CH13:CJ13"/>
    <mergeCell ref="CK13:CM13"/>
    <mergeCell ref="CH14:CJ14"/>
    <mergeCell ref="CK14:CM14"/>
    <mergeCell ref="BN25:BO25"/>
    <mergeCell ref="BP25:BS25"/>
    <mergeCell ref="BT25:BU25"/>
    <mergeCell ref="BN22:BO22"/>
    <mergeCell ref="BP22:BQ22"/>
    <mergeCell ref="BR22:BS22"/>
    <mergeCell ref="BT22:BU22"/>
    <mergeCell ref="BN23:BO23"/>
    <mergeCell ref="BM19:BO19"/>
    <mergeCell ref="BP19:BR19"/>
    <mergeCell ref="BS19:BU19"/>
    <mergeCell ref="BP23:BQ23"/>
    <mergeCell ref="BR23:BS23"/>
    <mergeCell ref="BT23:BU23"/>
    <mergeCell ref="BM20:BN20"/>
    <mergeCell ref="BV4:CA4"/>
    <mergeCell ref="BV12:BX12"/>
    <mergeCell ref="CB4:CG4"/>
    <mergeCell ref="BV11:BX11"/>
    <mergeCell ref="BY11:CA11"/>
    <mergeCell ref="CJ21:CK21"/>
    <mergeCell ref="BY18:BZ18"/>
    <mergeCell ref="BV21:BW21"/>
    <mergeCell ref="BX21:BY21"/>
    <mergeCell ref="BZ21:CA21"/>
    <mergeCell ref="BV23:BW23"/>
    <mergeCell ref="BX23:BY23"/>
    <mergeCell ref="BZ23:CA23"/>
    <mergeCell ref="BJ23:BK23"/>
    <mergeCell ref="BV19:BX19"/>
    <mergeCell ref="BP16:BR16"/>
    <mergeCell ref="BS16:BU16"/>
    <mergeCell ref="BJ18:BK18"/>
    <mergeCell ref="BP18:BQ18"/>
    <mergeCell ref="BS18:BT18"/>
    <mergeCell ref="BJ13:BL13"/>
    <mergeCell ref="BM13:BO13"/>
    <mergeCell ref="BP13:BR13"/>
    <mergeCell ref="BM18:BN18"/>
    <mergeCell ref="BL23:BM23"/>
    <mergeCell ref="BJ19:BL19"/>
    <mergeCell ref="BJ20:BK20"/>
    <mergeCell ref="BV14:BX14"/>
    <mergeCell ref="BY14:CA14"/>
    <mergeCell ref="BY19:CA19"/>
    <mergeCell ref="BJ14:BL14"/>
    <mergeCell ref="BM14:BO14"/>
    <mergeCell ref="BP14:BR14"/>
    <mergeCell ref="BS14:BU14"/>
    <mergeCell ref="BZ24:CA24"/>
    <mergeCell ref="BV25:BY25"/>
    <mergeCell ref="BJ24:BK24"/>
    <mergeCell ref="BD23:BE23"/>
    <mergeCell ref="BF23:BG23"/>
    <mergeCell ref="BH23:BI23"/>
    <mergeCell ref="BH24:BI24"/>
    <mergeCell ref="BD25:BG25"/>
    <mergeCell ref="BH25:BI25"/>
    <mergeCell ref="BD26:BG26"/>
    <mergeCell ref="BH26:BI26"/>
    <mergeCell ref="BD24:BE24"/>
    <mergeCell ref="BF24:BG24"/>
    <mergeCell ref="BP20:BQ20"/>
    <mergeCell ref="BS20:BT20"/>
    <mergeCell ref="BJ21:BK21"/>
    <mergeCell ref="BL21:BM21"/>
    <mergeCell ref="BN21:BO21"/>
    <mergeCell ref="BN24:BO24"/>
    <mergeCell ref="BP21:BQ21"/>
    <mergeCell ref="BR21:BS21"/>
    <mergeCell ref="BT24:BU24"/>
    <mergeCell ref="BZ25:CA25"/>
    <mergeCell ref="BD21:BE21"/>
    <mergeCell ref="BD22:BE22"/>
    <mergeCell ref="BF22:BG22"/>
    <mergeCell ref="BH22:BI22"/>
    <mergeCell ref="BG16:BI16"/>
    <mergeCell ref="BD20:BE20"/>
    <mergeCell ref="BG20:BH20"/>
    <mergeCell ref="BD18:BE18"/>
    <mergeCell ref="BG18:BH18"/>
    <mergeCell ref="BD19:BF19"/>
    <mergeCell ref="BJ26:BM26"/>
    <mergeCell ref="BN26:BO26"/>
    <mergeCell ref="BP26:BS26"/>
    <mergeCell ref="BT26:BU26"/>
    <mergeCell ref="BL24:BM24"/>
    <mergeCell ref="BP24:BQ24"/>
    <mergeCell ref="BR24:BS24"/>
    <mergeCell ref="BJ25:BM25"/>
    <mergeCell ref="BS13:BU13"/>
    <mergeCell ref="BJ22:BK22"/>
    <mergeCell ref="BL22:BM22"/>
    <mergeCell ref="BJ4:BO4"/>
    <mergeCell ref="BP4:BU4"/>
    <mergeCell ref="BJ11:BL11"/>
    <mergeCell ref="BM11:BO11"/>
    <mergeCell ref="BP11:BR11"/>
    <mergeCell ref="BS11:BU11"/>
    <mergeCell ref="BJ12:BL12"/>
    <mergeCell ref="BM12:BO12"/>
    <mergeCell ref="BP12:BR12"/>
    <mergeCell ref="BS12:BU12"/>
    <mergeCell ref="BG19:BI19"/>
    <mergeCell ref="BT21:BU21"/>
    <mergeCell ref="BJ15:BL15"/>
    <mergeCell ref="BM15:BO15"/>
    <mergeCell ref="BP15:BR15"/>
    <mergeCell ref="BS15:BU15"/>
    <mergeCell ref="BJ16:BL16"/>
    <mergeCell ref="BM16:BO16"/>
    <mergeCell ref="BF21:BG21"/>
    <mergeCell ref="BH21:BI21"/>
    <mergeCell ref="BD4:BI4"/>
    <mergeCell ref="BD11:BF11"/>
    <mergeCell ref="BG11:BI11"/>
    <mergeCell ref="BD12:BF12"/>
    <mergeCell ref="BG12:BI12"/>
    <mergeCell ref="BD13:BF13"/>
    <mergeCell ref="BG13:BI13"/>
    <mergeCell ref="BD14:BF14"/>
    <mergeCell ref="BG14:BI14"/>
    <mergeCell ref="BD15:BF15"/>
    <mergeCell ref="BG15:BI15"/>
    <mergeCell ref="BD16:BF16"/>
    <mergeCell ref="AB22:AC22"/>
    <mergeCell ref="AD22:AE22"/>
    <mergeCell ref="N23:O23"/>
    <mergeCell ref="AL26:AO26"/>
    <mergeCell ref="AP26:AQ26"/>
    <mergeCell ref="AR26:AU26"/>
    <mergeCell ref="AV26:AW26"/>
    <mergeCell ref="AX26:BA26"/>
    <mergeCell ref="BB26:BC26"/>
    <mergeCell ref="AX24:AY24"/>
    <mergeCell ref="AZ24:BA24"/>
    <mergeCell ref="AP24:AQ24"/>
    <mergeCell ref="AV24:AW24"/>
    <mergeCell ref="AL24:AM24"/>
    <mergeCell ref="AN24:AO24"/>
    <mergeCell ref="AR24:AS24"/>
    <mergeCell ref="AT24:AU24"/>
    <mergeCell ref="BB24:BC24"/>
    <mergeCell ref="AL25:AO25"/>
    <mergeCell ref="AP25:AQ25"/>
    <mergeCell ref="AR25:AU25"/>
    <mergeCell ref="AV25:AW25"/>
    <mergeCell ref="AX25:BA25"/>
    <mergeCell ref="BB25:BC25"/>
    <mergeCell ref="AF25:AI25"/>
    <mergeCell ref="AJ25:AK25"/>
    <mergeCell ref="AX22:AY22"/>
    <mergeCell ref="AZ22:BA22"/>
    <mergeCell ref="BB22:BC22"/>
    <mergeCell ref="P23:Q23"/>
    <mergeCell ref="R23:S23"/>
    <mergeCell ref="L26:M26"/>
    <mergeCell ref="R24:S24"/>
    <mergeCell ref="N25:Q25"/>
    <mergeCell ref="R25:S25"/>
    <mergeCell ref="N26:Q26"/>
    <mergeCell ref="R26:S26"/>
    <mergeCell ref="T26:W26"/>
    <mergeCell ref="L24:M24"/>
    <mergeCell ref="H25:K25"/>
    <mergeCell ref="L25:M25"/>
    <mergeCell ref="X24:Y24"/>
    <mergeCell ref="X26:Y26"/>
    <mergeCell ref="Z26:AC26"/>
    <mergeCell ref="AD26:AE26"/>
    <mergeCell ref="AF26:AI26"/>
    <mergeCell ref="AJ26:AK26"/>
    <mergeCell ref="AD24:AE24"/>
    <mergeCell ref="AJ24:AK24"/>
    <mergeCell ref="AB24:AC24"/>
    <mergeCell ref="AF24:AG24"/>
    <mergeCell ref="AH24:AI24"/>
    <mergeCell ref="B26:E26"/>
    <mergeCell ref="F26:G26"/>
    <mergeCell ref="AX18:AY18"/>
    <mergeCell ref="BA18:BB18"/>
    <mergeCell ref="AX19:AZ19"/>
    <mergeCell ref="BA19:BC19"/>
    <mergeCell ref="AX20:AY20"/>
    <mergeCell ref="BA20:BB20"/>
    <mergeCell ref="AX21:AY21"/>
    <mergeCell ref="AZ21:BA21"/>
    <mergeCell ref="BB21:BC21"/>
    <mergeCell ref="AL18:AM18"/>
    <mergeCell ref="AO18:AP18"/>
    <mergeCell ref="AR18:AS18"/>
    <mergeCell ref="AU18:AV18"/>
    <mergeCell ref="AL20:AM20"/>
    <mergeCell ref="AO20:AP20"/>
    <mergeCell ref="AX23:AY23"/>
    <mergeCell ref="AZ23:BA23"/>
    <mergeCell ref="BB23:BC23"/>
    <mergeCell ref="B25:E25"/>
    <mergeCell ref="F25:G25"/>
    <mergeCell ref="Z23:AA23"/>
    <mergeCell ref="AB23:AC23"/>
    <mergeCell ref="AD23:AE23"/>
    <mergeCell ref="N22:O22"/>
    <mergeCell ref="P22:Q22"/>
    <mergeCell ref="T25:W25"/>
    <mergeCell ref="X25:Y25"/>
    <mergeCell ref="Z25:AC25"/>
    <mergeCell ref="AD25:AE25"/>
    <mergeCell ref="H26:K26"/>
    <mergeCell ref="AU15:AW15"/>
    <mergeCell ref="AR16:AT16"/>
    <mergeCell ref="AU16:AW16"/>
    <mergeCell ref="AL14:AN14"/>
    <mergeCell ref="AO14:AQ14"/>
    <mergeCell ref="AL15:AN15"/>
    <mergeCell ref="AO15:AQ15"/>
    <mergeCell ref="AL16:AN16"/>
    <mergeCell ref="AO16:AQ16"/>
    <mergeCell ref="Z14:AB14"/>
    <mergeCell ref="Z15:AB15"/>
    <mergeCell ref="AC15:AE15"/>
    <mergeCell ref="Z16:AB16"/>
    <mergeCell ref="AC16:AE16"/>
    <mergeCell ref="AC14:AE14"/>
    <mergeCell ref="AF14:AH14"/>
    <mergeCell ref="AI14:AK14"/>
    <mergeCell ref="AF15:AH15"/>
    <mergeCell ref="AI15:AK15"/>
    <mergeCell ref="AF16:AH16"/>
    <mergeCell ref="AI16:AK16"/>
    <mergeCell ref="Z13:AB13"/>
    <mergeCell ref="AC13:AE13"/>
    <mergeCell ref="Z19:AB19"/>
    <mergeCell ref="AC19:AE19"/>
    <mergeCell ref="Z21:AA21"/>
    <mergeCell ref="AB21:AC21"/>
    <mergeCell ref="AD21:AE21"/>
    <mergeCell ref="Z22:AA22"/>
    <mergeCell ref="AL23:AM23"/>
    <mergeCell ref="AN23:AO23"/>
    <mergeCell ref="AP23:AQ23"/>
    <mergeCell ref="AR23:AS23"/>
    <mergeCell ref="AT23:AU23"/>
    <mergeCell ref="AV23:AW23"/>
    <mergeCell ref="AL19:AN19"/>
    <mergeCell ref="AO19:AQ19"/>
    <mergeCell ref="AL21:AM21"/>
    <mergeCell ref="AN21:AO21"/>
    <mergeCell ref="AP21:AQ21"/>
    <mergeCell ref="AL22:AM22"/>
    <mergeCell ref="AN22:AO22"/>
    <mergeCell ref="AP22:AQ22"/>
    <mergeCell ref="AR19:AT19"/>
    <mergeCell ref="AU19:AW19"/>
    <mergeCell ref="AR21:AS21"/>
    <mergeCell ref="AT21:AU21"/>
    <mergeCell ref="AV21:AW21"/>
    <mergeCell ref="AR22:AS22"/>
    <mergeCell ref="AT22:AU22"/>
    <mergeCell ref="AV22:AW22"/>
    <mergeCell ref="AR20:AS20"/>
    <mergeCell ref="Z20:AA20"/>
    <mergeCell ref="AC20:AD20"/>
    <mergeCell ref="Z18:AA18"/>
    <mergeCell ref="AC18:AD18"/>
    <mergeCell ref="AL4:AQ4"/>
    <mergeCell ref="AL11:AN11"/>
    <mergeCell ref="AO11:AQ11"/>
    <mergeCell ref="AL12:AN12"/>
    <mergeCell ref="AO12:AQ12"/>
    <mergeCell ref="AL13:AN13"/>
    <mergeCell ref="AO13:AQ13"/>
    <mergeCell ref="B4:G4"/>
    <mergeCell ref="H4:M4"/>
    <mergeCell ref="N4:S4"/>
    <mergeCell ref="T4:Y4"/>
    <mergeCell ref="Z4:AE4"/>
    <mergeCell ref="Z11:AB11"/>
    <mergeCell ref="AC11:AE11"/>
    <mergeCell ref="Z12:AB12"/>
    <mergeCell ref="AC12:AE12"/>
    <mergeCell ref="B11:D11"/>
    <mergeCell ref="E11:G11"/>
    <mergeCell ref="H11:J11"/>
    <mergeCell ref="K11:M11"/>
    <mergeCell ref="N11:P11"/>
    <mergeCell ref="Q11:S11"/>
    <mergeCell ref="T11:V11"/>
    <mergeCell ref="W11:Y11"/>
    <mergeCell ref="B12:D12"/>
    <mergeCell ref="E12:G12"/>
    <mergeCell ref="H12:J12"/>
    <mergeCell ref="T18:U18"/>
    <mergeCell ref="W18:X18"/>
    <mergeCell ref="W12:Y12"/>
    <mergeCell ref="T13:V13"/>
    <mergeCell ref="W13:Y13"/>
    <mergeCell ref="B14:D14"/>
    <mergeCell ref="E14:G14"/>
    <mergeCell ref="H14:J14"/>
    <mergeCell ref="K14:M14"/>
    <mergeCell ref="N14:P14"/>
    <mergeCell ref="Q14:S14"/>
    <mergeCell ref="T14:V14"/>
    <mergeCell ref="W14:Y14"/>
    <mergeCell ref="B13:D13"/>
    <mergeCell ref="E13:G13"/>
    <mergeCell ref="H13:J13"/>
    <mergeCell ref="K13:M13"/>
    <mergeCell ref="N13:P13"/>
    <mergeCell ref="Q13:S13"/>
    <mergeCell ref="K12:M12"/>
    <mergeCell ref="N12:P12"/>
    <mergeCell ref="Q12:S12"/>
    <mergeCell ref="T12:V12"/>
    <mergeCell ref="H19:J19"/>
    <mergeCell ref="K19:M19"/>
    <mergeCell ref="N19:P19"/>
    <mergeCell ref="Q19:S19"/>
    <mergeCell ref="B20:C20"/>
    <mergeCell ref="E20:F20"/>
    <mergeCell ref="H20:I20"/>
    <mergeCell ref="K20:L20"/>
    <mergeCell ref="N20:O20"/>
    <mergeCell ref="Q20:R20"/>
    <mergeCell ref="T19:V19"/>
    <mergeCell ref="T15:V15"/>
    <mergeCell ref="W15:Y15"/>
    <mergeCell ref="B16:D16"/>
    <mergeCell ref="E16:G16"/>
    <mergeCell ref="H16:J16"/>
    <mergeCell ref="K16:M16"/>
    <mergeCell ref="N16:P16"/>
    <mergeCell ref="Q16:S16"/>
    <mergeCell ref="T16:V16"/>
    <mergeCell ref="W16:Y16"/>
    <mergeCell ref="B15:D15"/>
    <mergeCell ref="E15:G15"/>
    <mergeCell ref="H15:J15"/>
    <mergeCell ref="K15:M15"/>
    <mergeCell ref="N15:P15"/>
    <mergeCell ref="Q15:S15"/>
    <mergeCell ref="W19:Y19"/>
    <mergeCell ref="B19:D19"/>
    <mergeCell ref="E19:G19"/>
    <mergeCell ref="N18:O18"/>
    <mergeCell ref="Q18:R18"/>
    <mergeCell ref="T20:U20"/>
    <mergeCell ref="W20:X20"/>
    <mergeCell ref="N21:O21"/>
    <mergeCell ref="P21:Q21"/>
    <mergeCell ref="R21:S21"/>
    <mergeCell ref="T21:U21"/>
    <mergeCell ref="V21:W21"/>
    <mergeCell ref="X21:Y21"/>
    <mergeCell ref="B21:C21"/>
    <mergeCell ref="D21:E21"/>
    <mergeCell ref="F21:G21"/>
    <mergeCell ref="H21:I21"/>
    <mergeCell ref="J21:K21"/>
    <mergeCell ref="L21:M21"/>
    <mergeCell ref="R22:S22"/>
    <mergeCell ref="T22:U22"/>
    <mergeCell ref="V22:W22"/>
    <mergeCell ref="X22:Y22"/>
    <mergeCell ref="B22:C22"/>
    <mergeCell ref="D22:E22"/>
    <mergeCell ref="F22:G22"/>
    <mergeCell ref="H22:I22"/>
    <mergeCell ref="J22:K22"/>
    <mergeCell ref="L22:M22"/>
    <mergeCell ref="B18:C18"/>
    <mergeCell ref="E18:F18"/>
    <mergeCell ref="H18:I18"/>
    <mergeCell ref="K18:L18"/>
    <mergeCell ref="B24:C24"/>
    <mergeCell ref="D24:E24"/>
    <mergeCell ref="H24:I24"/>
    <mergeCell ref="J24:K24"/>
    <mergeCell ref="N24:O24"/>
    <mergeCell ref="P24:Q24"/>
    <mergeCell ref="T24:U24"/>
    <mergeCell ref="V24:W24"/>
    <mergeCell ref="Z24:AA24"/>
    <mergeCell ref="F24:G24"/>
    <mergeCell ref="AF23:AG23"/>
    <mergeCell ref="AH23:AI23"/>
    <mergeCell ref="AJ23:AK23"/>
    <mergeCell ref="AF19:AH19"/>
    <mergeCell ref="AI19:AK19"/>
    <mergeCell ref="AF21:AG21"/>
    <mergeCell ref="AH21:AI21"/>
    <mergeCell ref="AJ21:AK21"/>
    <mergeCell ref="AF22:AG22"/>
    <mergeCell ref="AH22:AI22"/>
    <mergeCell ref="AJ22:AK22"/>
    <mergeCell ref="AF20:AG20"/>
    <mergeCell ref="AI20:AJ20"/>
    <mergeCell ref="T23:U23"/>
    <mergeCell ref="V23:W23"/>
    <mergeCell ref="X23:Y23"/>
    <mergeCell ref="B23:C23"/>
    <mergeCell ref="D23:E23"/>
    <mergeCell ref="F23:G23"/>
    <mergeCell ref="H23:I23"/>
    <mergeCell ref="J23:K23"/>
    <mergeCell ref="L23:M23"/>
    <mergeCell ref="AF18:AG18"/>
    <mergeCell ref="AI18:AJ18"/>
    <mergeCell ref="AF4:AK4"/>
    <mergeCell ref="AF11:AH11"/>
    <mergeCell ref="AI11:AK11"/>
    <mergeCell ref="AF12:AH12"/>
    <mergeCell ref="AI12:AK12"/>
    <mergeCell ref="FW20:FX20"/>
    <mergeCell ref="FZ4:GB5"/>
    <mergeCell ref="FZ11:GB11"/>
    <mergeCell ref="FZ12:GB12"/>
    <mergeCell ref="FZ13:GB13"/>
    <mergeCell ref="FZ14:GB14"/>
    <mergeCell ref="FZ15:GB15"/>
    <mergeCell ref="FZ16:GB16"/>
    <mergeCell ref="FZ18:GA18"/>
    <mergeCell ref="FZ19:GB19"/>
    <mergeCell ref="FZ20:GA20"/>
    <mergeCell ref="FW4:FY5"/>
    <mergeCell ref="FW11:FY11"/>
    <mergeCell ref="FW12:FY12"/>
    <mergeCell ref="FW13:FY13"/>
    <mergeCell ref="FW14:FY14"/>
    <mergeCell ref="FW15:FY15"/>
    <mergeCell ref="FW16:FY16"/>
    <mergeCell ref="FW18:FX18"/>
    <mergeCell ref="FW19:FY19"/>
    <mergeCell ref="AF13:AH13"/>
    <mergeCell ref="AI13:AK13"/>
    <mergeCell ref="AU20:AV20"/>
    <mergeCell ref="AX14:AZ14"/>
    <mergeCell ref="BA14:BC14"/>
    <mergeCell ref="EP4:EU4"/>
    <mergeCell ref="EV4:FA4"/>
    <mergeCell ref="EV11:EX11"/>
    <mergeCell ref="EY11:FA11"/>
    <mergeCell ref="EV12:EX12"/>
    <mergeCell ref="EY12:FA12"/>
    <mergeCell ref="CN18:CO18"/>
    <mergeCell ref="CQ18:CR18"/>
    <mergeCell ref="CN19:CP19"/>
    <mergeCell ref="CQ19:CS19"/>
    <mergeCell ref="CN20:CO20"/>
    <mergeCell ref="CQ20:CR20"/>
    <mergeCell ref="AR14:AT14"/>
    <mergeCell ref="AU14:AW14"/>
    <mergeCell ref="AR15:AT15"/>
    <mergeCell ref="AR4:AW4"/>
    <mergeCell ref="AR11:AT11"/>
    <mergeCell ref="AU11:AW11"/>
    <mergeCell ref="AR12:AT12"/>
    <mergeCell ref="AU12:AW12"/>
    <mergeCell ref="AR13:AT13"/>
    <mergeCell ref="AU13:AW13"/>
    <mergeCell ref="AX15:AZ15"/>
    <mergeCell ref="BA15:BC15"/>
    <mergeCell ref="AX16:AZ16"/>
    <mergeCell ref="BA16:BC16"/>
    <mergeCell ref="AX4:BC4"/>
    <mergeCell ref="AX11:AZ11"/>
    <mergeCell ref="BA11:BC11"/>
    <mergeCell ref="AX12:AZ12"/>
    <mergeCell ref="BA12:BC12"/>
    <mergeCell ref="AX13:AZ13"/>
    <mergeCell ref="EV13:EX13"/>
    <mergeCell ref="EY13:FA13"/>
    <mergeCell ref="EV18:EW18"/>
    <mergeCell ref="EY18:EZ18"/>
    <mergeCell ref="EV19:EX19"/>
    <mergeCell ref="EY19:FA19"/>
    <mergeCell ref="EV14:EX14"/>
    <mergeCell ref="EY14:FA14"/>
    <mergeCell ref="EV15:EX15"/>
    <mergeCell ref="EY15:FA15"/>
    <mergeCell ref="EV16:EX16"/>
    <mergeCell ref="EY16:FA16"/>
    <mergeCell ref="FE16:FG16"/>
    <mergeCell ref="BA13:BC13"/>
    <mergeCell ref="CB11:CD11"/>
    <mergeCell ref="CE11:CG11"/>
    <mergeCell ref="CB12:CD12"/>
    <mergeCell ref="CE12:CG12"/>
    <mergeCell ref="CW16:CY16"/>
    <mergeCell ref="CT19:CV19"/>
    <mergeCell ref="CW19:CY19"/>
    <mergeCell ref="CZ11:DB11"/>
    <mergeCell ref="EM16:EO16"/>
    <mergeCell ref="ED18:EE18"/>
    <mergeCell ref="DU11:DW11"/>
    <mergeCell ref="DX11:DZ11"/>
    <mergeCell ref="EA11:EC11"/>
    <mergeCell ref="DX15:DZ15"/>
    <mergeCell ref="EP24:EQ24"/>
    <mergeCell ref="ER24:ES24"/>
    <mergeCell ref="ET24:EU24"/>
    <mergeCell ref="EV24:EW24"/>
    <mergeCell ref="EX24:EY24"/>
    <mergeCell ref="EZ24:FA24"/>
    <mergeCell ref="EP25:ES25"/>
    <mergeCell ref="ET25:EU25"/>
    <mergeCell ref="EV25:EY25"/>
    <mergeCell ref="EZ25:FA25"/>
    <mergeCell ref="EP22:EQ22"/>
    <mergeCell ref="ER22:ES22"/>
    <mergeCell ref="ET22:EU22"/>
    <mergeCell ref="EV22:EW22"/>
    <mergeCell ref="EX22:EY22"/>
    <mergeCell ref="EZ22:FA22"/>
    <mergeCell ref="EP23:EQ23"/>
    <mergeCell ref="ER23:ES23"/>
    <mergeCell ref="ET23:EU23"/>
    <mergeCell ref="EV23:EW23"/>
    <mergeCell ref="EX23:EY23"/>
    <mergeCell ref="EZ23:FA23"/>
    <mergeCell ref="EV20:EW20"/>
    <mergeCell ref="EY20:EZ20"/>
    <mergeCell ref="EP21:EQ21"/>
    <mergeCell ref="ER21:ES21"/>
    <mergeCell ref="ET21:EU21"/>
    <mergeCell ref="EV21:EW21"/>
    <mergeCell ref="EX21:EY21"/>
    <mergeCell ref="EZ21:FA21"/>
    <mergeCell ref="FK16:FM16"/>
    <mergeCell ref="FB13:FD13"/>
    <mergeCell ref="FE13:FG13"/>
    <mergeCell ref="FH13:FJ13"/>
    <mergeCell ref="FK13:FM13"/>
    <mergeCell ref="FB18:FC18"/>
    <mergeCell ref="FE18:FF18"/>
    <mergeCell ref="FH18:FI18"/>
    <mergeCell ref="FK18:FL18"/>
    <mergeCell ref="EP26:ES26"/>
    <mergeCell ref="ET26:EU26"/>
    <mergeCell ref="EV26:EY26"/>
    <mergeCell ref="EZ26:FA26"/>
    <mergeCell ref="FB4:FG4"/>
    <mergeCell ref="FH4:FM4"/>
    <mergeCell ref="FB11:FD11"/>
    <mergeCell ref="FE11:FG11"/>
    <mergeCell ref="FH11:FJ11"/>
    <mergeCell ref="FK11:FM11"/>
    <mergeCell ref="FB12:FD12"/>
    <mergeCell ref="FE12:FG12"/>
    <mergeCell ref="FH12:FJ12"/>
    <mergeCell ref="FK12:FM12"/>
    <mergeCell ref="FB14:FD14"/>
    <mergeCell ref="FE14:FG14"/>
    <mergeCell ref="FH14:FJ14"/>
    <mergeCell ref="FK14:FM14"/>
    <mergeCell ref="FB15:FD15"/>
    <mergeCell ref="FE15:FG15"/>
    <mergeCell ref="FH15:FJ15"/>
    <mergeCell ref="FK15:FM15"/>
    <mergeCell ref="FB16:FD16"/>
    <mergeCell ref="FB26:FE26"/>
    <mergeCell ref="FF26:FG26"/>
    <mergeCell ref="FH26:FK26"/>
    <mergeCell ref="FL26:FM26"/>
    <mergeCell ref="FB24:FC24"/>
    <mergeCell ref="FD24:FE24"/>
    <mergeCell ref="FF24:FG24"/>
    <mergeCell ref="FH24:FI24"/>
    <mergeCell ref="FJ24:FK24"/>
    <mergeCell ref="FL24:FM24"/>
    <mergeCell ref="FB25:FE25"/>
    <mergeCell ref="FF25:FG25"/>
    <mergeCell ref="FH25:FK25"/>
    <mergeCell ref="FL25:FM25"/>
    <mergeCell ref="FB22:FC22"/>
    <mergeCell ref="FD22:FE22"/>
    <mergeCell ref="FF22:FG22"/>
    <mergeCell ref="FH22:FI22"/>
    <mergeCell ref="FJ22:FK22"/>
    <mergeCell ref="FL22:FM22"/>
    <mergeCell ref="FB23:FC23"/>
    <mergeCell ref="FD23:FE23"/>
    <mergeCell ref="FF23:FG23"/>
    <mergeCell ref="FH23:FI23"/>
    <mergeCell ref="FJ23:FK23"/>
    <mergeCell ref="FL23:FM23"/>
    <mergeCell ref="FN26:FQ26"/>
    <mergeCell ref="FR26:FS26"/>
    <mergeCell ref="FN4:FS4"/>
    <mergeCell ref="FN11:FP11"/>
    <mergeCell ref="FQ11:FS11"/>
    <mergeCell ref="FN12:FP12"/>
    <mergeCell ref="FQ12:FS12"/>
    <mergeCell ref="FN14:FP14"/>
    <mergeCell ref="FQ14:FS14"/>
    <mergeCell ref="FN15:FP15"/>
    <mergeCell ref="FQ15:FS15"/>
    <mergeCell ref="FN16:FP16"/>
    <mergeCell ref="FQ16:FS16"/>
    <mergeCell ref="FN13:FP13"/>
    <mergeCell ref="FQ13:FS13"/>
    <mergeCell ref="FN18:FO18"/>
    <mergeCell ref="FQ18:FR18"/>
    <mergeCell ref="FN19:FP19"/>
    <mergeCell ref="FQ19:FS19"/>
    <mergeCell ref="A1:FS3"/>
    <mergeCell ref="FN20:FO20"/>
    <mergeCell ref="FQ20:FR20"/>
    <mergeCell ref="FN21:FO21"/>
    <mergeCell ref="FP21:FQ21"/>
    <mergeCell ref="FR21:FS21"/>
    <mergeCell ref="FN22:FO22"/>
    <mergeCell ref="FP22:FQ22"/>
    <mergeCell ref="FR22:FS22"/>
    <mergeCell ref="FN23:FO23"/>
    <mergeCell ref="FP23:FQ23"/>
    <mergeCell ref="FR23:FS23"/>
    <mergeCell ref="FN24:FO24"/>
    <mergeCell ref="FP24:FQ24"/>
    <mergeCell ref="FR24:FS24"/>
    <mergeCell ref="FN25:FQ25"/>
    <mergeCell ref="FR25:FS25"/>
    <mergeCell ref="FB19:FD19"/>
    <mergeCell ref="FE19:FG19"/>
    <mergeCell ref="FH19:FJ19"/>
    <mergeCell ref="FK19:FM19"/>
    <mergeCell ref="FB20:FC20"/>
    <mergeCell ref="FE20:FF20"/>
    <mergeCell ref="FH20:FI20"/>
    <mergeCell ref="FK20:FL20"/>
    <mergeCell ref="FB21:FC21"/>
    <mergeCell ref="FD21:FE21"/>
    <mergeCell ref="FF21:FG21"/>
    <mergeCell ref="FH21:FI21"/>
    <mergeCell ref="FJ21:FK21"/>
    <mergeCell ref="FL21:FM21"/>
    <mergeCell ref="FH16:FJ16"/>
    <mergeCell ref="EP11:ER11"/>
    <mergeCell ref="ES11:EU11"/>
    <mergeCell ref="EP12:ER12"/>
    <mergeCell ref="ES12:EU12"/>
    <mergeCell ref="EP14:ER14"/>
    <mergeCell ref="ES14:EU14"/>
    <mergeCell ref="EP15:ER15"/>
    <mergeCell ref="ES15:EU15"/>
    <mergeCell ref="EP16:ER16"/>
    <mergeCell ref="ES16:EU16"/>
    <mergeCell ref="EP13:ER13"/>
    <mergeCell ref="ES13:EU13"/>
    <mergeCell ref="EP18:EQ18"/>
    <mergeCell ref="ES18:ET18"/>
    <mergeCell ref="EP19:ER19"/>
    <mergeCell ref="ES19:EU19"/>
    <mergeCell ref="EP20:EQ20"/>
    <mergeCell ref="ES20:ET20"/>
  </mergeCells>
  <phoneticPr fontId="1" type="noConversion"/>
  <printOptions horizontalCentered="1" verticalCentered="1"/>
  <pageMargins left="0" right="0" top="0" bottom="0" header="0" footer="0"/>
  <pageSetup paperSize="9"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GH20"/>
  <sheetViews>
    <sheetView topLeftCell="K1" workbookViewId="0">
      <selection activeCell="AR34" sqref="AR34:AT34"/>
    </sheetView>
  </sheetViews>
  <sheetFormatPr defaultColWidth="9" defaultRowHeight="14.25"/>
  <cols>
    <col min="1" max="1" width="23.25" style="24" customWidth="1"/>
    <col min="2" max="7" width="9" style="24" hidden="1" customWidth="1"/>
    <col min="8" max="19" width="9" style="24" customWidth="1"/>
    <col min="20" max="181" width="9" style="24" hidden="1" customWidth="1"/>
    <col min="182" max="187" width="9" style="24" customWidth="1"/>
    <col min="188" max="16384" width="9" style="24"/>
  </cols>
  <sheetData>
    <row r="1" spans="1:190" ht="31.5" customHeight="1">
      <c r="A1" s="177" t="s">
        <v>88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40"/>
      <c r="GA1" s="40"/>
      <c r="GB1" s="40"/>
      <c r="GC1" s="40"/>
      <c r="GD1" s="40"/>
      <c r="GE1" s="40"/>
      <c r="GF1" s="40"/>
      <c r="GG1" s="40"/>
      <c r="GH1" s="40"/>
    </row>
    <row r="2" spans="1:190" ht="23.1" customHeight="1">
      <c r="A2" s="25" t="s">
        <v>38</v>
      </c>
      <c r="B2" s="178">
        <v>43191</v>
      </c>
      <c r="C2" s="178"/>
      <c r="D2" s="178"/>
      <c r="E2" s="178"/>
      <c r="F2" s="178"/>
      <c r="G2" s="178"/>
      <c r="H2" s="178">
        <v>43192</v>
      </c>
      <c r="I2" s="178"/>
      <c r="J2" s="178"/>
      <c r="K2" s="178"/>
      <c r="L2" s="178"/>
      <c r="M2" s="178"/>
      <c r="N2" s="178">
        <v>43193</v>
      </c>
      <c r="O2" s="178"/>
      <c r="P2" s="178"/>
      <c r="Q2" s="178"/>
      <c r="R2" s="178"/>
      <c r="S2" s="178"/>
      <c r="T2" s="178">
        <v>43194</v>
      </c>
      <c r="U2" s="178"/>
      <c r="V2" s="178"/>
      <c r="W2" s="178"/>
      <c r="X2" s="178"/>
      <c r="Y2" s="178"/>
      <c r="Z2" s="178">
        <v>43195</v>
      </c>
      <c r="AA2" s="178"/>
      <c r="AB2" s="178"/>
      <c r="AC2" s="178"/>
      <c r="AD2" s="178"/>
      <c r="AE2" s="178"/>
      <c r="AF2" s="178">
        <v>43196</v>
      </c>
      <c r="AG2" s="178"/>
      <c r="AH2" s="178"/>
      <c r="AI2" s="178"/>
      <c r="AJ2" s="178"/>
      <c r="AK2" s="178"/>
      <c r="AL2" s="178">
        <v>43197</v>
      </c>
      <c r="AM2" s="178"/>
      <c r="AN2" s="178"/>
      <c r="AO2" s="178"/>
      <c r="AP2" s="178"/>
      <c r="AQ2" s="178"/>
      <c r="AR2" s="178">
        <v>43198</v>
      </c>
      <c r="AS2" s="178"/>
      <c r="AT2" s="178"/>
      <c r="AU2" s="178"/>
      <c r="AV2" s="178"/>
      <c r="AW2" s="178"/>
      <c r="AX2" s="178">
        <v>43199</v>
      </c>
      <c r="AY2" s="178"/>
      <c r="AZ2" s="178"/>
      <c r="BA2" s="178"/>
      <c r="BB2" s="178"/>
      <c r="BC2" s="178"/>
      <c r="BD2" s="178">
        <v>43200</v>
      </c>
      <c r="BE2" s="178"/>
      <c r="BF2" s="178"/>
      <c r="BG2" s="178"/>
      <c r="BH2" s="178"/>
      <c r="BI2" s="178"/>
      <c r="BJ2" s="178">
        <v>43201</v>
      </c>
      <c r="BK2" s="178"/>
      <c r="BL2" s="178"/>
      <c r="BM2" s="178"/>
      <c r="BN2" s="178"/>
      <c r="BO2" s="178"/>
      <c r="BP2" s="178">
        <v>43202</v>
      </c>
      <c r="BQ2" s="178"/>
      <c r="BR2" s="178"/>
      <c r="BS2" s="178"/>
      <c r="BT2" s="178"/>
      <c r="BU2" s="178"/>
      <c r="BV2" s="178">
        <v>43203</v>
      </c>
      <c r="BW2" s="178"/>
      <c r="BX2" s="178"/>
      <c r="BY2" s="178"/>
      <c r="BZ2" s="178"/>
      <c r="CA2" s="178"/>
      <c r="CB2" s="178">
        <v>43204</v>
      </c>
      <c r="CC2" s="178"/>
      <c r="CD2" s="178"/>
      <c r="CE2" s="178"/>
      <c r="CF2" s="178"/>
      <c r="CG2" s="178"/>
      <c r="CH2" s="178">
        <v>43205</v>
      </c>
      <c r="CI2" s="178"/>
      <c r="CJ2" s="178"/>
      <c r="CK2" s="178"/>
      <c r="CL2" s="178"/>
      <c r="CM2" s="178"/>
      <c r="CN2" s="178">
        <v>43206</v>
      </c>
      <c r="CO2" s="178"/>
      <c r="CP2" s="178"/>
      <c r="CQ2" s="178"/>
      <c r="CR2" s="178"/>
      <c r="CS2" s="178"/>
      <c r="CT2" s="178">
        <v>43207</v>
      </c>
      <c r="CU2" s="178"/>
      <c r="CV2" s="178"/>
      <c r="CW2" s="178"/>
      <c r="CX2" s="178"/>
      <c r="CY2" s="178"/>
      <c r="CZ2" s="178">
        <v>43208</v>
      </c>
      <c r="DA2" s="178"/>
      <c r="DB2" s="178"/>
      <c r="DC2" s="178"/>
      <c r="DD2" s="178"/>
      <c r="DE2" s="178"/>
      <c r="DF2" s="178">
        <v>43209</v>
      </c>
      <c r="DG2" s="178"/>
      <c r="DH2" s="178"/>
      <c r="DI2" s="178"/>
      <c r="DJ2" s="178"/>
      <c r="DK2" s="178"/>
      <c r="DL2" s="178">
        <v>43210</v>
      </c>
      <c r="DM2" s="178"/>
      <c r="DN2" s="178"/>
      <c r="DO2" s="178"/>
      <c r="DP2" s="178"/>
      <c r="DQ2" s="178"/>
      <c r="DR2" s="178">
        <v>43211</v>
      </c>
      <c r="DS2" s="178"/>
      <c r="DT2" s="178"/>
      <c r="DU2" s="178"/>
      <c r="DV2" s="178"/>
      <c r="DW2" s="178"/>
      <c r="DX2" s="178">
        <v>43212</v>
      </c>
      <c r="DY2" s="178"/>
      <c r="DZ2" s="178"/>
      <c r="EA2" s="178"/>
      <c r="EB2" s="178"/>
      <c r="EC2" s="178"/>
      <c r="ED2" s="178">
        <v>43213</v>
      </c>
      <c r="EE2" s="178"/>
      <c r="EF2" s="178"/>
      <c r="EG2" s="178"/>
      <c r="EH2" s="178"/>
      <c r="EI2" s="178"/>
      <c r="EJ2" s="178">
        <v>43214</v>
      </c>
      <c r="EK2" s="178"/>
      <c r="EL2" s="178"/>
      <c r="EM2" s="178"/>
      <c r="EN2" s="178"/>
      <c r="EO2" s="178"/>
      <c r="EP2" s="178">
        <v>43215</v>
      </c>
      <c r="EQ2" s="178"/>
      <c r="ER2" s="178"/>
      <c r="ES2" s="178"/>
      <c r="ET2" s="178"/>
      <c r="EU2" s="178"/>
      <c r="EV2" s="178">
        <v>43216</v>
      </c>
      <c r="EW2" s="178"/>
      <c r="EX2" s="178"/>
      <c r="EY2" s="178"/>
      <c r="EZ2" s="178"/>
      <c r="FA2" s="178"/>
      <c r="FB2" s="178">
        <v>43217</v>
      </c>
      <c r="FC2" s="178"/>
      <c r="FD2" s="178"/>
      <c r="FE2" s="178"/>
      <c r="FF2" s="178"/>
      <c r="FG2" s="178"/>
      <c r="FH2" s="178">
        <v>43218</v>
      </c>
      <c r="FI2" s="178"/>
      <c r="FJ2" s="178"/>
      <c r="FK2" s="178"/>
      <c r="FL2" s="178"/>
      <c r="FM2" s="178"/>
      <c r="FN2" s="178">
        <v>43219</v>
      </c>
      <c r="FO2" s="178"/>
      <c r="FP2" s="178"/>
      <c r="FQ2" s="178"/>
      <c r="FR2" s="178"/>
      <c r="FS2" s="178"/>
      <c r="FT2" s="178">
        <v>43220</v>
      </c>
      <c r="FU2" s="178"/>
      <c r="FV2" s="178"/>
      <c r="FW2" s="178"/>
      <c r="FX2" s="178"/>
      <c r="FY2" s="178"/>
      <c r="FZ2" s="184" t="s">
        <v>91</v>
      </c>
      <c r="GA2" s="184"/>
      <c r="GB2" s="184"/>
      <c r="GC2" s="184" t="s">
        <v>92</v>
      </c>
      <c r="GD2" s="184"/>
      <c r="GE2" s="184"/>
      <c r="GF2" s="184" t="s">
        <v>4</v>
      </c>
      <c r="GG2" s="184"/>
      <c r="GH2" s="184"/>
    </row>
    <row r="3" spans="1:190" ht="23.1" customHeight="1">
      <c r="A3" s="25" t="s">
        <v>35</v>
      </c>
      <c r="B3" s="178" t="s">
        <v>86</v>
      </c>
      <c r="C3" s="178"/>
      <c r="D3" s="178"/>
      <c r="E3" s="178" t="s">
        <v>87</v>
      </c>
      <c r="F3" s="178"/>
      <c r="G3" s="178"/>
      <c r="H3" s="178" t="s">
        <v>86</v>
      </c>
      <c r="I3" s="178"/>
      <c r="J3" s="178"/>
      <c r="K3" s="178" t="s">
        <v>87</v>
      </c>
      <c r="L3" s="178"/>
      <c r="M3" s="178"/>
      <c r="N3" s="178" t="s">
        <v>86</v>
      </c>
      <c r="O3" s="178"/>
      <c r="P3" s="178"/>
      <c r="Q3" s="178" t="s">
        <v>87</v>
      </c>
      <c r="R3" s="178"/>
      <c r="S3" s="178"/>
      <c r="T3" s="178" t="s">
        <v>86</v>
      </c>
      <c r="U3" s="178"/>
      <c r="V3" s="178"/>
      <c r="W3" s="178" t="s">
        <v>87</v>
      </c>
      <c r="X3" s="178"/>
      <c r="Y3" s="178"/>
      <c r="Z3" s="178" t="s">
        <v>86</v>
      </c>
      <c r="AA3" s="178"/>
      <c r="AB3" s="178"/>
      <c r="AC3" s="178" t="s">
        <v>87</v>
      </c>
      <c r="AD3" s="178"/>
      <c r="AE3" s="178"/>
      <c r="AF3" s="178" t="s">
        <v>86</v>
      </c>
      <c r="AG3" s="178"/>
      <c r="AH3" s="178"/>
      <c r="AI3" s="178" t="s">
        <v>87</v>
      </c>
      <c r="AJ3" s="178"/>
      <c r="AK3" s="178"/>
      <c r="AL3" s="178" t="s">
        <v>86</v>
      </c>
      <c r="AM3" s="178"/>
      <c r="AN3" s="178"/>
      <c r="AO3" s="178" t="s">
        <v>87</v>
      </c>
      <c r="AP3" s="178"/>
      <c r="AQ3" s="178"/>
      <c r="AR3" s="178" t="s">
        <v>86</v>
      </c>
      <c r="AS3" s="178"/>
      <c r="AT3" s="178"/>
      <c r="AU3" s="178" t="s">
        <v>87</v>
      </c>
      <c r="AV3" s="178"/>
      <c r="AW3" s="178"/>
      <c r="AX3" s="178" t="s">
        <v>86</v>
      </c>
      <c r="AY3" s="178"/>
      <c r="AZ3" s="178"/>
      <c r="BA3" s="178" t="s">
        <v>87</v>
      </c>
      <c r="BB3" s="178"/>
      <c r="BC3" s="178"/>
      <c r="BD3" s="178" t="s">
        <v>86</v>
      </c>
      <c r="BE3" s="178"/>
      <c r="BF3" s="178"/>
      <c r="BG3" s="178" t="s">
        <v>87</v>
      </c>
      <c r="BH3" s="178"/>
      <c r="BI3" s="178"/>
      <c r="BJ3" s="178" t="s">
        <v>86</v>
      </c>
      <c r="BK3" s="178"/>
      <c r="BL3" s="178"/>
      <c r="BM3" s="178" t="s">
        <v>87</v>
      </c>
      <c r="BN3" s="178"/>
      <c r="BO3" s="178"/>
      <c r="BP3" s="178" t="s">
        <v>86</v>
      </c>
      <c r="BQ3" s="178"/>
      <c r="BR3" s="178"/>
      <c r="BS3" s="178" t="s">
        <v>87</v>
      </c>
      <c r="BT3" s="178"/>
      <c r="BU3" s="178"/>
      <c r="BV3" s="178" t="s">
        <v>86</v>
      </c>
      <c r="BW3" s="178"/>
      <c r="BX3" s="178"/>
      <c r="BY3" s="178" t="s">
        <v>87</v>
      </c>
      <c r="BZ3" s="178"/>
      <c r="CA3" s="178"/>
      <c r="CB3" s="178" t="s">
        <v>86</v>
      </c>
      <c r="CC3" s="178"/>
      <c r="CD3" s="178"/>
      <c r="CE3" s="178" t="s">
        <v>87</v>
      </c>
      <c r="CF3" s="178"/>
      <c r="CG3" s="178"/>
      <c r="CH3" s="178" t="s">
        <v>86</v>
      </c>
      <c r="CI3" s="178"/>
      <c r="CJ3" s="178"/>
      <c r="CK3" s="178" t="s">
        <v>87</v>
      </c>
      <c r="CL3" s="178"/>
      <c r="CM3" s="178"/>
      <c r="CN3" s="178" t="s">
        <v>86</v>
      </c>
      <c r="CO3" s="178"/>
      <c r="CP3" s="178"/>
      <c r="CQ3" s="178" t="s">
        <v>87</v>
      </c>
      <c r="CR3" s="178"/>
      <c r="CS3" s="178"/>
      <c r="CT3" s="178" t="s">
        <v>86</v>
      </c>
      <c r="CU3" s="178"/>
      <c r="CV3" s="178"/>
      <c r="CW3" s="178" t="s">
        <v>87</v>
      </c>
      <c r="CX3" s="178"/>
      <c r="CY3" s="178"/>
      <c r="CZ3" s="178" t="s">
        <v>86</v>
      </c>
      <c r="DA3" s="178"/>
      <c r="DB3" s="178"/>
      <c r="DC3" s="178" t="s">
        <v>87</v>
      </c>
      <c r="DD3" s="178"/>
      <c r="DE3" s="178"/>
      <c r="DF3" s="178" t="s">
        <v>86</v>
      </c>
      <c r="DG3" s="178"/>
      <c r="DH3" s="178"/>
      <c r="DI3" s="178" t="s">
        <v>87</v>
      </c>
      <c r="DJ3" s="178"/>
      <c r="DK3" s="178"/>
      <c r="DL3" s="178" t="s">
        <v>86</v>
      </c>
      <c r="DM3" s="178"/>
      <c r="DN3" s="178"/>
      <c r="DO3" s="178" t="s">
        <v>87</v>
      </c>
      <c r="DP3" s="178"/>
      <c r="DQ3" s="178"/>
      <c r="DR3" s="178" t="s">
        <v>86</v>
      </c>
      <c r="DS3" s="178"/>
      <c r="DT3" s="178"/>
      <c r="DU3" s="178" t="s">
        <v>87</v>
      </c>
      <c r="DV3" s="178"/>
      <c r="DW3" s="178"/>
      <c r="DX3" s="178" t="s">
        <v>86</v>
      </c>
      <c r="DY3" s="178"/>
      <c r="DZ3" s="178"/>
      <c r="EA3" s="178" t="s">
        <v>87</v>
      </c>
      <c r="EB3" s="178"/>
      <c r="EC3" s="178"/>
      <c r="ED3" s="178" t="s">
        <v>86</v>
      </c>
      <c r="EE3" s="178"/>
      <c r="EF3" s="178"/>
      <c r="EG3" s="178" t="s">
        <v>87</v>
      </c>
      <c r="EH3" s="178"/>
      <c r="EI3" s="178"/>
      <c r="EJ3" s="178" t="s">
        <v>86</v>
      </c>
      <c r="EK3" s="178"/>
      <c r="EL3" s="178"/>
      <c r="EM3" s="178" t="s">
        <v>87</v>
      </c>
      <c r="EN3" s="178"/>
      <c r="EO3" s="178"/>
      <c r="EP3" s="178" t="s">
        <v>86</v>
      </c>
      <c r="EQ3" s="178"/>
      <c r="ER3" s="178"/>
      <c r="ES3" s="178" t="s">
        <v>87</v>
      </c>
      <c r="ET3" s="178"/>
      <c r="EU3" s="178"/>
      <c r="EV3" s="178" t="s">
        <v>86</v>
      </c>
      <c r="EW3" s="178"/>
      <c r="EX3" s="178"/>
      <c r="EY3" s="178" t="s">
        <v>87</v>
      </c>
      <c r="EZ3" s="178"/>
      <c r="FA3" s="178"/>
      <c r="FB3" s="178" t="s">
        <v>86</v>
      </c>
      <c r="FC3" s="178"/>
      <c r="FD3" s="178"/>
      <c r="FE3" s="178" t="s">
        <v>87</v>
      </c>
      <c r="FF3" s="178"/>
      <c r="FG3" s="178"/>
      <c r="FH3" s="178" t="s">
        <v>86</v>
      </c>
      <c r="FI3" s="178"/>
      <c r="FJ3" s="178"/>
      <c r="FK3" s="178" t="s">
        <v>87</v>
      </c>
      <c r="FL3" s="178"/>
      <c r="FM3" s="178"/>
      <c r="FN3" s="178" t="s">
        <v>86</v>
      </c>
      <c r="FO3" s="178"/>
      <c r="FP3" s="178"/>
      <c r="FQ3" s="178" t="s">
        <v>87</v>
      </c>
      <c r="FR3" s="178"/>
      <c r="FS3" s="178"/>
      <c r="FT3" s="178" t="s">
        <v>86</v>
      </c>
      <c r="FU3" s="178"/>
      <c r="FV3" s="178"/>
      <c r="FW3" s="178" t="s">
        <v>87</v>
      </c>
      <c r="FX3" s="178"/>
      <c r="FY3" s="178"/>
      <c r="FZ3" s="184"/>
      <c r="GA3" s="184"/>
      <c r="GB3" s="184"/>
      <c r="GC3" s="184"/>
      <c r="GD3" s="184"/>
      <c r="GE3" s="184"/>
      <c r="GF3" s="184"/>
      <c r="GG3" s="184"/>
      <c r="GH3" s="184"/>
    </row>
    <row r="4" spans="1:190" ht="23.1" customHeight="1">
      <c r="A4" s="27" t="s">
        <v>39</v>
      </c>
      <c r="B4" s="178" t="s">
        <v>94</v>
      </c>
      <c r="C4" s="178"/>
      <c r="D4" s="178"/>
      <c r="E4" s="178" t="s">
        <v>94</v>
      </c>
      <c r="F4" s="178"/>
      <c r="G4" s="178"/>
      <c r="H4" s="178" t="s">
        <v>94</v>
      </c>
      <c r="I4" s="178"/>
      <c r="J4" s="178"/>
      <c r="K4" s="178" t="s">
        <v>94</v>
      </c>
      <c r="L4" s="178"/>
      <c r="M4" s="178"/>
      <c r="N4" s="178" t="s">
        <v>94</v>
      </c>
      <c r="O4" s="178"/>
      <c r="P4" s="178"/>
      <c r="Q4" s="178" t="s">
        <v>94</v>
      </c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  <c r="CS4" s="178"/>
      <c r="CT4" s="178"/>
      <c r="CU4" s="178"/>
      <c r="CV4" s="178"/>
      <c r="CW4" s="178"/>
      <c r="CX4" s="178"/>
      <c r="CY4" s="178"/>
      <c r="CZ4" s="178"/>
      <c r="DA4" s="178"/>
      <c r="DB4" s="178"/>
      <c r="DC4" s="178"/>
      <c r="DD4" s="178"/>
      <c r="DE4" s="178"/>
      <c r="DF4" s="178"/>
      <c r="DG4" s="178"/>
      <c r="DH4" s="178"/>
      <c r="DI4" s="178"/>
      <c r="DJ4" s="178"/>
      <c r="DK4" s="178"/>
      <c r="DL4" s="178"/>
      <c r="DM4" s="178"/>
      <c r="DN4" s="178"/>
      <c r="DO4" s="178"/>
      <c r="DP4" s="178"/>
      <c r="DQ4" s="178"/>
      <c r="DR4" s="178"/>
      <c r="DS4" s="178"/>
      <c r="DT4" s="178"/>
      <c r="DU4" s="178"/>
      <c r="DV4" s="178"/>
      <c r="DW4" s="178"/>
      <c r="DX4" s="178"/>
      <c r="DY4" s="178"/>
      <c r="DZ4" s="178"/>
      <c r="EA4" s="178"/>
      <c r="EB4" s="178"/>
      <c r="EC4" s="178"/>
      <c r="ED4" s="178"/>
      <c r="EE4" s="178"/>
      <c r="EF4" s="178"/>
      <c r="EG4" s="178"/>
      <c r="EH4" s="178"/>
      <c r="EI4" s="178"/>
      <c r="EJ4" s="178"/>
      <c r="EK4" s="178"/>
      <c r="EL4" s="178"/>
      <c r="EM4" s="178"/>
      <c r="EN4" s="178"/>
      <c r="EO4" s="178"/>
      <c r="EP4" s="178"/>
      <c r="EQ4" s="178"/>
      <c r="ER4" s="178"/>
      <c r="ES4" s="178"/>
      <c r="ET4" s="178"/>
      <c r="EU4" s="178"/>
      <c r="EV4" s="178"/>
      <c r="EW4" s="178"/>
      <c r="EX4" s="178"/>
      <c r="EY4" s="178"/>
      <c r="EZ4" s="178"/>
      <c r="FA4" s="178"/>
      <c r="FB4" s="178"/>
      <c r="FC4" s="178"/>
      <c r="FD4" s="178"/>
      <c r="FE4" s="178"/>
      <c r="FF4" s="178"/>
      <c r="FG4" s="178"/>
      <c r="FH4" s="178"/>
      <c r="FI4" s="178"/>
      <c r="FJ4" s="178"/>
      <c r="FK4" s="178"/>
      <c r="FL4" s="178"/>
      <c r="FM4" s="178"/>
      <c r="FN4" s="178"/>
      <c r="FO4" s="178"/>
      <c r="FP4" s="178"/>
      <c r="FQ4" s="178"/>
      <c r="FR4" s="178"/>
      <c r="FS4" s="178"/>
      <c r="FT4" s="178"/>
      <c r="FU4" s="178"/>
      <c r="FV4" s="178"/>
      <c r="FW4" s="178"/>
      <c r="FX4" s="178"/>
      <c r="FY4" s="178"/>
      <c r="FZ4" s="178"/>
      <c r="GA4" s="178"/>
      <c r="GB4" s="178"/>
      <c r="GC4" s="178"/>
      <c r="GD4" s="178"/>
      <c r="GE4" s="178"/>
      <c r="GF4" s="178"/>
      <c r="GG4" s="178"/>
      <c r="GH4" s="178"/>
    </row>
    <row r="5" spans="1:190" ht="23.1" customHeight="1">
      <c r="A5" s="26"/>
      <c r="B5" s="26" t="s">
        <v>40</v>
      </c>
      <c r="C5" s="26" t="s">
        <v>41</v>
      </c>
      <c r="D5" s="26" t="s">
        <v>52</v>
      </c>
      <c r="E5" s="26" t="s">
        <v>40</v>
      </c>
      <c r="F5" s="26" t="s">
        <v>41</v>
      </c>
      <c r="G5" s="26" t="s">
        <v>52</v>
      </c>
      <c r="H5" s="26" t="s">
        <v>40</v>
      </c>
      <c r="I5" s="26" t="s">
        <v>41</v>
      </c>
      <c r="J5" s="26" t="s">
        <v>52</v>
      </c>
      <c r="K5" s="26" t="s">
        <v>40</v>
      </c>
      <c r="L5" s="26" t="s">
        <v>41</v>
      </c>
      <c r="M5" s="26" t="s">
        <v>52</v>
      </c>
      <c r="N5" s="26" t="s">
        <v>40</v>
      </c>
      <c r="O5" s="26" t="s">
        <v>41</v>
      </c>
      <c r="P5" s="26" t="s">
        <v>52</v>
      </c>
      <c r="Q5" s="26" t="s">
        <v>40</v>
      </c>
      <c r="R5" s="26" t="s">
        <v>41</v>
      </c>
      <c r="S5" s="26" t="s">
        <v>52</v>
      </c>
      <c r="T5" s="26" t="s">
        <v>40</v>
      </c>
      <c r="U5" s="26" t="s">
        <v>41</v>
      </c>
      <c r="V5" s="26" t="s">
        <v>52</v>
      </c>
      <c r="W5" s="26" t="s">
        <v>40</v>
      </c>
      <c r="X5" s="26" t="s">
        <v>41</v>
      </c>
      <c r="Y5" s="26" t="s">
        <v>52</v>
      </c>
      <c r="Z5" s="26" t="s">
        <v>40</v>
      </c>
      <c r="AA5" s="26" t="s">
        <v>41</v>
      </c>
      <c r="AB5" s="26" t="s">
        <v>52</v>
      </c>
      <c r="AC5" s="26" t="s">
        <v>40</v>
      </c>
      <c r="AD5" s="26" t="s">
        <v>41</v>
      </c>
      <c r="AE5" s="26" t="s">
        <v>52</v>
      </c>
      <c r="AF5" s="26" t="s">
        <v>40</v>
      </c>
      <c r="AG5" s="26" t="s">
        <v>41</v>
      </c>
      <c r="AH5" s="26" t="s">
        <v>52</v>
      </c>
      <c r="AI5" s="26" t="s">
        <v>40</v>
      </c>
      <c r="AJ5" s="26" t="s">
        <v>41</v>
      </c>
      <c r="AK5" s="26" t="s">
        <v>52</v>
      </c>
      <c r="AL5" s="26" t="s">
        <v>40</v>
      </c>
      <c r="AM5" s="26" t="s">
        <v>41</v>
      </c>
      <c r="AN5" s="26" t="s">
        <v>52</v>
      </c>
      <c r="AO5" s="26" t="s">
        <v>40</v>
      </c>
      <c r="AP5" s="26" t="s">
        <v>41</v>
      </c>
      <c r="AQ5" s="26" t="s">
        <v>52</v>
      </c>
      <c r="AR5" s="26" t="s">
        <v>40</v>
      </c>
      <c r="AS5" s="26" t="s">
        <v>41</v>
      </c>
      <c r="AT5" s="26" t="s">
        <v>52</v>
      </c>
      <c r="AU5" s="26" t="s">
        <v>40</v>
      </c>
      <c r="AV5" s="26" t="s">
        <v>41</v>
      </c>
      <c r="AW5" s="26" t="s">
        <v>52</v>
      </c>
      <c r="AX5" s="26" t="s">
        <v>40</v>
      </c>
      <c r="AY5" s="26" t="s">
        <v>41</v>
      </c>
      <c r="AZ5" s="26" t="s">
        <v>52</v>
      </c>
      <c r="BA5" s="26" t="s">
        <v>40</v>
      </c>
      <c r="BB5" s="26" t="s">
        <v>41</v>
      </c>
      <c r="BC5" s="26" t="s">
        <v>52</v>
      </c>
      <c r="BD5" s="26" t="s">
        <v>40</v>
      </c>
      <c r="BE5" s="26" t="s">
        <v>41</v>
      </c>
      <c r="BF5" s="26" t="s">
        <v>52</v>
      </c>
      <c r="BG5" s="26" t="s">
        <v>40</v>
      </c>
      <c r="BH5" s="26" t="s">
        <v>41</v>
      </c>
      <c r="BI5" s="26" t="s">
        <v>52</v>
      </c>
      <c r="BJ5" s="26" t="s">
        <v>40</v>
      </c>
      <c r="BK5" s="26" t="s">
        <v>41</v>
      </c>
      <c r="BL5" s="26" t="s">
        <v>52</v>
      </c>
      <c r="BM5" s="26" t="s">
        <v>40</v>
      </c>
      <c r="BN5" s="26" t="s">
        <v>41</v>
      </c>
      <c r="BO5" s="26" t="s">
        <v>52</v>
      </c>
      <c r="BP5" s="26" t="s">
        <v>40</v>
      </c>
      <c r="BQ5" s="26" t="s">
        <v>41</v>
      </c>
      <c r="BR5" s="26" t="s">
        <v>52</v>
      </c>
      <c r="BS5" s="26" t="s">
        <v>40</v>
      </c>
      <c r="BT5" s="26" t="s">
        <v>41</v>
      </c>
      <c r="BU5" s="26" t="s">
        <v>52</v>
      </c>
      <c r="BV5" s="26" t="s">
        <v>40</v>
      </c>
      <c r="BW5" s="26" t="s">
        <v>41</v>
      </c>
      <c r="BX5" s="26" t="s">
        <v>52</v>
      </c>
      <c r="BY5" s="26" t="s">
        <v>40</v>
      </c>
      <c r="BZ5" s="26" t="s">
        <v>41</v>
      </c>
      <c r="CA5" s="26" t="s">
        <v>52</v>
      </c>
      <c r="CB5" s="26" t="s">
        <v>40</v>
      </c>
      <c r="CC5" s="26" t="s">
        <v>41</v>
      </c>
      <c r="CD5" s="26" t="s">
        <v>52</v>
      </c>
      <c r="CE5" s="26" t="s">
        <v>40</v>
      </c>
      <c r="CF5" s="26" t="s">
        <v>41</v>
      </c>
      <c r="CG5" s="26" t="s">
        <v>52</v>
      </c>
      <c r="CH5" s="26" t="s">
        <v>40</v>
      </c>
      <c r="CI5" s="26" t="s">
        <v>41</v>
      </c>
      <c r="CJ5" s="26" t="s">
        <v>52</v>
      </c>
      <c r="CK5" s="26" t="s">
        <v>40</v>
      </c>
      <c r="CL5" s="26" t="s">
        <v>41</v>
      </c>
      <c r="CM5" s="26" t="s">
        <v>52</v>
      </c>
      <c r="CN5" s="26" t="s">
        <v>40</v>
      </c>
      <c r="CO5" s="26" t="s">
        <v>41</v>
      </c>
      <c r="CP5" s="26" t="s">
        <v>52</v>
      </c>
      <c r="CQ5" s="26" t="s">
        <v>40</v>
      </c>
      <c r="CR5" s="26" t="s">
        <v>41</v>
      </c>
      <c r="CS5" s="26" t="s">
        <v>52</v>
      </c>
      <c r="CT5" s="26" t="s">
        <v>40</v>
      </c>
      <c r="CU5" s="26" t="s">
        <v>41</v>
      </c>
      <c r="CV5" s="26" t="s">
        <v>52</v>
      </c>
      <c r="CW5" s="26" t="s">
        <v>40</v>
      </c>
      <c r="CX5" s="26" t="s">
        <v>41</v>
      </c>
      <c r="CY5" s="26" t="s">
        <v>52</v>
      </c>
      <c r="CZ5" s="26" t="s">
        <v>40</v>
      </c>
      <c r="DA5" s="26" t="s">
        <v>41</v>
      </c>
      <c r="DB5" s="26" t="s">
        <v>52</v>
      </c>
      <c r="DC5" s="26" t="s">
        <v>40</v>
      </c>
      <c r="DD5" s="26" t="s">
        <v>41</v>
      </c>
      <c r="DE5" s="26" t="s">
        <v>52</v>
      </c>
      <c r="DF5" s="26" t="s">
        <v>40</v>
      </c>
      <c r="DG5" s="26" t="s">
        <v>41</v>
      </c>
      <c r="DH5" s="26" t="s">
        <v>52</v>
      </c>
      <c r="DI5" s="26" t="s">
        <v>40</v>
      </c>
      <c r="DJ5" s="26" t="s">
        <v>41</v>
      </c>
      <c r="DK5" s="26" t="s">
        <v>52</v>
      </c>
      <c r="DL5" s="26" t="s">
        <v>40</v>
      </c>
      <c r="DM5" s="26" t="s">
        <v>41</v>
      </c>
      <c r="DN5" s="26" t="s">
        <v>52</v>
      </c>
      <c r="DO5" s="26" t="s">
        <v>40</v>
      </c>
      <c r="DP5" s="26" t="s">
        <v>41</v>
      </c>
      <c r="DQ5" s="26" t="s">
        <v>52</v>
      </c>
      <c r="DR5" s="26" t="s">
        <v>40</v>
      </c>
      <c r="DS5" s="26" t="s">
        <v>41</v>
      </c>
      <c r="DT5" s="26" t="s">
        <v>52</v>
      </c>
      <c r="DU5" s="26" t="s">
        <v>40</v>
      </c>
      <c r="DV5" s="26" t="s">
        <v>41</v>
      </c>
      <c r="DW5" s="26" t="s">
        <v>52</v>
      </c>
      <c r="DX5" s="26" t="s">
        <v>40</v>
      </c>
      <c r="DY5" s="26" t="s">
        <v>41</v>
      </c>
      <c r="DZ5" s="26" t="s">
        <v>52</v>
      </c>
      <c r="EA5" s="26" t="s">
        <v>40</v>
      </c>
      <c r="EB5" s="26" t="s">
        <v>41</v>
      </c>
      <c r="EC5" s="26" t="s">
        <v>52</v>
      </c>
      <c r="ED5" s="26" t="s">
        <v>40</v>
      </c>
      <c r="EE5" s="26" t="s">
        <v>41</v>
      </c>
      <c r="EF5" s="26" t="s">
        <v>52</v>
      </c>
      <c r="EG5" s="26" t="s">
        <v>40</v>
      </c>
      <c r="EH5" s="26" t="s">
        <v>41</v>
      </c>
      <c r="EI5" s="26" t="s">
        <v>52</v>
      </c>
      <c r="EJ5" s="26" t="s">
        <v>40</v>
      </c>
      <c r="EK5" s="26" t="s">
        <v>41</v>
      </c>
      <c r="EL5" s="26" t="s">
        <v>52</v>
      </c>
      <c r="EM5" s="26" t="s">
        <v>40</v>
      </c>
      <c r="EN5" s="26" t="s">
        <v>41</v>
      </c>
      <c r="EO5" s="26" t="s">
        <v>52</v>
      </c>
      <c r="EP5" s="26" t="s">
        <v>40</v>
      </c>
      <c r="EQ5" s="26" t="s">
        <v>41</v>
      </c>
      <c r="ER5" s="26" t="s">
        <v>52</v>
      </c>
      <c r="ES5" s="26" t="s">
        <v>40</v>
      </c>
      <c r="ET5" s="26" t="s">
        <v>41</v>
      </c>
      <c r="EU5" s="26" t="s">
        <v>52</v>
      </c>
      <c r="EV5" s="26" t="s">
        <v>40</v>
      </c>
      <c r="EW5" s="26" t="s">
        <v>41</v>
      </c>
      <c r="EX5" s="26" t="s">
        <v>52</v>
      </c>
      <c r="EY5" s="26" t="s">
        <v>40</v>
      </c>
      <c r="EZ5" s="26" t="s">
        <v>41</v>
      </c>
      <c r="FA5" s="26" t="s">
        <v>52</v>
      </c>
      <c r="FB5" s="26" t="s">
        <v>40</v>
      </c>
      <c r="FC5" s="26" t="s">
        <v>41</v>
      </c>
      <c r="FD5" s="26" t="s">
        <v>52</v>
      </c>
      <c r="FE5" s="26" t="s">
        <v>40</v>
      </c>
      <c r="FF5" s="26" t="s">
        <v>41</v>
      </c>
      <c r="FG5" s="26" t="s">
        <v>52</v>
      </c>
      <c r="FH5" s="26" t="s">
        <v>40</v>
      </c>
      <c r="FI5" s="26" t="s">
        <v>41</v>
      </c>
      <c r="FJ5" s="26" t="s">
        <v>52</v>
      </c>
      <c r="FK5" s="26" t="s">
        <v>40</v>
      </c>
      <c r="FL5" s="26" t="s">
        <v>41</v>
      </c>
      <c r="FM5" s="26" t="s">
        <v>52</v>
      </c>
      <c r="FN5" s="26" t="s">
        <v>40</v>
      </c>
      <c r="FO5" s="26" t="s">
        <v>41</v>
      </c>
      <c r="FP5" s="26" t="s">
        <v>52</v>
      </c>
      <c r="FQ5" s="26" t="s">
        <v>40</v>
      </c>
      <c r="FR5" s="26" t="s">
        <v>41</v>
      </c>
      <c r="FS5" s="26" t="s">
        <v>52</v>
      </c>
      <c r="FT5" s="26" t="s">
        <v>40</v>
      </c>
      <c r="FU5" s="26" t="s">
        <v>41</v>
      </c>
      <c r="FV5" s="26" t="s">
        <v>52</v>
      </c>
      <c r="FW5" s="26" t="s">
        <v>40</v>
      </c>
      <c r="FX5" s="26" t="s">
        <v>41</v>
      </c>
      <c r="FY5" s="26" t="s">
        <v>52</v>
      </c>
      <c r="FZ5" s="26" t="s">
        <v>40</v>
      </c>
      <c r="GA5" s="26" t="s">
        <v>41</v>
      </c>
      <c r="GB5" s="26" t="s">
        <v>42</v>
      </c>
      <c r="GC5" s="26" t="s">
        <v>40</v>
      </c>
      <c r="GD5" s="26" t="s">
        <v>41</v>
      </c>
      <c r="GE5" s="26" t="s">
        <v>42</v>
      </c>
      <c r="GF5" s="26" t="s">
        <v>40</v>
      </c>
      <c r="GG5" s="26" t="s">
        <v>41</v>
      </c>
      <c r="GH5" s="26" t="s">
        <v>42</v>
      </c>
    </row>
    <row r="6" spans="1:190" ht="23.1" customHeight="1">
      <c r="A6" s="28" t="s">
        <v>44</v>
      </c>
      <c r="B6" s="74">
        <v>881</v>
      </c>
      <c r="C6" s="74">
        <v>0</v>
      </c>
      <c r="D6" s="74">
        <v>1920</v>
      </c>
      <c r="E6" s="74">
        <v>870</v>
      </c>
      <c r="F6" s="74">
        <v>0</v>
      </c>
      <c r="G6" s="74">
        <v>0</v>
      </c>
      <c r="H6" s="86">
        <v>869</v>
      </c>
      <c r="I6" s="86">
        <v>0</v>
      </c>
      <c r="J6" s="86">
        <v>1560</v>
      </c>
      <c r="K6" s="86">
        <v>873</v>
      </c>
      <c r="L6" s="86">
        <v>0</v>
      </c>
      <c r="M6" s="86">
        <v>0</v>
      </c>
      <c r="N6" s="86">
        <v>852</v>
      </c>
      <c r="O6" s="86"/>
      <c r="P6" s="86">
        <v>2280</v>
      </c>
      <c r="Q6" s="86">
        <v>896</v>
      </c>
      <c r="R6" s="86">
        <v>0</v>
      </c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32">
        <f>+B6+E6+H6+K6+N6+Q6+T6+W6+Z6+AC6+AF6+AI6+AL6+AO6+AR6+AU6+AX6+BA6+BD6+BG6+BJ6+BM6+BP6+BS6+BV6+BY6+CB6+CE6+CH6+CK6+CN6+CQ6+CT6+CW6+CZ6+DC6+DF6+DI6+DL6+DO6+DR6+DU6+DX6+EA6+ED6+EG6+EJ6+EM6+EP6+ES6+EV6+EY6+FB6+FE6+FH6+FK6+FN6+FQ6+FT6+FW6</f>
        <v>5241</v>
      </c>
      <c r="GA6" s="72">
        <f t="shared" ref="GA6:GB6" si="0">+C6+F6+I6+L6+O6+R6+U6+X6+AA6+AD6+AG6+AJ6+AM6+AP6+AS6+AV6+AY6+BB6+BE6+BH6+BK6+BN6+BQ6+BT6+BW6+BZ6+CC6+CF6+CI6+CL6+CO6+CR6+CU6+CX6+DA6+DD6+DG6+DJ6+DM6+DP6+DS6+DV6+DY6+EB6+EE6+EH6+EK6+EN6+EQ6+ET6+EW6+EZ6+FC6+FF6+FI6+FL6+FO6+FR6+FU6+FX6</f>
        <v>0</v>
      </c>
      <c r="GB6" s="72">
        <f t="shared" si="0"/>
        <v>5760</v>
      </c>
      <c r="GC6" s="37">
        <v>155959</v>
      </c>
      <c r="GD6" s="37">
        <v>38</v>
      </c>
      <c r="GE6" s="37">
        <v>150501</v>
      </c>
      <c r="GF6" s="37">
        <f>+FZ6+GC6</f>
        <v>161200</v>
      </c>
      <c r="GG6" s="37">
        <f>+GA6+GD6</f>
        <v>38</v>
      </c>
      <c r="GH6" s="37">
        <f>+GB6+GE6</f>
        <v>156261</v>
      </c>
    </row>
    <row r="7" spans="1:190" ht="23.1" customHeight="1">
      <c r="A7" s="28" t="s">
        <v>36</v>
      </c>
      <c r="B7" s="187">
        <v>720</v>
      </c>
      <c r="C7" s="187"/>
      <c r="D7" s="187"/>
      <c r="E7" s="187">
        <v>1560</v>
      </c>
      <c r="F7" s="187"/>
      <c r="G7" s="187"/>
      <c r="H7" s="187">
        <v>960</v>
      </c>
      <c r="I7" s="187"/>
      <c r="J7" s="187"/>
      <c r="K7" s="187">
        <v>1800</v>
      </c>
      <c r="L7" s="187"/>
      <c r="M7" s="187"/>
      <c r="N7" s="187">
        <v>360</v>
      </c>
      <c r="O7" s="187"/>
      <c r="P7" s="187"/>
      <c r="Q7" s="187">
        <v>1200</v>
      </c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  <c r="BY7" s="187"/>
      <c r="BZ7" s="187"/>
      <c r="CA7" s="187"/>
      <c r="CB7" s="187"/>
      <c r="CC7" s="187"/>
      <c r="CD7" s="187"/>
      <c r="CE7" s="187"/>
      <c r="CF7" s="187"/>
      <c r="CG7" s="187"/>
      <c r="CH7" s="187"/>
      <c r="CI7" s="187"/>
      <c r="CJ7" s="187"/>
      <c r="CK7" s="187"/>
      <c r="CL7" s="187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7"/>
      <c r="CX7" s="187"/>
      <c r="CY7" s="187"/>
      <c r="CZ7" s="187"/>
      <c r="DA7" s="187"/>
      <c r="DB7" s="187"/>
      <c r="DC7" s="187"/>
      <c r="DD7" s="187"/>
      <c r="DE7" s="187"/>
      <c r="DF7" s="187"/>
      <c r="DG7" s="187"/>
      <c r="DH7" s="187"/>
      <c r="DI7" s="187"/>
      <c r="DJ7" s="187"/>
      <c r="DK7" s="187"/>
      <c r="DL7" s="187"/>
      <c r="DM7" s="187"/>
      <c r="DN7" s="187"/>
      <c r="DO7" s="187"/>
      <c r="DP7" s="187"/>
      <c r="DQ7" s="187"/>
      <c r="DR7" s="187"/>
      <c r="DS7" s="187"/>
      <c r="DT7" s="187"/>
      <c r="DU7" s="187"/>
      <c r="DV7" s="187"/>
      <c r="DW7" s="187"/>
      <c r="DX7" s="187"/>
      <c r="DY7" s="187"/>
      <c r="DZ7" s="187"/>
      <c r="EA7" s="187"/>
      <c r="EB7" s="187"/>
      <c r="EC7" s="187"/>
      <c r="ED7" s="187"/>
      <c r="EE7" s="187"/>
      <c r="EF7" s="187"/>
      <c r="EG7" s="187"/>
      <c r="EH7" s="187"/>
      <c r="EI7" s="187"/>
      <c r="EJ7" s="187"/>
      <c r="EK7" s="187"/>
      <c r="EL7" s="187"/>
      <c r="EM7" s="187"/>
      <c r="EN7" s="187"/>
      <c r="EO7" s="187"/>
      <c r="EP7" s="187"/>
      <c r="EQ7" s="187"/>
      <c r="ER7" s="187"/>
      <c r="ES7" s="187"/>
      <c r="ET7" s="187"/>
      <c r="EU7" s="187"/>
      <c r="EV7" s="187"/>
      <c r="EW7" s="187"/>
      <c r="EX7" s="187"/>
      <c r="EY7" s="187"/>
      <c r="EZ7" s="187"/>
      <c r="FA7" s="187"/>
      <c r="FB7" s="187"/>
      <c r="FC7" s="187"/>
      <c r="FD7" s="187"/>
      <c r="FE7" s="187"/>
      <c r="FF7" s="187"/>
      <c r="FG7" s="187"/>
      <c r="FH7" s="187"/>
      <c r="FI7" s="187"/>
      <c r="FJ7" s="187"/>
      <c r="FK7" s="187"/>
      <c r="FL7" s="187"/>
      <c r="FM7" s="187"/>
      <c r="FN7" s="187"/>
      <c r="FO7" s="187"/>
      <c r="FP7" s="187"/>
      <c r="FQ7" s="187"/>
      <c r="FR7" s="187"/>
      <c r="FS7" s="187"/>
      <c r="FT7" s="187"/>
      <c r="FU7" s="187"/>
      <c r="FV7" s="187"/>
      <c r="FW7" s="187"/>
      <c r="FX7" s="187"/>
      <c r="FY7" s="187"/>
      <c r="FZ7" s="187"/>
      <c r="GA7" s="187"/>
      <c r="GB7" s="187"/>
      <c r="GC7" s="187"/>
      <c r="GD7" s="187"/>
      <c r="GE7" s="187"/>
      <c r="GF7" s="187"/>
      <c r="GG7" s="187"/>
      <c r="GH7" s="187"/>
    </row>
    <row r="8" spans="1:190" ht="23.1" customHeight="1">
      <c r="A8" s="29" t="s">
        <v>45</v>
      </c>
      <c r="B8" s="30"/>
      <c r="C8" s="30"/>
      <c r="D8" s="31">
        <f>+(B8+C8)/B6</f>
        <v>0</v>
      </c>
      <c r="E8" s="30"/>
      <c r="F8" s="30"/>
      <c r="G8" s="31">
        <f>+(E8+F8)/E6</f>
        <v>0</v>
      </c>
      <c r="H8" s="30"/>
      <c r="I8" s="30"/>
      <c r="J8" s="31">
        <f>+(H8+I8)/H6</f>
        <v>0</v>
      </c>
      <c r="K8" s="30">
        <v>8</v>
      </c>
      <c r="L8" s="30"/>
      <c r="M8" s="31">
        <f>+(K8+L8)/K6</f>
        <v>9.1638029782359683E-3</v>
      </c>
      <c r="N8" s="30"/>
      <c r="O8" s="30"/>
      <c r="P8" s="31">
        <f>+(N8+O8)/N6</f>
        <v>0</v>
      </c>
      <c r="Q8" s="30">
        <v>8</v>
      </c>
      <c r="R8" s="30"/>
      <c r="S8" s="31">
        <f>+(Q8+R8)/Q6</f>
        <v>8.9285714285714281E-3</v>
      </c>
      <c r="T8" s="30"/>
      <c r="U8" s="30"/>
      <c r="V8" s="31" t="e">
        <f>+(T8+U8)/T6</f>
        <v>#DIV/0!</v>
      </c>
      <c r="W8" s="30"/>
      <c r="X8" s="30"/>
      <c r="Y8" s="31" t="e">
        <f>+(W8+X8)/W6</f>
        <v>#DIV/0!</v>
      </c>
      <c r="Z8" s="30"/>
      <c r="AA8" s="30"/>
      <c r="AB8" s="31" t="e">
        <f>+(Z8+AA8)/Z6</f>
        <v>#DIV/0!</v>
      </c>
      <c r="AC8" s="30"/>
      <c r="AD8" s="30"/>
      <c r="AE8" s="31" t="e">
        <f>+(AC8+AD8)/AC6</f>
        <v>#DIV/0!</v>
      </c>
      <c r="AF8" s="30"/>
      <c r="AG8" s="30"/>
      <c r="AH8" s="31" t="e">
        <f>+(AF8+AG8)/AF6</f>
        <v>#DIV/0!</v>
      </c>
      <c r="AI8" s="30"/>
      <c r="AJ8" s="30"/>
      <c r="AK8" s="31" t="e">
        <f>+(AI8+AJ8)/AI6</f>
        <v>#DIV/0!</v>
      </c>
      <c r="AL8" s="30"/>
      <c r="AM8" s="30"/>
      <c r="AN8" s="31" t="e">
        <f>+(AL8+AM8)/AL6</f>
        <v>#DIV/0!</v>
      </c>
      <c r="AO8" s="30"/>
      <c r="AP8" s="30"/>
      <c r="AQ8" s="31" t="e">
        <f>+(AO8+AP8)/AO6</f>
        <v>#DIV/0!</v>
      </c>
      <c r="AR8" s="30"/>
      <c r="AS8" s="30"/>
      <c r="AT8" s="31" t="e">
        <f>+(AR8+AS8)/AR6</f>
        <v>#DIV/0!</v>
      </c>
      <c r="AU8" s="30"/>
      <c r="AV8" s="30"/>
      <c r="AW8" s="31" t="e">
        <f>+(AU8+AV8)/AU6</f>
        <v>#DIV/0!</v>
      </c>
      <c r="AX8" s="30"/>
      <c r="AY8" s="30"/>
      <c r="AZ8" s="31" t="e">
        <f>+(AX8+AY8)/AX6</f>
        <v>#DIV/0!</v>
      </c>
      <c r="BA8" s="30"/>
      <c r="BB8" s="30"/>
      <c r="BC8" s="31" t="e">
        <f>+(BA8+BB8)/BA6</f>
        <v>#DIV/0!</v>
      </c>
      <c r="BD8" s="30"/>
      <c r="BE8" s="30"/>
      <c r="BF8" s="31" t="e">
        <f>+(BD8+BE8)/BD6</f>
        <v>#DIV/0!</v>
      </c>
      <c r="BG8" s="30"/>
      <c r="BH8" s="30"/>
      <c r="BI8" s="31" t="e">
        <f>+(BG8+BH8)/BG6</f>
        <v>#DIV/0!</v>
      </c>
      <c r="BJ8" s="30"/>
      <c r="BK8" s="30"/>
      <c r="BL8" s="31" t="e">
        <f>+(BJ8+BK8)/BJ6</f>
        <v>#DIV/0!</v>
      </c>
      <c r="BM8" s="30"/>
      <c r="BN8" s="30"/>
      <c r="BO8" s="31" t="e">
        <f>+(BM8+BN8)/BM6</f>
        <v>#DIV/0!</v>
      </c>
      <c r="BP8" s="30"/>
      <c r="BQ8" s="30"/>
      <c r="BR8" s="31" t="e">
        <f>+(BP8+BQ8)/BP6</f>
        <v>#DIV/0!</v>
      </c>
      <c r="BS8" s="30"/>
      <c r="BT8" s="30"/>
      <c r="BU8" s="31" t="e">
        <f>+(BS8+BT8)/BS6</f>
        <v>#DIV/0!</v>
      </c>
      <c r="BV8" s="30"/>
      <c r="BW8" s="30"/>
      <c r="BX8" s="31" t="e">
        <f>+(BV8+BW8)/BV6</f>
        <v>#DIV/0!</v>
      </c>
      <c r="BY8" s="30"/>
      <c r="BZ8" s="30"/>
      <c r="CA8" s="31" t="e">
        <f>+(BY8+BZ8)/BY6</f>
        <v>#DIV/0!</v>
      </c>
      <c r="CB8" s="30"/>
      <c r="CC8" s="30"/>
      <c r="CD8" s="31" t="e">
        <f>+(CB8+CC8)/CB6</f>
        <v>#DIV/0!</v>
      </c>
      <c r="CE8" s="30"/>
      <c r="CF8" s="30"/>
      <c r="CG8" s="31" t="e">
        <f>+(CE8+CF8)/CE6</f>
        <v>#DIV/0!</v>
      </c>
      <c r="CH8" s="30"/>
      <c r="CI8" s="30"/>
      <c r="CJ8" s="31" t="e">
        <f>+(CH8+CI8)/CH6</f>
        <v>#DIV/0!</v>
      </c>
      <c r="CK8" s="30"/>
      <c r="CL8" s="30"/>
      <c r="CM8" s="31" t="e">
        <f>+(CK8+CL8)/CK6</f>
        <v>#DIV/0!</v>
      </c>
      <c r="CN8" s="30"/>
      <c r="CO8" s="30"/>
      <c r="CP8" s="31" t="e">
        <f>+(CN8+CO8)/CN6</f>
        <v>#DIV/0!</v>
      </c>
      <c r="CQ8" s="30"/>
      <c r="CR8" s="30"/>
      <c r="CS8" s="31" t="e">
        <f>+(CQ8+CR8)/CQ6</f>
        <v>#DIV/0!</v>
      </c>
      <c r="CT8" s="30"/>
      <c r="CU8" s="30"/>
      <c r="CV8" s="31" t="e">
        <f>+(CT8+CU8)/CT6</f>
        <v>#DIV/0!</v>
      </c>
      <c r="CW8" s="30"/>
      <c r="CX8" s="30"/>
      <c r="CY8" s="31" t="e">
        <f>+(CW8+CX8)/CW6</f>
        <v>#DIV/0!</v>
      </c>
      <c r="CZ8" s="30"/>
      <c r="DA8" s="30"/>
      <c r="DB8" s="31" t="e">
        <f>+(CZ8+DA8)/CZ6</f>
        <v>#DIV/0!</v>
      </c>
      <c r="DC8" s="30"/>
      <c r="DD8" s="30"/>
      <c r="DE8" s="31" t="e">
        <f>+(DC8+DD8)/DC6</f>
        <v>#DIV/0!</v>
      </c>
      <c r="DF8" s="30"/>
      <c r="DG8" s="30"/>
      <c r="DH8" s="31" t="e">
        <f>+(DF8+DG8)/DF6</f>
        <v>#DIV/0!</v>
      </c>
      <c r="DI8" s="30"/>
      <c r="DJ8" s="30"/>
      <c r="DK8" s="31" t="e">
        <f>+(DI8+DJ8)/DI6</f>
        <v>#DIV/0!</v>
      </c>
      <c r="DL8" s="30"/>
      <c r="DM8" s="30"/>
      <c r="DN8" s="31" t="e">
        <f>+(DL8+DM8)/DL6</f>
        <v>#DIV/0!</v>
      </c>
      <c r="DO8" s="30"/>
      <c r="DP8" s="30"/>
      <c r="DQ8" s="31" t="e">
        <f>+(DO8+DP8)/DO6</f>
        <v>#DIV/0!</v>
      </c>
      <c r="DR8" s="30"/>
      <c r="DS8" s="30"/>
      <c r="DT8" s="31" t="e">
        <f>+(DR8+DS8)/DR6</f>
        <v>#DIV/0!</v>
      </c>
      <c r="DU8" s="30"/>
      <c r="DV8" s="30"/>
      <c r="DW8" s="31" t="e">
        <f>+(DU8+DV8)/DU6</f>
        <v>#DIV/0!</v>
      </c>
      <c r="DX8" s="30"/>
      <c r="DY8" s="30"/>
      <c r="DZ8" s="31" t="e">
        <f>+(DX8+DY8)/DX6</f>
        <v>#DIV/0!</v>
      </c>
      <c r="EA8" s="30"/>
      <c r="EB8" s="30"/>
      <c r="EC8" s="31" t="e">
        <f>+(EA8+EB8)/EA6</f>
        <v>#DIV/0!</v>
      </c>
      <c r="ED8" s="30"/>
      <c r="EE8" s="30"/>
      <c r="EF8" s="31" t="e">
        <f>+(ED8+EE8)/ED6</f>
        <v>#DIV/0!</v>
      </c>
      <c r="EG8" s="30"/>
      <c r="EH8" s="30"/>
      <c r="EI8" s="31" t="e">
        <f>+(EG8+EH8)/EG6</f>
        <v>#DIV/0!</v>
      </c>
      <c r="EJ8" s="30"/>
      <c r="EK8" s="30"/>
      <c r="EL8" s="31" t="e">
        <f>+(EJ8+EK8)/EJ6</f>
        <v>#DIV/0!</v>
      </c>
      <c r="EM8" s="30"/>
      <c r="EN8" s="30"/>
      <c r="EO8" s="31" t="e">
        <f>+(EM8+EN8)/EM6</f>
        <v>#DIV/0!</v>
      </c>
      <c r="EP8" s="30"/>
      <c r="EQ8" s="30"/>
      <c r="ER8" s="31" t="e">
        <f>+(EP8+EQ8)/EP6</f>
        <v>#DIV/0!</v>
      </c>
      <c r="ES8" s="30"/>
      <c r="ET8" s="30"/>
      <c r="EU8" s="31" t="e">
        <f>+(ES8+ET8)/ES6</f>
        <v>#DIV/0!</v>
      </c>
      <c r="EV8" s="30"/>
      <c r="EW8" s="30"/>
      <c r="EX8" s="31" t="e">
        <f>+(EV8+EW8)/EV6</f>
        <v>#DIV/0!</v>
      </c>
      <c r="EY8" s="30"/>
      <c r="EZ8" s="30"/>
      <c r="FA8" s="31" t="e">
        <f>+(EY8+EZ8)/EY6</f>
        <v>#DIV/0!</v>
      </c>
      <c r="FB8" s="30"/>
      <c r="FC8" s="30"/>
      <c r="FD8" s="31" t="e">
        <f>+(FB8+FC8)/FB6</f>
        <v>#DIV/0!</v>
      </c>
      <c r="FE8" s="30"/>
      <c r="FF8" s="30"/>
      <c r="FG8" s="31" t="e">
        <f>+(FE8+FF8)/FE6</f>
        <v>#DIV/0!</v>
      </c>
      <c r="FH8" s="30"/>
      <c r="FI8" s="30"/>
      <c r="FJ8" s="31" t="e">
        <f>+(FH8+FI8)/FH6</f>
        <v>#DIV/0!</v>
      </c>
      <c r="FK8" s="30"/>
      <c r="FL8" s="30"/>
      <c r="FM8" s="31" t="e">
        <f>+(FK8+FL8)/FK6</f>
        <v>#DIV/0!</v>
      </c>
      <c r="FN8" s="30"/>
      <c r="FO8" s="30"/>
      <c r="FP8" s="31" t="e">
        <f>+(FN8+FO8)/FN6</f>
        <v>#DIV/0!</v>
      </c>
      <c r="FQ8" s="30"/>
      <c r="FR8" s="30"/>
      <c r="FS8" s="31" t="e">
        <f>+(FQ8+FR8)/FQ6</f>
        <v>#DIV/0!</v>
      </c>
      <c r="FT8" s="30"/>
      <c r="FU8" s="30"/>
      <c r="FV8" s="31" t="e">
        <f>+(FT8+FU8)/FT6</f>
        <v>#DIV/0!</v>
      </c>
      <c r="FW8" s="30"/>
      <c r="FX8" s="30"/>
      <c r="FY8" s="31" t="e">
        <f>+(FW8+FX8)/FW6</f>
        <v>#DIV/0!</v>
      </c>
      <c r="FZ8" s="72">
        <f>+B8+E8+H8+K8+N8+Q8+T8+W8+Z8+AC8+AF8+AI8+AL8+AO8+AR8+AU8+AX8+BA8+BD8+BG8+BJ8+BM8+BP8+BS8+BV8+BY8+CB8+CE8+CH8+CK8+CN8+CQ8+CT8+CW8+CZ8+DC8+DF8+DI8+DL8+DO8+DR8+DU8+DX8+EA8+ED8+EG8+EJ8+EM8+EP8+ES8+EV8+EY8+FB8+FE8+FH8+FK8+FN8+FQ8+FT8+FW8</f>
        <v>16</v>
      </c>
      <c r="GA8" s="72">
        <f t="shared" ref="GA8" si="1">+C8+F8+I8+L8+O8+R8+U8+X8+AA8+AD8+AG8+AJ8+AM8+AP8+AS8+AV8+AY8+BB8+BE8+BH8+BK8+BN8+BQ8+BT8+BW8+BZ8+CC8+CF8+CI8+CL8+CO8+CR8+CU8+CX8+DA8+DD8+DG8+DJ8+DM8+DP8+DS8+DV8+DY8+EB8+EE8+EH8+EK8+EN8+EQ8+ET8+EW8+EZ8+FC8+FF8+FI8+FL8+FO8+FR8+FU8+FX8</f>
        <v>0</v>
      </c>
      <c r="GB8" s="31">
        <f>+(FZ8+GA8)/FZ6</f>
        <v>3.0528525090631558E-3</v>
      </c>
      <c r="GC8" s="37">
        <v>395</v>
      </c>
      <c r="GD8" s="37">
        <v>24</v>
      </c>
      <c r="GE8" s="31">
        <f>+(GC8+GD8)/GC6</f>
        <v>2.6866035304150449E-3</v>
      </c>
      <c r="GF8" s="37">
        <f>+DL8+DO8+DR8+DU8+DX8+EA8+ED8+EG8+EJ8+EM8+FZ8+GC8</f>
        <v>411</v>
      </c>
      <c r="GG8" s="37">
        <f>+DM8+DP8+DS8+DV8+DY8+EB8+EE8+EH8+EK8+EN8+GA8+GD8</f>
        <v>24</v>
      </c>
      <c r="GH8" s="31">
        <f>+(GF8+GG8)/GF6</f>
        <v>2.6985111662531018E-3</v>
      </c>
    </row>
    <row r="9" spans="1:190" ht="23.1" customHeight="1">
      <c r="A9" s="29" t="s">
        <v>46</v>
      </c>
      <c r="B9" s="73"/>
      <c r="C9" s="184"/>
      <c r="D9" s="184"/>
      <c r="E9" s="73"/>
      <c r="F9" s="184"/>
      <c r="G9" s="184"/>
      <c r="H9" s="85"/>
      <c r="I9" s="184"/>
      <c r="J9" s="184"/>
      <c r="K9" s="85"/>
      <c r="L9" s="184"/>
      <c r="M9" s="184"/>
      <c r="N9" s="85"/>
      <c r="O9" s="184"/>
      <c r="P9" s="184"/>
      <c r="Q9" s="85"/>
      <c r="R9" s="184"/>
      <c r="S9" s="184"/>
      <c r="T9" s="85"/>
      <c r="U9" s="184"/>
      <c r="V9" s="184"/>
      <c r="W9" s="85"/>
      <c r="X9" s="184"/>
      <c r="Y9" s="184"/>
      <c r="Z9" s="85"/>
      <c r="AA9" s="184"/>
      <c r="AB9" s="184"/>
      <c r="AC9" s="85"/>
      <c r="AD9" s="184"/>
      <c r="AE9" s="184"/>
      <c r="AF9" s="85"/>
      <c r="AG9" s="184"/>
      <c r="AH9" s="184"/>
      <c r="AI9" s="85"/>
      <c r="AJ9" s="184"/>
      <c r="AK9" s="184"/>
      <c r="AL9" s="85"/>
      <c r="AM9" s="184"/>
      <c r="AN9" s="184"/>
      <c r="AO9" s="85"/>
      <c r="AP9" s="184"/>
      <c r="AQ9" s="184"/>
      <c r="AR9" s="85"/>
      <c r="AS9" s="184"/>
      <c r="AT9" s="184"/>
      <c r="AU9" s="85"/>
      <c r="AV9" s="184"/>
      <c r="AW9" s="184"/>
      <c r="AX9" s="85"/>
      <c r="AY9" s="184"/>
      <c r="AZ9" s="184"/>
      <c r="BA9" s="85"/>
      <c r="BB9" s="184"/>
      <c r="BC9" s="184"/>
      <c r="BD9" s="85"/>
      <c r="BE9" s="184"/>
      <c r="BF9" s="184"/>
      <c r="BG9" s="85"/>
      <c r="BH9" s="184"/>
      <c r="BI9" s="184"/>
      <c r="BJ9" s="85"/>
      <c r="BK9" s="184"/>
      <c r="BL9" s="184"/>
      <c r="BM9" s="85"/>
      <c r="BN9" s="184"/>
      <c r="BO9" s="184"/>
      <c r="BP9" s="85"/>
      <c r="BQ9" s="184"/>
      <c r="BR9" s="184"/>
      <c r="BS9" s="85"/>
      <c r="BT9" s="184"/>
      <c r="BU9" s="184"/>
      <c r="BV9" s="77"/>
      <c r="BW9" s="184"/>
      <c r="BX9" s="184"/>
      <c r="BY9" s="77"/>
      <c r="BZ9" s="184"/>
      <c r="CA9" s="184"/>
      <c r="CB9" s="77"/>
      <c r="CC9" s="184"/>
      <c r="CD9" s="184"/>
      <c r="CE9" s="77"/>
      <c r="CF9" s="184"/>
      <c r="CG9" s="184"/>
      <c r="CH9" s="77"/>
      <c r="CI9" s="184"/>
      <c r="CJ9" s="184"/>
      <c r="CK9" s="77"/>
      <c r="CL9" s="184"/>
      <c r="CM9" s="184"/>
      <c r="CN9" s="77"/>
      <c r="CO9" s="184"/>
      <c r="CP9" s="184"/>
      <c r="CQ9" s="77"/>
      <c r="CR9" s="184"/>
      <c r="CS9" s="184"/>
      <c r="CT9" s="77"/>
      <c r="CU9" s="184"/>
      <c r="CV9" s="184"/>
      <c r="CW9" s="77"/>
      <c r="CX9" s="184"/>
      <c r="CY9" s="184"/>
      <c r="CZ9" s="77"/>
      <c r="DA9" s="184"/>
      <c r="DB9" s="184"/>
      <c r="DC9" s="77"/>
      <c r="DD9" s="184"/>
      <c r="DE9" s="184"/>
      <c r="DF9" s="77"/>
      <c r="DG9" s="184"/>
      <c r="DH9" s="184"/>
      <c r="DI9" s="77"/>
      <c r="DJ9" s="184"/>
      <c r="DK9" s="184"/>
      <c r="DL9" s="77"/>
      <c r="DM9" s="184"/>
      <c r="DN9" s="184"/>
      <c r="DO9" s="77"/>
      <c r="DP9" s="184"/>
      <c r="DQ9" s="184"/>
      <c r="DR9" s="77"/>
      <c r="DS9" s="184"/>
      <c r="DT9" s="184"/>
      <c r="DU9" s="77"/>
      <c r="DV9" s="184"/>
      <c r="DW9" s="184"/>
      <c r="DX9" s="77"/>
      <c r="DY9" s="184"/>
      <c r="DZ9" s="184"/>
      <c r="EA9" s="77"/>
      <c r="EB9" s="184"/>
      <c r="EC9" s="184"/>
      <c r="ED9" s="77"/>
      <c r="EE9" s="184"/>
      <c r="EF9" s="184"/>
      <c r="EG9" s="77"/>
      <c r="EH9" s="184"/>
      <c r="EI9" s="184"/>
      <c r="EJ9" s="77"/>
      <c r="EK9" s="184"/>
      <c r="EL9" s="184"/>
      <c r="EM9" s="77"/>
      <c r="EN9" s="184"/>
      <c r="EO9" s="184"/>
      <c r="EP9" s="73"/>
      <c r="EQ9" s="184"/>
      <c r="ER9" s="184"/>
      <c r="ES9" s="73"/>
      <c r="ET9" s="184"/>
      <c r="EU9" s="184"/>
      <c r="EV9" s="73"/>
      <c r="EW9" s="184"/>
      <c r="EX9" s="184"/>
      <c r="EY9" s="73"/>
      <c r="EZ9" s="184"/>
      <c r="FA9" s="184"/>
      <c r="FB9" s="73"/>
      <c r="FC9" s="184"/>
      <c r="FD9" s="184"/>
      <c r="FE9" s="73"/>
      <c r="FF9" s="184"/>
      <c r="FG9" s="184"/>
      <c r="FH9" s="73"/>
      <c r="FI9" s="184"/>
      <c r="FJ9" s="184"/>
      <c r="FK9" s="73"/>
      <c r="FL9" s="184"/>
      <c r="FM9" s="184"/>
      <c r="FN9" s="73"/>
      <c r="FO9" s="184"/>
      <c r="FP9" s="184"/>
      <c r="FQ9" s="73"/>
      <c r="FR9" s="184"/>
      <c r="FS9" s="184"/>
      <c r="FT9" s="73"/>
      <c r="FU9" s="184"/>
      <c r="FV9" s="184"/>
      <c r="FW9" s="73"/>
      <c r="FX9" s="184"/>
      <c r="FY9" s="184"/>
      <c r="FZ9" s="33"/>
      <c r="GA9" s="184"/>
      <c r="GB9" s="184"/>
      <c r="GC9" s="36"/>
      <c r="GD9" s="184"/>
      <c r="GE9" s="184"/>
      <c r="GF9" s="36"/>
      <c r="GG9" s="184"/>
      <c r="GH9" s="184"/>
    </row>
    <row r="10" spans="1:190" ht="23.1" customHeight="1">
      <c r="A10" s="27" t="s">
        <v>41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84"/>
      <c r="CD10" s="184"/>
      <c r="CE10" s="184"/>
      <c r="CF10" s="184"/>
      <c r="CG10" s="184"/>
      <c r="CH10" s="184"/>
      <c r="CI10" s="184"/>
      <c r="CJ10" s="184"/>
      <c r="CK10" s="184"/>
      <c r="CL10" s="184"/>
      <c r="CM10" s="184"/>
      <c r="CN10" s="184"/>
      <c r="CO10" s="184"/>
      <c r="CP10" s="184"/>
      <c r="CQ10" s="184"/>
      <c r="CR10" s="184"/>
      <c r="CS10" s="184"/>
      <c r="CT10" s="184"/>
      <c r="CU10" s="184"/>
      <c r="CV10" s="184"/>
      <c r="CW10" s="184"/>
      <c r="CX10" s="184"/>
      <c r="CY10" s="184"/>
      <c r="CZ10" s="184"/>
      <c r="DA10" s="184"/>
      <c r="DB10" s="184"/>
      <c r="DC10" s="184"/>
      <c r="DD10" s="184"/>
      <c r="DE10" s="184"/>
      <c r="DF10" s="184"/>
      <c r="DG10" s="184"/>
      <c r="DH10" s="184"/>
      <c r="DI10" s="184"/>
      <c r="DJ10" s="184"/>
      <c r="DK10" s="184"/>
      <c r="DL10" s="184"/>
      <c r="DM10" s="184"/>
      <c r="DN10" s="184"/>
      <c r="DO10" s="184"/>
      <c r="DP10" s="184"/>
      <c r="DQ10" s="184"/>
      <c r="DR10" s="184"/>
      <c r="DS10" s="184"/>
      <c r="DT10" s="184"/>
      <c r="DU10" s="184"/>
      <c r="DV10" s="184"/>
      <c r="DW10" s="184"/>
      <c r="DX10" s="184"/>
      <c r="DY10" s="184"/>
      <c r="DZ10" s="184"/>
      <c r="EA10" s="184"/>
      <c r="EB10" s="184"/>
      <c r="EC10" s="184"/>
      <c r="ED10" s="184"/>
      <c r="EE10" s="184"/>
      <c r="EF10" s="184"/>
      <c r="EG10" s="184"/>
      <c r="EH10" s="184"/>
      <c r="EI10" s="184"/>
      <c r="EJ10" s="184"/>
      <c r="EK10" s="184"/>
      <c r="EL10" s="184"/>
      <c r="EM10" s="184"/>
      <c r="EN10" s="184"/>
      <c r="EO10" s="184"/>
      <c r="EP10" s="184"/>
      <c r="EQ10" s="184"/>
      <c r="ER10" s="184"/>
      <c r="ES10" s="184"/>
      <c r="ET10" s="184"/>
      <c r="EU10" s="184"/>
      <c r="EV10" s="184"/>
      <c r="EW10" s="184"/>
      <c r="EX10" s="184"/>
      <c r="EY10" s="184"/>
      <c r="EZ10" s="184"/>
      <c r="FA10" s="184"/>
      <c r="FB10" s="184"/>
      <c r="FC10" s="184"/>
      <c r="FD10" s="184"/>
      <c r="FE10" s="184"/>
      <c r="FF10" s="184"/>
      <c r="FG10" s="184"/>
      <c r="FH10" s="184"/>
      <c r="FI10" s="184"/>
      <c r="FJ10" s="184"/>
      <c r="FK10" s="184"/>
      <c r="FL10" s="184"/>
      <c r="FM10" s="184"/>
      <c r="FN10" s="184"/>
      <c r="FO10" s="184"/>
      <c r="FP10" s="184"/>
      <c r="FQ10" s="184"/>
      <c r="FR10" s="184"/>
      <c r="FS10" s="184"/>
      <c r="FT10" s="184"/>
      <c r="FU10" s="184"/>
      <c r="FV10" s="184"/>
      <c r="FW10" s="184"/>
      <c r="FX10" s="184"/>
      <c r="FY10" s="184"/>
      <c r="FZ10" s="184"/>
      <c r="GA10" s="184"/>
      <c r="GB10" s="184"/>
      <c r="GC10" s="184"/>
      <c r="GD10" s="184"/>
      <c r="GE10" s="184"/>
      <c r="GF10" s="184"/>
      <c r="GG10" s="184"/>
      <c r="GH10" s="184"/>
    </row>
    <row r="11" spans="1:190" ht="23.1" customHeight="1">
      <c r="A11" s="29" t="s">
        <v>47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84"/>
      <c r="CD11" s="184"/>
      <c r="CE11" s="184"/>
      <c r="CF11" s="184"/>
      <c r="CG11" s="184"/>
      <c r="CH11" s="184"/>
      <c r="CI11" s="184"/>
      <c r="CJ11" s="184"/>
      <c r="CK11" s="184"/>
      <c r="CL11" s="184"/>
      <c r="CM11" s="184"/>
      <c r="CN11" s="184"/>
      <c r="CO11" s="184"/>
      <c r="CP11" s="184"/>
      <c r="CQ11" s="184"/>
      <c r="CR11" s="184"/>
      <c r="CS11" s="184"/>
      <c r="CT11" s="184"/>
      <c r="CU11" s="184"/>
      <c r="CV11" s="184"/>
      <c r="CW11" s="184"/>
      <c r="CX11" s="184"/>
      <c r="CY11" s="184"/>
      <c r="CZ11" s="184"/>
      <c r="DA11" s="184"/>
      <c r="DB11" s="184"/>
      <c r="DC11" s="184"/>
      <c r="DD11" s="184"/>
      <c r="DE11" s="184"/>
      <c r="DF11" s="184"/>
      <c r="DG11" s="184"/>
      <c r="DH11" s="184"/>
      <c r="DI11" s="184"/>
      <c r="DJ11" s="184"/>
      <c r="DK11" s="184"/>
      <c r="DL11" s="184"/>
      <c r="DM11" s="184"/>
      <c r="DN11" s="184"/>
      <c r="DO11" s="184"/>
      <c r="DP11" s="184"/>
      <c r="DQ11" s="184"/>
      <c r="DR11" s="184"/>
      <c r="DS11" s="184"/>
      <c r="DT11" s="184"/>
      <c r="DU11" s="184"/>
      <c r="DV11" s="184"/>
      <c r="DW11" s="184"/>
      <c r="DX11" s="184"/>
      <c r="DY11" s="184"/>
      <c r="DZ11" s="184"/>
      <c r="EA11" s="184"/>
      <c r="EB11" s="184"/>
      <c r="EC11" s="184"/>
      <c r="ED11" s="184"/>
      <c r="EE11" s="184"/>
      <c r="EF11" s="184"/>
      <c r="EG11" s="184"/>
      <c r="EH11" s="184"/>
      <c r="EI11" s="184"/>
      <c r="EJ11" s="184"/>
      <c r="EK11" s="184"/>
      <c r="EL11" s="184"/>
      <c r="EM11" s="184"/>
      <c r="EN11" s="184"/>
      <c r="EO11" s="184"/>
      <c r="EP11" s="184"/>
      <c r="EQ11" s="184"/>
      <c r="ER11" s="184"/>
      <c r="ES11" s="184"/>
      <c r="ET11" s="184"/>
      <c r="EU11" s="184"/>
      <c r="EV11" s="184"/>
      <c r="EW11" s="184"/>
      <c r="EX11" s="184"/>
      <c r="EY11" s="184"/>
      <c r="EZ11" s="184"/>
      <c r="FA11" s="184"/>
      <c r="FB11" s="184"/>
      <c r="FC11" s="184"/>
      <c r="FD11" s="184"/>
      <c r="FE11" s="184"/>
      <c r="FF11" s="184"/>
      <c r="FG11" s="184"/>
      <c r="FH11" s="184"/>
      <c r="FI11" s="184"/>
      <c r="FJ11" s="184"/>
      <c r="FK11" s="184"/>
      <c r="FL11" s="184"/>
      <c r="FM11" s="184"/>
      <c r="FN11" s="184"/>
      <c r="FO11" s="184"/>
      <c r="FP11" s="184"/>
      <c r="FQ11" s="184"/>
      <c r="FR11" s="184"/>
      <c r="FS11" s="184"/>
      <c r="FT11" s="184"/>
      <c r="FU11" s="184"/>
      <c r="FV11" s="184"/>
      <c r="FW11" s="184"/>
      <c r="FX11" s="184"/>
      <c r="FY11" s="184"/>
      <c r="FZ11" s="184"/>
      <c r="GA11" s="184"/>
      <c r="GB11" s="184"/>
      <c r="GC11" s="184"/>
      <c r="GD11" s="184"/>
      <c r="GE11" s="184"/>
      <c r="GF11" s="184"/>
      <c r="GG11" s="184"/>
      <c r="GH11" s="184"/>
    </row>
    <row r="12" spans="1:190" ht="23.1" customHeight="1">
      <c r="A12" s="29" t="s">
        <v>48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84"/>
      <c r="CD12" s="184"/>
      <c r="CE12" s="184"/>
      <c r="CF12" s="184"/>
      <c r="CG12" s="184"/>
      <c r="CH12" s="184"/>
      <c r="CI12" s="184"/>
      <c r="CJ12" s="184"/>
      <c r="CK12" s="184"/>
      <c r="CL12" s="184"/>
      <c r="CM12" s="184"/>
      <c r="CN12" s="184"/>
      <c r="CO12" s="184"/>
      <c r="CP12" s="184"/>
      <c r="CQ12" s="184"/>
      <c r="CR12" s="184"/>
      <c r="CS12" s="184"/>
      <c r="CT12" s="184"/>
      <c r="CU12" s="184"/>
      <c r="CV12" s="184"/>
      <c r="CW12" s="184"/>
      <c r="CX12" s="184"/>
      <c r="CY12" s="184"/>
      <c r="CZ12" s="184"/>
      <c r="DA12" s="184"/>
      <c r="DB12" s="184"/>
      <c r="DC12" s="184"/>
      <c r="DD12" s="184"/>
      <c r="DE12" s="184"/>
      <c r="DF12" s="184"/>
      <c r="DG12" s="184"/>
      <c r="DH12" s="184"/>
      <c r="DI12" s="184"/>
      <c r="DJ12" s="184"/>
      <c r="DK12" s="184"/>
      <c r="DL12" s="184"/>
      <c r="DM12" s="184"/>
      <c r="DN12" s="184"/>
      <c r="DO12" s="184"/>
      <c r="DP12" s="184"/>
      <c r="DQ12" s="184"/>
      <c r="DR12" s="184"/>
      <c r="DS12" s="184"/>
      <c r="DT12" s="184"/>
      <c r="DU12" s="184"/>
      <c r="DV12" s="184"/>
      <c r="DW12" s="184"/>
      <c r="DX12" s="184"/>
      <c r="DY12" s="184"/>
      <c r="DZ12" s="184"/>
      <c r="EA12" s="184"/>
      <c r="EB12" s="184"/>
      <c r="EC12" s="184"/>
      <c r="ED12" s="184"/>
      <c r="EE12" s="184"/>
      <c r="EF12" s="184"/>
      <c r="EG12" s="184"/>
      <c r="EH12" s="184"/>
      <c r="EI12" s="184"/>
      <c r="EJ12" s="184"/>
      <c r="EK12" s="184"/>
      <c r="EL12" s="184"/>
      <c r="EM12" s="184"/>
      <c r="EN12" s="184"/>
      <c r="EO12" s="184"/>
      <c r="EP12" s="184"/>
      <c r="EQ12" s="184"/>
      <c r="ER12" s="184"/>
      <c r="ES12" s="184"/>
      <c r="ET12" s="184"/>
      <c r="EU12" s="184"/>
      <c r="EV12" s="184"/>
      <c r="EW12" s="184"/>
      <c r="EX12" s="184"/>
      <c r="EY12" s="184"/>
      <c r="EZ12" s="184"/>
      <c r="FA12" s="184"/>
      <c r="FB12" s="184"/>
      <c r="FC12" s="184"/>
      <c r="FD12" s="184"/>
      <c r="FE12" s="184"/>
      <c r="FF12" s="184"/>
      <c r="FG12" s="184"/>
      <c r="FH12" s="184"/>
      <c r="FI12" s="184"/>
      <c r="FJ12" s="184"/>
      <c r="FK12" s="184"/>
      <c r="FL12" s="184"/>
      <c r="FM12" s="184"/>
      <c r="FN12" s="184"/>
      <c r="FO12" s="184"/>
      <c r="FP12" s="184"/>
      <c r="FQ12" s="184"/>
      <c r="FR12" s="184"/>
      <c r="FS12" s="184"/>
      <c r="FT12" s="184"/>
      <c r="FU12" s="184"/>
      <c r="FV12" s="184"/>
      <c r="FW12" s="184"/>
      <c r="FX12" s="184"/>
      <c r="FY12" s="184"/>
      <c r="FZ12" s="184"/>
      <c r="GA12" s="184"/>
      <c r="GB12" s="184"/>
      <c r="GC12" s="184"/>
      <c r="GD12" s="184"/>
      <c r="GE12" s="184"/>
      <c r="GF12" s="184"/>
      <c r="GG12" s="184"/>
      <c r="GH12" s="184"/>
    </row>
    <row r="13" spans="1:190" ht="23.1" customHeight="1">
      <c r="A13" s="29" t="s">
        <v>49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84"/>
      <c r="CO13" s="184"/>
      <c r="CP13" s="184"/>
      <c r="CQ13" s="184"/>
      <c r="CR13" s="184"/>
      <c r="CS13" s="184"/>
      <c r="CT13" s="184"/>
      <c r="CU13" s="184"/>
      <c r="CV13" s="184"/>
      <c r="CW13" s="184"/>
      <c r="CX13" s="184"/>
      <c r="CY13" s="184"/>
      <c r="CZ13" s="184"/>
      <c r="DA13" s="184"/>
      <c r="DB13" s="184"/>
      <c r="DC13" s="184"/>
      <c r="DD13" s="184"/>
      <c r="DE13" s="184"/>
      <c r="DF13" s="184"/>
      <c r="DG13" s="184"/>
      <c r="DH13" s="184"/>
      <c r="DI13" s="184"/>
      <c r="DJ13" s="184"/>
      <c r="DK13" s="184"/>
      <c r="DL13" s="184"/>
      <c r="DM13" s="184"/>
      <c r="DN13" s="184"/>
      <c r="DO13" s="184"/>
      <c r="DP13" s="184"/>
      <c r="DQ13" s="184"/>
      <c r="DR13" s="184"/>
      <c r="DS13" s="184"/>
      <c r="DT13" s="184"/>
      <c r="DU13" s="184"/>
      <c r="DV13" s="184"/>
      <c r="DW13" s="184"/>
      <c r="DX13" s="184"/>
      <c r="DY13" s="184"/>
      <c r="DZ13" s="184"/>
      <c r="EA13" s="184"/>
      <c r="EB13" s="184"/>
      <c r="EC13" s="184"/>
      <c r="ED13" s="184"/>
      <c r="EE13" s="184"/>
      <c r="EF13" s="184"/>
      <c r="EG13" s="184"/>
      <c r="EH13" s="184"/>
      <c r="EI13" s="184"/>
      <c r="EJ13" s="184"/>
      <c r="EK13" s="184"/>
      <c r="EL13" s="184"/>
      <c r="EM13" s="184"/>
      <c r="EN13" s="184"/>
      <c r="EO13" s="184"/>
      <c r="EP13" s="184"/>
      <c r="EQ13" s="184"/>
      <c r="ER13" s="184"/>
      <c r="ES13" s="184"/>
      <c r="ET13" s="184"/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84"/>
      <c r="FH13" s="184"/>
      <c r="FI13" s="184"/>
      <c r="FJ13" s="184"/>
      <c r="FK13" s="184"/>
      <c r="FL13" s="184"/>
      <c r="FM13" s="184"/>
      <c r="FN13" s="184"/>
      <c r="FO13" s="184"/>
      <c r="FP13" s="184"/>
      <c r="FQ13" s="184"/>
      <c r="FR13" s="184"/>
      <c r="FS13" s="184"/>
      <c r="FT13" s="184"/>
      <c r="FU13" s="184"/>
      <c r="FV13" s="184"/>
      <c r="FW13" s="184"/>
      <c r="FX13" s="184"/>
      <c r="FY13" s="184"/>
      <c r="FZ13" s="184"/>
      <c r="GA13" s="184"/>
      <c r="GB13" s="184"/>
      <c r="GC13" s="184"/>
      <c r="GD13" s="184"/>
      <c r="GE13" s="184"/>
      <c r="GF13" s="184"/>
      <c r="GG13" s="184"/>
      <c r="GH13" s="184"/>
    </row>
    <row r="14" spans="1:190" ht="23.1" customHeight="1">
      <c r="A14" s="28"/>
      <c r="B14" s="182" t="s">
        <v>51</v>
      </c>
      <c r="C14" s="183"/>
      <c r="D14" s="182" t="s">
        <v>2</v>
      </c>
      <c r="E14" s="183"/>
      <c r="F14" s="182" t="s">
        <v>53</v>
      </c>
      <c r="G14" s="183"/>
      <c r="H14" s="182" t="s">
        <v>51</v>
      </c>
      <c r="I14" s="183"/>
      <c r="J14" s="182" t="s">
        <v>2</v>
      </c>
      <c r="K14" s="183"/>
      <c r="L14" s="182" t="s">
        <v>53</v>
      </c>
      <c r="M14" s="183"/>
      <c r="N14" s="182" t="s">
        <v>51</v>
      </c>
      <c r="O14" s="183"/>
      <c r="P14" s="182" t="s">
        <v>2</v>
      </c>
      <c r="Q14" s="183"/>
      <c r="R14" s="182" t="s">
        <v>53</v>
      </c>
      <c r="S14" s="183"/>
      <c r="T14" s="182" t="s">
        <v>51</v>
      </c>
      <c r="U14" s="183"/>
      <c r="V14" s="182" t="s">
        <v>2</v>
      </c>
      <c r="W14" s="183"/>
      <c r="X14" s="182" t="s">
        <v>53</v>
      </c>
      <c r="Y14" s="183"/>
      <c r="Z14" s="182" t="s">
        <v>51</v>
      </c>
      <c r="AA14" s="183"/>
      <c r="AB14" s="182" t="s">
        <v>2</v>
      </c>
      <c r="AC14" s="183"/>
      <c r="AD14" s="182" t="s">
        <v>53</v>
      </c>
      <c r="AE14" s="183"/>
      <c r="AF14" s="182" t="s">
        <v>51</v>
      </c>
      <c r="AG14" s="183"/>
      <c r="AH14" s="182" t="s">
        <v>2</v>
      </c>
      <c r="AI14" s="183"/>
      <c r="AJ14" s="182" t="s">
        <v>53</v>
      </c>
      <c r="AK14" s="183"/>
      <c r="AL14" s="182" t="s">
        <v>51</v>
      </c>
      <c r="AM14" s="183"/>
      <c r="AN14" s="182" t="s">
        <v>2</v>
      </c>
      <c r="AO14" s="183"/>
      <c r="AP14" s="182" t="s">
        <v>53</v>
      </c>
      <c r="AQ14" s="183"/>
      <c r="AR14" s="182" t="s">
        <v>51</v>
      </c>
      <c r="AS14" s="183"/>
      <c r="AT14" s="182" t="s">
        <v>2</v>
      </c>
      <c r="AU14" s="183"/>
      <c r="AV14" s="182" t="s">
        <v>53</v>
      </c>
      <c r="AW14" s="183"/>
      <c r="AX14" s="182" t="s">
        <v>51</v>
      </c>
      <c r="AY14" s="183"/>
      <c r="AZ14" s="182" t="s">
        <v>2</v>
      </c>
      <c r="BA14" s="183"/>
      <c r="BB14" s="182" t="s">
        <v>53</v>
      </c>
      <c r="BC14" s="183"/>
      <c r="BD14" s="182" t="s">
        <v>51</v>
      </c>
      <c r="BE14" s="183"/>
      <c r="BF14" s="182" t="s">
        <v>2</v>
      </c>
      <c r="BG14" s="183"/>
      <c r="BH14" s="182" t="s">
        <v>53</v>
      </c>
      <c r="BI14" s="183"/>
      <c r="BJ14" s="182" t="s">
        <v>51</v>
      </c>
      <c r="BK14" s="183"/>
      <c r="BL14" s="182" t="s">
        <v>2</v>
      </c>
      <c r="BM14" s="183"/>
      <c r="BN14" s="182" t="s">
        <v>53</v>
      </c>
      <c r="BO14" s="183"/>
      <c r="BP14" s="182" t="s">
        <v>51</v>
      </c>
      <c r="BQ14" s="183"/>
      <c r="BR14" s="182" t="s">
        <v>2</v>
      </c>
      <c r="BS14" s="183"/>
      <c r="BT14" s="182" t="s">
        <v>53</v>
      </c>
      <c r="BU14" s="183"/>
      <c r="BV14" s="182" t="s">
        <v>51</v>
      </c>
      <c r="BW14" s="183"/>
      <c r="BX14" s="182" t="s">
        <v>2</v>
      </c>
      <c r="BY14" s="183"/>
      <c r="BZ14" s="182" t="s">
        <v>53</v>
      </c>
      <c r="CA14" s="183"/>
      <c r="CB14" s="182" t="s">
        <v>51</v>
      </c>
      <c r="CC14" s="183"/>
      <c r="CD14" s="182" t="s">
        <v>2</v>
      </c>
      <c r="CE14" s="183"/>
      <c r="CF14" s="182" t="s">
        <v>53</v>
      </c>
      <c r="CG14" s="183"/>
      <c r="CH14" s="182" t="s">
        <v>51</v>
      </c>
      <c r="CI14" s="183"/>
      <c r="CJ14" s="182" t="s">
        <v>2</v>
      </c>
      <c r="CK14" s="183"/>
      <c r="CL14" s="182" t="s">
        <v>53</v>
      </c>
      <c r="CM14" s="183"/>
      <c r="CN14" s="182" t="s">
        <v>51</v>
      </c>
      <c r="CO14" s="183"/>
      <c r="CP14" s="182" t="s">
        <v>2</v>
      </c>
      <c r="CQ14" s="183"/>
      <c r="CR14" s="182" t="s">
        <v>53</v>
      </c>
      <c r="CS14" s="183"/>
      <c r="CT14" s="182" t="s">
        <v>51</v>
      </c>
      <c r="CU14" s="183"/>
      <c r="CV14" s="182" t="s">
        <v>2</v>
      </c>
      <c r="CW14" s="183"/>
      <c r="CX14" s="182" t="s">
        <v>53</v>
      </c>
      <c r="CY14" s="183"/>
      <c r="CZ14" s="182" t="s">
        <v>51</v>
      </c>
      <c r="DA14" s="183"/>
      <c r="DB14" s="182" t="s">
        <v>2</v>
      </c>
      <c r="DC14" s="183"/>
      <c r="DD14" s="182" t="s">
        <v>53</v>
      </c>
      <c r="DE14" s="183"/>
      <c r="DF14" s="182" t="s">
        <v>51</v>
      </c>
      <c r="DG14" s="183"/>
      <c r="DH14" s="182" t="s">
        <v>2</v>
      </c>
      <c r="DI14" s="183"/>
      <c r="DJ14" s="182" t="s">
        <v>53</v>
      </c>
      <c r="DK14" s="183"/>
      <c r="DL14" s="182" t="s">
        <v>51</v>
      </c>
      <c r="DM14" s="183"/>
      <c r="DN14" s="182" t="s">
        <v>2</v>
      </c>
      <c r="DO14" s="183"/>
      <c r="DP14" s="182" t="s">
        <v>53</v>
      </c>
      <c r="DQ14" s="183"/>
      <c r="DR14" s="182" t="s">
        <v>51</v>
      </c>
      <c r="DS14" s="183"/>
      <c r="DT14" s="182" t="s">
        <v>2</v>
      </c>
      <c r="DU14" s="183"/>
      <c r="DV14" s="182" t="s">
        <v>53</v>
      </c>
      <c r="DW14" s="183"/>
      <c r="DX14" s="182" t="s">
        <v>51</v>
      </c>
      <c r="DY14" s="183"/>
      <c r="DZ14" s="182" t="s">
        <v>2</v>
      </c>
      <c r="EA14" s="183"/>
      <c r="EB14" s="182" t="s">
        <v>53</v>
      </c>
      <c r="EC14" s="183"/>
      <c r="ED14" s="182" t="s">
        <v>51</v>
      </c>
      <c r="EE14" s="183"/>
      <c r="EF14" s="182" t="s">
        <v>2</v>
      </c>
      <c r="EG14" s="183"/>
      <c r="EH14" s="182" t="s">
        <v>53</v>
      </c>
      <c r="EI14" s="183"/>
      <c r="EJ14" s="182" t="s">
        <v>51</v>
      </c>
      <c r="EK14" s="183"/>
      <c r="EL14" s="182" t="s">
        <v>2</v>
      </c>
      <c r="EM14" s="183"/>
      <c r="EN14" s="182" t="s">
        <v>53</v>
      </c>
      <c r="EO14" s="183"/>
      <c r="EP14" s="182" t="s">
        <v>51</v>
      </c>
      <c r="EQ14" s="183"/>
      <c r="ER14" s="182" t="s">
        <v>2</v>
      </c>
      <c r="ES14" s="183"/>
      <c r="ET14" s="182" t="s">
        <v>53</v>
      </c>
      <c r="EU14" s="183"/>
      <c r="EV14" s="182" t="s">
        <v>51</v>
      </c>
      <c r="EW14" s="183"/>
      <c r="EX14" s="182" t="s">
        <v>2</v>
      </c>
      <c r="EY14" s="183"/>
      <c r="EZ14" s="182" t="s">
        <v>53</v>
      </c>
      <c r="FA14" s="183"/>
      <c r="FB14" s="182" t="s">
        <v>51</v>
      </c>
      <c r="FC14" s="183"/>
      <c r="FD14" s="182" t="s">
        <v>2</v>
      </c>
      <c r="FE14" s="183"/>
      <c r="FF14" s="182" t="s">
        <v>53</v>
      </c>
      <c r="FG14" s="183"/>
      <c r="FH14" s="182" t="s">
        <v>51</v>
      </c>
      <c r="FI14" s="183"/>
      <c r="FJ14" s="182" t="s">
        <v>2</v>
      </c>
      <c r="FK14" s="183"/>
      <c r="FL14" s="182" t="s">
        <v>53</v>
      </c>
      <c r="FM14" s="183"/>
      <c r="FN14" s="182" t="s">
        <v>51</v>
      </c>
      <c r="FO14" s="183"/>
      <c r="FP14" s="182" t="s">
        <v>2</v>
      </c>
      <c r="FQ14" s="183"/>
      <c r="FR14" s="182" t="s">
        <v>53</v>
      </c>
      <c r="FS14" s="183"/>
      <c r="FT14" s="182" t="s">
        <v>51</v>
      </c>
      <c r="FU14" s="183"/>
      <c r="FV14" s="182" t="s">
        <v>2</v>
      </c>
      <c r="FW14" s="183"/>
      <c r="FX14" s="182" t="s">
        <v>53</v>
      </c>
      <c r="FY14" s="183"/>
    </row>
    <row r="15" spans="1:190" ht="23.1" customHeight="1">
      <c r="A15" s="28" t="s">
        <v>44</v>
      </c>
      <c r="B15" s="182">
        <f>+B6+E6</f>
        <v>1751</v>
      </c>
      <c r="C15" s="183"/>
      <c r="D15" s="182">
        <f>+C6+F6</f>
        <v>0</v>
      </c>
      <c r="E15" s="183"/>
      <c r="F15" s="182">
        <f>+D6+G6</f>
        <v>1920</v>
      </c>
      <c r="G15" s="183"/>
      <c r="H15" s="182">
        <f>+H6+K6</f>
        <v>1742</v>
      </c>
      <c r="I15" s="183"/>
      <c r="J15" s="182">
        <f>+I6+L6</f>
        <v>0</v>
      </c>
      <c r="K15" s="183"/>
      <c r="L15" s="182">
        <f>+J6+M6</f>
        <v>1560</v>
      </c>
      <c r="M15" s="183"/>
      <c r="N15" s="182">
        <f>+N6+Q6</f>
        <v>1748</v>
      </c>
      <c r="O15" s="183"/>
      <c r="P15" s="182">
        <f>+O6+R6</f>
        <v>0</v>
      </c>
      <c r="Q15" s="183"/>
      <c r="R15" s="182">
        <f>+P6+S6</f>
        <v>2280</v>
      </c>
      <c r="S15" s="183"/>
      <c r="T15" s="182">
        <f>+T6+W6</f>
        <v>0</v>
      </c>
      <c r="U15" s="183"/>
      <c r="V15" s="182">
        <f>+U6+X6</f>
        <v>0</v>
      </c>
      <c r="W15" s="183"/>
      <c r="X15" s="182">
        <f>+V6+Y6</f>
        <v>0</v>
      </c>
      <c r="Y15" s="183"/>
      <c r="Z15" s="182">
        <f>+Z6+AC6</f>
        <v>0</v>
      </c>
      <c r="AA15" s="183"/>
      <c r="AB15" s="182">
        <f>+AA6+AD6</f>
        <v>0</v>
      </c>
      <c r="AC15" s="183"/>
      <c r="AD15" s="182">
        <f>+AB6+AE6</f>
        <v>0</v>
      </c>
      <c r="AE15" s="183"/>
      <c r="AF15" s="182">
        <f>+AF6+AI6</f>
        <v>0</v>
      </c>
      <c r="AG15" s="183"/>
      <c r="AH15" s="182">
        <f>+AG6+AJ6</f>
        <v>0</v>
      </c>
      <c r="AI15" s="183"/>
      <c r="AJ15" s="182">
        <f>+AH6+AK6</f>
        <v>0</v>
      </c>
      <c r="AK15" s="183"/>
      <c r="AL15" s="182">
        <f>+AL6+AO6</f>
        <v>0</v>
      </c>
      <c r="AM15" s="183"/>
      <c r="AN15" s="182">
        <f>+AM6+AP6</f>
        <v>0</v>
      </c>
      <c r="AO15" s="183"/>
      <c r="AP15" s="182">
        <f>+AN6+AQ6</f>
        <v>0</v>
      </c>
      <c r="AQ15" s="183"/>
      <c r="AR15" s="182">
        <f>+AR6+AU6</f>
        <v>0</v>
      </c>
      <c r="AS15" s="183"/>
      <c r="AT15" s="182">
        <f>+AS6+AV6</f>
        <v>0</v>
      </c>
      <c r="AU15" s="183"/>
      <c r="AV15" s="182">
        <f>+AT6+AW6</f>
        <v>0</v>
      </c>
      <c r="AW15" s="183"/>
      <c r="AX15" s="182">
        <f>+AX6+BA6</f>
        <v>0</v>
      </c>
      <c r="AY15" s="183"/>
      <c r="AZ15" s="182">
        <f>+AY6+BB6</f>
        <v>0</v>
      </c>
      <c r="BA15" s="183"/>
      <c r="BB15" s="182">
        <f>+AZ6+BC6</f>
        <v>0</v>
      </c>
      <c r="BC15" s="183"/>
      <c r="BD15" s="182">
        <f>+BD6+BG6</f>
        <v>0</v>
      </c>
      <c r="BE15" s="183"/>
      <c r="BF15" s="182">
        <f>+BE6+BH6</f>
        <v>0</v>
      </c>
      <c r="BG15" s="183"/>
      <c r="BH15" s="182">
        <f>+BF6+BI6</f>
        <v>0</v>
      </c>
      <c r="BI15" s="183"/>
      <c r="BJ15" s="182">
        <f>+BJ6+BM6</f>
        <v>0</v>
      </c>
      <c r="BK15" s="183"/>
      <c r="BL15" s="182">
        <f>+BK6+BN6</f>
        <v>0</v>
      </c>
      <c r="BM15" s="183"/>
      <c r="BN15" s="182">
        <f>+BL6+BO6</f>
        <v>0</v>
      </c>
      <c r="BO15" s="183"/>
      <c r="BP15" s="182">
        <f>+BP6+BS6</f>
        <v>0</v>
      </c>
      <c r="BQ15" s="183"/>
      <c r="BR15" s="182">
        <f>+BQ6+BT6</f>
        <v>0</v>
      </c>
      <c r="BS15" s="183"/>
      <c r="BT15" s="182">
        <f>+BR6+BU6</f>
        <v>0</v>
      </c>
      <c r="BU15" s="183"/>
      <c r="BV15" s="182">
        <f>+BV6+BY6</f>
        <v>0</v>
      </c>
      <c r="BW15" s="183"/>
      <c r="BX15" s="182">
        <f>+BW6+BZ6</f>
        <v>0</v>
      </c>
      <c r="BY15" s="183"/>
      <c r="BZ15" s="182">
        <f>+BX6+CA6</f>
        <v>0</v>
      </c>
      <c r="CA15" s="183"/>
      <c r="CB15" s="182">
        <f>+CB6+CE6</f>
        <v>0</v>
      </c>
      <c r="CC15" s="183"/>
      <c r="CD15" s="182">
        <f>+CC6+CF6</f>
        <v>0</v>
      </c>
      <c r="CE15" s="183"/>
      <c r="CF15" s="182">
        <f>+CD6+CG6</f>
        <v>0</v>
      </c>
      <c r="CG15" s="183"/>
      <c r="CH15" s="182">
        <f>+CH6+CK6</f>
        <v>0</v>
      </c>
      <c r="CI15" s="183"/>
      <c r="CJ15" s="182">
        <f>+CI6+CL6</f>
        <v>0</v>
      </c>
      <c r="CK15" s="183"/>
      <c r="CL15" s="182">
        <f>+CJ6+CM6</f>
        <v>0</v>
      </c>
      <c r="CM15" s="183"/>
      <c r="CN15" s="182">
        <f>+CN6+CQ6</f>
        <v>0</v>
      </c>
      <c r="CO15" s="183"/>
      <c r="CP15" s="182">
        <f>+CO6+CR6</f>
        <v>0</v>
      </c>
      <c r="CQ15" s="183"/>
      <c r="CR15" s="182">
        <f>+CP6+CS6</f>
        <v>0</v>
      </c>
      <c r="CS15" s="183"/>
      <c r="CT15" s="182">
        <f>+CT6+CW6</f>
        <v>0</v>
      </c>
      <c r="CU15" s="183"/>
      <c r="CV15" s="182">
        <f>+CU6+CX6</f>
        <v>0</v>
      </c>
      <c r="CW15" s="183"/>
      <c r="CX15" s="182">
        <f>+CV6+CY6</f>
        <v>0</v>
      </c>
      <c r="CY15" s="183"/>
      <c r="CZ15" s="182">
        <f>+CZ6+DC6</f>
        <v>0</v>
      </c>
      <c r="DA15" s="183"/>
      <c r="DB15" s="182">
        <f>+DA6+DD6</f>
        <v>0</v>
      </c>
      <c r="DC15" s="183"/>
      <c r="DD15" s="182">
        <f>+DB6+DE6</f>
        <v>0</v>
      </c>
      <c r="DE15" s="183"/>
      <c r="DF15" s="182">
        <f>+DF6+DI6</f>
        <v>0</v>
      </c>
      <c r="DG15" s="183"/>
      <c r="DH15" s="182">
        <f>+DG6+DJ6</f>
        <v>0</v>
      </c>
      <c r="DI15" s="183"/>
      <c r="DJ15" s="182">
        <f>+DH6+DK6</f>
        <v>0</v>
      </c>
      <c r="DK15" s="183"/>
      <c r="DL15" s="182">
        <f>+DL6+DO6</f>
        <v>0</v>
      </c>
      <c r="DM15" s="183"/>
      <c r="DN15" s="182">
        <f>+DM6+DP6</f>
        <v>0</v>
      </c>
      <c r="DO15" s="183"/>
      <c r="DP15" s="182">
        <f>+DN6+DQ6</f>
        <v>0</v>
      </c>
      <c r="DQ15" s="183"/>
      <c r="DR15" s="182">
        <f>+DR6+DU6</f>
        <v>0</v>
      </c>
      <c r="DS15" s="183"/>
      <c r="DT15" s="182">
        <f>+DS6+DV6</f>
        <v>0</v>
      </c>
      <c r="DU15" s="183"/>
      <c r="DV15" s="182">
        <f>+DT6+DW6</f>
        <v>0</v>
      </c>
      <c r="DW15" s="183"/>
      <c r="DX15" s="182">
        <f>+DX6+EA6</f>
        <v>0</v>
      </c>
      <c r="DY15" s="183"/>
      <c r="DZ15" s="182">
        <f>+DY6+EB6</f>
        <v>0</v>
      </c>
      <c r="EA15" s="183"/>
      <c r="EB15" s="182">
        <f>+DZ6+EC6</f>
        <v>0</v>
      </c>
      <c r="EC15" s="183"/>
      <c r="ED15" s="182">
        <f>+ED6+EG6</f>
        <v>0</v>
      </c>
      <c r="EE15" s="183"/>
      <c r="EF15" s="182">
        <f>+EE6+EH6</f>
        <v>0</v>
      </c>
      <c r="EG15" s="183"/>
      <c r="EH15" s="182">
        <f>+EF6+EI6</f>
        <v>0</v>
      </c>
      <c r="EI15" s="183"/>
      <c r="EJ15" s="182">
        <f>+EJ6+EM6</f>
        <v>0</v>
      </c>
      <c r="EK15" s="183"/>
      <c r="EL15" s="182">
        <f>+EK6+EN6</f>
        <v>0</v>
      </c>
      <c r="EM15" s="183"/>
      <c r="EN15" s="182">
        <f>+EL6+EO6</f>
        <v>0</v>
      </c>
      <c r="EO15" s="183"/>
      <c r="EP15" s="182">
        <f>+EP6+ES6</f>
        <v>0</v>
      </c>
      <c r="EQ15" s="183"/>
      <c r="ER15" s="182">
        <f>+EQ6+ET6</f>
        <v>0</v>
      </c>
      <c r="ES15" s="183"/>
      <c r="ET15" s="182">
        <f>+ER6+EU6</f>
        <v>0</v>
      </c>
      <c r="EU15" s="183"/>
      <c r="EV15" s="182">
        <f>+EV6+EY6</f>
        <v>0</v>
      </c>
      <c r="EW15" s="183"/>
      <c r="EX15" s="182">
        <f>+EW6+EZ6</f>
        <v>0</v>
      </c>
      <c r="EY15" s="183"/>
      <c r="EZ15" s="182">
        <f>+EX6+FA6</f>
        <v>0</v>
      </c>
      <c r="FA15" s="183"/>
      <c r="FB15" s="182">
        <f>+FB6+FE6</f>
        <v>0</v>
      </c>
      <c r="FC15" s="183"/>
      <c r="FD15" s="182">
        <f>+FC6+FF6</f>
        <v>0</v>
      </c>
      <c r="FE15" s="183"/>
      <c r="FF15" s="182">
        <f>+FD6+FG6</f>
        <v>0</v>
      </c>
      <c r="FG15" s="183"/>
      <c r="FH15" s="182">
        <f>+FH6+FK6</f>
        <v>0</v>
      </c>
      <c r="FI15" s="183"/>
      <c r="FJ15" s="182">
        <f>+FI6+FL6</f>
        <v>0</v>
      </c>
      <c r="FK15" s="183"/>
      <c r="FL15" s="182">
        <f>+FJ6+FM6</f>
        <v>0</v>
      </c>
      <c r="FM15" s="183"/>
      <c r="FN15" s="182">
        <f>+FN6+FQ6</f>
        <v>0</v>
      </c>
      <c r="FO15" s="183"/>
      <c r="FP15" s="182">
        <f>+FO6+FR6</f>
        <v>0</v>
      </c>
      <c r="FQ15" s="183"/>
      <c r="FR15" s="182">
        <f>+FP6+FS6</f>
        <v>0</v>
      </c>
      <c r="FS15" s="183"/>
      <c r="FT15" s="182">
        <f>+FT6+FW6</f>
        <v>0</v>
      </c>
      <c r="FU15" s="183"/>
      <c r="FV15" s="182">
        <f>+FU6+FX6</f>
        <v>0</v>
      </c>
      <c r="FW15" s="183"/>
      <c r="FX15" s="182">
        <f>+FV6+FY6</f>
        <v>0</v>
      </c>
      <c r="FY15" s="183"/>
    </row>
    <row r="16" spans="1:190" ht="23.1" customHeight="1">
      <c r="A16" s="29" t="s">
        <v>45</v>
      </c>
      <c r="B16" s="182">
        <f>+B8+E8</f>
        <v>0</v>
      </c>
      <c r="C16" s="183"/>
      <c r="D16" s="182">
        <f>+C8+F8</f>
        <v>0</v>
      </c>
      <c r="E16" s="183"/>
      <c r="F16" s="185">
        <f>+(B16+D16)/B15</f>
        <v>0</v>
      </c>
      <c r="G16" s="186"/>
      <c r="H16" s="182">
        <f>+H8+K8</f>
        <v>8</v>
      </c>
      <c r="I16" s="183"/>
      <c r="J16" s="182">
        <f>+I8+L8</f>
        <v>0</v>
      </c>
      <c r="K16" s="183"/>
      <c r="L16" s="185">
        <f>+(H16+J16)/H15</f>
        <v>4.5924225028702642E-3</v>
      </c>
      <c r="M16" s="186"/>
      <c r="N16" s="182">
        <f>+N8+Q8</f>
        <v>8</v>
      </c>
      <c r="O16" s="183"/>
      <c r="P16" s="182">
        <f>+O8+R8</f>
        <v>0</v>
      </c>
      <c r="Q16" s="183"/>
      <c r="R16" s="185">
        <f>+(N16+P16)/N15</f>
        <v>4.5766590389016018E-3</v>
      </c>
      <c r="S16" s="186"/>
      <c r="T16" s="182">
        <f>+T8+W8</f>
        <v>0</v>
      </c>
      <c r="U16" s="183"/>
      <c r="V16" s="182">
        <f>+U8+X8</f>
        <v>0</v>
      </c>
      <c r="W16" s="183"/>
      <c r="X16" s="185" t="e">
        <f>+(T16+V16)/T15</f>
        <v>#DIV/0!</v>
      </c>
      <c r="Y16" s="186"/>
      <c r="Z16" s="182">
        <f>+Z8+AC8</f>
        <v>0</v>
      </c>
      <c r="AA16" s="183"/>
      <c r="AB16" s="182">
        <f>+AA8+AD8</f>
        <v>0</v>
      </c>
      <c r="AC16" s="183"/>
      <c r="AD16" s="185" t="e">
        <f>+(Z16+AB16)/Z15</f>
        <v>#DIV/0!</v>
      </c>
      <c r="AE16" s="186"/>
      <c r="AF16" s="182">
        <f>+AF8+AI8</f>
        <v>0</v>
      </c>
      <c r="AG16" s="183"/>
      <c r="AH16" s="182">
        <f>+AG8+AJ8</f>
        <v>0</v>
      </c>
      <c r="AI16" s="183"/>
      <c r="AJ16" s="185" t="e">
        <f>+(AF16+AH16)/AF15</f>
        <v>#DIV/0!</v>
      </c>
      <c r="AK16" s="186"/>
      <c r="AL16" s="182">
        <f>+AL8+AO8</f>
        <v>0</v>
      </c>
      <c r="AM16" s="183"/>
      <c r="AN16" s="182">
        <f>+AM8+AP8</f>
        <v>0</v>
      </c>
      <c r="AO16" s="183"/>
      <c r="AP16" s="185" t="e">
        <f>+(AL16+AN16)/AL15</f>
        <v>#DIV/0!</v>
      </c>
      <c r="AQ16" s="186"/>
      <c r="AR16" s="182">
        <f>+AR8+AU8</f>
        <v>0</v>
      </c>
      <c r="AS16" s="183"/>
      <c r="AT16" s="182">
        <f>+AS8+AV8</f>
        <v>0</v>
      </c>
      <c r="AU16" s="183"/>
      <c r="AV16" s="185" t="e">
        <f>+(AR16+AT16)/AR15</f>
        <v>#DIV/0!</v>
      </c>
      <c r="AW16" s="186"/>
      <c r="AX16" s="182">
        <f>+AX8+BA8</f>
        <v>0</v>
      </c>
      <c r="AY16" s="183"/>
      <c r="AZ16" s="182">
        <f>+AY8+BB8</f>
        <v>0</v>
      </c>
      <c r="BA16" s="183"/>
      <c r="BB16" s="185" t="e">
        <f>+(AX16+AZ16)/AX15</f>
        <v>#DIV/0!</v>
      </c>
      <c r="BC16" s="186"/>
      <c r="BD16" s="182">
        <f>+BD8+BG8</f>
        <v>0</v>
      </c>
      <c r="BE16" s="183"/>
      <c r="BF16" s="182">
        <f>+BE8+BH8</f>
        <v>0</v>
      </c>
      <c r="BG16" s="183"/>
      <c r="BH16" s="185" t="e">
        <f>+(BD16+BF16)/BD15</f>
        <v>#DIV/0!</v>
      </c>
      <c r="BI16" s="186"/>
      <c r="BJ16" s="182">
        <f>+BJ8+BM8</f>
        <v>0</v>
      </c>
      <c r="BK16" s="183"/>
      <c r="BL16" s="182">
        <f>+BK8+BN8</f>
        <v>0</v>
      </c>
      <c r="BM16" s="183"/>
      <c r="BN16" s="185" t="e">
        <f>+(BJ16+BL16)/BJ15</f>
        <v>#DIV/0!</v>
      </c>
      <c r="BO16" s="186"/>
      <c r="BP16" s="182">
        <f>+BP8+BS8</f>
        <v>0</v>
      </c>
      <c r="BQ16" s="183"/>
      <c r="BR16" s="182">
        <f>+BQ8+BT8</f>
        <v>0</v>
      </c>
      <c r="BS16" s="183"/>
      <c r="BT16" s="185" t="e">
        <f>+(BP16+BR16)/BP15</f>
        <v>#DIV/0!</v>
      </c>
      <c r="BU16" s="186"/>
      <c r="BV16" s="182">
        <f>+BV8+BY8</f>
        <v>0</v>
      </c>
      <c r="BW16" s="183"/>
      <c r="BX16" s="182">
        <f>+BW8+BZ8</f>
        <v>0</v>
      </c>
      <c r="BY16" s="183"/>
      <c r="BZ16" s="185" t="e">
        <f>+(BV16+BX16)/BV15</f>
        <v>#DIV/0!</v>
      </c>
      <c r="CA16" s="186"/>
      <c r="CB16" s="182">
        <f>+CB8+CE8</f>
        <v>0</v>
      </c>
      <c r="CC16" s="183"/>
      <c r="CD16" s="182">
        <f>+CC8+CF8</f>
        <v>0</v>
      </c>
      <c r="CE16" s="183"/>
      <c r="CF16" s="185" t="e">
        <f>+(CB16+CD16)/CB15</f>
        <v>#DIV/0!</v>
      </c>
      <c r="CG16" s="186"/>
      <c r="CH16" s="182">
        <f>+CH8+CK8</f>
        <v>0</v>
      </c>
      <c r="CI16" s="183"/>
      <c r="CJ16" s="182">
        <f>+CI8+CL8</f>
        <v>0</v>
      </c>
      <c r="CK16" s="183"/>
      <c r="CL16" s="185" t="e">
        <f>+(CH16+CJ16)/CH15</f>
        <v>#DIV/0!</v>
      </c>
      <c r="CM16" s="186"/>
      <c r="CN16" s="182">
        <f>+CN8+CQ8</f>
        <v>0</v>
      </c>
      <c r="CO16" s="183"/>
      <c r="CP16" s="182">
        <f>+CO8+CR8</f>
        <v>0</v>
      </c>
      <c r="CQ16" s="183"/>
      <c r="CR16" s="185" t="e">
        <f>+(CN16+CP16)/CN15</f>
        <v>#DIV/0!</v>
      </c>
      <c r="CS16" s="186"/>
      <c r="CT16" s="182">
        <f>+CT8+CW8</f>
        <v>0</v>
      </c>
      <c r="CU16" s="183"/>
      <c r="CV16" s="182">
        <f>+CU8+CX8</f>
        <v>0</v>
      </c>
      <c r="CW16" s="183"/>
      <c r="CX16" s="185" t="e">
        <f>+(CT16+CV16)/CT15</f>
        <v>#DIV/0!</v>
      </c>
      <c r="CY16" s="186"/>
      <c r="CZ16" s="182">
        <f>+CZ8+DC8</f>
        <v>0</v>
      </c>
      <c r="DA16" s="183"/>
      <c r="DB16" s="182">
        <f>+DA8+DD8</f>
        <v>0</v>
      </c>
      <c r="DC16" s="183"/>
      <c r="DD16" s="185" t="e">
        <f>+(CZ16+DB16)/CZ15</f>
        <v>#DIV/0!</v>
      </c>
      <c r="DE16" s="186"/>
      <c r="DF16" s="182">
        <f>+DF8+DI8</f>
        <v>0</v>
      </c>
      <c r="DG16" s="183"/>
      <c r="DH16" s="182">
        <f>+DG8+DJ8</f>
        <v>0</v>
      </c>
      <c r="DI16" s="183"/>
      <c r="DJ16" s="185" t="e">
        <f>+(DF16+DH16)/DF15</f>
        <v>#DIV/0!</v>
      </c>
      <c r="DK16" s="186"/>
      <c r="DL16" s="182">
        <f>+DL8+DO8</f>
        <v>0</v>
      </c>
      <c r="DM16" s="183"/>
      <c r="DN16" s="182">
        <f>+DM8+DP8</f>
        <v>0</v>
      </c>
      <c r="DO16" s="183"/>
      <c r="DP16" s="185" t="e">
        <f>+(DL16+DN16)/DL15</f>
        <v>#DIV/0!</v>
      </c>
      <c r="DQ16" s="186"/>
      <c r="DR16" s="182">
        <f>+DR8+DU8</f>
        <v>0</v>
      </c>
      <c r="DS16" s="183"/>
      <c r="DT16" s="182">
        <f>+DS8+DV8</f>
        <v>0</v>
      </c>
      <c r="DU16" s="183"/>
      <c r="DV16" s="185" t="e">
        <f>+(DR16+DT16)/DR15</f>
        <v>#DIV/0!</v>
      </c>
      <c r="DW16" s="186"/>
      <c r="DX16" s="182">
        <f>+DX8+EA8</f>
        <v>0</v>
      </c>
      <c r="DY16" s="183"/>
      <c r="DZ16" s="182">
        <f>+DY8+EB8</f>
        <v>0</v>
      </c>
      <c r="EA16" s="183"/>
      <c r="EB16" s="185" t="e">
        <f>+(DX16+DZ16)/DX15</f>
        <v>#DIV/0!</v>
      </c>
      <c r="EC16" s="186"/>
      <c r="ED16" s="182">
        <f>+ED8+EG8</f>
        <v>0</v>
      </c>
      <c r="EE16" s="183"/>
      <c r="EF16" s="182">
        <f>+EE8+EH8</f>
        <v>0</v>
      </c>
      <c r="EG16" s="183"/>
      <c r="EH16" s="185" t="e">
        <f>+(ED16+EF16)/ED15</f>
        <v>#DIV/0!</v>
      </c>
      <c r="EI16" s="186"/>
      <c r="EJ16" s="182">
        <f>+EJ8+EM8</f>
        <v>0</v>
      </c>
      <c r="EK16" s="183"/>
      <c r="EL16" s="182">
        <f>+EK8+EN8</f>
        <v>0</v>
      </c>
      <c r="EM16" s="183"/>
      <c r="EN16" s="185" t="e">
        <f>+(EJ16+EL16)/EJ15</f>
        <v>#DIV/0!</v>
      </c>
      <c r="EO16" s="186"/>
      <c r="EP16" s="182">
        <f>+EP8+ES8</f>
        <v>0</v>
      </c>
      <c r="EQ16" s="183"/>
      <c r="ER16" s="182">
        <f>+EQ8+ET8</f>
        <v>0</v>
      </c>
      <c r="ES16" s="183"/>
      <c r="ET16" s="185" t="e">
        <f>+(EP16+ER16)/EP15</f>
        <v>#DIV/0!</v>
      </c>
      <c r="EU16" s="186"/>
      <c r="EV16" s="182">
        <f>+EV8+EY8</f>
        <v>0</v>
      </c>
      <c r="EW16" s="183"/>
      <c r="EX16" s="182">
        <f>+EW8+EZ8</f>
        <v>0</v>
      </c>
      <c r="EY16" s="183"/>
      <c r="EZ16" s="185" t="e">
        <f>+(EV16+EX16)/EV15</f>
        <v>#DIV/0!</v>
      </c>
      <c r="FA16" s="186"/>
      <c r="FB16" s="182">
        <f>+FB8+FE8</f>
        <v>0</v>
      </c>
      <c r="FC16" s="183"/>
      <c r="FD16" s="182">
        <f>+FC8+FF8</f>
        <v>0</v>
      </c>
      <c r="FE16" s="183"/>
      <c r="FF16" s="185" t="e">
        <f>+(FB16+FD16)/FB15</f>
        <v>#DIV/0!</v>
      </c>
      <c r="FG16" s="186"/>
      <c r="FH16" s="182">
        <f>+FH8+FK8</f>
        <v>0</v>
      </c>
      <c r="FI16" s="183"/>
      <c r="FJ16" s="182">
        <f>+FI8+FL8</f>
        <v>0</v>
      </c>
      <c r="FK16" s="183"/>
      <c r="FL16" s="185" t="e">
        <f>+(FH16+FJ16)/FH15</f>
        <v>#DIV/0!</v>
      </c>
      <c r="FM16" s="186"/>
      <c r="FN16" s="182">
        <f>+FN8+FQ8</f>
        <v>0</v>
      </c>
      <c r="FO16" s="183"/>
      <c r="FP16" s="182">
        <f>+FO8+FR8</f>
        <v>0</v>
      </c>
      <c r="FQ16" s="183"/>
      <c r="FR16" s="185" t="e">
        <f>+(FN16+FP16)/FN15</f>
        <v>#DIV/0!</v>
      </c>
      <c r="FS16" s="186"/>
      <c r="FT16" s="182">
        <f>+FT8+FW8</f>
        <v>0</v>
      </c>
      <c r="FU16" s="183"/>
      <c r="FV16" s="182">
        <f>+FU8+FX8</f>
        <v>0</v>
      </c>
      <c r="FW16" s="183"/>
      <c r="FX16" s="185" t="e">
        <f>+(FT16+FV16)/FT15</f>
        <v>#DIV/0!</v>
      </c>
      <c r="FY16" s="186"/>
    </row>
    <row r="17" spans="1:181" ht="23.1" customHeight="1">
      <c r="A17" s="29" t="s">
        <v>46</v>
      </c>
      <c r="B17" s="179">
        <f>+B9+E9</f>
        <v>0</v>
      </c>
      <c r="C17" s="180"/>
      <c r="D17" s="181"/>
      <c r="E17" s="179">
        <f>+C9+F9</f>
        <v>0</v>
      </c>
      <c r="F17" s="180"/>
      <c r="G17" s="181"/>
      <c r="H17" s="179">
        <f>+H9+K9</f>
        <v>0</v>
      </c>
      <c r="I17" s="180"/>
      <c r="J17" s="181"/>
      <c r="K17" s="179">
        <f>+I9+L9</f>
        <v>0</v>
      </c>
      <c r="L17" s="180"/>
      <c r="M17" s="181"/>
      <c r="N17" s="179">
        <f>+N9+Q9</f>
        <v>0</v>
      </c>
      <c r="O17" s="180"/>
      <c r="P17" s="181"/>
      <c r="Q17" s="179">
        <f>+O9+R9</f>
        <v>0</v>
      </c>
      <c r="R17" s="180"/>
      <c r="S17" s="181"/>
      <c r="T17" s="179">
        <f>+T9+W9</f>
        <v>0</v>
      </c>
      <c r="U17" s="180"/>
      <c r="V17" s="181"/>
      <c r="W17" s="179">
        <f>+U9+X9</f>
        <v>0</v>
      </c>
      <c r="X17" s="180"/>
      <c r="Y17" s="181"/>
      <c r="Z17" s="179">
        <f>+Z9+AC9</f>
        <v>0</v>
      </c>
      <c r="AA17" s="180"/>
      <c r="AB17" s="181"/>
      <c r="AC17" s="179">
        <f>+AA9+AD9</f>
        <v>0</v>
      </c>
      <c r="AD17" s="180"/>
      <c r="AE17" s="181"/>
      <c r="AF17" s="179">
        <f>+AF9+AI9</f>
        <v>0</v>
      </c>
      <c r="AG17" s="180"/>
      <c r="AH17" s="181"/>
      <c r="AI17" s="179">
        <f>+AG9+AJ9</f>
        <v>0</v>
      </c>
      <c r="AJ17" s="180"/>
      <c r="AK17" s="181"/>
      <c r="AL17" s="179">
        <f>+AL9+AO9</f>
        <v>0</v>
      </c>
      <c r="AM17" s="180"/>
      <c r="AN17" s="181"/>
      <c r="AO17" s="179">
        <f>+AM9+AP9</f>
        <v>0</v>
      </c>
      <c r="AP17" s="180"/>
      <c r="AQ17" s="181"/>
      <c r="AR17" s="179">
        <f>+AR9+AU9</f>
        <v>0</v>
      </c>
      <c r="AS17" s="180"/>
      <c r="AT17" s="181"/>
      <c r="AU17" s="179">
        <f>+AS9+AV9</f>
        <v>0</v>
      </c>
      <c r="AV17" s="180"/>
      <c r="AW17" s="181"/>
      <c r="AX17" s="179">
        <f>+AX9+BA9</f>
        <v>0</v>
      </c>
      <c r="AY17" s="180"/>
      <c r="AZ17" s="181"/>
      <c r="BA17" s="179">
        <f>+AY9+BB9</f>
        <v>0</v>
      </c>
      <c r="BB17" s="180"/>
      <c r="BC17" s="181"/>
      <c r="BD17" s="179">
        <f>+BD9+BG9</f>
        <v>0</v>
      </c>
      <c r="BE17" s="180"/>
      <c r="BF17" s="181"/>
      <c r="BG17" s="179">
        <f>+BE9+BH9</f>
        <v>0</v>
      </c>
      <c r="BH17" s="180"/>
      <c r="BI17" s="181"/>
      <c r="BJ17" s="179">
        <f>+BJ9+BM9</f>
        <v>0</v>
      </c>
      <c r="BK17" s="180"/>
      <c r="BL17" s="181"/>
      <c r="BM17" s="179">
        <f>+BK9+BN9</f>
        <v>0</v>
      </c>
      <c r="BN17" s="180"/>
      <c r="BO17" s="181"/>
      <c r="BP17" s="179">
        <f>+BP9+BS9</f>
        <v>0</v>
      </c>
      <c r="BQ17" s="180"/>
      <c r="BR17" s="181"/>
      <c r="BS17" s="179">
        <f>+BQ9+BT9</f>
        <v>0</v>
      </c>
      <c r="BT17" s="180"/>
      <c r="BU17" s="181"/>
      <c r="BV17" s="179">
        <f>+BV9+BY9</f>
        <v>0</v>
      </c>
      <c r="BW17" s="180"/>
      <c r="BX17" s="181"/>
      <c r="BY17" s="179">
        <f>+BW9+BZ9</f>
        <v>0</v>
      </c>
      <c r="BZ17" s="180"/>
      <c r="CA17" s="181"/>
      <c r="CB17" s="179">
        <f>+CB9+CE9</f>
        <v>0</v>
      </c>
      <c r="CC17" s="180"/>
      <c r="CD17" s="181"/>
      <c r="CE17" s="179">
        <f>+CC9+CF9</f>
        <v>0</v>
      </c>
      <c r="CF17" s="180"/>
      <c r="CG17" s="181"/>
      <c r="CH17" s="179">
        <f>+CH9+CK9</f>
        <v>0</v>
      </c>
      <c r="CI17" s="180"/>
      <c r="CJ17" s="181"/>
      <c r="CK17" s="179">
        <f>+CI9+CL9</f>
        <v>0</v>
      </c>
      <c r="CL17" s="180"/>
      <c r="CM17" s="181"/>
      <c r="CN17" s="179">
        <f>+CN9+CQ9</f>
        <v>0</v>
      </c>
      <c r="CO17" s="180"/>
      <c r="CP17" s="181"/>
      <c r="CQ17" s="179">
        <f>+CO9+CR9</f>
        <v>0</v>
      </c>
      <c r="CR17" s="180"/>
      <c r="CS17" s="181"/>
      <c r="CT17" s="179">
        <f>+CT9+CW9</f>
        <v>0</v>
      </c>
      <c r="CU17" s="180"/>
      <c r="CV17" s="181"/>
      <c r="CW17" s="179">
        <f>+CU9+CX9</f>
        <v>0</v>
      </c>
      <c r="CX17" s="180"/>
      <c r="CY17" s="181"/>
      <c r="CZ17" s="179">
        <f>+CZ9+DC9</f>
        <v>0</v>
      </c>
      <c r="DA17" s="180"/>
      <c r="DB17" s="181"/>
      <c r="DC17" s="179">
        <f>+DA9+DD9</f>
        <v>0</v>
      </c>
      <c r="DD17" s="180"/>
      <c r="DE17" s="181"/>
      <c r="DF17" s="179">
        <f>+DF9+DI9</f>
        <v>0</v>
      </c>
      <c r="DG17" s="180"/>
      <c r="DH17" s="181"/>
      <c r="DI17" s="179">
        <f>+DG9+DJ9</f>
        <v>0</v>
      </c>
      <c r="DJ17" s="180"/>
      <c r="DK17" s="181"/>
      <c r="DL17" s="179">
        <f>+DL9+DO9</f>
        <v>0</v>
      </c>
      <c r="DM17" s="180"/>
      <c r="DN17" s="181"/>
      <c r="DO17" s="179">
        <f>+DM9+DP9</f>
        <v>0</v>
      </c>
      <c r="DP17" s="180"/>
      <c r="DQ17" s="181"/>
      <c r="DR17" s="179">
        <f>+DR9+DU9</f>
        <v>0</v>
      </c>
      <c r="DS17" s="180"/>
      <c r="DT17" s="181"/>
      <c r="DU17" s="179">
        <f>+DS9+DV9</f>
        <v>0</v>
      </c>
      <c r="DV17" s="180"/>
      <c r="DW17" s="181"/>
      <c r="DX17" s="179">
        <f>+DX9+EA9</f>
        <v>0</v>
      </c>
      <c r="DY17" s="180"/>
      <c r="DZ17" s="181"/>
      <c r="EA17" s="179">
        <f>+DY9+EB9</f>
        <v>0</v>
      </c>
      <c r="EB17" s="180"/>
      <c r="EC17" s="181"/>
      <c r="ED17" s="179">
        <f>+ED9+EG9</f>
        <v>0</v>
      </c>
      <c r="EE17" s="180"/>
      <c r="EF17" s="181"/>
      <c r="EG17" s="179">
        <f>+EE9+EH9</f>
        <v>0</v>
      </c>
      <c r="EH17" s="180"/>
      <c r="EI17" s="181"/>
      <c r="EJ17" s="179">
        <f>+EJ9+EM9</f>
        <v>0</v>
      </c>
      <c r="EK17" s="180"/>
      <c r="EL17" s="181"/>
      <c r="EM17" s="179">
        <f>+EK9+EN9</f>
        <v>0</v>
      </c>
      <c r="EN17" s="180"/>
      <c r="EO17" s="181"/>
      <c r="EP17" s="179">
        <f>+EP9+ES9</f>
        <v>0</v>
      </c>
      <c r="EQ17" s="180"/>
      <c r="ER17" s="181"/>
      <c r="ES17" s="179">
        <f>+EQ9+ET9</f>
        <v>0</v>
      </c>
      <c r="ET17" s="180"/>
      <c r="EU17" s="181"/>
      <c r="EV17" s="179">
        <f>+EV9+EY9</f>
        <v>0</v>
      </c>
      <c r="EW17" s="180"/>
      <c r="EX17" s="181"/>
      <c r="EY17" s="179">
        <f>+EW9+EZ9</f>
        <v>0</v>
      </c>
      <c r="EZ17" s="180"/>
      <c r="FA17" s="181"/>
      <c r="FB17" s="179">
        <f>+FB9+FE9</f>
        <v>0</v>
      </c>
      <c r="FC17" s="180"/>
      <c r="FD17" s="181"/>
      <c r="FE17" s="179">
        <f>+FC9+FF9</f>
        <v>0</v>
      </c>
      <c r="FF17" s="180"/>
      <c r="FG17" s="181"/>
      <c r="FH17" s="179">
        <f>+FH9+FK9</f>
        <v>0</v>
      </c>
      <c r="FI17" s="180"/>
      <c r="FJ17" s="181"/>
      <c r="FK17" s="179">
        <f>+FI9+FL9</f>
        <v>0</v>
      </c>
      <c r="FL17" s="180"/>
      <c r="FM17" s="181"/>
      <c r="FN17" s="179">
        <f>+FN9+FQ9</f>
        <v>0</v>
      </c>
      <c r="FO17" s="180"/>
      <c r="FP17" s="181"/>
      <c r="FQ17" s="179">
        <f>+FO9+FR9</f>
        <v>0</v>
      </c>
      <c r="FR17" s="180"/>
      <c r="FS17" s="181"/>
      <c r="FT17" s="179">
        <f>+FT9+FW9</f>
        <v>0</v>
      </c>
      <c r="FU17" s="180"/>
      <c r="FV17" s="181"/>
      <c r="FW17" s="179">
        <f>+FU9+FX9</f>
        <v>0</v>
      </c>
      <c r="FX17" s="180"/>
      <c r="FY17" s="181"/>
    </row>
    <row r="18" spans="1:181" ht="23.1" customHeight="1">
      <c r="A18" s="29" t="s">
        <v>47</v>
      </c>
      <c r="B18" s="179">
        <f>+B11+E11</f>
        <v>0</v>
      </c>
      <c r="C18" s="180"/>
      <c r="D18" s="180"/>
      <c r="E18" s="180"/>
      <c r="F18" s="180"/>
      <c r="G18" s="181"/>
      <c r="H18" s="179">
        <f>+H11+K11</f>
        <v>0</v>
      </c>
      <c r="I18" s="180"/>
      <c r="J18" s="180"/>
      <c r="K18" s="180"/>
      <c r="L18" s="180"/>
      <c r="M18" s="181"/>
      <c r="N18" s="179">
        <f>+N11+Q11</f>
        <v>0</v>
      </c>
      <c r="O18" s="180"/>
      <c r="P18" s="180"/>
      <c r="Q18" s="180"/>
      <c r="R18" s="180"/>
      <c r="S18" s="181"/>
      <c r="T18" s="179">
        <f>+T11+W11</f>
        <v>0</v>
      </c>
      <c r="U18" s="180"/>
      <c r="V18" s="180"/>
      <c r="W18" s="180"/>
      <c r="X18" s="180"/>
      <c r="Y18" s="181"/>
      <c r="Z18" s="179">
        <f>+Z11+AC11</f>
        <v>0</v>
      </c>
      <c r="AA18" s="180"/>
      <c r="AB18" s="180"/>
      <c r="AC18" s="180"/>
      <c r="AD18" s="180"/>
      <c r="AE18" s="181"/>
      <c r="AF18" s="179">
        <f>+AF11+AI11</f>
        <v>0</v>
      </c>
      <c r="AG18" s="180"/>
      <c r="AH18" s="180"/>
      <c r="AI18" s="180"/>
      <c r="AJ18" s="180"/>
      <c r="AK18" s="181"/>
      <c r="AL18" s="179">
        <f>+AL11+AO11</f>
        <v>0</v>
      </c>
      <c r="AM18" s="180"/>
      <c r="AN18" s="180"/>
      <c r="AO18" s="180"/>
      <c r="AP18" s="180"/>
      <c r="AQ18" s="181"/>
      <c r="AR18" s="179">
        <f>+AR11+AU11</f>
        <v>0</v>
      </c>
      <c r="AS18" s="180"/>
      <c r="AT18" s="180"/>
      <c r="AU18" s="180"/>
      <c r="AV18" s="180"/>
      <c r="AW18" s="181"/>
      <c r="AX18" s="179">
        <f>+AX11+BA11</f>
        <v>0</v>
      </c>
      <c r="AY18" s="180"/>
      <c r="AZ18" s="180"/>
      <c r="BA18" s="180"/>
      <c r="BB18" s="180"/>
      <c r="BC18" s="181"/>
      <c r="BD18" s="179">
        <f>+BD11+BG11</f>
        <v>0</v>
      </c>
      <c r="BE18" s="180"/>
      <c r="BF18" s="180"/>
      <c r="BG18" s="180"/>
      <c r="BH18" s="180"/>
      <c r="BI18" s="181"/>
      <c r="BJ18" s="179">
        <f>+BJ11+BM11</f>
        <v>0</v>
      </c>
      <c r="BK18" s="180"/>
      <c r="BL18" s="180"/>
      <c r="BM18" s="180"/>
      <c r="BN18" s="180"/>
      <c r="BO18" s="181"/>
      <c r="BP18" s="179">
        <f>+BP11+BS11</f>
        <v>0</v>
      </c>
      <c r="BQ18" s="180"/>
      <c r="BR18" s="180"/>
      <c r="BS18" s="180"/>
      <c r="BT18" s="180"/>
      <c r="BU18" s="181"/>
      <c r="BV18" s="179">
        <f>+BV11+BY11</f>
        <v>0</v>
      </c>
      <c r="BW18" s="180"/>
      <c r="BX18" s="180"/>
      <c r="BY18" s="180"/>
      <c r="BZ18" s="180"/>
      <c r="CA18" s="181"/>
      <c r="CB18" s="179">
        <f>+CB11+CE11</f>
        <v>0</v>
      </c>
      <c r="CC18" s="180"/>
      <c r="CD18" s="180"/>
      <c r="CE18" s="180"/>
      <c r="CF18" s="180"/>
      <c r="CG18" s="181"/>
      <c r="CH18" s="179">
        <f>+CH11+CK11</f>
        <v>0</v>
      </c>
      <c r="CI18" s="180"/>
      <c r="CJ18" s="180"/>
      <c r="CK18" s="180"/>
      <c r="CL18" s="180"/>
      <c r="CM18" s="181"/>
      <c r="CN18" s="179">
        <f>+CN11+CQ11</f>
        <v>0</v>
      </c>
      <c r="CO18" s="180"/>
      <c r="CP18" s="180"/>
      <c r="CQ18" s="180"/>
      <c r="CR18" s="180"/>
      <c r="CS18" s="181"/>
      <c r="CT18" s="179">
        <f>+CT11+CW11</f>
        <v>0</v>
      </c>
      <c r="CU18" s="180"/>
      <c r="CV18" s="180"/>
      <c r="CW18" s="180"/>
      <c r="CX18" s="180"/>
      <c r="CY18" s="181"/>
      <c r="CZ18" s="179">
        <f>+CZ11+DC11</f>
        <v>0</v>
      </c>
      <c r="DA18" s="180"/>
      <c r="DB18" s="180"/>
      <c r="DC18" s="180"/>
      <c r="DD18" s="180"/>
      <c r="DE18" s="181"/>
      <c r="DF18" s="179">
        <f>+DF11+DI11</f>
        <v>0</v>
      </c>
      <c r="DG18" s="180"/>
      <c r="DH18" s="180"/>
      <c r="DI18" s="180"/>
      <c r="DJ18" s="180"/>
      <c r="DK18" s="181"/>
      <c r="DL18" s="179">
        <f>+DL11+DO11</f>
        <v>0</v>
      </c>
      <c r="DM18" s="180"/>
      <c r="DN18" s="180"/>
      <c r="DO18" s="180"/>
      <c r="DP18" s="180"/>
      <c r="DQ18" s="181"/>
      <c r="DR18" s="179">
        <f>+DR11+DU11</f>
        <v>0</v>
      </c>
      <c r="DS18" s="180"/>
      <c r="DT18" s="180"/>
      <c r="DU18" s="180"/>
      <c r="DV18" s="180"/>
      <c r="DW18" s="181"/>
      <c r="DX18" s="179">
        <f>+DX11+EA11</f>
        <v>0</v>
      </c>
      <c r="DY18" s="180"/>
      <c r="DZ18" s="180"/>
      <c r="EA18" s="180"/>
      <c r="EB18" s="180"/>
      <c r="EC18" s="181"/>
      <c r="ED18" s="179">
        <f>+ED11+EG11</f>
        <v>0</v>
      </c>
      <c r="EE18" s="180"/>
      <c r="EF18" s="180"/>
      <c r="EG18" s="180"/>
      <c r="EH18" s="180"/>
      <c r="EI18" s="181"/>
      <c r="EJ18" s="179">
        <f>+EJ11+EM11</f>
        <v>0</v>
      </c>
      <c r="EK18" s="180"/>
      <c r="EL18" s="180"/>
      <c r="EM18" s="180"/>
      <c r="EN18" s="180"/>
      <c r="EO18" s="181"/>
      <c r="EP18" s="179">
        <f>+EP11+ES11</f>
        <v>0</v>
      </c>
      <c r="EQ18" s="180"/>
      <c r="ER18" s="180"/>
      <c r="ES18" s="180"/>
      <c r="ET18" s="180"/>
      <c r="EU18" s="181"/>
      <c r="EV18" s="179">
        <f>+EV11+EY11</f>
        <v>0</v>
      </c>
      <c r="EW18" s="180"/>
      <c r="EX18" s="180"/>
      <c r="EY18" s="180"/>
      <c r="EZ18" s="180"/>
      <c r="FA18" s="181"/>
      <c r="FB18" s="179">
        <f>+FB11+FE11</f>
        <v>0</v>
      </c>
      <c r="FC18" s="180"/>
      <c r="FD18" s="180"/>
      <c r="FE18" s="180"/>
      <c r="FF18" s="180"/>
      <c r="FG18" s="181"/>
      <c r="FH18" s="179">
        <f>+FH11+FK11</f>
        <v>0</v>
      </c>
      <c r="FI18" s="180"/>
      <c r="FJ18" s="180"/>
      <c r="FK18" s="180"/>
      <c r="FL18" s="180"/>
      <c r="FM18" s="181"/>
      <c r="FN18" s="179">
        <f>+FN11+FQ11</f>
        <v>0</v>
      </c>
      <c r="FO18" s="180"/>
      <c r="FP18" s="180"/>
      <c r="FQ18" s="180"/>
      <c r="FR18" s="180"/>
      <c r="FS18" s="181"/>
      <c r="FT18" s="179">
        <f>+FT11+FW11</f>
        <v>0</v>
      </c>
      <c r="FU18" s="180"/>
      <c r="FV18" s="180"/>
      <c r="FW18" s="180"/>
      <c r="FX18" s="180"/>
      <c r="FY18" s="181"/>
    </row>
    <row r="19" spans="1:181" ht="23.1" customHeight="1">
      <c r="A19" s="29" t="s">
        <v>48</v>
      </c>
      <c r="B19" s="179">
        <f>+B12+E12</f>
        <v>0</v>
      </c>
      <c r="C19" s="180"/>
      <c r="D19" s="180"/>
      <c r="E19" s="180"/>
      <c r="F19" s="180"/>
      <c r="G19" s="181"/>
      <c r="H19" s="179">
        <f>+H12+K12</f>
        <v>0</v>
      </c>
      <c r="I19" s="180"/>
      <c r="J19" s="180"/>
      <c r="K19" s="180"/>
      <c r="L19" s="180"/>
      <c r="M19" s="181"/>
      <c r="N19" s="179">
        <f>+N12+Q12</f>
        <v>0</v>
      </c>
      <c r="O19" s="180"/>
      <c r="P19" s="180"/>
      <c r="Q19" s="180"/>
      <c r="R19" s="180"/>
      <c r="S19" s="181"/>
      <c r="T19" s="179">
        <f>+T12+W12</f>
        <v>0</v>
      </c>
      <c r="U19" s="180"/>
      <c r="V19" s="180"/>
      <c r="W19" s="180"/>
      <c r="X19" s="180"/>
      <c r="Y19" s="181"/>
      <c r="Z19" s="179">
        <f>+Z12+AC12</f>
        <v>0</v>
      </c>
      <c r="AA19" s="180"/>
      <c r="AB19" s="180"/>
      <c r="AC19" s="180"/>
      <c r="AD19" s="180"/>
      <c r="AE19" s="181"/>
      <c r="AF19" s="179">
        <f>+AF12+AI12</f>
        <v>0</v>
      </c>
      <c r="AG19" s="180"/>
      <c r="AH19" s="180"/>
      <c r="AI19" s="180"/>
      <c r="AJ19" s="180"/>
      <c r="AK19" s="181"/>
      <c r="AL19" s="179">
        <f>+AL12+AO12</f>
        <v>0</v>
      </c>
      <c r="AM19" s="180"/>
      <c r="AN19" s="180"/>
      <c r="AO19" s="180"/>
      <c r="AP19" s="180"/>
      <c r="AQ19" s="181"/>
      <c r="AR19" s="179">
        <f>+AR12+AU12</f>
        <v>0</v>
      </c>
      <c r="AS19" s="180"/>
      <c r="AT19" s="180"/>
      <c r="AU19" s="180"/>
      <c r="AV19" s="180"/>
      <c r="AW19" s="181"/>
      <c r="AX19" s="179">
        <f>+AX12+BA12</f>
        <v>0</v>
      </c>
      <c r="AY19" s="180"/>
      <c r="AZ19" s="180"/>
      <c r="BA19" s="180"/>
      <c r="BB19" s="180"/>
      <c r="BC19" s="181"/>
      <c r="BD19" s="179">
        <f>+BD12+BG12</f>
        <v>0</v>
      </c>
      <c r="BE19" s="180"/>
      <c r="BF19" s="180"/>
      <c r="BG19" s="180"/>
      <c r="BH19" s="180"/>
      <c r="BI19" s="181"/>
      <c r="BJ19" s="179">
        <f>+BJ12+BM12</f>
        <v>0</v>
      </c>
      <c r="BK19" s="180"/>
      <c r="BL19" s="180"/>
      <c r="BM19" s="180"/>
      <c r="BN19" s="180"/>
      <c r="BO19" s="181"/>
      <c r="BP19" s="179">
        <f>+BP12+BS12</f>
        <v>0</v>
      </c>
      <c r="BQ19" s="180"/>
      <c r="BR19" s="180"/>
      <c r="BS19" s="180"/>
      <c r="BT19" s="180"/>
      <c r="BU19" s="181"/>
      <c r="BV19" s="179">
        <f>+BV12+BY12</f>
        <v>0</v>
      </c>
      <c r="BW19" s="180"/>
      <c r="BX19" s="180"/>
      <c r="BY19" s="180"/>
      <c r="BZ19" s="180"/>
      <c r="CA19" s="181"/>
      <c r="CB19" s="179">
        <f>+CB12+CE12</f>
        <v>0</v>
      </c>
      <c r="CC19" s="180"/>
      <c r="CD19" s="180"/>
      <c r="CE19" s="180"/>
      <c r="CF19" s="180"/>
      <c r="CG19" s="181"/>
      <c r="CH19" s="179">
        <f>+CH12+CK12</f>
        <v>0</v>
      </c>
      <c r="CI19" s="180"/>
      <c r="CJ19" s="180"/>
      <c r="CK19" s="180"/>
      <c r="CL19" s="180"/>
      <c r="CM19" s="181"/>
      <c r="CN19" s="179">
        <f>+CN12+CQ12</f>
        <v>0</v>
      </c>
      <c r="CO19" s="180"/>
      <c r="CP19" s="180"/>
      <c r="CQ19" s="180"/>
      <c r="CR19" s="180"/>
      <c r="CS19" s="181"/>
      <c r="CT19" s="179">
        <f>+CT12+CW12</f>
        <v>0</v>
      </c>
      <c r="CU19" s="180"/>
      <c r="CV19" s="180"/>
      <c r="CW19" s="180"/>
      <c r="CX19" s="180"/>
      <c r="CY19" s="181"/>
      <c r="CZ19" s="179">
        <f>+CZ12+DC12</f>
        <v>0</v>
      </c>
      <c r="DA19" s="180"/>
      <c r="DB19" s="180"/>
      <c r="DC19" s="180"/>
      <c r="DD19" s="180"/>
      <c r="DE19" s="181"/>
      <c r="DF19" s="179">
        <f>+DF12+DI12</f>
        <v>0</v>
      </c>
      <c r="DG19" s="180"/>
      <c r="DH19" s="180"/>
      <c r="DI19" s="180"/>
      <c r="DJ19" s="180"/>
      <c r="DK19" s="181"/>
      <c r="DL19" s="179">
        <f>+DL12+DO12</f>
        <v>0</v>
      </c>
      <c r="DM19" s="180"/>
      <c r="DN19" s="180"/>
      <c r="DO19" s="180"/>
      <c r="DP19" s="180"/>
      <c r="DQ19" s="181"/>
      <c r="DR19" s="179">
        <f>+DR12+DU12</f>
        <v>0</v>
      </c>
      <c r="DS19" s="180"/>
      <c r="DT19" s="180"/>
      <c r="DU19" s="180"/>
      <c r="DV19" s="180"/>
      <c r="DW19" s="181"/>
      <c r="DX19" s="179">
        <f>+DX12+EA12</f>
        <v>0</v>
      </c>
      <c r="DY19" s="180"/>
      <c r="DZ19" s="180"/>
      <c r="EA19" s="180"/>
      <c r="EB19" s="180"/>
      <c r="EC19" s="181"/>
      <c r="ED19" s="179">
        <f>+ED12+EG12</f>
        <v>0</v>
      </c>
      <c r="EE19" s="180"/>
      <c r="EF19" s="180"/>
      <c r="EG19" s="180"/>
      <c r="EH19" s="180"/>
      <c r="EI19" s="181"/>
      <c r="EJ19" s="179">
        <f>+EJ12+EM12</f>
        <v>0</v>
      </c>
      <c r="EK19" s="180"/>
      <c r="EL19" s="180"/>
      <c r="EM19" s="180"/>
      <c r="EN19" s="180"/>
      <c r="EO19" s="181"/>
      <c r="EP19" s="179">
        <f>+EP12+ES12</f>
        <v>0</v>
      </c>
      <c r="EQ19" s="180"/>
      <c r="ER19" s="180"/>
      <c r="ES19" s="180"/>
      <c r="ET19" s="180"/>
      <c r="EU19" s="181"/>
      <c r="EV19" s="179">
        <f>+EV12+EY12</f>
        <v>0</v>
      </c>
      <c r="EW19" s="180"/>
      <c r="EX19" s="180"/>
      <c r="EY19" s="180"/>
      <c r="EZ19" s="180"/>
      <c r="FA19" s="181"/>
      <c r="FB19" s="179">
        <f>+FB12+FE12</f>
        <v>0</v>
      </c>
      <c r="FC19" s="180"/>
      <c r="FD19" s="180"/>
      <c r="FE19" s="180"/>
      <c r="FF19" s="180"/>
      <c r="FG19" s="181"/>
      <c r="FH19" s="179">
        <f>+FH12+FK12</f>
        <v>0</v>
      </c>
      <c r="FI19" s="180"/>
      <c r="FJ19" s="180"/>
      <c r="FK19" s="180"/>
      <c r="FL19" s="180"/>
      <c r="FM19" s="181"/>
      <c r="FN19" s="179">
        <f>+FN12+FQ12</f>
        <v>0</v>
      </c>
      <c r="FO19" s="180"/>
      <c r="FP19" s="180"/>
      <c r="FQ19" s="180"/>
      <c r="FR19" s="180"/>
      <c r="FS19" s="181"/>
      <c r="FT19" s="179">
        <f>+FT12+FW12</f>
        <v>0</v>
      </c>
      <c r="FU19" s="180"/>
      <c r="FV19" s="180"/>
      <c r="FW19" s="180"/>
      <c r="FX19" s="180"/>
      <c r="FY19" s="181"/>
    </row>
    <row r="20" spans="1:181" ht="23.1" customHeight="1">
      <c r="A20" s="29" t="s">
        <v>49</v>
      </c>
      <c r="B20" s="179">
        <f>+B13+E13</f>
        <v>0</v>
      </c>
      <c r="C20" s="180"/>
      <c r="D20" s="180"/>
      <c r="E20" s="180"/>
      <c r="F20" s="180"/>
      <c r="G20" s="181"/>
      <c r="H20" s="179">
        <f>+H13+K13</f>
        <v>0</v>
      </c>
      <c r="I20" s="180"/>
      <c r="J20" s="180"/>
      <c r="K20" s="180"/>
      <c r="L20" s="180"/>
      <c r="M20" s="181"/>
      <c r="N20" s="179">
        <f>+N13+Q13</f>
        <v>0</v>
      </c>
      <c r="O20" s="180"/>
      <c r="P20" s="180"/>
      <c r="Q20" s="180"/>
      <c r="R20" s="180"/>
      <c r="S20" s="181"/>
      <c r="T20" s="179">
        <f>+T13+W13</f>
        <v>0</v>
      </c>
      <c r="U20" s="180"/>
      <c r="V20" s="180"/>
      <c r="W20" s="180"/>
      <c r="X20" s="180"/>
      <c r="Y20" s="181"/>
      <c r="Z20" s="179">
        <f>+Z13+AC13</f>
        <v>0</v>
      </c>
      <c r="AA20" s="180"/>
      <c r="AB20" s="180"/>
      <c r="AC20" s="180"/>
      <c r="AD20" s="180"/>
      <c r="AE20" s="181"/>
      <c r="AF20" s="179">
        <f>+AF13+AI13</f>
        <v>0</v>
      </c>
      <c r="AG20" s="180"/>
      <c r="AH20" s="180"/>
      <c r="AI20" s="180"/>
      <c r="AJ20" s="180"/>
      <c r="AK20" s="181"/>
      <c r="AL20" s="179">
        <f>+AL13+AO13</f>
        <v>0</v>
      </c>
      <c r="AM20" s="180"/>
      <c r="AN20" s="180"/>
      <c r="AO20" s="180"/>
      <c r="AP20" s="180"/>
      <c r="AQ20" s="181"/>
      <c r="AR20" s="179">
        <f>+AR13+AU13</f>
        <v>0</v>
      </c>
      <c r="AS20" s="180"/>
      <c r="AT20" s="180"/>
      <c r="AU20" s="180"/>
      <c r="AV20" s="180"/>
      <c r="AW20" s="181"/>
      <c r="AX20" s="179">
        <f>+AX13+BA13</f>
        <v>0</v>
      </c>
      <c r="AY20" s="180"/>
      <c r="AZ20" s="180"/>
      <c r="BA20" s="180"/>
      <c r="BB20" s="180"/>
      <c r="BC20" s="181"/>
      <c r="BD20" s="179">
        <f>+BD13+BG13</f>
        <v>0</v>
      </c>
      <c r="BE20" s="180"/>
      <c r="BF20" s="180"/>
      <c r="BG20" s="180"/>
      <c r="BH20" s="180"/>
      <c r="BI20" s="181"/>
      <c r="BJ20" s="179">
        <f>+BJ13+BM13</f>
        <v>0</v>
      </c>
      <c r="BK20" s="180"/>
      <c r="BL20" s="180"/>
      <c r="BM20" s="180"/>
      <c r="BN20" s="180"/>
      <c r="BO20" s="181"/>
      <c r="BP20" s="179">
        <f>+BP13+BS13</f>
        <v>0</v>
      </c>
      <c r="BQ20" s="180"/>
      <c r="BR20" s="180"/>
      <c r="BS20" s="180"/>
      <c r="BT20" s="180"/>
      <c r="BU20" s="181"/>
      <c r="BV20" s="179">
        <f>+BV13+BY13</f>
        <v>0</v>
      </c>
      <c r="BW20" s="180"/>
      <c r="BX20" s="180"/>
      <c r="BY20" s="180"/>
      <c r="BZ20" s="180"/>
      <c r="CA20" s="181"/>
      <c r="CB20" s="179">
        <f>+CB13+CE13</f>
        <v>0</v>
      </c>
      <c r="CC20" s="180"/>
      <c r="CD20" s="180"/>
      <c r="CE20" s="180"/>
      <c r="CF20" s="180"/>
      <c r="CG20" s="181"/>
      <c r="CH20" s="179">
        <f>+CH13+CK13</f>
        <v>0</v>
      </c>
      <c r="CI20" s="180"/>
      <c r="CJ20" s="180"/>
      <c r="CK20" s="180"/>
      <c r="CL20" s="180"/>
      <c r="CM20" s="181"/>
      <c r="CN20" s="179">
        <f>+CN13+CQ13</f>
        <v>0</v>
      </c>
      <c r="CO20" s="180"/>
      <c r="CP20" s="180"/>
      <c r="CQ20" s="180"/>
      <c r="CR20" s="180"/>
      <c r="CS20" s="181"/>
      <c r="CT20" s="179">
        <f>+CT13+CW13</f>
        <v>0</v>
      </c>
      <c r="CU20" s="180"/>
      <c r="CV20" s="180"/>
      <c r="CW20" s="180"/>
      <c r="CX20" s="180"/>
      <c r="CY20" s="181"/>
      <c r="CZ20" s="179">
        <f>+CZ13+DC13</f>
        <v>0</v>
      </c>
      <c r="DA20" s="180"/>
      <c r="DB20" s="180"/>
      <c r="DC20" s="180"/>
      <c r="DD20" s="180"/>
      <c r="DE20" s="181"/>
      <c r="DF20" s="179">
        <f>+DF13+DI13</f>
        <v>0</v>
      </c>
      <c r="DG20" s="180"/>
      <c r="DH20" s="180"/>
      <c r="DI20" s="180"/>
      <c r="DJ20" s="180"/>
      <c r="DK20" s="181"/>
      <c r="DL20" s="179">
        <f>+DL13+DO13</f>
        <v>0</v>
      </c>
      <c r="DM20" s="180"/>
      <c r="DN20" s="180"/>
      <c r="DO20" s="180"/>
      <c r="DP20" s="180"/>
      <c r="DQ20" s="181"/>
      <c r="DR20" s="179">
        <f>+DR13+DU13</f>
        <v>0</v>
      </c>
      <c r="DS20" s="180"/>
      <c r="DT20" s="180"/>
      <c r="DU20" s="180"/>
      <c r="DV20" s="180"/>
      <c r="DW20" s="181"/>
      <c r="DX20" s="179">
        <f>+DX13+EA13</f>
        <v>0</v>
      </c>
      <c r="DY20" s="180"/>
      <c r="DZ20" s="180"/>
      <c r="EA20" s="180"/>
      <c r="EB20" s="180"/>
      <c r="EC20" s="181"/>
      <c r="ED20" s="179">
        <f>+ED13+EG13</f>
        <v>0</v>
      </c>
      <c r="EE20" s="180"/>
      <c r="EF20" s="180"/>
      <c r="EG20" s="180"/>
      <c r="EH20" s="180"/>
      <c r="EI20" s="181"/>
      <c r="EJ20" s="179">
        <f>+EJ13+EM13</f>
        <v>0</v>
      </c>
      <c r="EK20" s="180"/>
      <c r="EL20" s="180"/>
      <c r="EM20" s="180"/>
      <c r="EN20" s="180"/>
      <c r="EO20" s="181"/>
      <c r="EP20" s="179">
        <f>+EP13+ES13</f>
        <v>0</v>
      </c>
      <c r="EQ20" s="180"/>
      <c r="ER20" s="180"/>
      <c r="ES20" s="180"/>
      <c r="ET20" s="180"/>
      <c r="EU20" s="181"/>
      <c r="EV20" s="179">
        <f>+EV13+EY13</f>
        <v>0</v>
      </c>
      <c r="EW20" s="180"/>
      <c r="EX20" s="180"/>
      <c r="EY20" s="180"/>
      <c r="EZ20" s="180"/>
      <c r="FA20" s="181"/>
      <c r="FB20" s="179">
        <f>+FB13+FE13</f>
        <v>0</v>
      </c>
      <c r="FC20" s="180"/>
      <c r="FD20" s="180"/>
      <c r="FE20" s="180"/>
      <c r="FF20" s="180"/>
      <c r="FG20" s="181"/>
      <c r="FH20" s="179">
        <f>+FH13+FK13</f>
        <v>0</v>
      </c>
      <c r="FI20" s="180"/>
      <c r="FJ20" s="180"/>
      <c r="FK20" s="180"/>
      <c r="FL20" s="180"/>
      <c r="FM20" s="181"/>
      <c r="FN20" s="179">
        <f>+FN13+FQ13</f>
        <v>0</v>
      </c>
      <c r="FO20" s="180"/>
      <c r="FP20" s="180"/>
      <c r="FQ20" s="180"/>
      <c r="FR20" s="180"/>
      <c r="FS20" s="181"/>
      <c r="FT20" s="179">
        <f>+FT13+FW13</f>
        <v>0</v>
      </c>
      <c r="FU20" s="180"/>
      <c r="FV20" s="180"/>
      <c r="FW20" s="180"/>
      <c r="FX20" s="180"/>
      <c r="FY20" s="181"/>
    </row>
  </sheetData>
  <mergeCells count="955">
    <mergeCell ref="EP19:EU19"/>
    <mergeCell ref="EV19:FA19"/>
    <mergeCell ref="FB19:FG19"/>
    <mergeCell ref="EP20:EU20"/>
    <mergeCell ref="EV20:FA20"/>
    <mergeCell ref="FB20:FG20"/>
    <mergeCell ref="EP17:ER17"/>
    <mergeCell ref="ES17:EU17"/>
    <mergeCell ref="EV17:EX17"/>
    <mergeCell ref="EY17:FA17"/>
    <mergeCell ref="FB17:FD17"/>
    <mergeCell ref="FE17:FG17"/>
    <mergeCell ref="EP18:EU18"/>
    <mergeCell ref="EV18:FA18"/>
    <mergeCell ref="FB18:FG18"/>
    <mergeCell ref="EP16:EQ16"/>
    <mergeCell ref="ER16:ES16"/>
    <mergeCell ref="ET16:EU16"/>
    <mergeCell ref="EV16:EW16"/>
    <mergeCell ref="EX16:EY16"/>
    <mergeCell ref="EZ16:FA16"/>
    <mergeCell ref="FB16:FC16"/>
    <mergeCell ref="FD16:FE16"/>
    <mergeCell ref="FF16:FG16"/>
    <mergeCell ref="EP15:EQ15"/>
    <mergeCell ref="ER15:ES15"/>
    <mergeCell ref="ET15:EU15"/>
    <mergeCell ref="EV15:EW15"/>
    <mergeCell ref="EX15:EY15"/>
    <mergeCell ref="EZ15:FA15"/>
    <mergeCell ref="FB15:FC15"/>
    <mergeCell ref="FD15:FE15"/>
    <mergeCell ref="FF15:FG15"/>
    <mergeCell ref="EP13:ER13"/>
    <mergeCell ref="ES13:EU13"/>
    <mergeCell ref="EV13:EX13"/>
    <mergeCell ref="EY13:FA13"/>
    <mergeCell ref="FB13:FD13"/>
    <mergeCell ref="FE13:FG13"/>
    <mergeCell ref="EP14:EQ14"/>
    <mergeCell ref="ER14:ES14"/>
    <mergeCell ref="ET14:EU14"/>
    <mergeCell ref="EV14:EW14"/>
    <mergeCell ref="EX14:EY14"/>
    <mergeCell ref="EZ14:FA14"/>
    <mergeCell ref="FB14:FC14"/>
    <mergeCell ref="FD14:FE14"/>
    <mergeCell ref="FF14:FG14"/>
    <mergeCell ref="EP11:ER11"/>
    <mergeCell ref="ES11:EU11"/>
    <mergeCell ref="EV11:EX11"/>
    <mergeCell ref="EY11:FA11"/>
    <mergeCell ref="FB11:FD11"/>
    <mergeCell ref="FE11:FG11"/>
    <mergeCell ref="EP12:ER12"/>
    <mergeCell ref="ES12:EU12"/>
    <mergeCell ref="EV12:EX12"/>
    <mergeCell ref="EY12:FA12"/>
    <mergeCell ref="FB12:FD12"/>
    <mergeCell ref="FE12:FG12"/>
    <mergeCell ref="ET9:EU9"/>
    <mergeCell ref="EW9:EX9"/>
    <mergeCell ref="EZ9:FA9"/>
    <mergeCell ref="FC9:FD9"/>
    <mergeCell ref="FF9:FG9"/>
    <mergeCell ref="EP10:ER10"/>
    <mergeCell ref="ES10:EU10"/>
    <mergeCell ref="EV10:EX10"/>
    <mergeCell ref="EY10:FA10"/>
    <mergeCell ref="FB10:FD10"/>
    <mergeCell ref="FE10:FG10"/>
    <mergeCell ref="FN19:FS19"/>
    <mergeCell ref="FN20:FS20"/>
    <mergeCell ref="EP2:EU2"/>
    <mergeCell ref="EV2:FA2"/>
    <mergeCell ref="FB2:FG2"/>
    <mergeCell ref="EP3:ER3"/>
    <mergeCell ref="ES3:EU3"/>
    <mergeCell ref="EV3:EX3"/>
    <mergeCell ref="EY3:FA3"/>
    <mergeCell ref="FB3:FD3"/>
    <mergeCell ref="FE3:FG3"/>
    <mergeCell ref="EP4:ER4"/>
    <mergeCell ref="ES4:EU4"/>
    <mergeCell ref="EV4:EX4"/>
    <mergeCell ref="EY4:FA4"/>
    <mergeCell ref="FB4:FD4"/>
    <mergeCell ref="FE4:FG4"/>
    <mergeCell ref="EP7:ER7"/>
    <mergeCell ref="ES7:EU7"/>
    <mergeCell ref="EV7:EX7"/>
    <mergeCell ref="EY7:FA7"/>
    <mergeCell ref="FB7:FD7"/>
    <mergeCell ref="FE7:FG7"/>
    <mergeCell ref="EQ9:ER9"/>
    <mergeCell ref="FN15:FO15"/>
    <mergeCell ref="FP15:FQ15"/>
    <mergeCell ref="FR15:FS15"/>
    <mergeCell ref="FN16:FO16"/>
    <mergeCell ref="FP16:FQ16"/>
    <mergeCell ref="FR16:FS16"/>
    <mergeCell ref="FN17:FP17"/>
    <mergeCell ref="FQ17:FS17"/>
    <mergeCell ref="FN18:FS18"/>
    <mergeCell ref="FN10:FP10"/>
    <mergeCell ref="FQ10:FS10"/>
    <mergeCell ref="FN11:FP11"/>
    <mergeCell ref="FQ11:FS11"/>
    <mergeCell ref="FN12:FP12"/>
    <mergeCell ref="FQ12:FS12"/>
    <mergeCell ref="FN13:FP13"/>
    <mergeCell ref="FQ13:FS13"/>
    <mergeCell ref="FN14:FO14"/>
    <mergeCell ref="FP14:FQ14"/>
    <mergeCell ref="FR14:FS14"/>
    <mergeCell ref="FN2:FS2"/>
    <mergeCell ref="FN3:FP3"/>
    <mergeCell ref="FQ3:FS3"/>
    <mergeCell ref="FN4:FP4"/>
    <mergeCell ref="FQ4:FS4"/>
    <mergeCell ref="FN7:FP7"/>
    <mergeCell ref="FQ7:FS7"/>
    <mergeCell ref="FO9:FP9"/>
    <mergeCell ref="FR9:FS9"/>
    <mergeCell ref="FX15:FY15"/>
    <mergeCell ref="FT16:FU16"/>
    <mergeCell ref="FV16:FW16"/>
    <mergeCell ref="FX16:FY16"/>
    <mergeCell ref="FT17:FV17"/>
    <mergeCell ref="FW17:FY17"/>
    <mergeCell ref="FT18:FY18"/>
    <mergeCell ref="FT19:FY19"/>
    <mergeCell ref="FT20:FY20"/>
    <mergeCell ref="FH19:FM19"/>
    <mergeCell ref="FH20:FM20"/>
    <mergeCell ref="FT2:FY2"/>
    <mergeCell ref="FT3:FV3"/>
    <mergeCell ref="FW3:FY3"/>
    <mergeCell ref="FT4:FV4"/>
    <mergeCell ref="FW4:FY4"/>
    <mergeCell ref="FT7:FV7"/>
    <mergeCell ref="FW7:FY7"/>
    <mergeCell ref="FU9:FV9"/>
    <mergeCell ref="FX9:FY9"/>
    <mergeCell ref="FT10:FV10"/>
    <mergeCell ref="FW10:FY10"/>
    <mergeCell ref="FT11:FV11"/>
    <mergeCell ref="FW11:FY11"/>
    <mergeCell ref="FT12:FV12"/>
    <mergeCell ref="FW12:FY12"/>
    <mergeCell ref="FT13:FV13"/>
    <mergeCell ref="FW13:FY13"/>
    <mergeCell ref="FT14:FU14"/>
    <mergeCell ref="FV14:FW14"/>
    <mergeCell ref="FX14:FY14"/>
    <mergeCell ref="FT15:FU15"/>
    <mergeCell ref="FV15:FW15"/>
    <mergeCell ref="FH15:FI15"/>
    <mergeCell ref="FJ15:FK15"/>
    <mergeCell ref="FL15:FM15"/>
    <mergeCell ref="FH16:FI16"/>
    <mergeCell ref="FJ16:FK16"/>
    <mergeCell ref="FL16:FM16"/>
    <mergeCell ref="FH17:FJ17"/>
    <mergeCell ref="FK17:FM17"/>
    <mergeCell ref="FH18:FM18"/>
    <mergeCell ref="FH10:FJ10"/>
    <mergeCell ref="FK10:FM10"/>
    <mergeCell ref="FH11:FJ11"/>
    <mergeCell ref="FK11:FM11"/>
    <mergeCell ref="FH12:FJ12"/>
    <mergeCell ref="FK12:FM12"/>
    <mergeCell ref="FH13:FJ13"/>
    <mergeCell ref="FK13:FM13"/>
    <mergeCell ref="FH14:FI14"/>
    <mergeCell ref="FJ14:FK14"/>
    <mergeCell ref="FL14:FM14"/>
    <mergeCell ref="FH2:FM2"/>
    <mergeCell ref="FH3:FJ3"/>
    <mergeCell ref="FK3:FM3"/>
    <mergeCell ref="FH4:FJ4"/>
    <mergeCell ref="FK4:FM4"/>
    <mergeCell ref="FH7:FJ7"/>
    <mergeCell ref="FK7:FM7"/>
    <mergeCell ref="FI9:FJ9"/>
    <mergeCell ref="FL9:FM9"/>
    <mergeCell ref="GC2:GE3"/>
    <mergeCell ref="GC4:GE4"/>
    <mergeCell ref="GC7:GE7"/>
    <mergeCell ref="GD9:GE9"/>
    <mergeCell ref="GC10:GE10"/>
    <mergeCell ref="GC11:GE11"/>
    <mergeCell ref="GC12:GE12"/>
    <mergeCell ref="GC13:GE13"/>
    <mergeCell ref="GF2:GH3"/>
    <mergeCell ref="GF4:GH4"/>
    <mergeCell ref="GF7:GH7"/>
    <mergeCell ref="GG9:GH9"/>
    <mergeCell ref="GF10:GH10"/>
    <mergeCell ref="GF11:GH11"/>
    <mergeCell ref="GF12:GH12"/>
    <mergeCell ref="GF13:GH13"/>
    <mergeCell ref="DX19:EC19"/>
    <mergeCell ref="ED19:EI19"/>
    <mergeCell ref="EJ19:EO19"/>
    <mergeCell ref="BV20:CA20"/>
    <mergeCell ref="CB20:CG20"/>
    <mergeCell ref="CH20:CM20"/>
    <mergeCell ref="CN20:CS20"/>
    <mergeCell ref="CT20:CY20"/>
    <mergeCell ref="CZ20:DE20"/>
    <mergeCell ref="DF20:DK20"/>
    <mergeCell ref="DL20:DQ20"/>
    <mergeCell ref="DR20:DW20"/>
    <mergeCell ref="DX20:EC20"/>
    <mergeCell ref="ED20:EI20"/>
    <mergeCell ref="EJ20:EO20"/>
    <mergeCell ref="BV19:CA19"/>
    <mergeCell ref="CB19:CG19"/>
    <mergeCell ref="CH19:CM19"/>
    <mergeCell ref="CN19:CS19"/>
    <mergeCell ref="CT19:CY19"/>
    <mergeCell ref="CZ19:DE19"/>
    <mergeCell ref="DF19:DK19"/>
    <mergeCell ref="DL19:DQ19"/>
    <mergeCell ref="DR19:DW19"/>
    <mergeCell ref="DX17:DZ17"/>
    <mergeCell ref="EA17:EC17"/>
    <mergeCell ref="ED17:EF17"/>
    <mergeCell ref="EG17:EI17"/>
    <mergeCell ref="EJ17:EL17"/>
    <mergeCell ref="EM17:EO17"/>
    <mergeCell ref="BV18:CA18"/>
    <mergeCell ref="CB18:CG18"/>
    <mergeCell ref="CH18:CM18"/>
    <mergeCell ref="CN18:CS18"/>
    <mergeCell ref="CT18:CY18"/>
    <mergeCell ref="CZ18:DE18"/>
    <mergeCell ref="DF18:DK18"/>
    <mergeCell ref="DL18:DQ18"/>
    <mergeCell ref="DR18:DW18"/>
    <mergeCell ref="DX18:EC18"/>
    <mergeCell ref="ED18:EI18"/>
    <mergeCell ref="EJ18:EO18"/>
    <mergeCell ref="CW17:CY17"/>
    <mergeCell ref="CZ17:DB17"/>
    <mergeCell ref="DC17:DE17"/>
    <mergeCell ref="DF17:DH17"/>
    <mergeCell ref="DI17:DK17"/>
    <mergeCell ref="DL17:DN17"/>
    <mergeCell ref="DO17:DQ17"/>
    <mergeCell ref="DR17:DT17"/>
    <mergeCell ref="DU17:DW17"/>
    <mergeCell ref="BV17:BX17"/>
    <mergeCell ref="BY17:CA17"/>
    <mergeCell ref="CB17:CD17"/>
    <mergeCell ref="CE17:CG17"/>
    <mergeCell ref="CH17:CJ17"/>
    <mergeCell ref="CK17:CM17"/>
    <mergeCell ref="CN17:CP17"/>
    <mergeCell ref="CQ17:CS17"/>
    <mergeCell ref="CT17:CV17"/>
    <mergeCell ref="DX16:DY16"/>
    <mergeCell ref="DZ16:EA16"/>
    <mergeCell ref="EB16:EC16"/>
    <mergeCell ref="ED16:EE16"/>
    <mergeCell ref="EF16:EG16"/>
    <mergeCell ref="EH16:EI16"/>
    <mergeCell ref="EJ16:EK16"/>
    <mergeCell ref="EL16:EM16"/>
    <mergeCell ref="EN16:EO16"/>
    <mergeCell ref="DF16:DG16"/>
    <mergeCell ref="DH16:DI16"/>
    <mergeCell ref="DJ16:DK16"/>
    <mergeCell ref="DL16:DM16"/>
    <mergeCell ref="DN16:DO16"/>
    <mergeCell ref="DP16:DQ16"/>
    <mergeCell ref="DR16:DS16"/>
    <mergeCell ref="DT16:DU16"/>
    <mergeCell ref="DV16:DW16"/>
    <mergeCell ref="CN16:CO16"/>
    <mergeCell ref="CP16:CQ16"/>
    <mergeCell ref="CR16:CS16"/>
    <mergeCell ref="CT16:CU16"/>
    <mergeCell ref="CV16:CW16"/>
    <mergeCell ref="CX16:CY16"/>
    <mergeCell ref="CZ16:DA16"/>
    <mergeCell ref="DB16:DC16"/>
    <mergeCell ref="DD16:DE16"/>
    <mergeCell ref="BV16:BW16"/>
    <mergeCell ref="BX16:BY16"/>
    <mergeCell ref="BZ16:CA16"/>
    <mergeCell ref="CB16:CC16"/>
    <mergeCell ref="CD16:CE16"/>
    <mergeCell ref="CF16:CG16"/>
    <mergeCell ref="CH16:CI16"/>
    <mergeCell ref="CJ16:CK16"/>
    <mergeCell ref="CL16:CM16"/>
    <mergeCell ref="DX15:DY15"/>
    <mergeCell ref="DZ15:EA15"/>
    <mergeCell ref="EB15:EC15"/>
    <mergeCell ref="ED15:EE15"/>
    <mergeCell ref="EF15:EG15"/>
    <mergeCell ref="EH15:EI15"/>
    <mergeCell ref="EJ15:EK15"/>
    <mergeCell ref="EL15:EM15"/>
    <mergeCell ref="EN15:EO15"/>
    <mergeCell ref="DF15:DG15"/>
    <mergeCell ref="DH15:DI15"/>
    <mergeCell ref="DJ15:DK15"/>
    <mergeCell ref="DL15:DM15"/>
    <mergeCell ref="DN15:DO15"/>
    <mergeCell ref="DP15:DQ15"/>
    <mergeCell ref="DR15:DS15"/>
    <mergeCell ref="DT15:DU15"/>
    <mergeCell ref="DV15:DW15"/>
    <mergeCell ref="CN15:CO15"/>
    <mergeCell ref="CP15:CQ15"/>
    <mergeCell ref="CR15:CS15"/>
    <mergeCell ref="CT15:CU15"/>
    <mergeCell ref="CV15:CW15"/>
    <mergeCell ref="CX15:CY15"/>
    <mergeCell ref="CZ15:DA15"/>
    <mergeCell ref="DB15:DC15"/>
    <mergeCell ref="DD15:DE15"/>
    <mergeCell ref="BV15:BW15"/>
    <mergeCell ref="BX15:BY15"/>
    <mergeCell ref="BZ15:CA15"/>
    <mergeCell ref="CB15:CC15"/>
    <mergeCell ref="CD15:CE15"/>
    <mergeCell ref="CF15:CG15"/>
    <mergeCell ref="CH15:CI15"/>
    <mergeCell ref="CJ15:CK15"/>
    <mergeCell ref="CL15:CM15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DF14:DG14"/>
    <mergeCell ref="DH14:DI14"/>
    <mergeCell ref="DJ14:DK14"/>
    <mergeCell ref="DL14:DM14"/>
    <mergeCell ref="DN14:DO14"/>
    <mergeCell ref="DP14:DQ14"/>
    <mergeCell ref="DR14:DS14"/>
    <mergeCell ref="DT14:DU14"/>
    <mergeCell ref="DV14:DW14"/>
    <mergeCell ref="DX13:DZ13"/>
    <mergeCell ref="EA13:EC13"/>
    <mergeCell ref="ED13:EF13"/>
    <mergeCell ref="EG13:EI13"/>
    <mergeCell ref="EJ13:EL13"/>
    <mergeCell ref="EM13:EO13"/>
    <mergeCell ref="BV14:BW14"/>
    <mergeCell ref="BX14:BY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R14:CS14"/>
    <mergeCell ref="CT14:CU14"/>
    <mergeCell ref="CV14:CW14"/>
    <mergeCell ref="CX14:CY14"/>
    <mergeCell ref="CZ14:DA14"/>
    <mergeCell ref="DB14:DC14"/>
    <mergeCell ref="DD14:DE14"/>
    <mergeCell ref="DX12:DZ12"/>
    <mergeCell ref="EA12:EC12"/>
    <mergeCell ref="ED12:EF12"/>
    <mergeCell ref="EG12:EI12"/>
    <mergeCell ref="EJ12:EL12"/>
    <mergeCell ref="EM12:EO12"/>
    <mergeCell ref="BV13:BX13"/>
    <mergeCell ref="BY13:CA13"/>
    <mergeCell ref="CB13:CD13"/>
    <mergeCell ref="CE13:CG13"/>
    <mergeCell ref="CH13:CJ13"/>
    <mergeCell ref="CK13:CM13"/>
    <mergeCell ref="CN13:CP13"/>
    <mergeCell ref="CQ13:CS13"/>
    <mergeCell ref="CT13:CV13"/>
    <mergeCell ref="CW13:CY13"/>
    <mergeCell ref="CZ13:DB13"/>
    <mergeCell ref="DC13:DE13"/>
    <mergeCell ref="DF13:DH13"/>
    <mergeCell ref="DI13:DK13"/>
    <mergeCell ref="DL13:DN13"/>
    <mergeCell ref="DO13:DQ13"/>
    <mergeCell ref="DR13:DT13"/>
    <mergeCell ref="DU13:DW13"/>
    <mergeCell ref="DX11:DZ11"/>
    <mergeCell ref="EA11:EC11"/>
    <mergeCell ref="ED11:EF11"/>
    <mergeCell ref="EG11:EI11"/>
    <mergeCell ref="EJ11:EL11"/>
    <mergeCell ref="EM11:EO11"/>
    <mergeCell ref="BV12:BX12"/>
    <mergeCell ref="BY12:CA12"/>
    <mergeCell ref="CB12:CD12"/>
    <mergeCell ref="CE12:CG12"/>
    <mergeCell ref="CH12:CJ12"/>
    <mergeCell ref="CK12:CM12"/>
    <mergeCell ref="CN12:CP12"/>
    <mergeCell ref="CQ12:CS12"/>
    <mergeCell ref="CT12:CV12"/>
    <mergeCell ref="CW12:CY12"/>
    <mergeCell ref="CZ12:DB12"/>
    <mergeCell ref="DC12:DE12"/>
    <mergeCell ref="DF12:DH12"/>
    <mergeCell ref="DI12:DK12"/>
    <mergeCell ref="DL12:DN12"/>
    <mergeCell ref="DO12:DQ12"/>
    <mergeCell ref="DR12:DT12"/>
    <mergeCell ref="DU12:DW12"/>
    <mergeCell ref="DX10:DZ10"/>
    <mergeCell ref="EA10:EC10"/>
    <mergeCell ref="ED10:EF10"/>
    <mergeCell ref="EG10:EI10"/>
    <mergeCell ref="EJ10:EL10"/>
    <mergeCell ref="EM10:EO10"/>
    <mergeCell ref="BV11:BX11"/>
    <mergeCell ref="BY11:CA11"/>
    <mergeCell ref="CB11:CD11"/>
    <mergeCell ref="CE11:CG11"/>
    <mergeCell ref="CH11:CJ11"/>
    <mergeCell ref="CK11:CM11"/>
    <mergeCell ref="CN11:CP11"/>
    <mergeCell ref="CQ11:CS11"/>
    <mergeCell ref="CT11:CV11"/>
    <mergeCell ref="CW11:CY11"/>
    <mergeCell ref="CZ11:DB11"/>
    <mergeCell ref="DC11:DE11"/>
    <mergeCell ref="DF11:DH11"/>
    <mergeCell ref="DI11:DK11"/>
    <mergeCell ref="DL11:DN11"/>
    <mergeCell ref="DO11:DQ11"/>
    <mergeCell ref="DR11:DT11"/>
    <mergeCell ref="DU11:DW11"/>
    <mergeCell ref="DY9:DZ9"/>
    <mergeCell ref="EB9:EC9"/>
    <mergeCell ref="EE9:EF9"/>
    <mergeCell ref="EH9:EI9"/>
    <mergeCell ref="EK9:EL9"/>
    <mergeCell ref="EN9:EO9"/>
    <mergeCell ref="BV10:BX10"/>
    <mergeCell ref="BY10:CA10"/>
    <mergeCell ref="CB10:CD10"/>
    <mergeCell ref="CE10:CG10"/>
    <mergeCell ref="CH10:CJ10"/>
    <mergeCell ref="CK10:CM10"/>
    <mergeCell ref="CN10:CP10"/>
    <mergeCell ref="CQ10:CS10"/>
    <mergeCell ref="CT10:CV10"/>
    <mergeCell ref="CW10:CY10"/>
    <mergeCell ref="CZ10:DB10"/>
    <mergeCell ref="DC10:DE10"/>
    <mergeCell ref="DF10:DH10"/>
    <mergeCell ref="DI10:DK10"/>
    <mergeCell ref="DL10:DN10"/>
    <mergeCell ref="DO10:DQ10"/>
    <mergeCell ref="DR10:DT10"/>
    <mergeCell ref="DU10:DW10"/>
    <mergeCell ref="CX9:CY9"/>
    <mergeCell ref="DA9:DB9"/>
    <mergeCell ref="DD9:DE9"/>
    <mergeCell ref="DG9:DH9"/>
    <mergeCell ref="DJ9:DK9"/>
    <mergeCell ref="DM9:DN9"/>
    <mergeCell ref="DP9:DQ9"/>
    <mergeCell ref="DS9:DT9"/>
    <mergeCell ref="DV9:DW9"/>
    <mergeCell ref="EG4:EI4"/>
    <mergeCell ref="EJ4:EL4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ED7:EF7"/>
    <mergeCell ref="EG3:EI3"/>
    <mergeCell ref="EJ3:EL3"/>
    <mergeCell ref="EM3:EO3"/>
    <mergeCell ref="BV4:BX4"/>
    <mergeCell ref="BY4:CA4"/>
    <mergeCell ref="CB4:CD4"/>
    <mergeCell ref="CE4:CG4"/>
    <mergeCell ref="CH4:CJ4"/>
    <mergeCell ref="CK4:CM4"/>
    <mergeCell ref="CN4:CP4"/>
    <mergeCell ref="CQ4:CS4"/>
    <mergeCell ref="CT4:CV4"/>
    <mergeCell ref="CW4:CY4"/>
    <mergeCell ref="CZ4:DB4"/>
    <mergeCell ref="DC4:DE4"/>
    <mergeCell ref="DF4:DH4"/>
    <mergeCell ref="DI4:DK4"/>
    <mergeCell ref="DL4:DN4"/>
    <mergeCell ref="DO4:DQ4"/>
    <mergeCell ref="DR4:DT4"/>
    <mergeCell ref="DU4:DW4"/>
    <mergeCell ref="DX4:DZ4"/>
    <mergeCell ref="EA4:EC4"/>
    <mergeCell ref="ED4:EF4"/>
    <mergeCell ref="DX2:EC2"/>
    <mergeCell ref="ED2:EI2"/>
    <mergeCell ref="EJ2:EO2"/>
    <mergeCell ref="BV3:BX3"/>
    <mergeCell ref="BY3:CA3"/>
    <mergeCell ref="CB3:CD3"/>
    <mergeCell ref="CE3:CG3"/>
    <mergeCell ref="CH3:CJ3"/>
    <mergeCell ref="CK3:CM3"/>
    <mergeCell ref="CN3:CP3"/>
    <mergeCell ref="CQ3:CS3"/>
    <mergeCell ref="CT3:CV3"/>
    <mergeCell ref="CW3:CY3"/>
    <mergeCell ref="CZ3:DB3"/>
    <mergeCell ref="DC3:DE3"/>
    <mergeCell ref="DF3:DH3"/>
    <mergeCell ref="DI3:DK3"/>
    <mergeCell ref="DL3:DN3"/>
    <mergeCell ref="DO3:DQ3"/>
    <mergeCell ref="DR3:DT3"/>
    <mergeCell ref="DU3:DW3"/>
    <mergeCell ref="DX3:DZ3"/>
    <mergeCell ref="EA3:EC3"/>
    <mergeCell ref="ED3:EF3"/>
    <mergeCell ref="BV2:CA2"/>
    <mergeCell ref="CB2:CG2"/>
    <mergeCell ref="CH2:CM2"/>
    <mergeCell ref="CN2:CS2"/>
    <mergeCell ref="CT2:CY2"/>
    <mergeCell ref="CZ2:DE2"/>
    <mergeCell ref="DF2:DK2"/>
    <mergeCell ref="DL2:DQ2"/>
    <mergeCell ref="DR2:DW2"/>
    <mergeCell ref="B19:G19"/>
    <mergeCell ref="H19:M19"/>
    <mergeCell ref="N19:S19"/>
    <mergeCell ref="T19:Y19"/>
    <mergeCell ref="Z19:AE19"/>
    <mergeCell ref="AF19:AK19"/>
    <mergeCell ref="B20:G20"/>
    <mergeCell ref="H20:M20"/>
    <mergeCell ref="N20:S20"/>
    <mergeCell ref="T20:Y20"/>
    <mergeCell ref="Z20:AE20"/>
    <mergeCell ref="AF20:AK20"/>
    <mergeCell ref="AC17:AE17"/>
    <mergeCell ref="AF17:AH17"/>
    <mergeCell ref="AI17:AK17"/>
    <mergeCell ref="B18:G18"/>
    <mergeCell ref="H18:M18"/>
    <mergeCell ref="N18:S18"/>
    <mergeCell ref="T18:Y18"/>
    <mergeCell ref="Z18:AE18"/>
    <mergeCell ref="AF18:AK18"/>
    <mergeCell ref="B17:D17"/>
    <mergeCell ref="E17:G17"/>
    <mergeCell ref="H17:J17"/>
    <mergeCell ref="K17:M17"/>
    <mergeCell ref="N17:P17"/>
    <mergeCell ref="Q17:S17"/>
    <mergeCell ref="T17:V17"/>
    <mergeCell ref="W17:Y17"/>
    <mergeCell ref="Z17:AB17"/>
    <mergeCell ref="AF15:AG15"/>
    <mergeCell ref="AH15:AI15"/>
    <mergeCell ref="AJ15:AK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B13:D13"/>
    <mergeCell ref="E13:G13"/>
    <mergeCell ref="H13:J13"/>
    <mergeCell ref="B15:C15"/>
    <mergeCell ref="D15:E15"/>
    <mergeCell ref="F15:G15"/>
    <mergeCell ref="H15:I15"/>
    <mergeCell ref="J15:K15"/>
    <mergeCell ref="L15:M15"/>
    <mergeCell ref="T14:U14"/>
    <mergeCell ref="V14:W14"/>
    <mergeCell ref="X14:Y14"/>
    <mergeCell ref="Z14:AA14"/>
    <mergeCell ref="AB14:AC14"/>
    <mergeCell ref="AD14:AE14"/>
    <mergeCell ref="K13:M13"/>
    <mergeCell ref="N13:P13"/>
    <mergeCell ref="Q13:S13"/>
    <mergeCell ref="AF14:AG14"/>
    <mergeCell ref="AH14:AI14"/>
    <mergeCell ref="AJ14:AK14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3:V13"/>
    <mergeCell ref="W13:Y13"/>
    <mergeCell ref="Z13:AB13"/>
    <mergeCell ref="AC11:AE11"/>
    <mergeCell ref="AF11:AH11"/>
    <mergeCell ref="AI11:AK11"/>
    <mergeCell ref="AC12:AE12"/>
    <mergeCell ref="AF12:AH12"/>
    <mergeCell ref="AI12:AK12"/>
    <mergeCell ref="AC13:AE13"/>
    <mergeCell ref="AF13:AH13"/>
    <mergeCell ref="AI13:AK13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  <mergeCell ref="B11:D11"/>
    <mergeCell ref="E11:G11"/>
    <mergeCell ref="H11:J11"/>
    <mergeCell ref="K11:M11"/>
    <mergeCell ref="N11:P11"/>
    <mergeCell ref="Q11:S11"/>
    <mergeCell ref="T11:V11"/>
    <mergeCell ref="W11:Y11"/>
    <mergeCell ref="Z11:AB11"/>
    <mergeCell ref="AD9:AE9"/>
    <mergeCell ref="AG9:AH9"/>
    <mergeCell ref="AJ9:AK9"/>
    <mergeCell ref="B10:D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C9:D9"/>
    <mergeCell ref="F9:G9"/>
    <mergeCell ref="I9:J9"/>
    <mergeCell ref="L9:M9"/>
    <mergeCell ref="O9:P9"/>
    <mergeCell ref="R9:S9"/>
    <mergeCell ref="U9:V9"/>
    <mergeCell ref="X9:Y9"/>
    <mergeCell ref="AA9:AB9"/>
    <mergeCell ref="AC4:AE4"/>
    <mergeCell ref="AF4:AH4"/>
    <mergeCell ref="AI4:AK4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B2:G2"/>
    <mergeCell ref="H2:M2"/>
    <mergeCell ref="N2:S2"/>
    <mergeCell ref="T2:Y2"/>
    <mergeCell ref="Z2:AE2"/>
    <mergeCell ref="AF2:AK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P19:BU19"/>
    <mergeCell ref="BP20:BU20"/>
    <mergeCell ref="BP14:BQ14"/>
    <mergeCell ref="BR14:BS14"/>
    <mergeCell ref="BT14:BU14"/>
    <mergeCell ref="BP15:BQ15"/>
    <mergeCell ref="BR15:BS15"/>
    <mergeCell ref="BT15:BU15"/>
    <mergeCell ref="BP16:BQ16"/>
    <mergeCell ref="BR16:BS16"/>
    <mergeCell ref="BT16:BU16"/>
    <mergeCell ref="BP18:BU18"/>
    <mergeCell ref="BD19:BI19"/>
    <mergeCell ref="BD20:BI20"/>
    <mergeCell ref="BJ14:BK14"/>
    <mergeCell ref="BL14:BM14"/>
    <mergeCell ref="BN14:BO14"/>
    <mergeCell ref="BJ15:BK15"/>
    <mergeCell ref="BL15:BM15"/>
    <mergeCell ref="BN15:BO15"/>
    <mergeCell ref="BJ16:BK16"/>
    <mergeCell ref="BL16:BM16"/>
    <mergeCell ref="BN16:BO16"/>
    <mergeCell ref="BJ17:BL17"/>
    <mergeCell ref="BM17:BO17"/>
    <mergeCell ref="BJ18:BO18"/>
    <mergeCell ref="BJ19:BO19"/>
    <mergeCell ref="BJ20:BO20"/>
    <mergeCell ref="BD18:BI18"/>
    <mergeCell ref="AX20:BC20"/>
    <mergeCell ref="BD3:BF3"/>
    <mergeCell ref="BG3:BI3"/>
    <mergeCell ref="BJ3:BL3"/>
    <mergeCell ref="BM3:BO3"/>
    <mergeCell ref="BP3:BR3"/>
    <mergeCell ref="BS3:BU3"/>
    <mergeCell ref="FZ4:GB4"/>
    <mergeCell ref="FZ10:GB10"/>
    <mergeCell ref="FZ11:GB11"/>
    <mergeCell ref="FZ12:GB12"/>
    <mergeCell ref="FZ2:GB3"/>
    <mergeCell ref="BD14:BE14"/>
    <mergeCell ref="BF14:BG14"/>
    <mergeCell ref="BH14:BI14"/>
    <mergeCell ref="BD15:BE15"/>
    <mergeCell ref="BF15:BG15"/>
    <mergeCell ref="BH15:BI15"/>
    <mergeCell ref="BD16:BE16"/>
    <mergeCell ref="BF16:BG16"/>
    <mergeCell ref="BH16:BI16"/>
    <mergeCell ref="BD17:BF17"/>
    <mergeCell ref="AX14:AY14"/>
    <mergeCell ref="AZ14:BA14"/>
    <mergeCell ref="AZ16:BA16"/>
    <mergeCell ref="BB16:BC16"/>
    <mergeCell ref="AL3:AN3"/>
    <mergeCell ref="AO3:AQ3"/>
    <mergeCell ref="AR3:AT3"/>
    <mergeCell ref="AU3:AW3"/>
    <mergeCell ref="AR4:AT4"/>
    <mergeCell ref="AU4:AW4"/>
    <mergeCell ref="AX4:AZ4"/>
    <mergeCell ref="BA4:BC4"/>
    <mergeCell ref="AM9:AN9"/>
    <mergeCell ref="AP9:AQ9"/>
    <mergeCell ref="AS9:AT9"/>
    <mergeCell ref="AV9:AW9"/>
    <mergeCell ref="AY9:AZ9"/>
    <mergeCell ref="BB9:BC9"/>
    <mergeCell ref="AR10:AT10"/>
    <mergeCell ref="AU10:AW10"/>
    <mergeCell ref="AX10:AZ10"/>
    <mergeCell ref="BA11:BC11"/>
    <mergeCell ref="AL12:AN12"/>
    <mergeCell ref="AO12:AQ12"/>
    <mergeCell ref="AL13:AN13"/>
    <mergeCell ref="AO13:AQ13"/>
    <mergeCell ref="AL2:AQ2"/>
    <mergeCell ref="AR2:AW2"/>
    <mergeCell ref="AX2:BC2"/>
    <mergeCell ref="BD2:BI2"/>
    <mergeCell ref="BJ2:BO2"/>
    <mergeCell ref="BP2:BU2"/>
    <mergeCell ref="AX3:AZ3"/>
    <mergeCell ref="BA3:BC3"/>
    <mergeCell ref="AL7:AN7"/>
    <mergeCell ref="AO7:AQ7"/>
    <mergeCell ref="AR7:AT7"/>
    <mergeCell ref="AU7:AW7"/>
    <mergeCell ref="AX7:AZ7"/>
    <mergeCell ref="BA7:BC7"/>
    <mergeCell ref="BD7:BF7"/>
    <mergeCell ref="BG7:BI7"/>
    <mergeCell ref="BD4:BF4"/>
    <mergeCell ref="BG4:BI4"/>
    <mergeCell ref="BJ4:BL4"/>
    <mergeCell ref="BM4:BO4"/>
    <mergeCell ref="BP4:BR4"/>
    <mergeCell ref="BS4:BU4"/>
    <mergeCell ref="AL4:AN4"/>
    <mergeCell ref="AO4:AQ4"/>
    <mergeCell ref="BJ7:BL7"/>
    <mergeCell ref="BM7:BO7"/>
    <mergeCell ref="BP7:BR7"/>
    <mergeCell ref="BS7:BU7"/>
    <mergeCell ref="FZ7:GB7"/>
    <mergeCell ref="BE9:BF9"/>
    <mergeCell ref="BH9:BI9"/>
    <mergeCell ref="BK9:BL9"/>
    <mergeCell ref="BN9:BO9"/>
    <mergeCell ref="BQ9:BR9"/>
    <mergeCell ref="BT9:BU9"/>
    <mergeCell ref="GA9:GB9"/>
    <mergeCell ref="EG7:EI7"/>
    <mergeCell ref="EJ7:EL7"/>
    <mergeCell ref="EM7:EO7"/>
    <mergeCell ref="BW9:BX9"/>
    <mergeCell ref="BZ9:CA9"/>
    <mergeCell ref="CC9:CD9"/>
    <mergeCell ref="CF9:CG9"/>
    <mergeCell ref="CI9:CJ9"/>
    <mergeCell ref="CL9:CM9"/>
    <mergeCell ref="CO9:CP9"/>
    <mergeCell ref="CR9:CS9"/>
    <mergeCell ref="CU9:CV9"/>
    <mergeCell ref="BA10:BC10"/>
    <mergeCell ref="BD10:BF10"/>
    <mergeCell ref="BG10:BI10"/>
    <mergeCell ref="AL10:AN10"/>
    <mergeCell ref="AO10:AQ10"/>
    <mergeCell ref="BJ10:BL10"/>
    <mergeCell ref="BM10:BO10"/>
    <mergeCell ref="BP10:BR10"/>
    <mergeCell ref="BS10:BU10"/>
    <mergeCell ref="BA12:BC12"/>
    <mergeCell ref="BD12:BF12"/>
    <mergeCell ref="BG12:BI12"/>
    <mergeCell ref="AR11:AT11"/>
    <mergeCell ref="AU11:AW11"/>
    <mergeCell ref="AX11:AZ11"/>
    <mergeCell ref="BD11:BF11"/>
    <mergeCell ref="BG11:BI11"/>
    <mergeCell ref="BJ11:BL11"/>
    <mergeCell ref="FZ13:GB13"/>
    <mergeCell ref="AR17:AT17"/>
    <mergeCell ref="AU17:AW17"/>
    <mergeCell ref="AP16:AQ16"/>
    <mergeCell ref="AR16:AS16"/>
    <mergeCell ref="AT16:AU16"/>
    <mergeCell ref="AV16:AW16"/>
    <mergeCell ref="AX17:AZ17"/>
    <mergeCell ref="BA17:BC17"/>
    <mergeCell ref="BG17:BI17"/>
    <mergeCell ref="BP17:BR17"/>
    <mergeCell ref="BS17:BU17"/>
    <mergeCell ref="BD13:BF13"/>
    <mergeCell ref="BG13:BI13"/>
    <mergeCell ref="BJ13:BL13"/>
    <mergeCell ref="BM13:BO13"/>
    <mergeCell ref="BP13:BR13"/>
    <mergeCell ref="BS13:BU13"/>
    <mergeCell ref="BB14:BC14"/>
    <mergeCell ref="AX15:AY15"/>
    <mergeCell ref="AZ15:BA15"/>
    <mergeCell ref="BB15:BC15"/>
    <mergeCell ref="AX16:AY16"/>
    <mergeCell ref="AR13:AT13"/>
    <mergeCell ref="AL20:AQ20"/>
    <mergeCell ref="AR20:AW20"/>
    <mergeCell ref="AR19:AW19"/>
    <mergeCell ref="AL19:AQ19"/>
    <mergeCell ref="AR14:AS14"/>
    <mergeCell ref="AT14:AU14"/>
    <mergeCell ref="AV14:AW14"/>
    <mergeCell ref="AL15:AM15"/>
    <mergeCell ref="AN15:AO15"/>
    <mergeCell ref="AP15:AQ15"/>
    <mergeCell ref="AR15:AS15"/>
    <mergeCell ref="AT15:AU15"/>
    <mergeCell ref="AV15:AW15"/>
    <mergeCell ref="AL17:AN17"/>
    <mergeCell ref="AO17:AQ17"/>
    <mergeCell ref="AL18:AQ18"/>
    <mergeCell ref="AR18:AW18"/>
    <mergeCell ref="A1:FY1"/>
    <mergeCell ref="EM4:EO4"/>
    <mergeCell ref="AX18:BC18"/>
    <mergeCell ref="AX19:BC19"/>
    <mergeCell ref="AL14:AM14"/>
    <mergeCell ref="AN14:AO14"/>
    <mergeCell ref="AP14:AQ14"/>
    <mergeCell ref="AL16:AM16"/>
    <mergeCell ref="AN16:AO16"/>
    <mergeCell ref="AU13:AW13"/>
    <mergeCell ref="AX13:AZ13"/>
    <mergeCell ref="BA13:BC13"/>
    <mergeCell ref="BM11:BO11"/>
    <mergeCell ref="BP11:BR11"/>
    <mergeCell ref="BS11:BU11"/>
    <mergeCell ref="AL11:AN11"/>
    <mergeCell ref="AO11:AQ11"/>
    <mergeCell ref="BJ12:BL12"/>
    <mergeCell ref="BM12:BO12"/>
    <mergeCell ref="BP12:BR12"/>
    <mergeCell ref="BS12:BU12"/>
    <mergeCell ref="AR12:AT12"/>
    <mergeCell ref="AU12:AW12"/>
    <mergeCell ref="AX12:AZ12"/>
  </mergeCells>
  <phoneticPr fontId="1" type="noConversion"/>
  <printOptions horizontalCentered="1" verticalCentered="1"/>
  <pageMargins left="0" right="0" top="0" bottom="0" header="0" footer="0"/>
  <pageSetup paperSize="9" scale="6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X20"/>
  <sheetViews>
    <sheetView view="pageBreakPreview" zoomScale="80" zoomScaleSheetLayoutView="80" workbookViewId="0">
      <selection activeCell="AR34" sqref="AR34:AT34"/>
    </sheetView>
  </sheetViews>
  <sheetFormatPr defaultColWidth="9" defaultRowHeight="14.25"/>
  <cols>
    <col min="1" max="1" width="23.25" style="24" customWidth="1"/>
    <col min="2" max="31" width="9" style="24" hidden="1" customWidth="1"/>
    <col min="32" max="43" width="9" style="24" customWidth="1"/>
    <col min="44" max="145" width="9" style="24" hidden="1" customWidth="1"/>
    <col min="146" max="148" width="9" style="24"/>
    <col min="149" max="154" width="0" style="24" hidden="1" customWidth="1"/>
    <col min="155" max="16384" width="9" style="24"/>
  </cols>
  <sheetData>
    <row r="1" spans="1:154" ht="31.5" customHeight="1">
      <c r="A1" s="38" t="s">
        <v>85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40"/>
      <c r="EQ1" s="40"/>
      <c r="ER1" s="40"/>
      <c r="ES1" s="40"/>
      <c r="ET1" s="40"/>
      <c r="EU1" s="40"/>
      <c r="EV1" s="40"/>
      <c r="EW1" s="40"/>
      <c r="EX1" s="40"/>
    </row>
    <row r="2" spans="1:154" ht="23.1" customHeight="1">
      <c r="A2" s="25" t="s">
        <v>38</v>
      </c>
      <c r="B2" s="178">
        <v>43194</v>
      </c>
      <c r="C2" s="178"/>
      <c r="D2" s="178"/>
      <c r="E2" s="178"/>
      <c r="F2" s="178"/>
      <c r="G2" s="178"/>
      <c r="H2" s="178">
        <v>43196</v>
      </c>
      <c r="I2" s="178"/>
      <c r="J2" s="178"/>
      <c r="K2" s="178"/>
      <c r="L2" s="178"/>
      <c r="M2" s="178"/>
      <c r="N2" s="178">
        <v>43197</v>
      </c>
      <c r="O2" s="178"/>
      <c r="P2" s="178"/>
      <c r="Q2" s="178"/>
      <c r="R2" s="178"/>
      <c r="S2" s="178"/>
      <c r="T2" s="178">
        <v>43198</v>
      </c>
      <c r="U2" s="178"/>
      <c r="V2" s="178"/>
      <c r="W2" s="178"/>
      <c r="X2" s="178"/>
      <c r="Y2" s="178"/>
      <c r="Z2" s="178">
        <v>43199</v>
      </c>
      <c r="AA2" s="178"/>
      <c r="AB2" s="178"/>
      <c r="AC2" s="178"/>
      <c r="AD2" s="178"/>
      <c r="AE2" s="178"/>
      <c r="AF2" s="178">
        <v>43200</v>
      </c>
      <c r="AG2" s="178"/>
      <c r="AH2" s="178"/>
      <c r="AI2" s="178"/>
      <c r="AJ2" s="178"/>
      <c r="AK2" s="178"/>
      <c r="AL2" s="178">
        <v>43201</v>
      </c>
      <c r="AM2" s="178"/>
      <c r="AN2" s="178"/>
      <c r="AO2" s="178"/>
      <c r="AP2" s="178"/>
      <c r="AQ2" s="178"/>
      <c r="AR2" s="178">
        <v>43202</v>
      </c>
      <c r="AS2" s="178"/>
      <c r="AT2" s="178"/>
      <c r="AU2" s="178"/>
      <c r="AV2" s="178"/>
      <c r="AW2" s="178"/>
      <c r="AX2" s="178">
        <v>43203</v>
      </c>
      <c r="AY2" s="178"/>
      <c r="AZ2" s="178"/>
      <c r="BA2" s="178"/>
      <c r="BB2" s="178"/>
      <c r="BC2" s="178"/>
      <c r="BD2" s="178">
        <v>43204</v>
      </c>
      <c r="BE2" s="178"/>
      <c r="BF2" s="178"/>
      <c r="BG2" s="178"/>
      <c r="BH2" s="178"/>
      <c r="BI2" s="178"/>
      <c r="BJ2" s="178">
        <v>43205</v>
      </c>
      <c r="BK2" s="178"/>
      <c r="BL2" s="178"/>
      <c r="BM2" s="178"/>
      <c r="BN2" s="178"/>
      <c r="BO2" s="178"/>
      <c r="BP2" s="178">
        <v>43206</v>
      </c>
      <c r="BQ2" s="178"/>
      <c r="BR2" s="178"/>
      <c r="BS2" s="178"/>
      <c r="BT2" s="178"/>
      <c r="BU2" s="178"/>
      <c r="BV2" s="178">
        <v>43207</v>
      </c>
      <c r="BW2" s="178"/>
      <c r="BX2" s="178"/>
      <c r="BY2" s="178"/>
      <c r="BZ2" s="178"/>
      <c r="CA2" s="178"/>
      <c r="CB2" s="178">
        <v>43208</v>
      </c>
      <c r="CC2" s="178"/>
      <c r="CD2" s="178"/>
      <c r="CE2" s="178"/>
      <c r="CF2" s="178"/>
      <c r="CG2" s="178"/>
      <c r="CH2" s="178">
        <v>43208</v>
      </c>
      <c r="CI2" s="178"/>
      <c r="CJ2" s="178"/>
      <c r="CK2" s="178"/>
      <c r="CL2" s="178"/>
      <c r="CM2" s="178"/>
      <c r="CN2" s="178">
        <v>43209</v>
      </c>
      <c r="CO2" s="178"/>
      <c r="CP2" s="178"/>
      <c r="CQ2" s="178"/>
      <c r="CR2" s="178"/>
      <c r="CS2" s="178"/>
      <c r="CT2" s="178">
        <v>43210</v>
      </c>
      <c r="CU2" s="178"/>
      <c r="CV2" s="178"/>
      <c r="CW2" s="178"/>
      <c r="CX2" s="178"/>
      <c r="CY2" s="178"/>
      <c r="CZ2" s="178">
        <v>43211</v>
      </c>
      <c r="DA2" s="178"/>
      <c r="DB2" s="178"/>
      <c r="DC2" s="178"/>
      <c r="DD2" s="178"/>
      <c r="DE2" s="178"/>
      <c r="DF2" s="178">
        <v>43212</v>
      </c>
      <c r="DG2" s="178"/>
      <c r="DH2" s="178"/>
      <c r="DI2" s="178"/>
      <c r="DJ2" s="178"/>
      <c r="DK2" s="178"/>
      <c r="DL2" s="178">
        <v>43213</v>
      </c>
      <c r="DM2" s="178"/>
      <c r="DN2" s="178"/>
      <c r="DO2" s="178"/>
      <c r="DP2" s="178"/>
      <c r="DQ2" s="178"/>
      <c r="DR2" s="178">
        <v>43214</v>
      </c>
      <c r="DS2" s="178"/>
      <c r="DT2" s="178"/>
      <c r="DU2" s="178"/>
      <c r="DV2" s="178"/>
      <c r="DW2" s="178"/>
      <c r="DX2" s="178">
        <v>43215</v>
      </c>
      <c r="DY2" s="178"/>
      <c r="DZ2" s="178"/>
      <c r="EA2" s="178"/>
      <c r="EB2" s="178"/>
      <c r="EC2" s="178"/>
      <c r="ED2" s="178">
        <v>43216</v>
      </c>
      <c r="EE2" s="178"/>
      <c r="EF2" s="178"/>
      <c r="EG2" s="178"/>
      <c r="EH2" s="178"/>
      <c r="EI2" s="178"/>
      <c r="EJ2" s="178">
        <v>43217</v>
      </c>
      <c r="EK2" s="178"/>
      <c r="EL2" s="178"/>
      <c r="EM2" s="178"/>
      <c r="EN2" s="178"/>
      <c r="EO2" s="178"/>
      <c r="EP2" s="184" t="s">
        <v>95</v>
      </c>
      <c r="EQ2" s="184"/>
      <c r="ER2" s="184"/>
      <c r="ES2" s="184" t="s">
        <v>89</v>
      </c>
      <c r="ET2" s="184"/>
      <c r="EU2" s="184"/>
      <c r="EV2" s="184" t="s">
        <v>4</v>
      </c>
      <c r="EW2" s="184"/>
      <c r="EX2" s="184"/>
    </row>
    <row r="3" spans="1:154" ht="23.1" customHeight="1">
      <c r="A3" s="25" t="s">
        <v>35</v>
      </c>
      <c r="B3" s="178" t="s">
        <v>50</v>
      </c>
      <c r="C3" s="178"/>
      <c r="D3" s="178"/>
      <c r="E3" s="178" t="s">
        <v>37</v>
      </c>
      <c r="F3" s="178"/>
      <c r="G3" s="178"/>
      <c r="H3" s="178" t="s">
        <v>50</v>
      </c>
      <c r="I3" s="178"/>
      <c r="J3" s="178"/>
      <c r="K3" s="178" t="s">
        <v>37</v>
      </c>
      <c r="L3" s="178"/>
      <c r="M3" s="178"/>
      <c r="N3" s="178" t="s">
        <v>50</v>
      </c>
      <c r="O3" s="178"/>
      <c r="P3" s="178"/>
      <c r="Q3" s="178" t="s">
        <v>37</v>
      </c>
      <c r="R3" s="178"/>
      <c r="S3" s="178"/>
      <c r="T3" s="178" t="s">
        <v>50</v>
      </c>
      <c r="U3" s="178"/>
      <c r="V3" s="178"/>
      <c r="W3" s="178" t="s">
        <v>37</v>
      </c>
      <c r="X3" s="178"/>
      <c r="Y3" s="178"/>
      <c r="Z3" s="178" t="s">
        <v>50</v>
      </c>
      <c r="AA3" s="178"/>
      <c r="AB3" s="178"/>
      <c r="AC3" s="178" t="s">
        <v>37</v>
      </c>
      <c r="AD3" s="178"/>
      <c r="AE3" s="178"/>
      <c r="AF3" s="178" t="s">
        <v>50</v>
      </c>
      <c r="AG3" s="178"/>
      <c r="AH3" s="178"/>
      <c r="AI3" s="178" t="s">
        <v>37</v>
      </c>
      <c r="AJ3" s="178"/>
      <c r="AK3" s="178"/>
      <c r="AL3" s="178" t="s">
        <v>50</v>
      </c>
      <c r="AM3" s="178"/>
      <c r="AN3" s="178"/>
      <c r="AO3" s="178" t="s">
        <v>37</v>
      </c>
      <c r="AP3" s="178"/>
      <c r="AQ3" s="178"/>
      <c r="AR3" s="178" t="s">
        <v>50</v>
      </c>
      <c r="AS3" s="178"/>
      <c r="AT3" s="178"/>
      <c r="AU3" s="178" t="s">
        <v>37</v>
      </c>
      <c r="AV3" s="178"/>
      <c r="AW3" s="178"/>
      <c r="AX3" s="178" t="s">
        <v>50</v>
      </c>
      <c r="AY3" s="178"/>
      <c r="AZ3" s="178"/>
      <c r="BA3" s="178" t="s">
        <v>37</v>
      </c>
      <c r="BB3" s="178"/>
      <c r="BC3" s="178"/>
      <c r="BD3" s="178" t="s">
        <v>50</v>
      </c>
      <c r="BE3" s="178"/>
      <c r="BF3" s="178"/>
      <c r="BG3" s="178" t="s">
        <v>37</v>
      </c>
      <c r="BH3" s="178"/>
      <c r="BI3" s="178"/>
      <c r="BJ3" s="178" t="s">
        <v>50</v>
      </c>
      <c r="BK3" s="178"/>
      <c r="BL3" s="178"/>
      <c r="BM3" s="178" t="s">
        <v>37</v>
      </c>
      <c r="BN3" s="178"/>
      <c r="BO3" s="178"/>
      <c r="BP3" s="178" t="s">
        <v>50</v>
      </c>
      <c r="BQ3" s="178"/>
      <c r="BR3" s="178"/>
      <c r="BS3" s="178" t="s">
        <v>37</v>
      </c>
      <c r="BT3" s="178"/>
      <c r="BU3" s="178"/>
      <c r="BV3" s="178" t="s">
        <v>50</v>
      </c>
      <c r="BW3" s="178"/>
      <c r="BX3" s="178"/>
      <c r="BY3" s="178" t="s">
        <v>37</v>
      </c>
      <c r="BZ3" s="178"/>
      <c r="CA3" s="178"/>
      <c r="CB3" s="178" t="s">
        <v>50</v>
      </c>
      <c r="CC3" s="178"/>
      <c r="CD3" s="178"/>
      <c r="CE3" s="178" t="s">
        <v>37</v>
      </c>
      <c r="CF3" s="178"/>
      <c r="CG3" s="178"/>
      <c r="CH3" s="178" t="s">
        <v>50</v>
      </c>
      <c r="CI3" s="178"/>
      <c r="CJ3" s="178"/>
      <c r="CK3" s="178" t="s">
        <v>37</v>
      </c>
      <c r="CL3" s="178"/>
      <c r="CM3" s="178"/>
      <c r="CN3" s="178" t="s">
        <v>50</v>
      </c>
      <c r="CO3" s="178"/>
      <c r="CP3" s="178"/>
      <c r="CQ3" s="178" t="s">
        <v>37</v>
      </c>
      <c r="CR3" s="178"/>
      <c r="CS3" s="178"/>
      <c r="CT3" s="178" t="s">
        <v>50</v>
      </c>
      <c r="CU3" s="178"/>
      <c r="CV3" s="178"/>
      <c r="CW3" s="178" t="s">
        <v>37</v>
      </c>
      <c r="CX3" s="178"/>
      <c r="CY3" s="178"/>
      <c r="CZ3" s="178" t="s">
        <v>50</v>
      </c>
      <c r="DA3" s="178"/>
      <c r="DB3" s="178"/>
      <c r="DC3" s="178" t="s">
        <v>37</v>
      </c>
      <c r="DD3" s="178"/>
      <c r="DE3" s="178"/>
      <c r="DF3" s="178"/>
      <c r="DG3" s="178"/>
      <c r="DH3" s="178"/>
      <c r="DI3" s="178"/>
      <c r="DJ3" s="178"/>
      <c r="DK3" s="178"/>
      <c r="DL3" s="178"/>
      <c r="DM3" s="178"/>
      <c r="DN3" s="178"/>
      <c r="DO3" s="178"/>
      <c r="DP3" s="178"/>
      <c r="DQ3" s="178"/>
      <c r="DR3" s="178"/>
      <c r="DS3" s="178"/>
      <c r="DT3" s="178"/>
      <c r="DU3" s="178"/>
      <c r="DV3" s="178"/>
      <c r="DW3" s="178"/>
      <c r="DX3" s="178" t="s">
        <v>50</v>
      </c>
      <c r="DY3" s="178"/>
      <c r="DZ3" s="178"/>
      <c r="EA3" s="178" t="s">
        <v>37</v>
      </c>
      <c r="EB3" s="178"/>
      <c r="EC3" s="178"/>
      <c r="ED3" s="178"/>
      <c r="EE3" s="178"/>
      <c r="EF3" s="178"/>
      <c r="EG3" s="178"/>
      <c r="EH3" s="178"/>
      <c r="EI3" s="178"/>
      <c r="EJ3" s="178"/>
      <c r="EK3" s="178"/>
      <c r="EL3" s="178"/>
      <c r="EM3" s="178"/>
      <c r="EN3" s="178"/>
      <c r="EO3" s="178"/>
      <c r="EP3" s="184"/>
      <c r="EQ3" s="184"/>
      <c r="ER3" s="184"/>
      <c r="ES3" s="184"/>
      <c r="ET3" s="184"/>
      <c r="EU3" s="184"/>
      <c r="EV3" s="184"/>
      <c r="EW3" s="184"/>
      <c r="EX3" s="184"/>
    </row>
    <row r="4" spans="1:154" ht="23.1" customHeight="1">
      <c r="A4" s="27" t="s">
        <v>39</v>
      </c>
      <c r="B4" s="178" t="s">
        <v>96</v>
      </c>
      <c r="C4" s="178"/>
      <c r="D4" s="178"/>
      <c r="E4" s="178" t="s">
        <v>96</v>
      </c>
      <c r="F4" s="178"/>
      <c r="G4" s="178"/>
      <c r="H4" s="178" t="s">
        <v>94</v>
      </c>
      <c r="I4" s="178"/>
      <c r="J4" s="178"/>
      <c r="K4" s="178" t="s">
        <v>94</v>
      </c>
      <c r="L4" s="178"/>
      <c r="M4" s="178"/>
      <c r="N4" s="178" t="s">
        <v>94</v>
      </c>
      <c r="O4" s="178"/>
      <c r="P4" s="178"/>
      <c r="Q4" s="178" t="s">
        <v>94</v>
      </c>
      <c r="R4" s="178"/>
      <c r="S4" s="178"/>
      <c r="T4" s="178" t="s">
        <v>94</v>
      </c>
      <c r="U4" s="178"/>
      <c r="V4" s="178"/>
      <c r="W4" s="178" t="s">
        <v>94</v>
      </c>
      <c r="X4" s="178"/>
      <c r="Y4" s="178"/>
      <c r="Z4" s="178" t="s">
        <v>94</v>
      </c>
      <c r="AA4" s="178"/>
      <c r="AB4" s="178"/>
      <c r="AC4" s="178" t="s">
        <v>94</v>
      </c>
      <c r="AD4" s="178"/>
      <c r="AE4" s="178"/>
      <c r="AF4" s="178" t="s">
        <v>94</v>
      </c>
      <c r="AG4" s="178"/>
      <c r="AH4" s="178"/>
      <c r="AI4" s="178" t="s">
        <v>94</v>
      </c>
      <c r="AJ4" s="178"/>
      <c r="AK4" s="178"/>
      <c r="AL4" s="178" t="s">
        <v>94</v>
      </c>
      <c r="AM4" s="178"/>
      <c r="AN4" s="178"/>
      <c r="AO4" s="178" t="s">
        <v>94</v>
      </c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  <c r="CS4" s="178"/>
      <c r="CT4" s="178"/>
      <c r="CU4" s="178"/>
      <c r="CV4" s="178"/>
      <c r="CW4" s="178"/>
      <c r="CX4" s="178"/>
      <c r="CY4" s="178"/>
      <c r="CZ4" s="178"/>
      <c r="DA4" s="178"/>
      <c r="DB4" s="178"/>
      <c r="DC4" s="178"/>
      <c r="DD4" s="178"/>
      <c r="DE4" s="178"/>
      <c r="DF4" s="178"/>
      <c r="DG4" s="178"/>
      <c r="DH4" s="178"/>
      <c r="DI4" s="178"/>
      <c r="DJ4" s="178"/>
      <c r="DK4" s="178"/>
      <c r="DL4" s="178"/>
      <c r="DM4" s="178"/>
      <c r="DN4" s="178"/>
      <c r="DO4" s="178"/>
      <c r="DP4" s="178"/>
      <c r="DQ4" s="178"/>
      <c r="DR4" s="178"/>
      <c r="DS4" s="178"/>
      <c r="DT4" s="178"/>
      <c r="DU4" s="178"/>
      <c r="DV4" s="178"/>
      <c r="DW4" s="178"/>
      <c r="DX4" s="178"/>
      <c r="DY4" s="178"/>
      <c r="DZ4" s="178"/>
      <c r="EA4" s="178"/>
      <c r="EB4" s="178"/>
      <c r="EC4" s="178"/>
      <c r="ED4" s="178"/>
      <c r="EE4" s="178"/>
      <c r="EF4" s="178"/>
      <c r="EG4" s="178"/>
      <c r="EH4" s="178"/>
      <c r="EI4" s="178"/>
      <c r="EJ4" s="178"/>
      <c r="EK4" s="178"/>
      <c r="EL4" s="178"/>
      <c r="EM4" s="178"/>
      <c r="EN4" s="178"/>
      <c r="EO4" s="178"/>
      <c r="EP4" s="178"/>
      <c r="EQ4" s="178"/>
      <c r="ER4" s="178"/>
      <c r="ES4" s="178"/>
      <c r="ET4" s="178"/>
      <c r="EU4" s="178"/>
      <c r="EV4" s="178"/>
      <c r="EW4" s="178"/>
      <c r="EX4" s="178"/>
    </row>
    <row r="5" spans="1:154" ht="23.1" customHeight="1">
      <c r="A5" s="26"/>
      <c r="B5" s="26" t="s">
        <v>40</v>
      </c>
      <c r="C5" s="26" t="s">
        <v>41</v>
      </c>
      <c r="D5" s="26" t="s">
        <v>43</v>
      </c>
      <c r="E5" s="26" t="s">
        <v>40</v>
      </c>
      <c r="F5" s="26" t="s">
        <v>41</v>
      </c>
      <c r="G5" s="26" t="s">
        <v>43</v>
      </c>
      <c r="H5" s="26" t="s">
        <v>40</v>
      </c>
      <c r="I5" s="26" t="s">
        <v>41</v>
      </c>
      <c r="J5" s="26" t="s">
        <v>43</v>
      </c>
      <c r="K5" s="26" t="s">
        <v>40</v>
      </c>
      <c r="L5" s="26" t="s">
        <v>41</v>
      </c>
      <c r="M5" s="26" t="s">
        <v>43</v>
      </c>
      <c r="N5" s="26" t="s">
        <v>40</v>
      </c>
      <c r="O5" s="26" t="s">
        <v>41</v>
      </c>
      <c r="P5" s="26" t="s">
        <v>43</v>
      </c>
      <c r="Q5" s="26" t="s">
        <v>40</v>
      </c>
      <c r="R5" s="26" t="s">
        <v>41</v>
      </c>
      <c r="S5" s="26" t="s">
        <v>43</v>
      </c>
      <c r="T5" s="26" t="s">
        <v>40</v>
      </c>
      <c r="U5" s="26" t="s">
        <v>41</v>
      </c>
      <c r="V5" s="26" t="s">
        <v>43</v>
      </c>
      <c r="W5" s="26" t="s">
        <v>40</v>
      </c>
      <c r="X5" s="26" t="s">
        <v>41</v>
      </c>
      <c r="Y5" s="26" t="s">
        <v>43</v>
      </c>
      <c r="Z5" s="26" t="s">
        <v>40</v>
      </c>
      <c r="AA5" s="26" t="s">
        <v>41</v>
      </c>
      <c r="AB5" s="26" t="s">
        <v>43</v>
      </c>
      <c r="AC5" s="26" t="s">
        <v>40</v>
      </c>
      <c r="AD5" s="26" t="s">
        <v>41</v>
      </c>
      <c r="AE5" s="26" t="s">
        <v>43</v>
      </c>
      <c r="AF5" s="26" t="s">
        <v>40</v>
      </c>
      <c r="AG5" s="26" t="s">
        <v>41</v>
      </c>
      <c r="AH5" s="26" t="s">
        <v>43</v>
      </c>
      <c r="AI5" s="26" t="s">
        <v>40</v>
      </c>
      <c r="AJ5" s="26" t="s">
        <v>41</v>
      </c>
      <c r="AK5" s="26" t="s">
        <v>43</v>
      </c>
      <c r="AL5" s="26" t="s">
        <v>40</v>
      </c>
      <c r="AM5" s="26" t="s">
        <v>41</v>
      </c>
      <c r="AN5" s="26" t="s">
        <v>43</v>
      </c>
      <c r="AO5" s="26" t="s">
        <v>40</v>
      </c>
      <c r="AP5" s="26" t="s">
        <v>41</v>
      </c>
      <c r="AQ5" s="26" t="s">
        <v>43</v>
      </c>
      <c r="AR5" s="26" t="s">
        <v>40</v>
      </c>
      <c r="AS5" s="26" t="s">
        <v>41</v>
      </c>
      <c r="AT5" s="26" t="s">
        <v>43</v>
      </c>
      <c r="AU5" s="26" t="s">
        <v>40</v>
      </c>
      <c r="AV5" s="26" t="s">
        <v>41</v>
      </c>
      <c r="AW5" s="26" t="s">
        <v>43</v>
      </c>
      <c r="AX5" s="26" t="s">
        <v>40</v>
      </c>
      <c r="AY5" s="26" t="s">
        <v>41</v>
      </c>
      <c r="AZ5" s="26" t="s">
        <v>43</v>
      </c>
      <c r="BA5" s="26" t="s">
        <v>40</v>
      </c>
      <c r="BB5" s="26" t="s">
        <v>41</v>
      </c>
      <c r="BC5" s="26" t="s">
        <v>43</v>
      </c>
      <c r="BD5" s="26" t="s">
        <v>40</v>
      </c>
      <c r="BE5" s="26" t="s">
        <v>41</v>
      </c>
      <c r="BF5" s="26" t="s">
        <v>43</v>
      </c>
      <c r="BG5" s="26" t="s">
        <v>40</v>
      </c>
      <c r="BH5" s="26" t="s">
        <v>41</v>
      </c>
      <c r="BI5" s="26" t="s">
        <v>43</v>
      </c>
      <c r="BJ5" s="26" t="s">
        <v>40</v>
      </c>
      <c r="BK5" s="26" t="s">
        <v>41</v>
      </c>
      <c r="BL5" s="26" t="s">
        <v>43</v>
      </c>
      <c r="BM5" s="26" t="s">
        <v>40</v>
      </c>
      <c r="BN5" s="26" t="s">
        <v>41</v>
      </c>
      <c r="BO5" s="26" t="s">
        <v>43</v>
      </c>
      <c r="BP5" s="26" t="s">
        <v>40</v>
      </c>
      <c r="BQ5" s="26" t="s">
        <v>41</v>
      </c>
      <c r="BR5" s="26" t="s">
        <v>43</v>
      </c>
      <c r="BS5" s="26" t="s">
        <v>40</v>
      </c>
      <c r="BT5" s="26" t="s">
        <v>41</v>
      </c>
      <c r="BU5" s="26" t="s">
        <v>43</v>
      </c>
      <c r="BV5" s="26" t="s">
        <v>40</v>
      </c>
      <c r="BW5" s="26" t="s">
        <v>41</v>
      </c>
      <c r="BX5" s="26" t="s">
        <v>43</v>
      </c>
      <c r="BY5" s="26" t="s">
        <v>40</v>
      </c>
      <c r="BZ5" s="26" t="s">
        <v>41</v>
      </c>
      <c r="CA5" s="26" t="s">
        <v>43</v>
      </c>
      <c r="CB5" s="26" t="s">
        <v>40</v>
      </c>
      <c r="CC5" s="26" t="s">
        <v>41</v>
      </c>
      <c r="CD5" s="26" t="s">
        <v>43</v>
      </c>
      <c r="CE5" s="26" t="s">
        <v>40</v>
      </c>
      <c r="CF5" s="26" t="s">
        <v>41</v>
      </c>
      <c r="CG5" s="26" t="s">
        <v>43</v>
      </c>
      <c r="CH5" s="26" t="s">
        <v>40</v>
      </c>
      <c r="CI5" s="26" t="s">
        <v>41</v>
      </c>
      <c r="CJ5" s="26" t="s">
        <v>43</v>
      </c>
      <c r="CK5" s="26" t="s">
        <v>40</v>
      </c>
      <c r="CL5" s="26" t="s">
        <v>41</v>
      </c>
      <c r="CM5" s="26" t="s">
        <v>43</v>
      </c>
      <c r="CN5" s="26" t="s">
        <v>40</v>
      </c>
      <c r="CO5" s="26" t="s">
        <v>41</v>
      </c>
      <c r="CP5" s="26" t="s">
        <v>43</v>
      </c>
      <c r="CQ5" s="26" t="s">
        <v>40</v>
      </c>
      <c r="CR5" s="26" t="s">
        <v>41</v>
      </c>
      <c r="CS5" s="26" t="s">
        <v>43</v>
      </c>
      <c r="CT5" s="26" t="s">
        <v>40</v>
      </c>
      <c r="CU5" s="26" t="s">
        <v>41</v>
      </c>
      <c r="CV5" s="26" t="s">
        <v>43</v>
      </c>
      <c r="CW5" s="26" t="s">
        <v>40</v>
      </c>
      <c r="CX5" s="26" t="s">
        <v>41</v>
      </c>
      <c r="CY5" s="26" t="s">
        <v>43</v>
      </c>
      <c r="CZ5" s="26" t="s">
        <v>40</v>
      </c>
      <c r="DA5" s="26" t="s">
        <v>41</v>
      </c>
      <c r="DB5" s="26" t="s">
        <v>43</v>
      </c>
      <c r="DC5" s="26" t="s">
        <v>40</v>
      </c>
      <c r="DD5" s="26" t="s">
        <v>41</v>
      </c>
      <c r="DE5" s="26" t="s">
        <v>43</v>
      </c>
      <c r="DF5" s="26" t="s">
        <v>40</v>
      </c>
      <c r="DG5" s="26" t="s">
        <v>41</v>
      </c>
      <c r="DH5" s="26" t="s">
        <v>43</v>
      </c>
      <c r="DI5" s="26" t="s">
        <v>40</v>
      </c>
      <c r="DJ5" s="26" t="s">
        <v>41</v>
      </c>
      <c r="DK5" s="26" t="s">
        <v>43</v>
      </c>
      <c r="DL5" s="26" t="s">
        <v>40</v>
      </c>
      <c r="DM5" s="26" t="s">
        <v>41</v>
      </c>
      <c r="DN5" s="26" t="s">
        <v>43</v>
      </c>
      <c r="DO5" s="26" t="s">
        <v>40</v>
      </c>
      <c r="DP5" s="26" t="s">
        <v>41</v>
      </c>
      <c r="DQ5" s="26" t="s">
        <v>43</v>
      </c>
      <c r="DR5" s="26" t="s">
        <v>40</v>
      </c>
      <c r="DS5" s="26" t="s">
        <v>41</v>
      </c>
      <c r="DT5" s="26" t="s">
        <v>43</v>
      </c>
      <c r="DU5" s="26" t="s">
        <v>40</v>
      </c>
      <c r="DV5" s="26" t="s">
        <v>41</v>
      </c>
      <c r="DW5" s="26" t="s">
        <v>43</v>
      </c>
      <c r="DX5" s="26" t="s">
        <v>40</v>
      </c>
      <c r="DY5" s="26" t="s">
        <v>41</v>
      </c>
      <c r="DZ5" s="26" t="s">
        <v>52</v>
      </c>
      <c r="EA5" s="26" t="s">
        <v>40</v>
      </c>
      <c r="EB5" s="26" t="s">
        <v>41</v>
      </c>
      <c r="EC5" s="26" t="s">
        <v>52</v>
      </c>
      <c r="ED5" s="26" t="s">
        <v>40</v>
      </c>
      <c r="EE5" s="26" t="s">
        <v>41</v>
      </c>
      <c r="EF5" s="26" t="s">
        <v>52</v>
      </c>
      <c r="EG5" s="26" t="s">
        <v>40</v>
      </c>
      <c r="EH5" s="26" t="s">
        <v>41</v>
      </c>
      <c r="EI5" s="26" t="s">
        <v>52</v>
      </c>
      <c r="EJ5" s="26" t="s">
        <v>40</v>
      </c>
      <c r="EK5" s="26" t="s">
        <v>41</v>
      </c>
      <c r="EL5" s="26" t="s">
        <v>52</v>
      </c>
      <c r="EM5" s="26" t="s">
        <v>40</v>
      </c>
      <c r="EN5" s="26" t="s">
        <v>41</v>
      </c>
      <c r="EO5" s="26" t="s">
        <v>52</v>
      </c>
      <c r="EP5" s="26" t="s">
        <v>40</v>
      </c>
      <c r="EQ5" s="26" t="s">
        <v>41</v>
      </c>
      <c r="ER5" s="26" t="s">
        <v>42</v>
      </c>
      <c r="ES5" s="26" t="s">
        <v>40</v>
      </c>
      <c r="ET5" s="26" t="s">
        <v>41</v>
      </c>
      <c r="EU5" s="26" t="s">
        <v>42</v>
      </c>
      <c r="EV5" s="26" t="s">
        <v>40</v>
      </c>
      <c r="EW5" s="26" t="s">
        <v>41</v>
      </c>
      <c r="EX5" s="26" t="s">
        <v>42</v>
      </c>
    </row>
    <row r="6" spans="1:154" ht="23.1" customHeight="1">
      <c r="A6" s="28" t="s">
        <v>44</v>
      </c>
      <c r="B6" s="88">
        <v>877</v>
      </c>
      <c r="C6" s="88">
        <v>0</v>
      </c>
      <c r="D6" s="88">
        <v>1200</v>
      </c>
      <c r="E6" s="88">
        <v>658</v>
      </c>
      <c r="F6" s="88"/>
      <c r="G6" s="88"/>
      <c r="H6" s="88">
        <v>812</v>
      </c>
      <c r="I6" s="88">
        <v>0</v>
      </c>
      <c r="J6" s="88">
        <v>1560</v>
      </c>
      <c r="K6" s="88">
        <v>879</v>
      </c>
      <c r="L6" s="88"/>
      <c r="M6" s="88"/>
      <c r="N6" s="88">
        <v>868</v>
      </c>
      <c r="O6" s="88"/>
      <c r="P6" s="88">
        <v>1680</v>
      </c>
      <c r="Q6" s="88">
        <v>896</v>
      </c>
      <c r="R6" s="88"/>
      <c r="S6" s="88"/>
      <c r="T6" s="88"/>
      <c r="U6" s="88"/>
      <c r="V6" s="88"/>
      <c r="W6" s="88">
        <v>874</v>
      </c>
      <c r="X6" s="88"/>
      <c r="Y6" s="88"/>
      <c r="Z6" s="88">
        <v>882</v>
      </c>
      <c r="AA6" s="88">
        <v>0</v>
      </c>
      <c r="AB6" s="88">
        <v>2640</v>
      </c>
      <c r="AC6" s="88">
        <v>882</v>
      </c>
      <c r="AD6" s="88"/>
      <c r="AE6" s="88"/>
      <c r="AF6" s="88">
        <v>888</v>
      </c>
      <c r="AG6" s="88"/>
      <c r="AH6" s="88">
        <v>1800</v>
      </c>
      <c r="AI6" s="88">
        <v>908</v>
      </c>
      <c r="AJ6" s="88"/>
      <c r="AK6" s="88"/>
      <c r="AL6" s="88">
        <v>771</v>
      </c>
      <c r="AM6" s="88">
        <v>0</v>
      </c>
      <c r="AN6" s="88">
        <v>1680</v>
      </c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6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>
        <f>+B6+E6+H6+K6+N6+Q6+T6+W6+Z6+AC6+AF6+AI6+AL6+AO6+AR6+AU6+AX6+BA6+BD6+BG6+BJ6+BM6+BP6+BS6+BV6+BY6+CB6+CE6+CH6+CK6+CN6+CQ6+CT6+CW6+CZ6+DC6+DF6+DI6+DL6+DO6+DR6+DU6+DX6+EA6+ED6+EG6+EJ6+EM6</f>
        <v>10195</v>
      </c>
      <c r="EQ6" s="71">
        <f>+C6+F6+I6+L6+O6+R6+U6+X6+AA6+AD6+AG6+AJ6+AM6+AP6+AS6+AV6+AY6+BB6+BE6+BH6+BK6+BN6+BQ6+BT6+BW6+BZ6+CC6+CF6+CI6+CL6+CO6+CR6+CU6+CX6+DA6+DD6+DG6+DJ6+DM6+DP6+DS6+DV6+DY6+EB6+EE6+EH6+EK6+EN6</f>
        <v>0</v>
      </c>
      <c r="ER6" s="71">
        <f>+D6+G6+J6+M6+P6+S6+V6+Y6+AB6+AE6+AH6+AK6+AN6+AQ6+AT6+AW6+AZ6+BC6+BF6+BI6+BL6+BO6+BR6+BU6+BX6+CA6+CD6+CG6+CJ6+CM6+CP6+CS6+CV6+CY6+DB6+DE6+DH6+DK6+DN6+DQ6+DT6+DW6+DZ6+EC6+EF6+EI6+EL6+EO6</f>
        <v>10560</v>
      </c>
      <c r="ES6" s="71">
        <v>16244</v>
      </c>
      <c r="ET6" s="71">
        <v>30</v>
      </c>
      <c r="EU6" s="71">
        <v>16179</v>
      </c>
      <c r="EV6" s="71">
        <f>+EP6+ES6</f>
        <v>26439</v>
      </c>
      <c r="EW6" s="71">
        <f>+EQ6+ET6</f>
        <v>30</v>
      </c>
      <c r="EX6" s="71">
        <f>+ER6+EU6</f>
        <v>26739</v>
      </c>
    </row>
    <row r="7" spans="1:154" ht="23.1" customHeight="1">
      <c r="A7" s="28" t="s">
        <v>36</v>
      </c>
      <c r="B7" s="187">
        <v>960</v>
      </c>
      <c r="C7" s="187"/>
      <c r="D7" s="187"/>
      <c r="E7" s="187">
        <v>1560</v>
      </c>
      <c r="F7" s="187"/>
      <c r="G7" s="187"/>
      <c r="H7" s="187">
        <v>840</v>
      </c>
      <c r="I7" s="187"/>
      <c r="J7" s="187"/>
      <c r="K7" s="187">
        <v>1680</v>
      </c>
      <c r="L7" s="187"/>
      <c r="M7" s="187"/>
      <c r="N7" s="187">
        <v>840</v>
      </c>
      <c r="O7" s="187"/>
      <c r="P7" s="187"/>
      <c r="Q7" s="187">
        <v>1800</v>
      </c>
      <c r="R7" s="187"/>
      <c r="S7" s="187"/>
      <c r="T7" s="187">
        <v>1800</v>
      </c>
      <c r="U7" s="187"/>
      <c r="V7" s="187"/>
      <c r="W7" s="187">
        <v>2640</v>
      </c>
      <c r="X7" s="187"/>
      <c r="Y7" s="187"/>
      <c r="Z7" s="187">
        <v>840</v>
      </c>
      <c r="AA7" s="187"/>
      <c r="AB7" s="187"/>
      <c r="AC7" s="187">
        <v>1800</v>
      </c>
      <c r="AD7" s="187"/>
      <c r="AE7" s="187"/>
      <c r="AF7" s="187">
        <v>840</v>
      </c>
      <c r="AG7" s="187"/>
      <c r="AH7" s="187"/>
      <c r="AI7" s="187">
        <v>1680</v>
      </c>
      <c r="AJ7" s="187"/>
      <c r="AK7" s="187"/>
      <c r="AL7" s="187">
        <v>840</v>
      </c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  <c r="BY7" s="187"/>
      <c r="BZ7" s="187"/>
      <c r="CA7" s="187"/>
      <c r="CB7" s="187"/>
      <c r="CC7" s="187"/>
      <c r="CD7" s="187"/>
      <c r="CE7" s="187"/>
      <c r="CF7" s="187"/>
      <c r="CG7" s="187"/>
      <c r="CH7" s="187"/>
      <c r="CI7" s="187"/>
      <c r="CJ7" s="187"/>
      <c r="CK7" s="187"/>
      <c r="CL7" s="187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7"/>
      <c r="CX7" s="187"/>
      <c r="CY7" s="187"/>
      <c r="CZ7" s="187"/>
      <c r="DA7" s="187"/>
      <c r="DB7" s="187"/>
      <c r="DC7" s="187"/>
      <c r="DD7" s="187"/>
      <c r="DE7" s="187"/>
      <c r="DF7" s="187"/>
      <c r="DG7" s="187"/>
      <c r="DH7" s="187"/>
      <c r="DI7" s="187"/>
      <c r="DJ7" s="187"/>
      <c r="DK7" s="187"/>
      <c r="DL7" s="187"/>
      <c r="DM7" s="187"/>
      <c r="DN7" s="187"/>
      <c r="DO7" s="187"/>
      <c r="DP7" s="187"/>
      <c r="DQ7" s="187"/>
      <c r="DR7" s="187"/>
      <c r="DS7" s="187"/>
      <c r="DT7" s="187"/>
      <c r="DU7" s="187"/>
      <c r="DV7" s="187"/>
      <c r="DW7" s="187"/>
      <c r="DX7" s="187"/>
      <c r="DY7" s="187"/>
      <c r="DZ7" s="187"/>
      <c r="EA7" s="187"/>
      <c r="EB7" s="187"/>
      <c r="EC7" s="187"/>
      <c r="ED7" s="187"/>
      <c r="EE7" s="187"/>
      <c r="EF7" s="187"/>
      <c r="EG7" s="187"/>
      <c r="EH7" s="187"/>
      <c r="EI7" s="187"/>
      <c r="EJ7" s="187"/>
      <c r="EK7" s="187"/>
      <c r="EL7" s="187"/>
      <c r="EM7" s="187"/>
      <c r="EN7" s="187"/>
      <c r="EO7" s="187"/>
      <c r="EP7" s="187"/>
      <c r="EQ7" s="187"/>
      <c r="ER7" s="187"/>
      <c r="ES7" s="187"/>
      <c r="ET7" s="187"/>
      <c r="EU7" s="187"/>
      <c r="EV7" s="187"/>
      <c r="EW7" s="187"/>
      <c r="EX7" s="187"/>
    </row>
    <row r="8" spans="1:154" ht="23.1" customHeight="1">
      <c r="A8" s="29" t="s">
        <v>45</v>
      </c>
      <c r="B8" s="30">
        <v>7</v>
      </c>
      <c r="C8" s="30"/>
      <c r="D8" s="31">
        <f>+(B8+C8)/B6</f>
        <v>7.98175598631699E-3</v>
      </c>
      <c r="E8" s="30">
        <v>17</v>
      </c>
      <c r="F8" s="30"/>
      <c r="G8" s="31">
        <f>+(E8+F8)/E6</f>
        <v>2.5835866261398176E-2</v>
      </c>
      <c r="H8" s="30"/>
      <c r="I8" s="30"/>
      <c r="J8" s="31">
        <f>+(H8+I8)/H6</f>
        <v>0</v>
      </c>
      <c r="K8" s="30"/>
      <c r="L8" s="30"/>
      <c r="M8" s="31">
        <f>+(K8+L8)/K6</f>
        <v>0</v>
      </c>
      <c r="N8" s="30"/>
      <c r="O8" s="30"/>
      <c r="P8" s="31">
        <f>+(N8+O8)/N6</f>
        <v>0</v>
      </c>
      <c r="Q8" s="30">
        <v>8</v>
      </c>
      <c r="R8" s="30"/>
      <c r="S8" s="31">
        <f>+(Q8+R8)/Q6</f>
        <v>8.9285714285714281E-3</v>
      </c>
      <c r="T8" s="30"/>
      <c r="U8" s="30"/>
      <c r="V8" s="31" t="e">
        <f>+(T8+U8)/T6</f>
        <v>#DIV/0!</v>
      </c>
      <c r="W8" s="30"/>
      <c r="X8" s="30"/>
      <c r="Y8" s="31">
        <f>+(W8+X8)/W6</f>
        <v>0</v>
      </c>
      <c r="Z8" s="30"/>
      <c r="AA8" s="30"/>
      <c r="AB8" s="31">
        <f>+(Z8+AA8)/Z6</f>
        <v>0</v>
      </c>
      <c r="AC8" s="30"/>
      <c r="AD8" s="30"/>
      <c r="AE8" s="31">
        <f>+(AC8+AD8)/AC6</f>
        <v>0</v>
      </c>
      <c r="AF8" s="30">
        <v>2</v>
      </c>
      <c r="AG8" s="30"/>
      <c r="AH8" s="31">
        <f>+(AF8+AG8)/AF6</f>
        <v>2.2522522522522522E-3</v>
      </c>
      <c r="AI8" s="30">
        <v>7</v>
      </c>
      <c r="AJ8" s="30"/>
      <c r="AK8" s="31">
        <f>+(AI8+AJ8)/AI6</f>
        <v>7.709251101321586E-3</v>
      </c>
      <c r="AL8" s="30"/>
      <c r="AM8" s="30"/>
      <c r="AN8" s="31">
        <f>+(AL8+AM8)/AL6</f>
        <v>0</v>
      </c>
      <c r="AO8" s="30"/>
      <c r="AP8" s="30"/>
      <c r="AQ8" s="31" t="e">
        <f>+(AO8+AP8)/AO6</f>
        <v>#DIV/0!</v>
      </c>
      <c r="AR8" s="30"/>
      <c r="AS8" s="30"/>
      <c r="AT8" s="31" t="e">
        <f>+(AR8+AS8)/AR6</f>
        <v>#DIV/0!</v>
      </c>
      <c r="AU8" s="30"/>
      <c r="AV8" s="30"/>
      <c r="AW8" s="31" t="e">
        <f>+(AU8+AV8)/AU6</f>
        <v>#DIV/0!</v>
      </c>
      <c r="AX8" s="30"/>
      <c r="AY8" s="30"/>
      <c r="AZ8" s="31" t="e">
        <f>+(AX8+AY8)/AX6</f>
        <v>#DIV/0!</v>
      </c>
      <c r="BA8" s="30"/>
      <c r="BB8" s="30"/>
      <c r="BC8" s="31" t="e">
        <f>+(BA8+BB8)/BA6</f>
        <v>#DIV/0!</v>
      </c>
      <c r="BD8" s="30"/>
      <c r="BE8" s="30"/>
      <c r="BF8" s="31" t="e">
        <f>+(BD8+BE8)/BD6</f>
        <v>#DIV/0!</v>
      </c>
      <c r="BG8" s="30"/>
      <c r="BH8" s="30"/>
      <c r="BI8" s="31" t="e">
        <f>+(BG8+BH8)/BG6</f>
        <v>#DIV/0!</v>
      </c>
      <c r="BJ8" s="30"/>
      <c r="BK8" s="30"/>
      <c r="BL8" s="31" t="e">
        <f>+(BJ8+BK8)/BJ6</f>
        <v>#DIV/0!</v>
      </c>
      <c r="BM8" s="30"/>
      <c r="BN8" s="30"/>
      <c r="BO8" s="31" t="e">
        <f>+(BM8+BN8)/BM6</f>
        <v>#DIV/0!</v>
      </c>
      <c r="BP8" s="30"/>
      <c r="BQ8" s="30"/>
      <c r="BR8" s="31" t="e">
        <f>+(BP8+BQ8)/BP6</f>
        <v>#DIV/0!</v>
      </c>
      <c r="BS8" s="30"/>
      <c r="BT8" s="30"/>
      <c r="BU8" s="31" t="e">
        <f>+(BS8+BT8)/BS6</f>
        <v>#DIV/0!</v>
      </c>
      <c r="BV8" s="30"/>
      <c r="BW8" s="30"/>
      <c r="BX8" s="31" t="e">
        <f>+(BV8+BW8)/BV6</f>
        <v>#DIV/0!</v>
      </c>
      <c r="BY8" s="30"/>
      <c r="BZ8" s="30"/>
      <c r="CA8" s="31" t="e">
        <f>+(BY8+BZ8)/BY6</f>
        <v>#DIV/0!</v>
      </c>
      <c r="CB8" s="30"/>
      <c r="CC8" s="30"/>
      <c r="CD8" s="31" t="e">
        <f>+(CB8+CC8)/CB6</f>
        <v>#DIV/0!</v>
      </c>
      <c r="CE8" s="30"/>
      <c r="CF8" s="30"/>
      <c r="CG8" s="31" t="e">
        <f>+(CE8+CF8)/CE6</f>
        <v>#DIV/0!</v>
      </c>
      <c r="CH8" s="30"/>
      <c r="CI8" s="30"/>
      <c r="CJ8" s="31" t="e">
        <f>+(CH8+CI8)/CH6</f>
        <v>#DIV/0!</v>
      </c>
      <c r="CK8" s="30"/>
      <c r="CL8" s="30"/>
      <c r="CM8" s="31" t="e">
        <f>+(CK8+CL8)/CK6</f>
        <v>#DIV/0!</v>
      </c>
      <c r="CN8" s="30"/>
      <c r="CO8" s="30"/>
      <c r="CP8" s="31" t="e">
        <f>+(CN8+CO8)/CN6</f>
        <v>#DIV/0!</v>
      </c>
      <c r="CQ8" s="30"/>
      <c r="CR8" s="30"/>
      <c r="CS8" s="31" t="e">
        <f>+(CQ8+CR8)/CQ6</f>
        <v>#DIV/0!</v>
      </c>
      <c r="CT8" s="30"/>
      <c r="CU8" s="30"/>
      <c r="CV8" s="31" t="e">
        <f>+(CT8+CU8)/CT6</f>
        <v>#DIV/0!</v>
      </c>
      <c r="CW8" s="30"/>
      <c r="CX8" s="30"/>
      <c r="CY8" s="31" t="e">
        <f>+(CW8+CX8)/CW6</f>
        <v>#DIV/0!</v>
      </c>
      <c r="CZ8" s="30"/>
      <c r="DA8" s="30"/>
      <c r="DB8" s="31" t="e">
        <f>+(CZ8+DA8)/CZ6</f>
        <v>#DIV/0!</v>
      </c>
      <c r="DC8" s="30"/>
      <c r="DD8" s="30"/>
      <c r="DE8" s="31" t="e">
        <f>+(DC8+DD8)/DC6</f>
        <v>#DIV/0!</v>
      </c>
      <c r="DF8" s="30"/>
      <c r="DG8" s="30"/>
      <c r="DH8" s="31" t="e">
        <f>+(DF8+DG8)/DF6</f>
        <v>#DIV/0!</v>
      </c>
      <c r="DI8" s="30"/>
      <c r="DJ8" s="30"/>
      <c r="DK8" s="31" t="e">
        <f>+(DI8+DJ8)/DI6</f>
        <v>#DIV/0!</v>
      </c>
      <c r="DL8" s="30"/>
      <c r="DM8" s="30"/>
      <c r="DN8" s="31" t="e">
        <f>+(DL8+DM8)/DL6</f>
        <v>#DIV/0!</v>
      </c>
      <c r="DO8" s="30"/>
      <c r="DP8" s="30"/>
      <c r="DQ8" s="31" t="e">
        <f>+(DO8+DP8)/DO6</f>
        <v>#DIV/0!</v>
      </c>
      <c r="DR8" s="30"/>
      <c r="DS8" s="30"/>
      <c r="DT8" s="31" t="e">
        <f>+(DR8+DS8)/DR6</f>
        <v>#DIV/0!</v>
      </c>
      <c r="DU8" s="30"/>
      <c r="DV8" s="30"/>
      <c r="DW8" s="31" t="e">
        <f>+(DU8+DV8)/DU6</f>
        <v>#DIV/0!</v>
      </c>
      <c r="DX8" s="30"/>
      <c r="DY8" s="30"/>
      <c r="DZ8" s="31" t="e">
        <f>+(DX8+DY8)/DX6</f>
        <v>#DIV/0!</v>
      </c>
      <c r="EA8" s="30"/>
      <c r="EB8" s="30"/>
      <c r="EC8" s="31" t="e">
        <f>+(EA8+EB8)/EA6</f>
        <v>#DIV/0!</v>
      </c>
      <c r="ED8" s="30"/>
      <c r="EE8" s="30"/>
      <c r="EF8" s="31" t="e">
        <f>+(ED8+EE8)/ED6</f>
        <v>#DIV/0!</v>
      </c>
      <c r="EG8" s="30"/>
      <c r="EH8" s="30"/>
      <c r="EI8" s="31" t="e">
        <f>+(EG8+EH8)/EG6</f>
        <v>#DIV/0!</v>
      </c>
      <c r="EJ8" s="30"/>
      <c r="EK8" s="30"/>
      <c r="EL8" s="31" t="e">
        <f>+(EJ8+EK8)/EJ6</f>
        <v>#DIV/0!</v>
      </c>
      <c r="EM8" s="30"/>
      <c r="EN8" s="30"/>
      <c r="EO8" s="31" t="e">
        <f>+(EM8+EN8)/EM6</f>
        <v>#DIV/0!</v>
      </c>
      <c r="EP8" s="71">
        <f>+B8+E8+H8+K8+N8+Q8+T8+W8+Z8+AC8+AF8+AI8+AL8+AO8+AR8+AU8+AX8+BA8+BD8+BG8+BJ8+BM8+BP8+BS8+BV8+BY8+CB8+CE8+CH8+CK8+CN8+CQ8+CT8+CW8+CZ8+DC8+DF8+DI8+DL8+DO8+DR8+DU8+DX8+EA8+ED8+EG8+EJ8+EM8</f>
        <v>41</v>
      </c>
      <c r="EQ8" s="71">
        <f>+C8+F8+I8+L8+O8+R8+U8+X8+AA8+AD8+AG8+AJ8+AM8+AP8+AS8+AV8+AY8+BB8+BE8+BH8+BK8+BN8+BQ8+BT8+BW8+BZ8+CC8+CF8+CI8+CL8+CO8+CR8+CU8+CX8+DA8+DD8+DG8+DJ8+DM8+DP8+DS8+DV8+DY8+EB8+EE8+EH8+EK8+EN8</f>
        <v>0</v>
      </c>
      <c r="ER8" s="31">
        <f>+(EP8+EQ8)/EP6</f>
        <v>4.0215792054928883E-3</v>
      </c>
      <c r="ES8" s="71">
        <v>23</v>
      </c>
      <c r="ET8" s="71">
        <f>+DJ8+DM8+DP8+DS8+DV8+DY8+EB8+EE8+EH8+EK8+EN8+EQ8</f>
        <v>0</v>
      </c>
      <c r="EU8" s="31">
        <f>+(ES8+ET8)/ES6</f>
        <v>1.4159074119674956E-3</v>
      </c>
      <c r="EV8" s="71">
        <f>+DL8+DO8+DR8+DU8+DX8+EA8+ED8+EG8+EJ8+EM8+EP8+ES8</f>
        <v>64</v>
      </c>
      <c r="EW8" s="71">
        <f>+DM8+DP8+DS8+DV8+DY8+EB8+EE8+EH8+EK8+EN8+EQ8+ET8</f>
        <v>0</v>
      </c>
      <c r="EX8" s="31">
        <f>+(EV8+EW8)/EV6</f>
        <v>2.4206664397291881E-3</v>
      </c>
    </row>
    <row r="9" spans="1:154" ht="23.1" customHeight="1">
      <c r="A9" s="29" t="s">
        <v>46</v>
      </c>
      <c r="B9" s="87"/>
      <c r="C9" s="184"/>
      <c r="D9" s="184"/>
      <c r="E9" s="87"/>
      <c r="F9" s="184"/>
      <c r="G9" s="184"/>
      <c r="H9" s="87"/>
      <c r="I9" s="184"/>
      <c r="J9" s="184"/>
      <c r="K9" s="87"/>
      <c r="L9" s="184"/>
      <c r="M9" s="184"/>
      <c r="N9" s="87"/>
      <c r="O9" s="184"/>
      <c r="P9" s="184"/>
      <c r="Q9" s="87"/>
      <c r="R9" s="184"/>
      <c r="S9" s="184"/>
      <c r="T9" s="87"/>
      <c r="U9" s="184"/>
      <c r="V9" s="184"/>
      <c r="W9" s="87"/>
      <c r="X9" s="184"/>
      <c r="Y9" s="184"/>
      <c r="Z9" s="87"/>
      <c r="AA9" s="184"/>
      <c r="AB9" s="184"/>
      <c r="AC9" s="87"/>
      <c r="AD9" s="184"/>
      <c r="AE9" s="184"/>
      <c r="AF9" s="87"/>
      <c r="AG9" s="184"/>
      <c r="AH9" s="184"/>
      <c r="AI9" s="87"/>
      <c r="AJ9" s="184"/>
      <c r="AK9" s="184"/>
      <c r="AL9" s="87"/>
      <c r="AM9" s="184"/>
      <c r="AN9" s="184"/>
      <c r="AO9" s="87"/>
      <c r="AP9" s="184"/>
      <c r="AQ9" s="184"/>
      <c r="AR9" s="87"/>
      <c r="AS9" s="184"/>
      <c r="AT9" s="184"/>
      <c r="AU9" s="87"/>
      <c r="AV9" s="184"/>
      <c r="AW9" s="184"/>
      <c r="AX9" s="87"/>
      <c r="AY9" s="184"/>
      <c r="AZ9" s="184"/>
      <c r="BA9" s="87"/>
      <c r="BB9" s="184"/>
      <c r="BC9" s="184"/>
      <c r="BD9" s="87"/>
      <c r="BE9" s="184"/>
      <c r="BF9" s="184"/>
      <c r="BG9" s="87"/>
      <c r="BH9" s="184"/>
      <c r="BI9" s="184"/>
      <c r="BJ9" s="87"/>
      <c r="BK9" s="184"/>
      <c r="BL9" s="184"/>
      <c r="BM9" s="87"/>
      <c r="BN9" s="184"/>
      <c r="BO9" s="184"/>
      <c r="BP9" s="87"/>
      <c r="BQ9" s="184"/>
      <c r="BR9" s="184"/>
      <c r="BS9" s="87"/>
      <c r="BT9" s="184"/>
      <c r="BU9" s="184"/>
      <c r="BV9" s="87"/>
      <c r="BW9" s="184"/>
      <c r="BX9" s="184"/>
      <c r="BY9" s="87"/>
      <c r="BZ9" s="184"/>
      <c r="CA9" s="184"/>
      <c r="CB9" s="87"/>
      <c r="CC9" s="184"/>
      <c r="CD9" s="184"/>
      <c r="CE9" s="87"/>
      <c r="CF9" s="184"/>
      <c r="CG9" s="184"/>
      <c r="CH9" s="87"/>
      <c r="CI9" s="184"/>
      <c r="CJ9" s="184"/>
      <c r="CK9" s="87"/>
      <c r="CL9" s="184"/>
      <c r="CM9" s="184"/>
      <c r="CN9" s="87"/>
      <c r="CO9" s="184"/>
      <c r="CP9" s="184"/>
      <c r="CQ9" s="87"/>
      <c r="CR9" s="184"/>
      <c r="CS9" s="184"/>
      <c r="CT9" s="87"/>
      <c r="CU9" s="184"/>
      <c r="CV9" s="184"/>
      <c r="CW9" s="87"/>
      <c r="CX9" s="184"/>
      <c r="CY9" s="184"/>
      <c r="CZ9" s="87"/>
      <c r="DA9" s="184"/>
      <c r="DB9" s="184"/>
      <c r="DC9" s="87"/>
      <c r="DD9" s="184"/>
      <c r="DE9" s="184"/>
      <c r="DF9" s="75"/>
      <c r="DG9" s="184"/>
      <c r="DH9" s="184"/>
      <c r="DI9" s="75"/>
      <c r="DJ9" s="184"/>
      <c r="DK9" s="184"/>
      <c r="DL9" s="75"/>
      <c r="DM9" s="184"/>
      <c r="DN9" s="184"/>
      <c r="DO9" s="75"/>
      <c r="DP9" s="184"/>
      <c r="DQ9" s="184"/>
      <c r="DR9" s="75"/>
      <c r="DS9" s="184"/>
      <c r="DT9" s="184"/>
      <c r="DU9" s="75"/>
      <c r="DV9" s="184"/>
      <c r="DW9" s="184"/>
      <c r="DX9" s="70"/>
      <c r="DY9" s="184"/>
      <c r="DZ9" s="184"/>
      <c r="EA9" s="70"/>
      <c r="EB9" s="184"/>
      <c r="EC9" s="184"/>
      <c r="ED9" s="70"/>
      <c r="EE9" s="184"/>
      <c r="EF9" s="184"/>
      <c r="EG9" s="70"/>
      <c r="EH9" s="184"/>
      <c r="EI9" s="184"/>
      <c r="EJ9" s="70"/>
      <c r="EK9" s="184"/>
      <c r="EL9" s="184"/>
      <c r="EM9" s="70"/>
      <c r="EN9" s="184"/>
      <c r="EO9" s="184"/>
      <c r="EP9" s="70"/>
      <c r="EQ9" s="184"/>
      <c r="ER9" s="184"/>
      <c r="ES9" s="70"/>
      <c r="ET9" s="184"/>
      <c r="EU9" s="184"/>
      <c r="EV9" s="70"/>
      <c r="EW9" s="184"/>
      <c r="EX9" s="184"/>
    </row>
    <row r="10" spans="1:154" ht="23.1" customHeight="1">
      <c r="A10" s="27" t="s">
        <v>41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84"/>
      <c r="CD10" s="184"/>
      <c r="CE10" s="184"/>
      <c r="CF10" s="184"/>
      <c r="CG10" s="184"/>
      <c r="CH10" s="184"/>
      <c r="CI10" s="184"/>
      <c r="CJ10" s="184"/>
      <c r="CK10" s="184"/>
      <c r="CL10" s="184"/>
      <c r="CM10" s="184"/>
      <c r="CN10" s="184"/>
      <c r="CO10" s="184"/>
      <c r="CP10" s="184"/>
      <c r="CQ10" s="184"/>
      <c r="CR10" s="184"/>
      <c r="CS10" s="184"/>
      <c r="CT10" s="184"/>
      <c r="CU10" s="184"/>
      <c r="CV10" s="184"/>
      <c r="CW10" s="184"/>
      <c r="CX10" s="184"/>
      <c r="CY10" s="184"/>
      <c r="CZ10" s="184"/>
      <c r="DA10" s="184"/>
      <c r="DB10" s="184"/>
      <c r="DC10" s="184"/>
      <c r="DD10" s="184"/>
      <c r="DE10" s="184"/>
      <c r="DF10" s="184"/>
      <c r="DG10" s="184"/>
      <c r="DH10" s="184"/>
      <c r="DI10" s="184"/>
      <c r="DJ10" s="184"/>
      <c r="DK10" s="184"/>
      <c r="DL10" s="184"/>
      <c r="DM10" s="184"/>
      <c r="DN10" s="184"/>
      <c r="DO10" s="184"/>
      <c r="DP10" s="184"/>
      <c r="DQ10" s="184"/>
      <c r="DR10" s="184"/>
      <c r="DS10" s="184"/>
      <c r="DT10" s="184"/>
      <c r="DU10" s="184"/>
      <c r="DV10" s="184"/>
      <c r="DW10" s="184"/>
      <c r="DX10" s="184"/>
      <c r="DY10" s="184"/>
      <c r="DZ10" s="184"/>
      <c r="EA10" s="184"/>
      <c r="EB10" s="184"/>
      <c r="EC10" s="184"/>
      <c r="ED10" s="184"/>
      <c r="EE10" s="184"/>
      <c r="EF10" s="184"/>
      <c r="EG10" s="184"/>
      <c r="EH10" s="184"/>
      <c r="EI10" s="184"/>
      <c r="EJ10" s="184"/>
      <c r="EK10" s="184"/>
      <c r="EL10" s="184"/>
      <c r="EM10" s="184"/>
      <c r="EN10" s="184"/>
      <c r="EO10" s="184"/>
      <c r="EP10" s="184"/>
      <c r="EQ10" s="184"/>
      <c r="ER10" s="184"/>
      <c r="ES10" s="184"/>
      <c r="ET10" s="184"/>
      <c r="EU10" s="184"/>
      <c r="EV10" s="184"/>
      <c r="EW10" s="184"/>
      <c r="EX10" s="184"/>
    </row>
    <row r="11" spans="1:154" ht="23.1" customHeight="1">
      <c r="A11" s="29" t="s">
        <v>47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84"/>
      <c r="CD11" s="184"/>
      <c r="CE11" s="184"/>
      <c r="CF11" s="184"/>
      <c r="CG11" s="184"/>
      <c r="CH11" s="184"/>
      <c r="CI11" s="184"/>
      <c r="CJ11" s="184"/>
      <c r="CK11" s="184"/>
      <c r="CL11" s="184"/>
      <c r="CM11" s="184"/>
      <c r="CN11" s="184"/>
      <c r="CO11" s="184"/>
      <c r="CP11" s="184"/>
      <c r="CQ11" s="184"/>
      <c r="CR11" s="184"/>
      <c r="CS11" s="184"/>
      <c r="CT11" s="184"/>
      <c r="CU11" s="184"/>
      <c r="CV11" s="184"/>
      <c r="CW11" s="184"/>
      <c r="CX11" s="184"/>
      <c r="CY11" s="184"/>
      <c r="CZ11" s="184"/>
      <c r="DA11" s="184"/>
      <c r="DB11" s="184"/>
      <c r="DC11" s="184"/>
      <c r="DD11" s="184"/>
      <c r="DE11" s="184"/>
      <c r="DF11" s="184"/>
      <c r="DG11" s="184"/>
      <c r="DH11" s="184"/>
      <c r="DI11" s="184"/>
      <c r="DJ11" s="184"/>
      <c r="DK11" s="184"/>
      <c r="DL11" s="184"/>
      <c r="DM11" s="184"/>
      <c r="DN11" s="184"/>
      <c r="DO11" s="184"/>
      <c r="DP11" s="184"/>
      <c r="DQ11" s="184"/>
      <c r="DR11" s="184"/>
      <c r="DS11" s="184"/>
      <c r="DT11" s="184"/>
      <c r="DU11" s="184"/>
      <c r="DV11" s="184"/>
      <c r="DW11" s="184"/>
      <c r="DX11" s="184"/>
      <c r="DY11" s="184"/>
      <c r="DZ11" s="184"/>
      <c r="EA11" s="184"/>
      <c r="EB11" s="184"/>
      <c r="EC11" s="184"/>
      <c r="ED11" s="184"/>
      <c r="EE11" s="184"/>
      <c r="EF11" s="184"/>
      <c r="EG11" s="184"/>
      <c r="EH11" s="184"/>
      <c r="EI11" s="184"/>
      <c r="EJ11" s="184"/>
      <c r="EK11" s="184"/>
      <c r="EL11" s="184"/>
      <c r="EM11" s="184"/>
      <c r="EN11" s="184"/>
      <c r="EO11" s="184"/>
      <c r="EP11" s="184"/>
      <c r="EQ11" s="184"/>
      <c r="ER11" s="184"/>
      <c r="ES11" s="184"/>
      <c r="ET11" s="184"/>
      <c r="EU11" s="184"/>
      <c r="EV11" s="184"/>
      <c r="EW11" s="184"/>
      <c r="EX11" s="184"/>
    </row>
    <row r="12" spans="1:154" ht="23.1" customHeight="1">
      <c r="A12" s="29" t="s">
        <v>48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84"/>
      <c r="CD12" s="184"/>
      <c r="CE12" s="184"/>
      <c r="CF12" s="184"/>
      <c r="CG12" s="184"/>
      <c r="CH12" s="184"/>
      <c r="CI12" s="184"/>
      <c r="CJ12" s="184"/>
      <c r="CK12" s="184"/>
      <c r="CL12" s="184"/>
      <c r="CM12" s="184"/>
      <c r="CN12" s="184"/>
      <c r="CO12" s="184"/>
      <c r="CP12" s="184"/>
      <c r="CQ12" s="184"/>
      <c r="CR12" s="184"/>
      <c r="CS12" s="184"/>
      <c r="CT12" s="184"/>
      <c r="CU12" s="184"/>
      <c r="CV12" s="184"/>
      <c r="CW12" s="184"/>
      <c r="CX12" s="184"/>
      <c r="CY12" s="184"/>
      <c r="CZ12" s="184"/>
      <c r="DA12" s="184"/>
      <c r="DB12" s="184"/>
      <c r="DC12" s="184"/>
      <c r="DD12" s="184"/>
      <c r="DE12" s="184"/>
      <c r="DF12" s="184"/>
      <c r="DG12" s="184"/>
      <c r="DH12" s="184"/>
      <c r="DI12" s="184"/>
      <c r="DJ12" s="184"/>
      <c r="DK12" s="184"/>
      <c r="DL12" s="184"/>
      <c r="DM12" s="184"/>
      <c r="DN12" s="184"/>
      <c r="DO12" s="184"/>
      <c r="DP12" s="184"/>
      <c r="DQ12" s="184"/>
      <c r="DR12" s="184"/>
      <c r="DS12" s="184"/>
      <c r="DT12" s="184"/>
      <c r="DU12" s="184"/>
      <c r="DV12" s="184"/>
      <c r="DW12" s="184"/>
      <c r="DX12" s="184"/>
      <c r="DY12" s="184"/>
      <c r="DZ12" s="184"/>
      <c r="EA12" s="184"/>
      <c r="EB12" s="184"/>
      <c r="EC12" s="184"/>
      <c r="ED12" s="184"/>
      <c r="EE12" s="184"/>
      <c r="EF12" s="184"/>
      <c r="EG12" s="184"/>
      <c r="EH12" s="184"/>
      <c r="EI12" s="184"/>
      <c r="EJ12" s="184"/>
      <c r="EK12" s="184"/>
      <c r="EL12" s="184"/>
      <c r="EM12" s="184"/>
      <c r="EN12" s="184"/>
      <c r="EO12" s="184"/>
      <c r="EP12" s="184"/>
      <c r="EQ12" s="184"/>
      <c r="ER12" s="184"/>
      <c r="ES12" s="184"/>
      <c r="ET12" s="184"/>
      <c r="EU12" s="184"/>
      <c r="EV12" s="184"/>
      <c r="EW12" s="184"/>
      <c r="EX12" s="184"/>
    </row>
    <row r="13" spans="1:154" ht="23.1" customHeight="1">
      <c r="A13" s="29" t="s">
        <v>49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84"/>
      <c r="CO13" s="184"/>
      <c r="CP13" s="184"/>
      <c r="CQ13" s="184"/>
      <c r="CR13" s="184"/>
      <c r="CS13" s="184"/>
      <c r="CT13" s="184"/>
      <c r="CU13" s="184"/>
      <c r="CV13" s="184"/>
      <c r="CW13" s="184"/>
      <c r="CX13" s="184"/>
      <c r="CY13" s="184"/>
      <c r="CZ13" s="184"/>
      <c r="DA13" s="184"/>
      <c r="DB13" s="184"/>
      <c r="DC13" s="184"/>
      <c r="DD13" s="184"/>
      <c r="DE13" s="184"/>
      <c r="DF13" s="184"/>
      <c r="DG13" s="184"/>
      <c r="DH13" s="184"/>
      <c r="DI13" s="184"/>
      <c r="DJ13" s="184"/>
      <c r="DK13" s="184"/>
      <c r="DL13" s="184"/>
      <c r="DM13" s="184"/>
      <c r="DN13" s="184"/>
      <c r="DO13" s="184"/>
      <c r="DP13" s="184"/>
      <c r="DQ13" s="184"/>
      <c r="DR13" s="184"/>
      <c r="DS13" s="184"/>
      <c r="DT13" s="184"/>
      <c r="DU13" s="184"/>
      <c r="DV13" s="184"/>
      <c r="DW13" s="184"/>
      <c r="DX13" s="184"/>
      <c r="DY13" s="184"/>
      <c r="DZ13" s="184"/>
      <c r="EA13" s="184"/>
      <c r="EB13" s="184"/>
      <c r="EC13" s="184"/>
      <c r="ED13" s="184"/>
      <c r="EE13" s="184"/>
      <c r="EF13" s="184"/>
      <c r="EG13" s="184"/>
      <c r="EH13" s="184"/>
      <c r="EI13" s="184"/>
      <c r="EJ13" s="184"/>
      <c r="EK13" s="184"/>
      <c r="EL13" s="184"/>
      <c r="EM13" s="184"/>
      <c r="EN13" s="184"/>
      <c r="EO13" s="184"/>
      <c r="EP13" s="184"/>
      <c r="EQ13" s="184"/>
      <c r="ER13" s="184"/>
      <c r="ES13" s="184"/>
      <c r="ET13" s="184"/>
      <c r="EU13" s="184"/>
      <c r="EV13" s="184"/>
      <c r="EW13" s="184"/>
      <c r="EX13" s="184"/>
    </row>
    <row r="14" spans="1:154" ht="23.1" customHeight="1">
      <c r="A14" s="28"/>
      <c r="B14" s="182" t="s">
        <v>1</v>
      </c>
      <c r="C14" s="183"/>
      <c r="D14" s="182" t="s">
        <v>2</v>
      </c>
      <c r="E14" s="183"/>
      <c r="F14" s="182" t="s">
        <v>53</v>
      </c>
      <c r="G14" s="183"/>
      <c r="H14" s="182" t="s">
        <v>1</v>
      </c>
      <c r="I14" s="183"/>
      <c r="J14" s="182" t="s">
        <v>2</v>
      </c>
      <c r="K14" s="183"/>
      <c r="L14" s="182" t="s">
        <v>53</v>
      </c>
      <c r="M14" s="183"/>
      <c r="N14" s="182" t="s">
        <v>1</v>
      </c>
      <c r="O14" s="183"/>
      <c r="P14" s="182" t="s">
        <v>2</v>
      </c>
      <c r="Q14" s="183"/>
      <c r="R14" s="182" t="s">
        <v>53</v>
      </c>
      <c r="S14" s="183"/>
      <c r="T14" s="182" t="s">
        <v>1</v>
      </c>
      <c r="U14" s="183"/>
      <c r="V14" s="182" t="s">
        <v>2</v>
      </c>
      <c r="W14" s="183"/>
      <c r="X14" s="182" t="s">
        <v>53</v>
      </c>
      <c r="Y14" s="183"/>
      <c r="Z14" s="182" t="s">
        <v>1</v>
      </c>
      <c r="AA14" s="183"/>
      <c r="AB14" s="182" t="s">
        <v>2</v>
      </c>
      <c r="AC14" s="183"/>
      <c r="AD14" s="182" t="s">
        <v>53</v>
      </c>
      <c r="AE14" s="183"/>
      <c r="AF14" s="182" t="s">
        <v>1</v>
      </c>
      <c r="AG14" s="183"/>
      <c r="AH14" s="182" t="s">
        <v>2</v>
      </c>
      <c r="AI14" s="183"/>
      <c r="AJ14" s="182" t="s">
        <v>53</v>
      </c>
      <c r="AK14" s="183"/>
      <c r="AL14" s="182" t="s">
        <v>1</v>
      </c>
      <c r="AM14" s="183"/>
      <c r="AN14" s="182" t="s">
        <v>2</v>
      </c>
      <c r="AO14" s="183"/>
      <c r="AP14" s="182" t="s">
        <v>53</v>
      </c>
      <c r="AQ14" s="183"/>
      <c r="AR14" s="182" t="s">
        <v>1</v>
      </c>
      <c r="AS14" s="183"/>
      <c r="AT14" s="182" t="s">
        <v>2</v>
      </c>
      <c r="AU14" s="183"/>
      <c r="AV14" s="182" t="s">
        <v>53</v>
      </c>
      <c r="AW14" s="183"/>
      <c r="AX14" s="182" t="s">
        <v>1</v>
      </c>
      <c r="AY14" s="183"/>
      <c r="AZ14" s="182" t="s">
        <v>2</v>
      </c>
      <c r="BA14" s="183"/>
      <c r="BB14" s="182" t="s">
        <v>53</v>
      </c>
      <c r="BC14" s="183"/>
      <c r="BD14" s="182" t="s">
        <v>1</v>
      </c>
      <c r="BE14" s="183"/>
      <c r="BF14" s="182" t="s">
        <v>2</v>
      </c>
      <c r="BG14" s="183"/>
      <c r="BH14" s="182" t="s">
        <v>53</v>
      </c>
      <c r="BI14" s="183"/>
      <c r="BJ14" s="182" t="s">
        <v>1</v>
      </c>
      <c r="BK14" s="183"/>
      <c r="BL14" s="182" t="s">
        <v>2</v>
      </c>
      <c r="BM14" s="183"/>
      <c r="BN14" s="182" t="s">
        <v>53</v>
      </c>
      <c r="BO14" s="183"/>
      <c r="BP14" s="182" t="s">
        <v>1</v>
      </c>
      <c r="BQ14" s="183"/>
      <c r="BR14" s="182" t="s">
        <v>2</v>
      </c>
      <c r="BS14" s="183"/>
      <c r="BT14" s="182" t="s">
        <v>53</v>
      </c>
      <c r="BU14" s="183"/>
      <c r="BV14" s="182" t="s">
        <v>1</v>
      </c>
      <c r="BW14" s="183"/>
      <c r="BX14" s="182" t="s">
        <v>2</v>
      </c>
      <c r="BY14" s="183"/>
      <c r="BZ14" s="182" t="s">
        <v>53</v>
      </c>
      <c r="CA14" s="183"/>
      <c r="CB14" s="182" t="s">
        <v>1</v>
      </c>
      <c r="CC14" s="183"/>
      <c r="CD14" s="182" t="s">
        <v>2</v>
      </c>
      <c r="CE14" s="183"/>
      <c r="CF14" s="182" t="s">
        <v>53</v>
      </c>
      <c r="CG14" s="183"/>
      <c r="CH14" s="182" t="s">
        <v>1</v>
      </c>
      <c r="CI14" s="183"/>
      <c r="CJ14" s="182" t="s">
        <v>2</v>
      </c>
      <c r="CK14" s="183"/>
      <c r="CL14" s="182" t="s">
        <v>53</v>
      </c>
      <c r="CM14" s="183"/>
      <c r="CN14" s="182" t="s">
        <v>1</v>
      </c>
      <c r="CO14" s="183"/>
      <c r="CP14" s="182" t="s">
        <v>2</v>
      </c>
      <c r="CQ14" s="183"/>
      <c r="CR14" s="182" t="s">
        <v>53</v>
      </c>
      <c r="CS14" s="183"/>
      <c r="CT14" s="182" t="s">
        <v>1</v>
      </c>
      <c r="CU14" s="183"/>
      <c r="CV14" s="182" t="s">
        <v>2</v>
      </c>
      <c r="CW14" s="183"/>
      <c r="CX14" s="182" t="s">
        <v>53</v>
      </c>
      <c r="CY14" s="183"/>
      <c r="CZ14" s="182" t="s">
        <v>1</v>
      </c>
      <c r="DA14" s="183"/>
      <c r="DB14" s="182" t="s">
        <v>2</v>
      </c>
      <c r="DC14" s="183"/>
      <c r="DD14" s="182" t="s">
        <v>53</v>
      </c>
      <c r="DE14" s="183"/>
      <c r="DF14" s="182" t="s">
        <v>1</v>
      </c>
      <c r="DG14" s="183"/>
      <c r="DH14" s="182" t="s">
        <v>2</v>
      </c>
      <c r="DI14" s="183"/>
      <c r="DJ14" s="182" t="s">
        <v>53</v>
      </c>
      <c r="DK14" s="183"/>
      <c r="DL14" s="182" t="s">
        <v>1</v>
      </c>
      <c r="DM14" s="183"/>
      <c r="DN14" s="182" t="s">
        <v>2</v>
      </c>
      <c r="DO14" s="183"/>
      <c r="DP14" s="182" t="s">
        <v>53</v>
      </c>
      <c r="DQ14" s="183"/>
      <c r="DR14" s="182" t="s">
        <v>1</v>
      </c>
      <c r="DS14" s="183"/>
      <c r="DT14" s="182" t="s">
        <v>2</v>
      </c>
      <c r="DU14" s="183"/>
      <c r="DV14" s="182" t="s">
        <v>53</v>
      </c>
      <c r="DW14" s="183"/>
      <c r="DX14" s="182" t="s">
        <v>51</v>
      </c>
      <c r="DY14" s="183"/>
      <c r="DZ14" s="182" t="s">
        <v>2</v>
      </c>
      <c r="EA14" s="183"/>
      <c r="EB14" s="182" t="s">
        <v>53</v>
      </c>
      <c r="EC14" s="183"/>
      <c r="ED14" s="182" t="s">
        <v>51</v>
      </c>
      <c r="EE14" s="183"/>
      <c r="EF14" s="182" t="s">
        <v>2</v>
      </c>
      <c r="EG14" s="183"/>
      <c r="EH14" s="182" t="s">
        <v>53</v>
      </c>
      <c r="EI14" s="183"/>
      <c r="EJ14" s="182" t="s">
        <v>51</v>
      </c>
      <c r="EK14" s="183"/>
      <c r="EL14" s="182" t="s">
        <v>2</v>
      </c>
      <c r="EM14" s="183"/>
      <c r="EN14" s="182" t="s">
        <v>53</v>
      </c>
      <c r="EO14" s="183"/>
    </row>
    <row r="15" spans="1:154" ht="23.1" customHeight="1">
      <c r="A15" s="28" t="s">
        <v>44</v>
      </c>
      <c r="B15" s="182">
        <f>+B6+E6</f>
        <v>1535</v>
      </c>
      <c r="C15" s="183"/>
      <c r="D15" s="182">
        <f>+C6+F6</f>
        <v>0</v>
      </c>
      <c r="E15" s="183"/>
      <c r="F15" s="182">
        <f>+D6+G6</f>
        <v>1200</v>
      </c>
      <c r="G15" s="183"/>
      <c r="H15" s="182">
        <f>+H6+K6</f>
        <v>1691</v>
      </c>
      <c r="I15" s="183"/>
      <c r="J15" s="182">
        <f>+I6+L6</f>
        <v>0</v>
      </c>
      <c r="K15" s="183"/>
      <c r="L15" s="182">
        <f>+J6+M6</f>
        <v>1560</v>
      </c>
      <c r="M15" s="183"/>
      <c r="N15" s="182">
        <f>+N6+Q6</f>
        <v>1764</v>
      </c>
      <c r="O15" s="183"/>
      <c r="P15" s="182">
        <f>+O6+R6</f>
        <v>0</v>
      </c>
      <c r="Q15" s="183"/>
      <c r="R15" s="182">
        <f>+P6+S6</f>
        <v>1680</v>
      </c>
      <c r="S15" s="183"/>
      <c r="T15" s="182">
        <f>+T6+W6</f>
        <v>874</v>
      </c>
      <c r="U15" s="183"/>
      <c r="V15" s="182">
        <f>+U6+X6</f>
        <v>0</v>
      </c>
      <c r="W15" s="183"/>
      <c r="X15" s="182">
        <f>+V6+Y6</f>
        <v>0</v>
      </c>
      <c r="Y15" s="183"/>
      <c r="Z15" s="182">
        <f>+Z6+AC6</f>
        <v>1764</v>
      </c>
      <c r="AA15" s="183"/>
      <c r="AB15" s="182">
        <f>+AA6+AD6</f>
        <v>0</v>
      </c>
      <c r="AC15" s="183"/>
      <c r="AD15" s="182">
        <f>+AB6+AE6</f>
        <v>2640</v>
      </c>
      <c r="AE15" s="183"/>
      <c r="AF15" s="182">
        <f>+AF6+AI6</f>
        <v>1796</v>
      </c>
      <c r="AG15" s="183"/>
      <c r="AH15" s="182">
        <f>+AG6+AJ6</f>
        <v>0</v>
      </c>
      <c r="AI15" s="183"/>
      <c r="AJ15" s="182">
        <f>+AH6+AK6</f>
        <v>1800</v>
      </c>
      <c r="AK15" s="183"/>
      <c r="AL15" s="182">
        <f>+AL6+AO6</f>
        <v>771</v>
      </c>
      <c r="AM15" s="183"/>
      <c r="AN15" s="182">
        <f>+AM6+AP6</f>
        <v>0</v>
      </c>
      <c r="AO15" s="183"/>
      <c r="AP15" s="182">
        <f>+AN6+AQ6</f>
        <v>1680</v>
      </c>
      <c r="AQ15" s="183"/>
      <c r="AR15" s="182">
        <f>+AR6+AU6</f>
        <v>0</v>
      </c>
      <c r="AS15" s="183"/>
      <c r="AT15" s="182">
        <f>+AS6+AV6</f>
        <v>0</v>
      </c>
      <c r="AU15" s="183"/>
      <c r="AV15" s="182">
        <f>+AT6+AW6</f>
        <v>0</v>
      </c>
      <c r="AW15" s="183"/>
      <c r="AX15" s="182">
        <f>+AX6+BA6</f>
        <v>0</v>
      </c>
      <c r="AY15" s="183"/>
      <c r="AZ15" s="182">
        <f>+AY6+BB6</f>
        <v>0</v>
      </c>
      <c r="BA15" s="183"/>
      <c r="BB15" s="182">
        <f>+AZ6+BC6</f>
        <v>0</v>
      </c>
      <c r="BC15" s="183"/>
      <c r="BD15" s="182">
        <f>+BD6+BG6</f>
        <v>0</v>
      </c>
      <c r="BE15" s="183"/>
      <c r="BF15" s="182">
        <f>+BE6+BH6</f>
        <v>0</v>
      </c>
      <c r="BG15" s="183"/>
      <c r="BH15" s="182">
        <f>+BF6+BI6</f>
        <v>0</v>
      </c>
      <c r="BI15" s="183"/>
      <c r="BJ15" s="182">
        <f>+BJ6+BM6</f>
        <v>0</v>
      </c>
      <c r="BK15" s="183"/>
      <c r="BL15" s="182">
        <f>+BK6+BN6</f>
        <v>0</v>
      </c>
      <c r="BM15" s="183"/>
      <c r="BN15" s="182">
        <f>+BL6+BO6</f>
        <v>0</v>
      </c>
      <c r="BO15" s="183"/>
      <c r="BP15" s="182">
        <f>+BP6+BS6</f>
        <v>0</v>
      </c>
      <c r="BQ15" s="183"/>
      <c r="BR15" s="182">
        <f>+BQ6+BT6</f>
        <v>0</v>
      </c>
      <c r="BS15" s="183"/>
      <c r="BT15" s="182">
        <f>+BR6+BU6</f>
        <v>0</v>
      </c>
      <c r="BU15" s="183"/>
      <c r="BV15" s="182">
        <f>+BV6+BY6</f>
        <v>0</v>
      </c>
      <c r="BW15" s="183"/>
      <c r="BX15" s="182">
        <f>+BW6+BZ6</f>
        <v>0</v>
      </c>
      <c r="BY15" s="183"/>
      <c r="BZ15" s="182">
        <f>+BX6+CA6</f>
        <v>0</v>
      </c>
      <c r="CA15" s="183"/>
      <c r="CB15" s="182">
        <f>+CB6+CE6</f>
        <v>0</v>
      </c>
      <c r="CC15" s="183"/>
      <c r="CD15" s="182">
        <f>+CC6+CF6</f>
        <v>0</v>
      </c>
      <c r="CE15" s="183"/>
      <c r="CF15" s="182">
        <f>+CD6+CG6</f>
        <v>0</v>
      </c>
      <c r="CG15" s="183"/>
      <c r="CH15" s="182">
        <f>+CH6+CK6</f>
        <v>0</v>
      </c>
      <c r="CI15" s="183"/>
      <c r="CJ15" s="182">
        <f>+CI6+CL6</f>
        <v>0</v>
      </c>
      <c r="CK15" s="183"/>
      <c r="CL15" s="182">
        <f>+CJ6+CM6</f>
        <v>0</v>
      </c>
      <c r="CM15" s="183"/>
      <c r="CN15" s="182">
        <f>+CN6+CQ6</f>
        <v>0</v>
      </c>
      <c r="CO15" s="183"/>
      <c r="CP15" s="182">
        <f>+CO6+CR6</f>
        <v>0</v>
      </c>
      <c r="CQ15" s="183"/>
      <c r="CR15" s="182">
        <f>+CP6+CS6</f>
        <v>0</v>
      </c>
      <c r="CS15" s="183"/>
      <c r="CT15" s="182">
        <f>+CT6+CW6</f>
        <v>0</v>
      </c>
      <c r="CU15" s="183"/>
      <c r="CV15" s="182">
        <f>+CU6+CX6</f>
        <v>0</v>
      </c>
      <c r="CW15" s="183"/>
      <c r="CX15" s="182">
        <f>+CV6+CY6</f>
        <v>0</v>
      </c>
      <c r="CY15" s="183"/>
      <c r="CZ15" s="182">
        <f>+CZ6+DC6</f>
        <v>0</v>
      </c>
      <c r="DA15" s="183"/>
      <c r="DB15" s="182">
        <f>+DA6+DD6</f>
        <v>0</v>
      </c>
      <c r="DC15" s="183"/>
      <c r="DD15" s="182">
        <f>+DB6+DE6</f>
        <v>0</v>
      </c>
      <c r="DE15" s="183"/>
      <c r="DF15" s="182">
        <f>+DF6+DI6</f>
        <v>0</v>
      </c>
      <c r="DG15" s="183"/>
      <c r="DH15" s="182">
        <f>+DG6+DJ6</f>
        <v>0</v>
      </c>
      <c r="DI15" s="183"/>
      <c r="DJ15" s="182">
        <f>+DH6+DK6</f>
        <v>0</v>
      </c>
      <c r="DK15" s="183"/>
      <c r="DL15" s="182">
        <f>+DL6+DO6</f>
        <v>0</v>
      </c>
      <c r="DM15" s="183"/>
      <c r="DN15" s="182">
        <f>+DM6+DP6</f>
        <v>0</v>
      </c>
      <c r="DO15" s="183"/>
      <c r="DP15" s="182">
        <f>+DN6+DQ6</f>
        <v>0</v>
      </c>
      <c r="DQ15" s="183"/>
      <c r="DR15" s="182">
        <f>+DR6+DU6</f>
        <v>0</v>
      </c>
      <c r="DS15" s="183"/>
      <c r="DT15" s="182">
        <f>+DS6+DV6</f>
        <v>0</v>
      </c>
      <c r="DU15" s="183"/>
      <c r="DV15" s="182">
        <f>+DT6+DW6</f>
        <v>0</v>
      </c>
      <c r="DW15" s="183"/>
      <c r="DX15" s="182">
        <f>+DX6+EA6</f>
        <v>0</v>
      </c>
      <c r="DY15" s="183"/>
      <c r="DZ15" s="182">
        <f>+DY6+EB6</f>
        <v>0</v>
      </c>
      <c r="EA15" s="183"/>
      <c r="EB15" s="182">
        <f>+DZ6+EC6</f>
        <v>0</v>
      </c>
      <c r="EC15" s="183"/>
      <c r="ED15" s="182">
        <f>+ED6+EG6</f>
        <v>0</v>
      </c>
      <c r="EE15" s="183"/>
      <c r="EF15" s="182">
        <f>+EE6+EH6</f>
        <v>0</v>
      </c>
      <c r="EG15" s="183"/>
      <c r="EH15" s="182">
        <f>+EF6+EI6</f>
        <v>0</v>
      </c>
      <c r="EI15" s="183"/>
      <c r="EJ15" s="182">
        <f>+EJ6+EM6</f>
        <v>0</v>
      </c>
      <c r="EK15" s="183"/>
      <c r="EL15" s="182">
        <f>+EK6+EN6</f>
        <v>0</v>
      </c>
      <c r="EM15" s="183"/>
      <c r="EN15" s="182">
        <f>+EL6+EO6</f>
        <v>0</v>
      </c>
      <c r="EO15" s="183"/>
    </row>
    <row r="16" spans="1:154" ht="23.1" customHeight="1">
      <c r="A16" s="29" t="s">
        <v>45</v>
      </c>
      <c r="B16" s="182">
        <f>+B8+E8</f>
        <v>24</v>
      </c>
      <c r="C16" s="183"/>
      <c r="D16" s="182">
        <f>+C8+F8</f>
        <v>0</v>
      </c>
      <c r="E16" s="183"/>
      <c r="F16" s="185">
        <f>+(B16+D16)/B15</f>
        <v>1.5635179153094463E-2</v>
      </c>
      <c r="G16" s="186"/>
      <c r="H16" s="182">
        <f>+H8+K8</f>
        <v>0</v>
      </c>
      <c r="I16" s="183"/>
      <c r="J16" s="182">
        <f>+I8+L8</f>
        <v>0</v>
      </c>
      <c r="K16" s="183"/>
      <c r="L16" s="185">
        <f>+(H16+J16)/H15</f>
        <v>0</v>
      </c>
      <c r="M16" s="186"/>
      <c r="N16" s="182">
        <f>+N8+Q8</f>
        <v>8</v>
      </c>
      <c r="O16" s="183"/>
      <c r="P16" s="182">
        <f>+O8+R8</f>
        <v>0</v>
      </c>
      <c r="Q16" s="183"/>
      <c r="R16" s="185">
        <f>+(N16+P16)/N15</f>
        <v>4.5351473922902496E-3</v>
      </c>
      <c r="S16" s="186"/>
      <c r="T16" s="182">
        <f>+T8+W8</f>
        <v>0</v>
      </c>
      <c r="U16" s="183"/>
      <c r="V16" s="182">
        <f>+U8+X8</f>
        <v>0</v>
      </c>
      <c r="W16" s="183"/>
      <c r="X16" s="185">
        <f>+(T16+V16)/T15</f>
        <v>0</v>
      </c>
      <c r="Y16" s="186"/>
      <c r="Z16" s="182">
        <f>+Z8+AC8</f>
        <v>0</v>
      </c>
      <c r="AA16" s="183"/>
      <c r="AB16" s="182">
        <f>+AA8+AD8</f>
        <v>0</v>
      </c>
      <c r="AC16" s="183"/>
      <c r="AD16" s="185">
        <f>+(Z16+AB16)/Z15</f>
        <v>0</v>
      </c>
      <c r="AE16" s="186"/>
      <c r="AF16" s="182">
        <f>+AF8+AI8</f>
        <v>9</v>
      </c>
      <c r="AG16" s="183"/>
      <c r="AH16" s="182">
        <f>+AG8+AJ8</f>
        <v>0</v>
      </c>
      <c r="AI16" s="183"/>
      <c r="AJ16" s="185">
        <f>+(AF16+AH16)/AF15</f>
        <v>5.0111358574610248E-3</v>
      </c>
      <c r="AK16" s="186"/>
      <c r="AL16" s="182">
        <f>+AL8+AO8</f>
        <v>0</v>
      </c>
      <c r="AM16" s="183"/>
      <c r="AN16" s="182">
        <f>+AM8+AP8</f>
        <v>0</v>
      </c>
      <c r="AO16" s="183"/>
      <c r="AP16" s="185">
        <f>+(AL16+AN16)/AL15</f>
        <v>0</v>
      </c>
      <c r="AQ16" s="186"/>
      <c r="AR16" s="182">
        <f>+AR8+AU8</f>
        <v>0</v>
      </c>
      <c r="AS16" s="183"/>
      <c r="AT16" s="182">
        <f>+AS8+AV8</f>
        <v>0</v>
      </c>
      <c r="AU16" s="183"/>
      <c r="AV16" s="185" t="e">
        <f>+(AR16+AT16)/AR15</f>
        <v>#DIV/0!</v>
      </c>
      <c r="AW16" s="186"/>
      <c r="AX16" s="182">
        <f>+AX8+BA8</f>
        <v>0</v>
      </c>
      <c r="AY16" s="183"/>
      <c r="AZ16" s="182">
        <f>+AY8+BB8</f>
        <v>0</v>
      </c>
      <c r="BA16" s="183"/>
      <c r="BB16" s="185" t="e">
        <f>+(AX16+AZ16)/AX15</f>
        <v>#DIV/0!</v>
      </c>
      <c r="BC16" s="186"/>
      <c r="BD16" s="182">
        <f>+BD8+BG8</f>
        <v>0</v>
      </c>
      <c r="BE16" s="183"/>
      <c r="BF16" s="182">
        <f>+BE8+BH8</f>
        <v>0</v>
      </c>
      <c r="BG16" s="183"/>
      <c r="BH16" s="185" t="e">
        <f>+(BD16+BF16)/BD15</f>
        <v>#DIV/0!</v>
      </c>
      <c r="BI16" s="186"/>
      <c r="BJ16" s="182">
        <f>+BJ8+BM8</f>
        <v>0</v>
      </c>
      <c r="BK16" s="183"/>
      <c r="BL16" s="182">
        <f>+BK8+BN8</f>
        <v>0</v>
      </c>
      <c r="BM16" s="183"/>
      <c r="BN16" s="185" t="e">
        <f>+(BJ16+BL16)/BJ15</f>
        <v>#DIV/0!</v>
      </c>
      <c r="BO16" s="186"/>
      <c r="BP16" s="182">
        <f>+BP8+BS8</f>
        <v>0</v>
      </c>
      <c r="BQ16" s="183"/>
      <c r="BR16" s="182">
        <f>+BQ8+BT8</f>
        <v>0</v>
      </c>
      <c r="BS16" s="183"/>
      <c r="BT16" s="185" t="e">
        <f>+(BP16+BR16)/BP15</f>
        <v>#DIV/0!</v>
      </c>
      <c r="BU16" s="186"/>
      <c r="BV16" s="182">
        <f>+BV8+BY8</f>
        <v>0</v>
      </c>
      <c r="BW16" s="183"/>
      <c r="BX16" s="182">
        <f>+BW8+BZ8</f>
        <v>0</v>
      </c>
      <c r="BY16" s="183"/>
      <c r="BZ16" s="185" t="e">
        <f>+(BV16+BX16)/BV15</f>
        <v>#DIV/0!</v>
      </c>
      <c r="CA16" s="186"/>
      <c r="CB16" s="182">
        <f>+CB8+CE8</f>
        <v>0</v>
      </c>
      <c r="CC16" s="183"/>
      <c r="CD16" s="182">
        <f>+CC8+CF8</f>
        <v>0</v>
      </c>
      <c r="CE16" s="183"/>
      <c r="CF16" s="185" t="e">
        <f>+(CB16+CD16)/CB15</f>
        <v>#DIV/0!</v>
      </c>
      <c r="CG16" s="186"/>
      <c r="CH16" s="182">
        <f>+CH8+CK8</f>
        <v>0</v>
      </c>
      <c r="CI16" s="183"/>
      <c r="CJ16" s="182">
        <f>+CI8+CL8</f>
        <v>0</v>
      </c>
      <c r="CK16" s="183"/>
      <c r="CL16" s="185" t="e">
        <f>+(CH16+CJ16)/CH15</f>
        <v>#DIV/0!</v>
      </c>
      <c r="CM16" s="186"/>
      <c r="CN16" s="182">
        <f>+CN8+CQ8</f>
        <v>0</v>
      </c>
      <c r="CO16" s="183"/>
      <c r="CP16" s="182">
        <f>+CO8+CR8</f>
        <v>0</v>
      </c>
      <c r="CQ16" s="183"/>
      <c r="CR16" s="185" t="e">
        <f>+(CN16+CP16)/CN15</f>
        <v>#DIV/0!</v>
      </c>
      <c r="CS16" s="186"/>
      <c r="CT16" s="182">
        <f>+CT8+CW8</f>
        <v>0</v>
      </c>
      <c r="CU16" s="183"/>
      <c r="CV16" s="182">
        <f>+CU8+CX8</f>
        <v>0</v>
      </c>
      <c r="CW16" s="183"/>
      <c r="CX16" s="185" t="e">
        <f>+(CT16+CV16)/CT15</f>
        <v>#DIV/0!</v>
      </c>
      <c r="CY16" s="186"/>
      <c r="CZ16" s="182">
        <f>+CZ8+DC8</f>
        <v>0</v>
      </c>
      <c r="DA16" s="183"/>
      <c r="DB16" s="182">
        <f>+DA8+DD8</f>
        <v>0</v>
      </c>
      <c r="DC16" s="183"/>
      <c r="DD16" s="185" t="e">
        <f>+(CZ16+DB16)/CZ15</f>
        <v>#DIV/0!</v>
      </c>
      <c r="DE16" s="186"/>
      <c r="DF16" s="182">
        <f>+DF8+DI8</f>
        <v>0</v>
      </c>
      <c r="DG16" s="183"/>
      <c r="DH16" s="182">
        <f>+DG8+DJ8</f>
        <v>0</v>
      </c>
      <c r="DI16" s="183"/>
      <c r="DJ16" s="185" t="e">
        <f>+(DF16+DH16)/DF15</f>
        <v>#DIV/0!</v>
      </c>
      <c r="DK16" s="186"/>
      <c r="DL16" s="182">
        <f>+DL8+DO8</f>
        <v>0</v>
      </c>
      <c r="DM16" s="183"/>
      <c r="DN16" s="182">
        <f>+DM8+DP8</f>
        <v>0</v>
      </c>
      <c r="DO16" s="183"/>
      <c r="DP16" s="185" t="e">
        <f>+(DL16+DN16)/DL15</f>
        <v>#DIV/0!</v>
      </c>
      <c r="DQ16" s="186"/>
      <c r="DR16" s="182">
        <f>+DR8+DU8</f>
        <v>0</v>
      </c>
      <c r="DS16" s="183"/>
      <c r="DT16" s="182">
        <f>+DS8+DV8</f>
        <v>0</v>
      </c>
      <c r="DU16" s="183"/>
      <c r="DV16" s="185" t="e">
        <f>+(DR16+DT16)/DR15</f>
        <v>#DIV/0!</v>
      </c>
      <c r="DW16" s="186"/>
      <c r="DX16" s="182">
        <f>+DX8+EA8</f>
        <v>0</v>
      </c>
      <c r="DY16" s="183"/>
      <c r="DZ16" s="182">
        <f>+DY8+EB8</f>
        <v>0</v>
      </c>
      <c r="EA16" s="183"/>
      <c r="EB16" s="185" t="e">
        <f>+(DX16+DZ16)/DX15</f>
        <v>#DIV/0!</v>
      </c>
      <c r="EC16" s="186"/>
      <c r="ED16" s="182">
        <f>+ED8+EG8</f>
        <v>0</v>
      </c>
      <c r="EE16" s="183"/>
      <c r="EF16" s="182">
        <f>+EE8+EH8</f>
        <v>0</v>
      </c>
      <c r="EG16" s="183"/>
      <c r="EH16" s="185" t="e">
        <f>+(ED16+EF16)/ED15</f>
        <v>#DIV/0!</v>
      </c>
      <c r="EI16" s="186"/>
      <c r="EJ16" s="182">
        <f>+EJ8+EM8</f>
        <v>0</v>
      </c>
      <c r="EK16" s="183"/>
      <c r="EL16" s="182">
        <f>+EK8+EN8</f>
        <v>0</v>
      </c>
      <c r="EM16" s="183"/>
      <c r="EN16" s="185" t="e">
        <f>+(EJ16+EL16)/EJ15</f>
        <v>#DIV/0!</v>
      </c>
      <c r="EO16" s="186"/>
    </row>
    <row r="17" spans="1:145" ht="23.1" customHeight="1">
      <c r="A17" s="29" t="s">
        <v>46</v>
      </c>
      <c r="B17" s="179">
        <f>+B9+E9</f>
        <v>0</v>
      </c>
      <c r="C17" s="180"/>
      <c r="D17" s="181"/>
      <c r="E17" s="179">
        <f>+C9+F9</f>
        <v>0</v>
      </c>
      <c r="F17" s="180"/>
      <c r="G17" s="181"/>
      <c r="H17" s="179">
        <f>+H9+K9</f>
        <v>0</v>
      </c>
      <c r="I17" s="180"/>
      <c r="J17" s="181"/>
      <c r="K17" s="179">
        <f>+I9+L9</f>
        <v>0</v>
      </c>
      <c r="L17" s="180"/>
      <c r="M17" s="181"/>
      <c r="N17" s="179">
        <f>+N9+Q9</f>
        <v>0</v>
      </c>
      <c r="O17" s="180"/>
      <c r="P17" s="181"/>
      <c r="Q17" s="179">
        <f>+O9+R9</f>
        <v>0</v>
      </c>
      <c r="R17" s="180"/>
      <c r="S17" s="181"/>
      <c r="T17" s="179">
        <f>+T9+W9</f>
        <v>0</v>
      </c>
      <c r="U17" s="180"/>
      <c r="V17" s="181"/>
      <c r="W17" s="179">
        <f>+U9+X9</f>
        <v>0</v>
      </c>
      <c r="X17" s="180"/>
      <c r="Y17" s="181"/>
      <c r="Z17" s="179">
        <f>+Z9+AC9</f>
        <v>0</v>
      </c>
      <c r="AA17" s="180"/>
      <c r="AB17" s="181"/>
      <c r="AC17" s="179">
        <f>+AA9+AD9</f>
        <v>0</v>
      </c>
      <c r="AD17" s="180"/>
      <c r="AE17" s="181"/>
      <c r="AF17" s="179">
        <f>+AF9+AI9</f>
        <v>0</v>
      </c>
      <c r="AG17" s="180"/>
      <c r="AH17" s="181"/>
      <c r="AI17" s="179">
        <f>+AG9+AJ9</f>
        <v>0</v>
      </c>
      <c r="AJ17" s="180"/>
      <c r="AK17" s="181"/>
      <c r="AL17" s="179">
        <f>+AL9+AO9</f>
        <v>0</v>
      </c>
      <c r="AM17" s="180"/>
      <c r="AN17" s="181"/>
      <c r="AO17" s="179">
        <f>+AM9+AP9</f>
        <v>0</v>
      </c>
      <c r="AP17" s="180"/>
      <c r="AQ17" s="181"/>
      <c r="AR17" s="179">
        <f>+AR9+AU9</f>
        <v>0</v>
      </c>
      <c r="AS17" s="180"/>
      <c r="AT17" s="181"/>
      <c r="AU17" s="179">
        <f>+AS9+AV9</f>
        <v>0</v>
      </c>
      <c r="AV17" s="180"/>
      <c r="AW17" s="181"/>
      <c r="AX17" s="179">
        <f>+AX9+BA9</f>
        <v>0</v>
      </c>
      <c r="AY17" s="180"/>
      <c r="AZ17" s="181"/>
      <c r="BA17" s="179">
        <f>+AY9+BB9</f>
        <v>0</v>
      </c>
      <c r="BB17" s="180"/>
      <c r="BC17" s="181"/>
      <c r="BD17" s="179">
        <f>+BD9+BG9</f>
        <v>0</v>
      </c>
      <c r="BE17" s="180"/>
      <c r="BF17" s="181"/>
      <c r="BG17" s="179">
        <f>+BE9+BH9</f>
        <v>0</v>
      </c>
      <c r="BH17" s="180"/>
      <c r="BI17" s="181"/>
      <c r="BJ17" s="179">
        <f>+BJ9+BM9</f>
        <v>0</v>
      </c>
      <c r="BK17" s="180"/>
      <c r="BL17" s="181"/>
      <c r="BM17" s="179">
        <f>+BK9+BN9</f>
        <v>0</v>
      </c>
      <c r="BN17" s="180"/>
      <c r="BO17" s="181"/>
      <c r="BP17" s="179">
        <f>+BP9+BS9</f>
        <v>0</v>
      </c>
      <c r="BQ17" s="180"/>
      <c r="BR17" s="181"/>
      <c r="BS17" s="179">
        <f>+BQ9+BT9</f>
        <v>0</v>
      </c>
      <c r="BT17" s="180"/>
      <c r="BU17" s="181"/>
      <c r="BV17" s="179">
        <f>+BV9+BY9</f>
        <v>0</v>
      </c>
      <c r="BW17" s="180"/>
      <c r="BX17" s="181"/>
      <c r="BY17" s="179">
        <f>+BW9+BZ9</f>
        <v>0</v>
      </c>
      <c r="BZ17" s="180"/>
      <c r="CA17" s="181"/>
      <c r="CB17" s="179">
        <f>+CB9+CE9</f>
        <v>0</v>
      </c>
      <c r="CC17" s="180"/>
      <c r="CD17" s="181"/>
      <c r="CE17" s="179">
        <f>+CC9+CF9</f>
        <v>0</v>
      </c>
      <c r="CF17" s="180"/>
      <c r="CG17" s="181"/>
      <c r="CH17" s="179">
        <f>+CH9+CK9</f>
        <v>0</v>
      </c>
      <c r="CI17" s="180"/>
      <c r="CJ17" s="181"/>
      <c r="CK17" s="179">
        <f>+CI9+CL9</f>
        <v>0</v>
      </c>
      <c r="CL17" s="180"/>
      <c r="CM17" s="181"/>
      <c r="CN17" s="179">
        <f>+CN9+CQ9</f>
        <v>0</v>
      </c>
      <c r="CO17" s="180"/>
      <c r="CP17" s="181"/>
      <c r="CQ17" s="179">
        <f>+CO9+CR9</f>
        <v>0</v>
      </c>
      <c r="CR17" s="180"/>
      <c r="CS17" s="181"/>
      <c r="CT17" s="179">
        <f>+CT9+CW9</f>
        <v>0</v>
      </c>
      <c r="CU17" s="180"/>
      <c r="CV17" s="181"/>
      <c r="CW17" s="179">
        <f>+CU9+CX9</f>
        <v>0</v>
      </c>
      <c r="CX17" s="180"/>
      <c r="CY17" s="181"/>
      <c r="CZ17" s="179">
        <f>+CZ9+DC9</f>
        <v>0</v>
      </c>
      <c r="DA17" s="180"/>
      <c r="DB17" s="181"/>
      <c r="DC17" s="179">
        <f>+DA9+DD9</f>
        <v>0</v>
      </c>
      <c r="DD17" s="180"/>
      <c r="DE17" s="181"/>
      <c r="DF17" s="179">
        <f>+DF9+DI9</f>
        <v>0</v>
      </c>
      <c r="DG17" s="180"/>
      <c r="DH17" s="181"/>
      <c r="DI17" s="179">
        <f>+DG9+DJ9</f>
        <v>0</v>
      </c>
      <c r="DJ17" s="180"/>
      <c r="DK17" s="181"/>
      <c r="DL17" s="179">
        <f>+DL9+DO9</f>
        <v>0</v>
      </c>
      <c r="DM17" s="180"/>
      <c r="DN17" s="181"/>
      <c r="DO17" s="179">
        <f>+DM9+DP9</f>
        <v>0</v>
      </c>
      <c r="DP17" s="180"/>
      <c r="DQ17" s="181"/>
      <c r="DR17" s="179">
        <f>+DR9+DU9</f>
        <v>0</v>
      </c>
      <c r="DS17" s="180"/>
      <c r="DT17" s="181"/>
      <c r="DU17" s="179">
        <f>+DS9+DV9</f>
        <v>0</v>
      </c>
      <c r="DV17" s="180"/>
      <c r="DW17" s="181"/>
      <c r="DX17" s="179">
        <f>+DX9+EA9</f>
        <v>0</v>
      </c>
      <c r="DY17" s="180"/>
      <c r="DZ17" s="181"/>
      <c r="EA17" s="179">
        <f>+DY9+EB9</f>
        <v>0</v>
      </c>
      <c r="EB17" s="180"/>
      <c r="EC17" s="181"/>
      <c r="ED17" s="179">
        <f>+ED9+EG9</f>
        <v>0</v>
      </c>
      <c r="EE17" s="180"/>
      <c r="EF17" s="181"/>
      <c r="EG17" s="179">
        <f>+EE9+EH9</f>
        <v>0</v>
      </c>
      <c r="EH17" s="180"/>
      <c r="EI17" s="181"/>
      <c r="EJ17" s="179">
        <f>+EJ9+EM9</f>
        <v>0</v>
      </c>
      <c r="EK17" s="180"/>
      <c r="EL17" s="181"/>
      <c r="EM17" s="179">
        <f>+EK9+EN9</f>
        <v>0</v>
      </c>
      <c r="EN17" s="180"/>
      <c r="EO17" s="181"/>
    </row>
    <row r="18" spans="1:145" ht="23.1" customHeight="1">
      <c r="A18" s="29" t="s">
        <v>47</v>
      </c>
      <c r="B18" s="179">
        <f>+B11+E11</f>
        <v>0</v>
      </c>
      <c r="C18" s="180"/>
      <c r="D18" s="180"/>
      <c r="E18" s="180"/>
      <c r="F18" s="180"/>
      <c r="G18" s="181"/>
      <c r="H18" s="179">
        <f>+H11+K11</f>
        <v>0</v>
      </c>
      <c r="I18" s="180"/>
      <c r="J18" s="180"/>
      <c r="K18" s="180"/>
      <c r="L18" s="180"/>
      <c r="M18" s="181"/>
      <c r="N18" s="179">
        <f>+N11+Q11</f>
        <v>0</v>
      </c>
      <c r="O18" s="180"/>
      <c r="P18" s="180"/>
      <c r="Q18" s="180"/>
      <c r="R18" s="180"/>
      <c r="S18" s="181"/>
      <c r="T18" s="179">
        <f>+T11+W11</f>
        <v>0</v>
      </c>
      <c r="U18" s="180"/>
      <c r="V18" s="180"/>
      <c r="W18" s="180"/>
      <c r="X18" s="180"/>
      <c r="Y18" s="181"/>
      <c r="Z18" s="179">
        <f>+Z11+AC11</f>
        <v>0</v>
      </c>
      <c r="AA18" s="180"/>
      <c r="AB18" s="180"/>
      <c r="AC18" s="180"/>
      <c r="AD18" s="180"/>
      <c r="AE18" s="181"/>
      <c r="AF18" s="179">
        <f>+AF11+AI11</f>
        <v>0</v>
      </c>
      <c r="AG18" s="180"/>
      <c r="AH18" s="180"/>
      <c r="AI18" s="180"/>
      <c r="AJ18" s="180"/>
      <c r="AK18" s="181"/>
      <c r="AL18" s="179">
        <f>+AL11+AO11</f>
        <v>0</v>
      </c>
      <c r="AM18" s="180"/>
      <c r="AN18" s="180"/>
      <c r="AO18" s="180"/>
      <c r="AP18" s="180"/>
      <c r="AQ18" s="181"/>
      <c r="AR18" s="179">
        <f>+AR11+AU11</f>
        <v>0</v>
      </c>
      <c r="AS18" s="180"/>
      <c r="AT18" s="180"/>
      <c r="AU18" s="180"/>
      <c r="AV18" s="180"/>
      <c r="AW18" s="181"/>
      <c r="AX18" s="179">
        <f>+AX11+BA11</f>
        <v>0</v>
      </c>
      <c r="AY18" s="180"/>
      <c r="AZ18" s="180"/>
      <c r="BA18" s="180"/>
      <c r="BB18" s="180"/>
      <c r="BC18" s="181"/>
      <c r="BD18" s="179">
        <f>+BD11+BG11</f>
        <v>0</v>
      </c>
      <c r="BE18" s="180"/>
      <c r="BF18" s="180"/>
      <c r="BG18" s="180"/>
      <c r="BH18" s="180"/>
      <c r="BI18" s="181"/>
      <c r="BJ18" s="179">
        <f>+BJ11+BM11</f>
        <v>0</v>
      </c>
      <c r="BK18" s="180"/>
      <c r="BL18" s="180"/>
      <c r="BM18" s="180"/>
      <c r="BN18" s="180"/>
      <c r="BO18" s="181"/>
      <c r="BP18" s="179">
        <f>+BP11+BS11</f>
        <v>0</v>
      </c>
      <c r="BQ18" s="180"/>
      <c r="BR18" s="180"/>
      <c r="BS18" s="180"/>
      <c r="BT18" s="180"/>
      <c r="BU18" s="181"/>
      <c r="BV18" s="179">
        <f>+BV11+BY11</f>
        <v>0</v>
      </c>
      <c r="BW18" s="180"/>
      <c r="BX18" s="180"/>
      <c r="BY18" s="180"/>
      <c r="BZ18" s="180"/>
      <c r="CA18" s="181"/>
      <c r="CB18" s="179">
        <f>+CB11+CE11</f>
        <v>0</v>
      </c>
      <c r="CC18" s="180"/>
      <c r="CD18" s="180"/>
      <c r="CE18" s="180"/>
      <c r="CF18" s="180"/>
      <c r="CG18" s="181"/>
      <c r="CH18" s="179">
        <f>+CH11+CK11</f>
        <v>0</v>
      </c>
      <c r="CI18" s="180"/>
      <c r="CJ18" s="180"/>
      <c r="CK18" s="180"/>
      <c r="CL18" s="180"/>
      <c r="CM18" s="181"/>
      <c r="CN18" s="179">
        <f>+CN11+CQ11</f>
        <v>0</v>
      </c>
      <c r="CO18" s="180"/>
      <c r="CP18" s="180"/>
      <c r="CQ18" s="180"/>
      <c r="CR18" s="180"/>
      <c r="CS18" s="181"/>
      <c r="CT18" s="179">
        <f>+CT11+CW11</f>
        <v>0</v>
      </c>
      <c r="CU18" s="180"/>
      <c r="CV18" s="180"/>
      <c r="CW18" s="180"/>
      <c r="CX18" s="180"/>
      <c r="CY18" s="181"/>
      <c r="CZ18" s="179">
        <f>+CZ11+DC11</f>
        <v>0</v>
      </c>
      <c r="DA18" s="180"/>
      <c r="DB18" s="180"/>
      <c r="DC18" s="180"/>
      <c r="DD18" s="180"/>
      <c r="DE18" s="181"/>
      <c r="DF18" s="179">
        <f>+DF11+DI11</f>
        <v>0</v>
      </c>
      <c r="DG18" s="180"/>
      <c r="DH18" s="180"/>
      <c r="DI18" s="180"/>
      <c r="DJ18" s="180"/>
      <c r="DK18" s="181"/>
      <c r="DL18" s="179">
        <f>+DL11+DO11</f>
        <v>0</v>
      </c>
      <c r="DM18" s="180"/>
      <c r="DN18" s="180"/>
      <c r="DO18" s="180"/>
      <c r="DP18" s="180"/>
      <c r="DQ18" s="181"/>
      <c r="DR18" s="179">
        <f>+DR11+DU11</f>
        <v>0</v>
      </c>
      <c r="DS18" s="180"/>
      <c r="DT18" s="180"/>
      <c r="DU18" s="180"/>
      <c r="DV18" s="180"/>
      <c r="DW18" s="181"/>
      <c r="DX18" s="179">
        <f>+DX11+EA11</f>
        <v>0</v>
      </c>
      <c r="DY18" s="180"/>
      <c r="DZ18" s="180"/>
      <c r="EA18" s="180"/>
      <c r="EB18" s="180"/>
      <c r="EC18" s="181"/>
      <c r="ED18" s="179">
        <f>+ED11+EG11</f>
        <v>0</v>
      </c>
      <c r="EE18" s="180"/>
      <c r="EF18" s="180"/>
      <c r="EG18" s="180"/>
      <c r="EH18" s="180"/>
      <c r="EI18" s="181"/>
      <c r="EJ18" s="179">
        <f>+EJ11+EM11</f>
        <v>0</v>
      </c>
      <c r="EK18" s="180"/>
      <c r="EL18" s="180"/>
      <c r="EM18" s="180"/>
      <c r="EN18" s="180"/>
      <c r="EO18" s="181"/>
    </row>
    <row r="19" spans="1:145" ht="23.1" customHeight="1">
      <c r="A19" s="29" t="s">
        <v>48</v>
      </c>
      <c r="B19" s="179">
        <f>+B12+E12</f>
        <v>0</v>
      </c>
      <c r="C19" s="180"/>
      <c r="D19" s="180"/>
      <c r="E19" s="180"/>
      <c r="F19" s="180"/>
      <c r="G19" s="181"/>
      <c r="H19" s="179">
        <f>+H12+K12</f>
        <v>0</v>
      </c>
      <c r="I19" s="180"/>
      <c r="J19" s="180"/>
      <c r="K19" s="180"/>
      <c r="L19" s="180"/>
      <c r="M19" s="181"/>
      <c r="N19" s="179">
        <f>+N12+Q12</f>
        <v>0</v>
      </c>
      <c r="O19" s="180"/>
      <c r="P19" s="180"/>
      <c r="Q19" s="180"/>
      <c r="R19" s="180"/>
      <c r="S19" s="181"/>
      <c r="T19" s="179">
        <f>+T12+W12</f>
        <v>0</v>
      </c>
      <c r="U19" s="180"/>
      <c r="V19" s="180"/>
      <c r="W19" s="180"/>
      <c r="X19" s="180"/>
      <c r="Y19" s="181"/>
      <c r="Z19" s="179">
        <f>+Z12+AC12</f>
        <v>0</v>
      </c>
      <c r="AA19" s="180"/>
      <c r="AB19" s="180"/>
      <c r="AC19" s="180"/>
      <c r="AD19" s="180"/>
      <c r="AE19" s="181"/>
      <c r="AF19" s="179">
        <f>+AF12+AI12</f>
        <v>0</v>
      </c>
      <c r="AG19" s="180"/>
      <c r="AH19" s="180"/>
      <c r="AI19" s="180"/>
      <c r="AJ19" s="180"/>
      <c r="AK19" s="181"/>
      <c r="AL19" s="179">
        <f>+AL12+AO12</f>
        <v>0</v>
      </c>
      <c r="AM19" s="180"/>
      <c r="AN19" s="180"/>
      <c r="AO19" s="180"/>
      <c r="AP19" s="180"/>
      <c r="AQ19" s="181"/>
      <c r="AR19" s="179">
        <f>+AR12+AU12</f>
        <v>0</v>
      </c>
      <c r="AS19" s="180"/>
      <c r="AT19" s="180"/>
      <c r="AU19" s="180"/>
      <c r="AV19" s="180"/>
      <c r="AW19" s="181"/>
      <c r="AX19" s="179">
        <f>+AX12+BA12</f>
        <v>0</v>
      </c>
      <c r="AY19" s="180"/>
      <c r="AZ19" s="180"/>
      <c r="BA19" s="180"/>
      <c r="BB19" s="180"/>
      <c r="BC19" s="181"/>
      <c r="BD19" s="179">
        <f>+BD12+BG12</f>
        <v>0</v>
      </c>
      <c r="BE19" s="180"/>
      <c r="BF19" s="180"/>
      <c r="BG19" s="180"/>
      <c r="BH19" s="180"/>
      <c r="BI19" s="181"/>
      <c r="BJ19" s="179">
        <f>+BJ12+BM12</f>
        <v>0</v>
      </c>
      <c r="BK19" s="180"/>
      <c r="BL19" s="180"/>
      <c r="BM19" s="180"/>
      <c r="BN19" s="180"/>
      <c r="BO19" s="181"/>
      <c r="BP19" s="179">
        <f>+BP12+BS12</f>
        <v>0</v>
      </c>
      <c r="BQ19" s="180"/>
      <c r="BR19" s="180"/>
      <c r="BS19" s="180"/>
      <c r="BT19" s="180"/>
      <c r="BU19" s="181"/>
      <c r="BV19" s="179">
        <f>+BV12+BY12</f>
        <v>0</v>
      </c>
      <c r="BW19" s="180"/>
      <c r="BX19" s="180"/>
      <c r="BY19" s="180"/>
      <c r="BZ19" s="180"/>
      <c r="CA19" s="181"/>
      <c r="CB19" s="179">
        <f>+CB12+CE12</f>
        <v>0</v>
      </c>
      <c r="CC19" s="180"/>
      <c r="CD19" s="180"/>
      <c r="CE19" s="180"/>
      <c r="CF19" s="180"/>
      <c r="CG19" s="181"/>
      <c r="CH19" s="179">
        <f>+CH12+CK12</f>
        <v>0</v>
      </c>
      <c r="CI19" s="180"/>
      <c r="CJ19" s="180"/>
      <c r="CK19" s="180"/>
      <c r="CL19" s="180"/>
      <c r="CM19" s="181"/>
      <c r="CN19" s="179">
        <f>+CN12+CQ12</f>
        <v>0</v>
      </c>
      <c r="CO19" s="180"/>
      <c r="CP19" s="180"/>
      <c r="CQ19" s="180"/>
      <c r="CR19" s="180"/>
      <c r="CS19" s="181"/>
      <c r="CT19" s="179">
        <f>+CT12+CW12</f>
        <v>0</v>
      </c>
      <c r="CU19" s="180"/>
      <c r="CV19" s="180"/>
      <c r="CW19" s="180"/>
      <c r="CX19" s="180"/>
      <c r="CY19" s="181"/>
      <c r="CZ19" s="179">
        <f>+CZ12+DC12</f>
        <v>0</v>
      </c>
      <c r="DA19" s="180"/>
      <c r="DB19" s="180"/>
      <c r="DC19" s="180"/>
      <c r="DD19" s="180"/>
      <c r="DE19" s="181"/>
      <c r="DF19" s="179">
        <f>+DF12+DI12</f>
        <v>0</v>
      </c>
      <c r="DG19" s="180"/>
      <c r="DH19" s="180"/>
      <c r="DI19" s="180"/>
      <c r="DJ19" s="180"/>
      <c r="DK19" s="181"/>
      <c r="DL19" s="179">
        <f>+DL12+DO12</f>
        <v>0</v>
      </c>
      <c r="DM19" s="180"/>
      <c r="DN19" s="180"/>
      <c r="DO19" s="180"/>
      <c r="DP19" s="180"/>
      <c r="DQ19" s="181"/>
      <c r="DR19" s="179">
        <f>+DR12+DU12</f>
        <v>0</v>
      </c>
      <c r="DS19" s="180"/>
      <c r="DT19" s="180"/>
      <c r="DU19" s="180"/>
      <c r="DV19" s="180"/>
      <c r="DW19" s="181"/>
      <c r="DX19" s="179">
        <f>+DX12+EA12</f>
        <v>0</v>
      </c>
      <c r="DY19" s="180"/>
      <c r="DZ19" s="180"/>
      <c r="EA19" s="180"/>
      <c r="EB19" s="180"/>
      <c r="EC19" s="181"/>
      <c r="ED19" s="179">
        <f>+ED12+EG12</f>
        <v>0</v>
      </c>
      <c r="EE19" s="180"/>
      <c r="EF19" s="180"/>
      <c r="EG19" s="180"/>
      <c r="EH19" s="180"/>
      <c r="EI19" s="181"/>
      <c r="EJ19" s="179">
        <f>+EJ12+EM12</f>
        <v>0</v>
      </c>
      <c r="EK19" s="180"/>
      <c r="EL19" s="180"/>
      <c r="EM19" s="180"/>
      <c r="EN19" s="180"/>
      <c r="EO19" s="181"/>
    </row>
    <row r="20" spans="1:145" ht="23.1" customHeight="1">
      <c r="A20" s="29" t="s">
        <v>49</v>
      </c>
      <c r="B20" s="179">
        <f>+B13+E13</f>
        <v>0</v>
      </c>
      <c r="C20" s="180"/>
      <c r="D20" s="180"/>
      <c r="E20" s="180"/>
      <c r="F20" s="180"/>
      <c r="G20" s="181"/>
      <c r="H20" s="179">
        <f>+H13+K13</f>
        <v>0</v>
      </c>
      <c r="I20" s="180"/>
      <c r="J20" s="180"/>
      <c r="K20" s="180"/>
      <c r="L20" s="180"/>
      <c r="M20" s="181"/>
      <c r="N20" s="179">
        <f>+N13+Q13</f>
        <v>0</v>
      </c>
      <c r="O20" s="180"/>
      <c r="P20" s="180"/>
      <c r="Q20" s="180"/>
      <c r="R20" s="180"/>
      <c r="S20" s="181"/>
      <c r="T20" s="179">
        <f>+T13+W13</f>
        <v>0</v>
      </c>
      <c r="U20" s="180"/>
      <c r="V20" s="180"/>
      <c r="W20" s="180"/>
      <c r="X20" s="180"/>
      <c r="Y20" s="181"/>
      <c r="Z20" s="179">
        <f>+Z13+AC13</f>
        <v>0</v>
      </c>
      <c r="AA20" s="180"/>
      <c r="AB20" s="180"/>
      <c r="AC20" s="180"/>
      <c r="AD20" s="180"/>
      <c r="AE20" s="181"/>
      <c r="AF20" s="179">
        <f>+AF13+AI13</f>
        <v>0</v>
      </c>
      <c r="AG20" s="180"/>
      <c r="AH20" s="180"/>
      <c r="AI20" s="180"/>
      <c r="AJ20" s="180"/>
      <c r="AK20" s="181"/>
      <c r="AL20" s="179">
        <f>+AL13+AO13</f>
        <v>0</v>
      </c>
      <c r="AM20" s="180"/>
      <c r="AN20" s="180"/>
      <c r="AO20" s="180"/>
      <c r="AP20" s="180"/>
      <c r="AQ20" s="181"/>
      <c r="AR20" s="179">
        <f>+AR13+AU13</f>
        <v>0</v>
      </c>
      <c r="AS20" s="180"/>
      <c r="AT20" s="180"/>
      <c r="AU20" s="180"/>
      <c r="AV20" s="180"/>
      <c r="AW20" s="181"/>
      <c r="AX20" s="179">
        <f>+AX13+BA13</f>
        <v>0</v>
      </c>
      <c r="AY20" s="180"/>
      <c r="AZ20" s="180"/>
      <c r="BA20" s="180"/>
      <c r="BB20" s="180"/>
      <c r="BC20" s="181"/>
      <c r="BD20" s="179">
        <f>+BD13+BG13</f>
        <v>0</v>
      </c>
      <c r="BE20" s="180"/>
      <c r="BF20" s="180"/>
      <c r="BG20" s="180"/>
      <c r="BH20" s="180"/>
      <c r="BI20" s="181"/>
      <c r="BJ20" s="179">
        <f>+BJ13+BM13</f>
        <v>0</v>
      </c>
      <c r="BK20" s="180"/>
      <c r="BL20" s="180"/>
      <c r="BM20" s="180"/>
      <c r="BN20" s="180"/>
      <c r="BO20" s="181"/>
      <c r="BP20" s="179">
        <f>+BP13+BS13</f>
        <v>0</v>
      </c>
      <c r="BQ20" s="180"/>
      <c r="BR20" s="180"/>
      <c r="BS20" s="180"/>
      <c r="BT20" s="180"/>
      <c r="BU20" s="181"/>
      <c r="BV20" s="179">
        <f>+BV13+BY13</f>
        <v>0</v>
      </c>
      <c r="BW20" s="180"/>
      <c r="BX20" s="180"/>
      <c r="BY20" s="180"/>
      <c r="BZ20" s="180"/>
      <c r="CA20" s="181"/>
      <c r="CB20" s="179">
        <f>+CB13+CE13</f>
        <v>0</v>
      </c>
      <c r="CC20" s="180"/>
      <c r="CD20" s="180"/>
      <c r="CE20" s="180"/>
      <c r="CF20" s="180"/>
      <c r="CG20" s="181"/>
      <c r="CH20" s="179">
        <f>+CH13+CK13</f>
        <v>0</v>
      </c>
      <c r="CI20" s="180"/>
      <c r="CJ20" s="180"/>
      <c r="CK20" s="180"/>
      <c r="CL20" s="180"/>
      <c r="CM20" s="181"/>
      <c r="CN20" s="179">
        <f>+CN13+CQ13</f>
        <v>0</v>
      </c>
      <c r="CO20" s="180"/>
      <c r="CP20" s="180"/>
      <c r="CQ20" s="180"/>
      <c r="CR20" s="180"/>
      <c r="CS20" s="181"/>
      <c r="CT20" s="179">
        <f>+CT13+CW13</f>
        <v>0</v>
      </c>
      <c r="CU20" s="180"/>
      <c r="CV20" s="180"/>
      <c r="CW20" s="180"/>
      <c r="CX20" s="180"/>
      <c r="CY20" s="181"/>
      <c r="CZ20" s="179">
        <f>+CZ13+DC13</f>
        <v>0</v>
      </c>
      <c r="DA20" s="180"/>
      <c r="DB20" s="180"/>
      <c r="DC20" s="180"/>
      <c r="DD20" s="180"/>
      <c r="DE20" s="181"/>
      <c r="DF20" s="179">
        <f>+DF13+DI13</f>
        <v>0</v>
      </c>
      <c r="DG20" s="180"/>
      <c r="DH20" s="180"/>
      <c r="DI20" s="180"/>
      <c r="DJ20" s="180"/>
      <c r="DK20" s="181"/>
      <c r="DL20" s="179">
        <f>+DL13+DO13</f>
        <v>0</v>
      </c>
      <c r="DM20" s="180"/>
      <c r="DN20" s="180"/>
      <c r="DO20" s="180"/>
      <c r="DP20" s="180"/>
      <c r="DQ20" s="181"/>
      <c r="DR20" s="179">
        <f>+DR13+DU13</f>
        <v>0</v>
      </c>
      <c r="DS20" s="180"/>
      <c r="DT20" s="180"/>
      <c r="DU20" s="180"/>
      <c r="DV20" s="180"/>
      <c r="DW20" s="181"/>
      <c r="DX20" s="179">
        <f>+DX13+EA13</f>
        <v>0</v>
      </c>
      <c r="DY20" s="180"/>
      <c r="DZ20" s="180"/>
      <c r="EA20" s="180"/>
      <c r="EB20" s="180"/>
      <c r="EC20" s="181"/>
      <c r="ED20" s="179">
        <f>+ED13+EG13</f>
        <v>0</v>
      </c>
      <c r="EE20" s="180"/>
      <c r="EF20" s="180"/>
      <c r="EG20" s="180"/>
      <c r="EH20" s="180"/>
      <c r="EI20" s="181"/>
      <c r="EJ20" s="179">
        <f>+EJ13+EM13</f>
        <v>0</v>
      </c>
      <c r="EK20" s="180"/>
      <c r="EL20" s="180"/>
      <c r="EM20" s="180"/>
      <c r="EN20" s="180"/>
      <c r="EO20" s="181"/>
    </row>
  </sheetData>
  <mergeCells count="768">
    <mergeCell ref="CT2:CY2"/>
    <mergeCell ref="CZ2:DE2"/>
    <mergeCell ref="AL2:AQ2"/>
    <mergeCell ref="AR2:AW2"/>
    <mergeCell ref="AX2:BC2"/>
    <mergeCell ref="BD2:BI2"/>
    <mergeCell ref="BJ2:BO2"/>
    <mergeCell ref="BP2:BU2"/>
    <mergeCell ref="B2:G2"/>
    <mergeCell ref="H2:M2"/>
    <mergeCell ref="N2:S2"/>
    <mergeCell ref="T2:Y2"/>
    <mergeCell ref="Z2:AE2"/>
    <mergeCell ref="AF2:AK2"/>
    <mergeCell ref="AC3:AE3"/>
    <mergeCell ref="AF3:AH3"/>
    <mergeCell ref="AI3:AK3"/>
    <mergeCell ref="AL3:AN3"/>
    <mergeCell ref="EP2:ER3"/>
    <mergeCell ref="ES2:EU3"/>
    <mergeCell ref="EV2:EX3"/>
    <mergeCell ref="B3:D3"/>
    <mergeCell ref="E3:G3"/>
    <mergeCell ref="H3:J3"/>
    <mergeCell ref="K3:M3"/>
    <mergeCell ref="N3:P3"/>
    <mergeCell ref="Q3:S3"/>
    <mergeCell ref="T3:V3"/>
    <mergeCell ref="DF2:DK2"/>
    <mergeCell ref="DL2:DQ2"/>
    <mergeCell ref="DR2:DW2"/>
    <mergeCell ref="DX2:EC2"/>
    <mergeCell ref="ED2:EI2"/>
    <mergeCell ref="EJ2:EO2"/>
    <mergeCell ref="BV2:CA2"/>
    <mergeCell ref="CB2:CG2"/>
    <mergeCell ref="CH2:CM2"/>
    <mergeCell ref="CN2:CS2"/>
    <mergeCell ref="EJ3:EL3"/>
    <mergeCell ref="EM3:EO3"/>
    <mergeCell ref="B4:D4"/>
    <mergeCell ref="E4:G4"/>
    <mergeCell ref="H4:J4"/>
    <mergeCell ref="K4:M4"/>
    <mergeCell ref="N4:P4"/>
    <mergeCell ref="DI3:DK3"/>
    <mergeCell ref="DL3:DN3"/>
    <mergeCell ref="DO3:DQ3"/>
    <mergeCell ref="DR3:DT3"/>
    <mergeCell ref="DU3:DW3"/>
    <mergeCell ref="DX3:DZ3"/>
    <mergeCell ref="CQ3:CS3"/>
    <mergeCell ref="CT3:CV3"/>
    <mergeCell ref="CW3:CY3"/>
    <mergeCell ref="CZ3:DB3"/>
    <mergeCell ref="DC3:DE3"/>
    <mergeCell ref="DF3:DH3"/>
    <mergeCell ref="BY3:CA3"/>
    <mergeCell ref="CB3:CD3"/>
    <mergeCell ref="CE3:CG3"/>
    <mergeCell ref="CH3:CJ3"/>
    <mergeCell ref="CK3:CM3"/>
    <mergeCell ref="Q4:S4"/>
    <mergeCell ref="T4:V4"/>
    <mergeCell ref="W4:Y4"/>
    <mergeCell ref="Z4:AB4"/>
    <mergeCell ref="AC4:AE4"/>
    <mergeCell ref="AF4:AH4"/>
    <mergeCell ref="EA3:EC3"/>
    <mergeCell ref="ED3:EF3"/>
    <mergeCell ref="EG3:EI3"/>
    <mergeCell ref="CN3:CP3"/>
    <mergeCell ref="BG3:BI3"/>
    <mergeCell ref="BJ3:BL3"/>
    <mergeCell ref="BM3:BO3"/>
    <mergeCell ref="BP3:BR3"/>
    <mergeCell ref="BS3:BU3"/>
    <mergeCell ref="BV3:BX3"/>
    <mergeCell ref="AO3:AQ3"/>
    <mergeCell ref="AR3:AT3"/>
    <mergeCell ref="AU3:AW3"/>
    <mergeCell ref="AX3:AZ3"/>
    <mergeCell ref="BA3:BC3"/>
    <mergeCell ref="BD3:BF3"/>
    <mergeCell ref="W3:Y3"/>
    <mergeCell ref="Z3:AB3"/>
    <mergeCell ref="BA4:BC4"/>
    <mergeCell ref="BD4:BF4"/>
    <mergeCell ref="BG4:BI4"/>
    <mergeCell ref="BJ4:BL4"/>
    <mergeCell ref="BM4:BO4"/>
    <mergeCell ref="BP4:BR4"/>
    <mergeCell ref="AI4:AK4"/>
    <mergeCell ref="AL4:AN4"/>
    <mergeCell ref="AO4:AQ4"/>
    <mergeCell ref="AR4:AT4"/>
    <mergeCell ref="AU4:AW4"/>
    <mergeCell ref="AX4:AZ4"/>
    <mergeCell ref="CQ4:CS4"/>
    <mergeCell ref="CT4:CV4"/>
    <mergeCell ref="CW4:CY4"/>
    <mergeCell ref="CZ4:DB4"/>
    <mergeCell ref="BS4:BU4"/>
    <mergeCell ref="BV4:BX4"/>
    <mergeCell ref="BY4:CA4"/>
    <mergeCell ref="CB4:CD4"/>
    <mergeCell ref="CE4:CG4"/>
    <mergeCell ref="CH4:CJ4"/>
    <mergeCell ref="EM4:EO4"/>
    <mergeCell ref="EP4:ER4"/>
    <mergeCell ref="ES4:EU4"/>
    <mergeCell ref="EV4:EX4"/>
    <mergeCell ref="B7:D7"/>
    <mergeCell ref="E7:G7"/>
    <mergeCell ref="H7:J7"/>
    <mergeCell ref="K7:M7"/>
    <mergeCell ref="N7:P7"/>
    <mergeCell ref="Q7:S7"/>
    <mergeCell ref="DU4:DW4"/>
    <mergeCell ref="DX4:DZ4"/>
    <mergeCell ref="EA4:EC4"/>
    <mergeCell ref="ED4:EF4"/>
    <mergeCell ref="EG4:EI4"/>
    <mergeCell ref="EJ4:EL4"/>
    <mergeCell ref="DC4:DE4"/>
    <mergeCell ref="DF4:DH4"/>
    <mergeCell ref="DI4:DK4"/>
    <mergeCell ref="DL4:DN4"/>
    <mergeCell ref="DO4:DQ4"/>
    <mergeCell ref="DR4:DT4"/>
    <mergeCell ref="CK4:CM4"/>
    <mergeCell ref="CN4:CP4"/>
    <mergeCell ref="AR7:AT7"/>
    <mergeCell ref="AU7:AW7"/>
    <mergeCell ref="AX7:AZ7"/>
    <mergeCell ref="BA7:BC7"/>
    <mergeCell ref="T7:V7"/>
    <mergeCell ref="W7:Y7"/>
    <mergeCell ref="Z7:AB7"/>
    <mergeCell ref="AC7:AE7"/>
    <mergeCell ref="AF7:AH7"/>
    <mergeCell ref="AI7:AK7"/>
    <mergeCell ref="C9:D9"/>
    <mergeCell ref="F9:G9"/>
    <mergeCell ref="I9:J9"/>
    <mergeCell ref="L9:M9"/>
    <mergeCell ref="O9:P9"/>
    <mergeCell ref="R9:S9"/>
    <mergeCell ref="U9:V9"/>
    <mergeCell ref="DX7:DZ7"/>
    <mergeCell ref="EA7:EC7"/>
    <mergeCell ref="DF7:DH7"/>
    <mergeCell ref="DI7:DK7"/>
    <mergeCell ref="DL7:DN7"/>
    <mergeCell ref="DO7:DQ7"/>
    <mergeCell ref="DR7:DT7"/>
    <mergeCell ref="DU7:DW7"/>
    <mergeCell ref="CN7:CP7"/>
    <mergeCell ref="CQ7:CS7"/>
    <mergeCell ref="CT7:CV7"/>
    <mergeCell ref="CW7:CY7"/>
    <mergeCell ref="CZ7:DB7"/>
    <mergeCell ref="DC7:DE7"/>
    <mergeCell ref="BV7:BX7"/>
    <mergeCell ref="BY7:CA7"/>
    <mergeCell ref="CB7:CD7"/>
    <mergeCell ref="X9:Y9"/>
    <mergeCell ref="AA9:AB9"/>
    <mergeCell ref="AD9:AE9"/>
    <mergeCell ref="AG9:AH9"/>
    <mergeCell ref="AJ9:AK9"/>
    <mergeCell ref="AM9:AN9"/>
    <mergeCell ref="EP7:ER7"/>
    <mergeCell ref="ES7:EU7"/>
    <mergeCell ref="EV7:EX7"/>
    <mergeCell ref="ED7:EF7"/>
    <mergeCell ref="EG7:EI7"/>
    <mergeCell ref="EJ7:EL7"/>
    <mergeCell ref="EM7:EO7"/>
    <mergeCell ref="CE7:CG7"/>
    <mergeCell ref="CH7:CJ7"/>
    <mergeCell ref="CK7:CM7"/>
    <mergeCell ref="BD7:BF7"/>
    <mergeCell ref="BG7:BI7"/>
    <mergeCell ref="BJ7:BL7"/>
    <mergeCell ref="BM7:BO7"/>
    <mergeCell ref="BP7:BR7"/>
    <mergeCell ref="BS7:BU7"/>
    <mergeCell ref="AL7:AN7"/>
    <mergeCell ref="AO7:AQ7"/>
    <mergeCell ref="BH9:BI9"/>
    <mergeCell ref="BK9:BL9"/>
    <mergeCell ref="BN9:BO9"/>
    <mergeCell ref="BQ9:BR9"/>
    <mergeCell ref="BT9:BU9"/>
    <mergeCell ref="BW9:BX9"/>
    <mergeCell ref="AP9:AQ9"/>
    <mergeCell ref="AS9:AT9"/>
    <mergeCell ref="AV9:AW9"/>
    <mergeCell ref="AY9:AZ9"/>
    <mergeCell ref="BB9:BC9"/>
    <mergeCell ref="BE9:BF9"/>
    <mergeCell ref="CX9:CY9"/>
    <mergeCell ref="DA9:DB9"/>
    <mergeCell ref="DD9:DE9"/>
    <mergeCell ref="DG9:DH9"/>
    <mergeCell ref="BZ9:CA9"/>
    <mergeCell ref="CC9:CD9"/>
    <mergeCell ref="CF9:CG9"/>
    <mergeCell ref="CI9:CJ9"/>
    <mergeCell ref="CL9:CM9"/>
    <mergeCell ref="CO9:CP9"/>
    <mergeCell ref="ET9:EU9"/>
    <mergeCell ref="EW9:EX9"/>
    <mergeCell ref="B10:D10"/>
    <mergeCell ref="E10:G10"/>
    <mergeCell ref="H10:J10"/>
    <mergeCell ref="K10:M10"/>
    <mergeCell ref="N10:P10"/>
    <mergeCell ref="Q10:S10"/>
    <mergeCell ref="T10:V10"/>
    <mergeCell ref="W10:Y10"/>
    <mergeCell ref="EB9:EC9"/>
    <mergeCell ref="EE9:EF9"/>
    <mergeCell ref="EH9:EI9"/>
    <mergeCell ref="EK9:EL9"/>
    <mergeCell ref="EN9:EO9"/>
    <mergeCell ref="EQ9:ER9"/>
    <mergeCell ref="DJ9:DK9"/>
    <mergeCell ref="DM9:DN9"/>
    <mergeCell ref="DP9:DQ9"/>
    <mergeCell ref="DS9:DT9"/>
    <mergeCell ref="DV9:DW9"/>
    <mergeCell ref="DY9:DZ9"/>
    <mergeCell ref="CR9:CS9"/>
    <mergeCell ref="CU9:CV9"/>
    <mergeCell ref="AR10:AT10"/>
    <mergeCell ref="AU10:AW10"/>
    <mergeCell ref="AX10:AZ10"/>
    <mergeCell ref="BA10:BC10"/>
    <mergeCell ref="BD10:BF10"/>
    <mergeCell ref="BG10:BI10"/>
    <mergeCell ref="Z10:AB10"/>
    <mergeCell ref="AC10:AE10"/>
    <mergeCell ref="AF10:AH10"/>
    <mergeCell ref="AI10:AK10"/>
    <mergeCell ref="AL10:AN10"/>
    <mergeCell ref="AO10:AQ10"/>
    <mergeCell ref="CB10:CD10"/>
    <mergeCell ref="CE10:CG10"/>
    <mergeCell ref="CH10:CJ10"/>
    <mergeCell ref="CK10:CM10"/>
    <mergeCell ref="CN10:CP10"/>
    <mergeCell ref="CQ10:CS10"/>
    <mergeCell ref="BJ10:BL10"/>
    <mergeCell ref="BM10:BO10"/>
    <mergeCell ref="BP10:BR10"/>
    <mergeCell ref="BS10:BU10"/>
    <mergeCell ref="BV10:BX10"/>
    <mergeCell ref="BY10:CA10"/>
    <mergeCell ref="DR10:DT10"/>
    <mergeCell ref="DU10:DW10"/>
    <mergeCell ref="DX10:DZ10"/>
    <mergeCell ref="EA10:EC10"/>
    <mergeCell ref="CT10:CV10"/>
    <mergeCell ref="CW10:CY10"/>
    <mergeCell ref="CZ10:DB10"/>
    <mergeCell ref="DC10:DE10"/>
    <mergeCell ref="DF10:DH10"/>
    <mergeCell ref="DI10:DK10"/>
    <mergeCell ref="AC11:AE11"/>
    <mergeCell ref="AF11:AH11"/>
    <mergeCell ref="AI11:AK11"/>
    <mergeCell ref="AL11:AN11"/>
    <mergeCell ref="AO11:AQ11"/>
    <mergeCell ref="AR11:AT11"/>
    <mergeCell ref="EV10:EX10"/>
    <mergeCell ref="B11:D11"/>
    <mergeCell ref="E11:G11"/>
    <mergeCell ref="H11:J11"/>
    <mergeCell ref="K11:M11"/>
    <mergeCell ref="N11:P11"/>
    <mergeCell ref="Q11:S11"/>
    <mergeCell ref="T11:V11"/>
    <mergeCell ref="W11:Y11"/>
    <mergeCell ref="Z11:AB11"/>
    <mergeCell ref="ED10:EF10"/>
    <mergeCell ref="EG10:EI10"/>
    <mergeCell ref="EJ10:EL10"/>
    <mergeCell ref="EM10:EO10"/>
    <mergeCell ref="EP10:ER10"/>
    <mergeCell ref="ES10:EU10"/>
    <mergeCell ref="DL10:DN10"/>
    <mergeCell ref="DO10:DQ10"/>
    <mergeCell ref="BM11:BO11"/>
    <mergeCell ref="BP11:BR11"/>
    <mergeCell ref="BS11:BU11"/>
    <mergeCell ref="BV11:BX11"/>
    <mergeCell ref="BY11:CA11"/>
    <mergeCell ref="CB11:CD11"/>
    <mergeCell ref="AU11:AW11"/>
    <mergeCell ref="AX11:AZ11"/>
    <mergeCell ref="BA11:BC11"/>
    <mergeCell ref="BD11:BF11"/>
    <mergeCell ref="BG11:BI11"/>
    <mergeCell ref="BJ11:BL11"/>
    <mergeCell ref="CW11:CY11"/>
    <mergeCell ref="CZ11:DB11"/>
    <mergeCell ref="DC11:DE11"/>
    <mergeCell ref="DF11:DH11"/>
    <mergeCell ref="DI11:DK11"/>
    <mergeCell ref="DL11:DN11"/>
    <mergeCell ref="CE11:CG11"/>
    <mergeCell ref="CH11:CJ11"/>
    <mergeCell ref="CK11:CM11"/>
    <mergeCell ref="CN11:CP11"/>
    <mergeCell ref="CQ11:CS11"/>
    <mergeCell ref="CT11:CV11"/>
    <mergeCell ref="EG11:EI11"/>
    <mergeCell ref="EJ11:EL11"/>
    <mergeCell ref="EM11:EO11"/>
    <mergeCell ref="EP11:ER11"/>
    <mergeCell ref="ES11:EU11"/>
    <mergeCell ref="EV11:EX11"/>
    <mergeCell ref="DO11:DQ11"/>
    <mergeCell ref="DR11:DT11"/>
    <mergeCell ref="DU11:DW11"/>
    <mergeCell ref="DX11:DZ11"/>
    <mergeCell ref="EA11:EC11"/>
    <mergeCell ref="ED11:EF11"/>
    <mergeCell ref="T12:V12"/>
    <mergeCell ref="W12:Y12"/>
    <mergeCell ref="Z12:AB12"/>
    <mergeCell ref="AC12:AE12"/>
    <mergeCell ref="AF12:AH12"/>
    <mergeCell ref="AI12:AK12"/>
    <mergeCell ref="B12:D12"/>
    <mergeCell ref="E12:G12"/>
    <mergeCell ref="H12:J12"/>
    <mergeCell ref="K12:M12"/>
    <mergeCell ref="N12:P12"/>
    <mergeCell ref="Q12:S12"/>
    <mergeCell ref="BD12:BF12"/>
    <mergeCell ref="BG12:BI12"/>
    <mergeCell ref="BJ12:BL12"/>
    <mergeCell ref="BM12:BO12"/>
    <mergeCell ref="BP12:BR12"/>
    <mergeCell ref="BS12:BU12"/>
    <mergeCell ref="AL12:AN12"/>
    <mergeCell ref="AO12:AQ12"/>
    <mergeCell ref="AR12:AT12"/>
    <mergeCell ref="AU12:AW12"/>
    <mergeCell ref="AX12:AZ12"/>
    <mergeCell ref="BA12:BC12"/>
    <mergeCell ref="CT12:CV12"/>
    <mergeCell ref="CW12:CY12"/>
    <mergeCell ref="CZ12:DB12"/>
    <mergeCell ref="DC12:DE12"/>
    <mergeCell ref="BV12:BX12"/>
    <mergeCell ref="BY12:CA12"/>
    <mergeCell ref="CB12:CD12"/>
    <mergeCell ref="CE12:CG12"/>
    <mergeCell ref="CH12:CJ12"/>
    <mergeCell ref="CK12:CM12"/>
    <mergeCell ref="EP12:ER12"/>
    <mergeCell ref="ES12:EU12"/>
    <mergeCell ref="EV12:EX12"/>
    <mergeCell ref="B13:D13"/>
    <mergeCell ref="E13:G13"/>
    <mergeCell ref="H13:J13"/>
    <mergeCell ref="K13:M13"/>
    <mergeCell ref="N13:P13"/>
    <mergeCell ref="Q13:S13"/>
    <mergeCell ref="T13:V13"/>
    <mergeCell ref="DX12:DZ12"/>
    <mergeCell ref="EA12:EC12"/>
    <mergeCell ref="ED12:EF12"/>
    <mergeCell ref="EG12:EI12"/>
    <mergeCell ref="EJ12:EL12"/>
    <mergeCell ref="EM12:EO12"/>
    <mergeCell ref="DF12:DH12"/>
    <mergeCell ref="DI12:DK12"/>
    <mergeCell ref="DL12:DN12"/>
    <mergeCell ref="DO12:DQ12"/>
    <mergeCell ref="DR12:DT12"/>
    <mergeCell ref="DU12:DW12"/>
    <mergeCell ref="CN12:CP12"/>
    <mergeCell ref="CQ12:CS12"/>
    <mergeCell ref="AO13:AQ13"/>
    <mergeCell ref="AR13:AT13"/>
    <mergeCell ref="AU13:AW13"/>
    <mergeCell ref="AX13:AZ13"/>
    <mergeCell ref="BA13:BC13"/>
    <mergeCell ref="BD13:BF13"/>
    <mergeCell ref="W13:Y13"/>
    <mergeCell ref="Z13:AB13"/>
    <mergeCell ref="AC13:AE13"/>
    <mergeCell ref="AF13:AH13"/>
    <mergeCell ref="AI13:AK13"/>
    <mergeCell ref="AL13:AN13"/>
    <mergeCell ref="BY13:CA13"/>
    <mergeCell ref="CB13:CD13"/>
    <mergeCell ref="CE13:CG13"/>
    <mergeCell ref="CH13:CJ13"/>
    <mergeCell ref="CK13:CM13"/>
    <mergeCell ref="CN13:CP13"/>
    <mergeCell ref="BG13:BI13"/>
    <mergeCell ref="BJ13:BL13"/>
    <mergeCell ref="BM13:BO13"/>
    <mergeCell ref="BP13:BR13"/>
    <mergeCell ref="BS13:BU13"/>
    <mergeCell ref="BV13:BX13"/>
    <mergeCell ref="DO13:DQ13"/>
    <mergeCell ref="DR13:DT13"/>
    <mergeCell ref="DU13:DW13"/>
    <mergeCell ref="DX13:DZ13"/>
    <mergeCell ref="CQ13:CS13"/>
    <mergeCell ref="CT13:CV13"/>
    <mergeCell ref="CW13:CY13"/>
    <mergeCell ref="CZ13:DB13"/>
    <mergeCell ref="DC13:DE13"/>
    <mergeCell ref="DF13:DH13"/>
    <mergeCell ref="R14:S14"/>
    <mergeCell ref="T14:U14"/>
    <mergeCell ref="V14:W14"/>
    <mergeCell ref="X14:Y14"/>
    <mergeCell ref="Z14:AA14"/>
    <mergeCell ref="AB14:AC14"/>
    <mergeCell ref="ES13:EU13"/>
    <mergeCell ref="EV13:EX13"/>
    <mergeCell ref="B14:C14"/>
    <mergeCell ref="D14:E14"/>
    <mergeCell ref="F14:G14"/>
    <mergeCell ref="H14:I14"/>
    <mergeCell ref="J14:K14"/>
    <mergeCell ref="L14:M14"/>
    <mergeCell ref="N14:O14"/>
    <mergeCell ref="P14:Q14"/>
    <mergeCell ref="EA13:EC13"/>
    <mergeCell ref="ED13:EF13"/>
    <mergeCell ref="EG13:EI13"/>
    <mergeCell ref="EJ13:EL13"/>
    <mergeCell ref="EM13:EO13"/>
    <mergeCell ref="EP13:ER13"/>
    <mergeCell ref="DI13:DK13"/>
    <mergeCell ref="DL13:DN13"/>
    <mergeCell ref="AP14:AQ14"/>
    <mergeCell ref="AR14:AS14"/>
    <mergeCell ref="AT14:AU14"/>
    <mergeCell ref="AV14:AW14"/>
    <mergeCell ref="AX14:AY14"/>
    <mergeCell ref="AZ14:BA14"/>
    <mergeCell ref="AD14:AE14"/>
    <mergeCell ref="AF14:AG14"/>
    <mergeCell ref="AH14:AI14"/>
    <mergeCell ref="AJ14:AK14"/>
    <mergeCell ref="AL14:AM14"/>
    <mergeCell ref="AN14:AO14"/>
    <mergeCell ref="BR14:BS14"/>
    <mergeCell ref="BT14:BU14"/>
    <mergeCell ref="BV14:BW14"/>
    <mergeCell ref="BX14:BY14"/>
    <mergeCell ref="BB14:BC14"/>
    <mergeCell ref="BD14:BE14"/>
    <mergeCell ref="BF14:BG14"/>
    <mergeCell ref="BH14:BI14"/>
    <mergeCell ref="BJ14:BK14"/>
    <mergeCell ref="BL14:BM14"/>
    <mergeCell ref="EN14:EO14"/>
    <mergeCell ref="B15:C15"/>
    <mergeCell ref="D15:E15"/>
    <mergeCell ref="F15:G15"/>
    <mergeCell ref="H15:I15"/>
    <mergeCell ref="J15:K15"/>
    <mergeCell ref="L15:M15"/>
    <mergeCell ref="DV14:DW14"/>
    <mergeCell ref="DX14:DY14"/>
    <mergeCell ref="DZ14:EA14"/>
    <mergeCell ref="EB14:EC14"/>
    <mergeCell ref="ED14:EE14"/>
    <mergeCell ref="EF14:EG14"/>
    <mergeCell ref="DJ14:DK14"/>
    <mergeCell ref="DL14:DM14"/>
    <mergeCell ref="DN14:DO14"/>
    <mergeCell ref="DP14:DQ14"/>
    <mergeCell ref="DR14:DS14"/>
    <mergeCell ref="DT14:DU14"/>
    <mergeCell ref="CX14:CY14"/>
    <mergeCell ref="CZ14:DA14"/>
    <mergeCell ref="DB14:DC14"/>
    <mergeCell ref="DD14:DE14"/>
    <mergeCell ref="DF14:DG14"/>
    <mergeCell ref="N15:O15"/>
    <mergeCell ref="P15:Q15"/>
    <mergeCell ref="R15:S15"/>
    <mergeCell ref="T15:U15"/>
    <mergeCell ref="V15:W15"/>
    <mergeCell ref="X15:Y15"/>
    <mergeCell ref="EH14:EI14"/>
    <mergeCell ref="EJ14:EK14"/>
    <mergeCell ref="EL14:EM14"/>
    <mergeCell ref="DH14:DI14"/>
    <mergeCell ref="CL14:CM14"/>
    <mergeCell ref="CN14:CO14"/>
    <mergeCell ref="CP14:CQ14"/>
    <mergeCell ref="CR14:CS14"/>
    <mergeCell ref="CT14:CU14"/>
    <mergeCell ref="CV14:CW14"/>
    <mergeCell ref="BZ14:CA14"/>
    <mergeCell ref="CB14:CC14"/>
    <mergeCell ref="CD14:CE14"/>
    <mergeCell ref="CF14:CG14"/>
    <mergeCell ref="CH14:CI14"/>
    <mergeCell ref="CJ14:CK14"/>
    <mergeCell ref="BN14:BO14"/>
    <mergeCell ref="BP14:BQ14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BJ15:BK15"/>
    <mergeCell ref="BL15:BM15"/>
    <mergeCell ref="BN15:BO15"/>
    <mergeCell ref="BP15:BQ15"/>
    <mergeCell ref="BR15:BS15"/>
    <mergeCell ref="BT15:BU15"/>
    <mergeCell ref="AX15:AY15"/>
    <mergeCell ref="AZ15:BA15"/>
    <mergeCell ref="BB15:BC15"/>
    <mergeCell ref="BD15:BE15"/>
    <mergeCell ref="BF15:BG15"/>
    <mergeCell ref="BH15:BI15"/>
    <mergeCell ref="CH15:CI15"/>
    <mergeCell ref="CJ15:CK15"/>
    <mergeCell ref="CL15:CM15"/>
    <mergeCell ref="CN15:CO15"/>
    <mergeCell ref="CP15:CQ15"/>
    <mergeCell ref="CR15:CS15"/>
    <mergeCell ref="BV15:BW15"/>
    <mergeCell ref="BX15:BY15"/>
    <mergeCell ref="BZ15:CA15"/>
    <mergeCell ref="CB15:CC15"/>
    <mergeCell ref="CD15:CE15"/>
    <mergeCell ref="CF15:CG15"/>
    <mergeCell ref="DF15:DG15"/>
    <mergeCell ref="DH15:DI15"/>
    <mergeCell ref="DJ15:DK15"/>
    <mergeCell ref="DL15:DM15"/>
    <mergeCell ref="DN15:DO15"/>
    <mergeCell ref="DP15:DQ15"/>
    <mergeCell ref="CT15:CU15"/>
    <mergeCell ref="CV15:CW15"/>
    <mergeCell ref="CX15:CY15"/>
    <mergeCell ref="CZ15:DA15"/>
    <mergeCell ref="DB15:DC15"/>
    <mergeCell ref="DD15:DE15"/>
    <mergeCell ref="ED15:EE15"/>
    <mergeCell ref="EF15:EG15"/>
    <mergeCell ref="EH15:EI15"/>
    <mergeCell ref="EJ15:EK15"/>
    <mergeCell ref="EL15:EM15"/>
    <mergeCell ref="EN15:EO15"/>
    <mergeCell ref="DR15:DS15"/>
    <mergeCell ref="DT15:DU15"/>
    <mergeCell ref="DV15:DW15"/>
    <mergeCell ref="DX15:DY15"/>
    <mergeCell ref="DZ15:EA15"/>
    <mergeCell ref="EB15:EC15"/>
    <mergeCell ref="N16:O16"/>
    <mergeCell ref="P16:Q16"/>
    <mergeCell ref="R16:S16"/>
    <mergeCell ref="T16:U16"/>
    <mergeCell ref="V16:W16"/>
    <mergeCell ref="X16:Y16"/>
    <mergeCell ref="B16:C16"/>
    <mergeCell ref="D16:E16"/>
    <mergeCell ref="F16:G16"/>
    <mergeCell ref="H16:I16"/>
    <mergeCell ref="J16:K16"/>
    <mergeCell ref="L16:M16"/>
    <mergeCell ref="AL16:AM16"/>
    <mergeCell ref="AN16:AO16"/>
    <mergeCell ref="AP16:AQ16"/>
    <mergeCell ref="AR16:AS16"/>
    <mergeCell ref="AT16:AU16"/>
    <mergeCell ref="AV16:AW16"/>
    <mergeCell ref="Z16:AA16"/>
    <mergeCell ref="AB16:AC16"/>
    <mergeCell ref="AD16:AE16"/>
    <mergeCell ref="AF16:AG16"/>
    <mergeCell ref="AH16:AI16"/>
    <mergeCell ref="AJ16:AK16"/>
    <mergeCell ref="BJ16:BK16"/>
    <mergeCell ref="BL16:BM16"/>
    <mergeCell ref="BN16:BO16"/>
    <mergeCell ref="BP16:BQ16"/>
    <mergeCell ref="BR16:BS16"/>
    <mergeCell ref="BT16:BU16"/>
    <mergeCell ref="AX16:AY16"/>
    <mergeCell ref="AZ16:BA16"/>
    <mergeCell ref="BB16:BC16"/>
    <mergeCell ref="BD16:BE16"/>
    <mergeCell ref="BF16:BG16"/>
    <mergeCell ref="BH16:BI16"/>
    <mergeCell ref="CH16:CI16"/>
    <mergeCell ref="CJ16:CK16"/>
    <mergeCell ref="CL16:CM16"/>
    <mergeCell ref="CN16:CO16"/>
    <mergeCell ref="CP16:CQ16"/>
    <mergeCell ref="CR16:CS16"/>
    <mergeCell ref="BV16:BW16"/>
    <mergeCell ref="BX16:BY16"/>
    <mergeCell ref="BZ16:CA16"/>
    <mergeCell ref="CB16:CC16"/>
    <mergeCell ref="CD16:CE16"/>
    <mergeCell ref="CF16:CG16"/>
    <mergeCell ref="DF16:DG16"/>
    <mergeCell ref="DH16:DI16"/>
    <mergeCell ref="DJ16:DK16"/>
    <mergeCell ref="DL16:DM16"/>
    <mergeCell ref="DN16:DO16"/>
    <mergeCell ref="DP16:DQ16"/>
    <mergeCell ref="CT16:CU16"/>
    <mergeCell ref="CV16:CW16"/>
    <mergeCell ref="CX16:CY16"/>
    <mergeCell ref="CZ16:DA16"/>
    <mergeCell ref="DB16:DC16"/>
    <mergeCell ref="DD16:DE16"/>
    <mergeCell ref="ED16:EE16"/>
    <mergeCell ref="EF16:EG16"/>
    <mergeCell ref="EH16:EI16"/>
    <mergeCell ref="EJ16:EK16"/>
    <mergeCell ref="EL16:EM16"/>
    <mergeCell ref="EN16:EO16"/>
    <mergeCell ref="DR16:DS16"/>
    <mergeCell ref="DT16:DU16"/>
    <mergeCell ref="DV16:DW16"/>
    <mergeCell ref="DX16:DY16"/>
    <mergeCell ref="DZ16:EA16"/>
    <mergeCell ref="EB16:EC16"/>
    <mergeCell ref="T17:V17"/>
    <mergeCell ref="W17:Y17"/>
    <mergeCell ref="Z17:AB17"/>
    <mergeCell ref="AC17:AE17"/>
    <mergeCell ref="AF17:AH17"/>
    <mergeCell ref="AI17:AK17"/>
    <mergeCell ref="B17:D17"/>
    <mergeCell ref="E17:G17"/>
    <mergeCell ref="H17:J17"/>
    <mergeCell ref="K17:M17"/>
    <mergeCell ref="N17:P17"/>
    <mergeCell ref="Q17:S17"/>
    <mergeCell ref="BD17:BF17"/>
    <mergeCell ref="BG17:BI17"/>
    <mergeCell ref="BJ17:BL17"/>
    <mergeCell ref="BM17:BO17"/>
    <mergeCell ref="BP17:BR17"/>
    <mergeCell ref="BS17:BU17"/>
    <mergeCell ref="AL17:AN17"/>
    <mergeCell ref="AO17:AQ17"/>
    <mergeCell ref="AR17:AT17"/>
    <mergeCell ref="AU17:AW17"/>
    <mergeCell ref="AX17:AZ17"/>
    <mergeCell ref="BA17:BC17"/>
    <mergeCell ref="CN17:CP17"/>
    <mergeCell ref="CQ17:CS17"/>
    <mergeCell ref="CT17:CV17"/>
    <mergeCell ref="CW17:CY17"/>
    <mergeCell ref="CZ17:DB17"/>
    <mergeCell ref="DC17:DE17"/>
    <mergeCell ref="BV17:BX17"/>
    <mergeCell ref="BY17:CA17"/>
    <mergeCell ref="CB17:CD17"/>
    <mergeCell ref="CE17:CG17"/>
    <mergeCell ref="CH17:CJ17"/>
    <mergeCell ref="CK17:CM17"/>
    <mergeCell ref="DX17:DZ17"/>
    <mergeCell ref="EA17:EC17"/>
    <mergeCell ref="ED17:EF17"/>
    <mergeCell ref="EG17:EI17"/>
    <mergeCell ref="EJ17:EL17"/>
    <mergeCell ref="EM17:EO17"/>
    <mergeCell ref="DF17:DH17"/>
    <mergeCell ref="DI17:DK17"/>
    <mergeCell ref="DL17:DN17"/>
    <mergeCell ref="DO17:DQ17"/>
    <mergeCell ref="DR17:DT17"/>
    <mergeCell ref="DU17:DW17"/>
    <mergeCell ref="AL18:AQ18"/>
    <mergeCell ref="AR18:AW18"/>
    <mergeCell ref="AX18:BC18"/>
    <mergeCell ref="BD18:BI18"/>
    <mergeCell ref="BJ18:BO18"/>
    <mergeCell ref="BP18:BU18"/>
    <mergeCell ref="B18:G18"/>
    <mergeCell ref="H18:M18"/>
    <mergeCell ref="N18:S18"/>
    <mergeCell ref="T18:Y18"/>
    <mergeCell ref="Z18:AE18"/>
    <mergeCell ref="AF18:AK18"/>
    <mergeCell ref="DF18:DK18"/>
    <mergeCell ref="DL18:DQ18"/>
    <mergeCell ref="DR18:DW18"/>
    <mergeCell ref="DX18:EC18"/>
    <mergeCell ref="ED18:EI18"/>
    <mergeCell ref="EJ18:EO18"/>
    <mergeCell ref="BV18:CA18"/>
    <mergeCell ref="CB18:CG18"/>
    <mergeCell ref="CH18:CM18"/>
    <mergeCell ref="CN18:CS18"/>
    <mergeCell ref="CT18:CY18"/>
    <mergeCell ref="CZ18:DE18"/>
    <mergeCell ref="AL19:AQ19"/>
    <mergeCell ref="AR19:AW19"/>
    <mergeCell ref="AX19:BC19"/>
    <mergeCell ref="BD19:BI19"/>
    <mergeCell ref="BJ19:BO19"/>
    <mergeCell ref="BP19:BU19"/>
    <mergeCell ref="B19:G19"/>
    <mergeCell ref="H19:M19"/>
    <mergeCell ref="N19:S19"/>
    <mergeCell ref="T19:Y19"/>
    <mergeCell ref="Z19:AE19"/>
    <mergeCell ref="AF19:AK19"/>
    <mergeCell ref="DF19:DK19"/>
    <mergeCell ref="DL19:DQ19"/>
    <mergeCell ref="DR19:DW19"/>
    <mergeCell ref="DX19:EC19"/>
    <mergeCell ref="ED19:EI19"/>
    <mergeCell ref="EJ19:EO19"/>
    <mergeCell ref="BV19:CA19"/>
    <mergeCell ref="CB19:CG19"/>
    <mergeCell ref="CH19:CM19"/>
    <mergeCell ref="CN19:CS19"/>
    <mergeCell ref="CT19:CY19"/>
    <mergeCell ref="CZ19:DE19"/>
    <mergeCell ref="AL20:AQ20"/>
    <mergeCell ref="AR20:AW20"/>
    <mergeCell ref="AX20:BC20"/>
    <mergeCell ref="BD20:BI20"/>
    <mergeCell ref="BJ20:BO20"/>
    <mergeCell ref="BP20:BU20"/>
    <mergeCell ref="B20:G20"/>
    <mergeCell ref="H20:M20"/>
    <mergeCell ref="N20:S20"/>
    <mergeCell ref="T20:Y20"/>
    <mergeCell ref="Z20:AE20"/>
    <mergeCell ref="AF20:AK20"/>
    <mergeCell ref="DF20:DK20"/>
    <mergeCell ref="DL20:DQ20"/>
    <mergeCell ref="DR20:DW20"/>
    <mergeCell ref="DX20:EC20"/>
    <mergeCell ref="ED20:EI20"/>
    <mergeCell ref="EJ20:EO20"/>
    <mergeCell ref="BV20:CA20"/>
    <mergeCell ref="CB20:CG20"/>
    <mergeCell ref="CH20:CM20"/>
    <mergeCell ref="CN20:CS20"/>
    <mergeCell ref="CT20:CY20"/>
    <mergeCell ref="CZ20:DE20"/>
  </mergeCells>
  <phoneticPr fontId="1" type="noConversion"/>
  <printOptions horizontalCentered="1" verticalCentered="1"/>
  <pageMargins left="0" right="0" top="0" bottom="0" header="0" footer="0"/>
  <pageSetup paperSize="9" scale="90" orientation="landscape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13寸天线盖版</vt:lpstr>
      <vt:lpstr>14寸天线盖版</vt:lpstr>
      <vt:lpstr>14寸一体版</vt:lpstr>
      <vt:lpstr>13寸一体版</vt:lpstr>
      <vt:lpstr>14寸下盖</vt:lpstr>
      <vt:lpstr>13寸下盖</vt:lpstr>
      <vt:lpstr>'13寸天线盖版'!Print_Area</vt:lpstr>
      <vt:lpstr>'13寸下盖'!Print_Area</vt:lpstr>
      <vt:lpstr>'13寸一体版'!Print_Area</vt:lpstr>
      <vt:lpstr>'14寸天线盖版'!Print_Area</vt:lpstr>
      <vt:lpstr>'14寸下盖'!Print_Area</vt:lpstr>
      <vt:lpstr>'14寸一体版'!Print_Area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2019-02-28T01:13:02Z</dcterms:modified>
</cp:coreProperties>
</file>