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uff\Documents\projects\RWorkflow\Skagit-River-Steelhead-Forecast\data\"/>
    </mc:Choice>
  </mc:AlternateContent>
  <xr:revisionPtr revIDLastSave="0" documentId="13_ncr:1_{38DA2C8D-3BAF-4A79-AD5D-C4A37D939012}" xr6:coauthVersionLast="36" xr6:coauthVersionMax="36" xr10:uidLastSave="{00000000-0000-0000-0000-000000000000}"/>
  <bookViews>
    <workbookView xWindow="768" yWindow="768" windowWidth="20172" windowHeight="11208" xr2:uid="{F4B9C58D-4981-441F-B3FF-D6EDECA93B6D}"/>
  </bookViews>
  <sheets>
    <sheet name="WildAgeByBrood" sheetId="1" r:id="rId1"/>
  </sheets>
  <externalReferences>
    <externalReference r:id="rId2"/>
  </externalReferences>
  <definedNames>
    <definedName name="Age2Percent">[1]AltForecast!$U$45</definedName>
    <definedName name="Age3Percent">[1]AltForecast!$V$45</definedName>
    <definedName name="Age4Percent">[1]AltForecast!$W$45</definedName>
    <definedName name="Age5Percent">[1]AltForecast!$X$45</definedName>
    <definedName name="Age6Percent">[1]AltForecast!$Y$45</definedName>
    <definedName name="Age7Percent">[1]AltForecast!$Z$45</definedName>
    <definedName name="Age8Percent">[1]AltForecast!$AA$45</definedName>
    <definedName name="ATYPE">WildAgeByBrood!#REF!</definedName>
    <definedName name="MorA">WildAgeByBrood!#REF!</definedName>
    <definedName name="RAlpha">[1]AltForecast!$B$48</definedName>
    <definedName name="RBeta">[1]AltForecast!$B$49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4" i="1" l="1"/>
  <c r="E154" i="1"/>
  <c r="F154" i="1"/>
  <c r="G154" i="1"/>
  <c r="H154" i="1"/>
  <c r="I154" i="1"/>
  <c r="J154" i="1"/>
  <c r="K154" i="1"/>
  <c r="D110" i="1"/>
  <c r="E110" i="1"/>
  <c r="F110" i="1"/>
  <c r="G110" i="1"/>
  <c r="H110" i="1"/>
  <c r="I110" i="1"/>
  <c r="J110" i="1"/>
  <c r="K110" i="1"/>
  <c r="D111" i="1"/>
  <c r="E111" i="1"/>
  <c r="F111" i="1"/>
  <c r="G111" i="1"/>
  <c r="H111" i="1"/>
  <c r="I111" i="1"/>
  <c r="J111" i="1"/>
  <c r="K111" i="1"/>
  <c r="D112" i="1"/>
  <c r="E112" i="1"/>
  <c r="F112" i="1"/>
  <c r="G112" i="1"/>
  <c r="H112" i="1"/>
  <c r="I112" i="1"/>
  <c r="J112" i="1"/>
  <c r="K112" i="1"/>
  <c r="D113" i="1"/>
  <c r="E113" i="1"/>
  <c r="F113" i="1"/>
  <c r="G113" i="1"/>
  <c r="H113" i="1"/>
  <c r="I113" i="1"/>
  <c r="J113" i="1"/>
  <c r="K113" i="1"/>
  <c r="D114" i="1"/>
  <c r="E114" i="1"/>
  <c r="F114" i="1"/>
  <c r="G114" i="1"/>
  <c r="H114" i="1"/>
  <c r="I114" i="1"/>
  <c r="J114" i="1"/>
  <c r="K114" i="1"/>
  <c r="D115" i="1"/>
  <c r="E115" i="1"/>
  <c r="F115" i="1"/>
  <c r="G115" i="1"/>
  <c r="H115" i="1"/>
  <c r="I115" i="1"/>
  <c r="J115" i="1"/>
  <c r="K115" i="1"/>
  <c r="D116" i="1"/>
  <c r="E116" i="1"/>
  <c r="F116" i="1"/>
  <c r="G116" i="1"/>
  <c r="H116" i="1"/>
  <c r="I116" i="1"/>
  <c r="J116" i="1"/>
  <c r="K116" i="1"/>
  <c r="D117" i="1"/>
  <c r="E117" i="1"/>
  <c r="F117" i="1"/>
  <c r="G117" i="1"/>
  <c r="H117" i="1"/>
  <c r="I117" i="1"/>
  <c r="J117" i="1"/>
  <c r="K117" i="1"/>
  <c r="D118" i="1"/>
  <c r="E118" i="1"/>
  <c r="F118" i="1"/>
  <c r="G118" i="1"/>
  <c r="H118" i="1"/>
  <c r="I118" i="1"/>
  <c r="J118" i="1"/>
  <c r="K118" i="1"/>
  <c r="D119" i="1"/>
  <c r="E119" i="1"/>
  <c r="F119" i="1"/>
  <c r="G119" i="1"/>
  <c r="H119" i="1"/>
  <c r="I119" i="1"/>
  <c r="J119" i="1"/>
  <c r="K119" i="1"/>
  <c r="D120" i="1"/>
  <c r="E120" i="1"/>
  <c r="F120" i="1"/>
  <c r="G120" i="1"/>
  <c r="H120" i="1"/>
  <c r="I120" i="1"/>
  <c r="J120" i="1"/>
  <c r="K120" i="1"/>
  <c r="D121" i="1"/>
  <c r="E121" i="1"/>
  <c r="F121" i="1"/>
  <c r="G121" i="1"/>
  <c r="H121" i="1"/>
  <c r="I121" i="1"/>
  <c r="J121" i="1"/>
  <c r="K121" i="1"/>
  <c r="D122" i="1"/>
  <c r="E122" i="1"/>
  <c r="F122" i="1"/>
  <c r="G122" i="1"/>
  <c r="H122" i="1"/>
  <c r="I122" i="1"/>
  <c r="J122" i="1"/>
  <c r="K122" i="1"/>
  <c r="D123" i="1"/>
  <c r="E123" i="1"/>
  <c r="F123" i="1"/>
  <c r="G123" i="1"/>
  <c r="H123" i="1"/>
  <c r="I123" i="1"/>
  <c r="J123" i="1"/>
  <c r="K123" i="1"/>
  <c r="D124" i="1"/>
  <c r="E124" i="1"/>
  <c r="F124" i="1"/>
  <c r="G124" i="1"/>
  <c r="H124" i="1"/>
  <c r="I124" i="1"/>
  <c r="J124" i="1"/>
  <c r="K124" i="1"/>
  <c r="D125" i="1"/>
  <c r="E125" i="1"/>
  <c r="F125" i="1"/>
  <c r="G125" i="1"/>
  <c r="H125" i="1"/>
  <c r="I125" i="1"/>
  <c r="J125" i="1"/>
  <c r="K125" i="1"/>
  <c r="D126" i="1"/>
  <c r="E126" i="1"/>
  <c r="F126" i="1"/>
  <c r="G126" i="1"/>
  <c r="H126" i="1"/>
  <c r="I126" i="1"/>
  <c r="J126" i="1"/>
  <c r="K126" i="1"/>
  <c r="D127" i="1"/>
  <c r="E127" i="1"/>
  <c r="F127" i="1"/>
  <c r="G127" i="1"/>
  <c r="H127" i="1"/>
  <c r="I127" i="1"/>
  <c r="J127" i="1"/>
  <c r="K127" i="1"/>
  <c r="D128" i="1"/>
  <c r="E128" i="1"/>
  <c r="F128" i="1"/>
  <c r="G128" i="1"/>
  <c r="H128" i="1"/>
  <c r="I128" i="1"/>
  <c r="J128" i="1"/>
  <c r="K128" i="1"/>
  <c r="D129" i="1"/>
  <c r="E129" i="1"/>
  <c r="F129" i="1"/>
  <c r="G129" i="1"/>
  <c r="H129" i="1"/>
  <c r="I129" i="1"/>
  <c r="J129" i="1"/>
  <c r="K129" i="1"/>
  <c r="D130" i="1"/>
  <c r="E130" i="1"/>
  <c r="F130" i="1"/>
  <c r="G130" i="1"/>
  <c r="H130" i="1"/>
  <c r="I130" i="1"/>
  <c r="J130" i="1"/>
  <c r="K130" i="1"/>
  <c r="D131" i="1"/>
  <c r="E131" i="1"/>
  <c r="F131" i="1"/>
  <c r="G131" i="1"/>
  <c r="H131" i="1"/>
  <c r="I131" i="1"/>
  <c r="J131" i="1"/>
  <c r="K131" i="1"/>
  <c r="D132" i="1"/>
  <c r="E132" i="1"/>
  <c r="F132" i="1"/>
  <c r="G132" i="1"/>
  <c r="H132" i="1"/>
  <c r="I132" i="1"/>
  <c r="J132" i="1"/>
  <c r="K132" i="1"/>
  <c r="D133" i="1"/>
  <c r="E133" i="1"/>
  <c r="F133" i="1"/>
  <c r="G133" i="1"/>
  <c r="H133" i="1"/>
  <c r="I133" i="1"/>
  <c r="J133" i="1"/>
  <c r="K133" i="1"/>
  <c r="D134" i="1"/>
  <c r="E134" i="1"/>
  <c r="F134" i="1"/>
  <c r="G134" i="1"/>
  <c r="H134" i="1"/>
  <c r="I134" i="1"/>
  <c r="J134" i="1"/>
  <c r="K134" i="1"/>
  <c r="D135" i="1"/>
  <c r="E135" i="1"/>
  <c r="F135" i="1"/>
  <c r="G135" i="1"/>
  <c r="H135" i="1"/>
  <c r="I135" i="1"/>
  <c r="J135" i="1"/>
  <c r="K135" i="1"/>
  <c r="D136" i="1"/>
  <c r="E136" i="1"/>
  <c r="F136" i="1"/>
  <c r="G136" i="1"/>
  <c r="H136" i="1"/>
  <c r="I136" i="1"/>
  <c r="J136" i="1"/>
  <c r="K136" i="1"/>
  <c r="D137" i="1"/>
  <c r="E137" i="1"/>
  <c r="F137" i="1"/>
  <c r="G137" i="1"/>
  <c r="H137" i="1"/>
  <c r="I137" i="1"/>
  <c r="J137" i="1"/>
  <c r="K137" i="1"/>
  <c r="D138" i="1"/>
  <c r="E138" i="1"/>
  <c r="F138" i="1"/>
  <c r="G138" i="1"/>
  <c r="H138" i="1"/>
  <c r="I138" i="1"/>
  <c r="J138" i="1"/>
  <c r="K138" i="1"/>
  <c r="D139" i="1"/>
  <c r="E139" i="1"/>
  <c r="F139" i="1"/>
  <c r="G139" i="1"/>
  <c r="H139" i="1"/>
  <c r="I139" i="1"/>
  <c r="J139" i="1"/>
  <c r="K139" i="1"/>
  <c r="D140" i="1"/>
  <c r="E140" i="1"/>
  <c r="F140" i="1"/>
  <c r="G140" i="1"/>
  <c r="H140" i="1"/>
  <c r="I140" i="1"/>
  <c r="J140" i="1"/>
  <c r="K140" i="1"/>
  <c r="D141" i="1"/>
  <c r="E141" i="1"/>
  <c r="F141" i="1"/>
  <c r="G141" i="1"/>
  <c r="H141" i="1"/>
  <c r="I141" i="1"/>
  <c r="J141" i="1"/>
  <c r="K141" i="1"/>
  <c r="D142" i="1"/>
  <c r="E142" i="1"/>
  <c r="F142" i="1"/>
  <c r="G142" i="1"/>
  <c r="H142" i="1"/>
  <c r="I142" i="1"/>
  <c r="J142" i="1"/>
  <c r="K142" i="1"/>
  <c r="D143" i="1"/>
  <c r="E143" i="1"/>
  <c r="F143" i="1"/>
  <c r="G143" i="1"/>
  <c r="H143" i="1"/>
  <c r="I143" i="1"/>
  <c r="J143" i="1"/>
  <c r="K143" i="1"/>
  <c r="D144" i="1"/>
  <c r="E144" i="1"/>
  <c r="F144" i="1"/>
  <c r="G144" i="1"/>
  <c r="H144" i="1"/>
  <c r="I144" i="1"/>
  <c r="J144" i="1"/>
  <c r="K144" i="1"/>
  <c r="D145" i="1"/>
  <c r="E145" i="1"/>
  <c r="F145" i="1"/>
  <c r="G145" i="1"/>
  <c r="H145" i="1"/>
  <c r="I145" i="1"/>
  <c r="J145" i="1"/>
  <c r="K145" i="1"/>
  <c r="D146" i="1"/>
  <c r="E146" i="1"/>
  <c r="F146" i="1"/>
  <c r="G146" i="1"/>
  <c r="H146" i="1"/>
  <c r="I146" i="1"/>
  <c r="J146" i="1"/>
  <c r="K146" i="1"/>
  <c r="D147" i="1"/>
  <c r="E147" i="1"/>
  <c r="F147" i="1"/>
  <c r="G147" i="1"/>
  <c r="H147" i="1"/>
  <c r="I147" i="1"/>
  <c r="J147" i="1"/>
  <c r="K147" i="1"/>
  <c r="D148" i="1"/>
  <c r="E148" i="1"/>
  <c r="F148" i="1"/>
  <c r="G148" i="1"/>
  <c r="H148" i="1"/>
  <c r="I148" i="1"/>
  <c r="J148" i="1"/>
  <c r="K148" i="1"/>
  <c r="D149" i="1"/>
  <c r="E149" i="1"/>
  <c r="F149" i="1"/>
  <c r="G149" i="1"/>
  <c r="H149" i="1"/>
  <c r="I149" i="1"/>
  <c r="J149" i="1"/>
  <c r="K149" i="1"/>
  <c r="D150" i="1"/>
  <c r="E150" i="1"/>
  <c r="F150" i="1"/>
  <c r="G150" i="1"/>
  <c r="H150" i="1"/>
  <c r="I150" i="1"/>
  <c r="J150" i="1"/>
  <c r="K150" i="1"/>
  <c r="D151" i="1"/>
  <c r="E151" i="1"/>
  <c r="F151" i="1"/>
  <c r="G151" i="1"/>
  <c r="H151" i="1"/>
  <c r="I151" i="1"/>
  <c r="J151" i="1"/>
  <c r="K151" i="1"/>
  <c r="D152" i="1"/>
  <c r="E152" i="1"/>
  <c r="F152" i="1"/>
  <c r="G152" i="1"/>
  <c r="H152" i="1"/>
  <c r="I152" i="1"/>
  <c r="J152" i="1"/>
  <c r="K152" i="1"/>
  <c r="D153" i="1"/>
  <c r="E153" i="1"/>
  <c r="F153" i="1"/>
  <c r="G153" i="1"/>
  <c r="H153" i="1"/>
  <c r="I153" i="1"/>
  <c r="J153" i="1"/>
  <c r="K153" i="1"/>
  <c r="K109" i="1"/>
  <c r="J109" i="1"/>
  <c r="I109" i="1"/>
  <c r="H109" i="1"/>
  <c r="G109" i="1"/>
  <c r="F109" i="1"/>
  <c r="E109" i="1"/>
  <c r="D109" i="1"/>
  <c r="C106" i="1" l="1"/>
  <c r="D106" i="1" l="1"/>
  <c r="E106" i="1"/>
  <c r="F106" i="1"/>
  <c r="BH106" i="1" s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BJ106" i="1" l="1"/>
  <c r="BG106" i="1"/>
  <c r="BF106" i="1"/>
  <c r="CX106" i="1" s="1"/>
  <c r="BI106" i="1"/>
  <c r="BK50" i="1"/>
  <c r="BF51" i="1"/>
  <c r="BG51" i="1"/>
  <c r="CC51" i="1" s="1"/>
  <c r="BH51" i="1"/>
  <c r="BI51" i="1"/>
  <c r="BJ51" i="1"/>
  <c r="BK51" i="1"/>
  <c r="BG105" i="1"/>
  <c r="BH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BI105" i="1" s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C105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D52" i="1"/>
  <c r="DO14" i="1"/>
  <c r="DO15" i="1"/>
  <c r="DO16" i="1"/>
  <c r="DO17" i="1"/>
  <c r="DO18" i="1"/>
  <c r="DO19" i="1"/>
  <c r="DO20" i="1"/>
  <c r="DO21" i="1"/>
  <c r="DO22" i="1"/>
  <c r="DO23" i="1"/>
  <c r="DO26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DK14" i="1"/>
  <c r="DK15" i="1"/>
  <c r="DK16" i="1"/>
  <c r="DK17" i="1"/>
  <c r="DK18" i="1"/>
  <c r="DK19" i="1"/>
  <c r="DK20" i="1"/>
  <c r="DK21" i="1"/>
  <c r="DK22" i="1"/>
  <c r="DK23" i="1"/>
  <c r="DK26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106" i="1" l="1"/>
  <c r="BW106" i="1"/>
  <c r="CM106" i="1"/>
  <c r="BX106" i="1"/>
  <c r="CY106" i="1"/>
  <c r="CI106" i="1"/>
  <c r="BS106" i="1"/>
  <c r="CN106" i="1"/>
  <c r="CP106" i="1"/>
  <c r="CF106" i="1"/>
  <c r="BO106" i="1"/>
  <c r="CQ106" i="1"/>
  <c r="CV106" i="1"/>
  <c r="CD106" i="1"/>
  <c r="CO106" i="1"/>
  <c r="BZ106" i="1"/>
  <c r="CC106" i="1"/>
  <c r="CU106" i="1"/>
  <c r="BN106" i="1"/>
  <c r="CA106" i="1"/>
  <c r="BP106" i="1"/>
  <c r="CB106" i="1"/>
  <c r="BQ106" i="1"/>
  <c r="BY106" i="1"/>
  <c r="CT106" i="1"/>
  <c r="CE106" i="1"/>
  <c r="BU106" i="1"/>
  <c r="CR106" i="1"/>
  <c r="CG106" i="1"/>
  <c r="CK106" i="1"/>
  <c r="CS106" i="1"/>
  <c r="CW106" i="1"/>
  <c r="DA106" i="1"/>
  <c r="CZ106" i="1"/>
  <c r="BR106" i="1"/>
  <c r="BV106" i="1"/>
  <c r="CJ106" i="1"/>
  <c r="CH106" i="1"/>
  <c r="CL106" i="1"/>
  <c r="BT106" i="1"/>
  <c r="CQ51" i="1"/>
  <c r="DF51" i="1"/>
  <c r="DE51" i="1"/>
  <c r="CP51" i="1"/>
  <c r="CO51" i="1"/>
  <c r="CB51" i="1"/>
  <c r="CA51" i="1"/>
  <c r="BZ51" i="1"/>
  <c r="BY51" i="1"/>
  <c r="DH51" i="1"/>
  <c r="DG51" i="1"/>
  <c r="CR51" i="1"/>
  <c r="DD51" i="1"/>
  <c r="CN51" i="1"/>
  <c r="CM51" i="1"/>
  <c r="CZ51" i="1"/>
  <c r="CJ51" i="1"/>
  <c r="BT51" i="1"/>
  <c r="BX51" i="1"/>
  <c r="DB51" i="1"/>
  <c r="CL51" i="1"/>
  <c r="BV51" i="1"/>
  <c r="BL51" i="1"/>
  <c r="BL54" i="1" s="1"/>
  <c r="DA51" i="1"/>
  <c r="CK51" i="1"/>
  <c r="BU51" i="1"/>
  <c r="DO51" i="1"/>
  <c r="CY51" i="1"/>
  <c r="CI51" i="1"/>
  <c r="BS51" i="1"/>
  <c r="DN51" i="1"/>
  <c r="CX51" i="1"/>
  <c r="CH51" i="1"/>
  <c r="BR51" i="1"/>
  <c r="DM51" i="1"/>
  <c r="CW51" i="1"/>
  <c r="CG51" i="1"/>
  <c r="BQ51" i="1"/>
  <c r="DL51" i="1"/>
  <c r="CV51" i="1"/>
  <c r="CF51" i="1"/>
  <c r="BP51" i="1"/>
  <c r="DK51" i="1"/>
  <c r="CU51" i="1"/>
  <c r="CE51" i="1"/>
  <c r="BO51" i="1"/>
  <c r="DJ51" i="1"/>
  <c r="CT51" i="1"/>
  <c r="CD51" i="1"/>
  <c r="BN51" i="1"/>
  <c r="DC51" i="1"/>
  <c r="BW51" i="1"/>
  <c r="DI51" i="1"/>
  <c r="CS51" i="1"/>
  <c r="BJ105" i="1"/>
  <c r="BF105" i="1"/>
  <c r="BN105" i="1" s="1"/>
  <c r="BK105" i="1"/>
  <c r="DB106" i="1" l="1"/>
  <c r="DC106" i="1"/>
  <c r="DG106" i="1"/>
  <c r="DD106" i="1"/>
  <c r="DE106" i="1"/>
  <c r="DQ51" i="1"/>
  <c r="DS51" i="1"/>
  <c r="DR51" i="1"/>
  <c r="DP51" i="1"/>
  <c r="DV51" i="1" s="1"/>
  <c r="CC105" i="1"/>
  <c r="CG105" i="1"/>
  <c r="CK105" i="1"/>
  <c r="CO105" i="1"/>
  <c r="BR105" i="1"/>
  <c r="CR105" i="1"/>
  <c r="CW105" i="1"/>
  <c r="DA105" i="1"/>
  <c r="BO105" i="1"/>
  <c r="CH105" i="1"/>
  <c r="CJ105" i="1"/>
  <c r="BY105" i="1"/>
  <c r="CN105" i="1"/>
  <c r="CV105" i="1"/>
  <c r="CA105" i="1"/>
  <c r="CQ105" i="1"/>
  <c r="CB105" i="1"/>
  <c r="CS105" i="1"/>
  <c r="BV105" i="1"/>
  <c r="BS105" i="1"/>
  <c r="BZ105" i="1"/>
  <c r="CI105" i="1"/>
  <c r="CD105" i="1"/>
  <c r="CY105" i="1"/>
  <c r="BW105" i="1"/>
  <c r="CL105" i="1"/>
  <c r="CE105" i="1"/>
  <c r="CP105" i="1"/>
  <c r="CM105" i="1"/>
  <c r="CT105" i="1"/>
  <c r="CU105" i="1"/>
  <c r="CZ105" i="1"/>
  <c r="CX105" i="1"/>
  <c r="BP105" i="1"/>
  <c r="BT105" i="1"/>
  <c r="BQ105" i="1"/>
  <c r="BX105" i="1"/>
  <c r="BU105" i="1"/>
  <c r="CF105" i="1"/>
  <c r="DF106" i="1" l="1"/>
  <c r="DJ106" i="1" s="1"/>
  <c r="DL106" i="1"/>
  <c r="DH106" i="1"/>
  <c r="DT51" i="1"/>
  <c r="DU51" i="1"/>
  <c r="DD105" i="1"/>
  <c r="DB105" i="1"/>
  <c r="DE105" i="1"/>
  <c r="DG105" i="1"/>
  <c r="DC105" i="1"/>
  <c r="DI106" i="1" l="1"/>
  <c r="DF105" i="1"/>
  <c r="DI105" i="1" s="1"/>
  <c r="C104" i="1"/>
  <c r="D104" i="1"/>
  <c r="E104" i="1"/>
  <c r="F104" i="1"/>
  <c r="G104" i="1"/>
  <c r="H104" i="1"/>
  <c r="I104" i="1"/>
  <c r="J104" i="1"/>
  <c r="K104" i="1"/>
  <c r="L104" i="1"/>
  <c r="M104" i="1"/>
  <c r="BG104" i="1" s="1"/>
  <c r="N104" i="1"/>
  <c r="O104" i="1"/>
  <c r="P104" i="1"/>
  <c r="Q104" i="1"/>
  <c r="R104" i="1"/>
  <c r="S104" i="1"/>
  <c r="T104" i="1"/>
  <c r="U104" i="1"/>
  <c r="BJ104" i="1" s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C103" i="1"/>
  <c r="D103" i="1"/>
  <c r="E103" i="1"/>
  <c r="F103" i="1"/>
  <c r="BF103" i="1" s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CR103" i="1" s="1"/>
  <c r="AI103" i="1"/>
  <c r="AJ103" i="1"/>
  <c r="AK103" i="1"/>
  <c r="AL103" i="1"/>
  <c r="CV103" i="1" s="1"/>
  <c r="AM103" i="1"/>
  <c r="AN103" i="1"/>
  <c r="AO103" i="1"/>
  <c r="AP103" i="1"/>
  <c r="AQ103" i="1"/>
  <c r="BG103" i="1"/>
  <c r="BH103" i="1"/>
  <c r="BI103" i="1"/>
  <c r="BF50" i="1"/>
  <c r="BG50" i="1"/>
  <c r="BH50" i="1"/>
  <c r="BJ50" i="1"/>
  <c r="DH105" i="1" l="1"/>
  <c r="DL105" i="1"/>
  <c r="DJ105" i="1"/>
  <c r="BO50" i="1"/>
  <c r="DO50" i="1"/>
  <c r="DK50" i="1"/>
  <c r="CF103" i="1"/>
  <c r="CB103" i="1"/>
  <c r="BO103" i="1"/>
  <c r="BT103" i="1"/>
  <c r="CJ103" i="1"/>
  <c r="CZ103" i="1"/>
  <c r="BX103" i="1"/>
  <c r="CN103" i="1"/>
  <c r="DA103" i="1"/>
  <c r="CK103" i="1"/>
  <c r="CC103" i="1"/>
  <c r="BY103" i="1"/>
  <c r="BQ103" i="1"/>
  <c r="BK103" i="1"/>
  <c r="BP103" i="1"/>
  <c r="CW103" i="1"/>
  <c r="CS103" i="1"/>
  <c r="CO103" i="1"/>
  <c r="CG103" i="1"/>
  <c r="BU103" i="1"/>
  <c r="BJ103" i="1"/>
  <c r="CX103" i="1"/>
  <c r="CT103" i="1"/>
  <c r="CP103" i="1"/>
  <c r="CL103" i="1"/>
  <c r="CH103" i="1"/>
  <c r="CD103" i="1"/>
  <c r="BZ103" i="1"/>
  <c r="BV103" i="1"/>
  <c r="BR103" i="1"/>
  <c r="BN103" i="1"/>
  <c r="DI50" i="1"/>
  <c r="DA50" i="1"/>
  <c r="CS50" i="1"/>
  <c r="CK50" i="1"/>
  <c r="CC50" i="1"/>
  <c r="BU50" i="1"/>
  <c r="DF50" i="1"/>
  <c r="CX50" i="1"/>
  <c r="CP50" i="1"/>
  <c r="CH50" i="1"/>
  <c r="BZ50" i="1"/>
  <c r="BR50" i="1"/>
  <c r="DN50" i="1"/>
  <c r="DE50" i="1"/>
  <c r="CW50" i="1"/>
  <c r="CO50" i="1"/>
  <c r="CG50" i="1"/>
  <c r="BY50" i="1"/>
  <c r="BQ50" i="1"/>
  <c r="DJ50" i="1"/>
  <c r="DB50" i="1"/>
  <c r="CT50" i="1"/>
  <c r="CL50" i="1"/>
  <c r="CD50" i="1"/>
  <c r="BV50" i="1"/>
  <c r="BN50" i="1"/>
  <c r="BL50" i="1"/>
  <c r="DD50" i="1"/>
  <c r="BP50" i="1"/>
  <c r="DM50" i="1"/>
  <c r="DH50" i="1"/>
  <c r="CZ50" i="1"/>
  <c r="CV50" i="1"/>
  <c r="CR50" i="1"/>
  <c r="CN50" i="1"/>
  <c r="CJ50" i="1"/>
  <c r="CF50" i="1"/>
  <c r="CB50" i="1"/>
  <c r="BX50" i="1"/>
  <c r="BT50" i="1"/>
  <c r="DL50" i="1"/>
  <c r="DG50" i="1"/>
  <c r="DC50" i="1"/>
  <c r="CY50" i="1"/>
  <c r="CU50" i="1"/>
  <c r="CQ50" i="1"/>
  <c r="CM50" i="1"/>
  <c r="CI50" i="1"/>
  <c r="CE50" i="1"/>
  <c r="CA50" i="1"/>
  <c r="BW50" i="1"/>
  <c r="BS50" i="1"/>
  <c r="BH104" i="1"/>
  <c r="BF104" i="1"/>
  <c r="CR104" i="1" s="1"/>
  <c r="BK104" i="1"/>
  <c r="BI104" i="1"/>
  <c r="CY103" i="1"/>
  <c r="CQ103" i="1"/>
  <c r="CM103" i="1"/>
  <c r="CE103" i="1"/>
  <c r="CA103" i="1"/>
  <c r="BW103" i="1"/>
  <c r="BS103" i="1"/>
  <c r="CU103" i="1"/>
  <c r="CI103" i="1"/>
  <c r="BH48" i="1"/>
  <c r="BJ48" i="1"/>
  <c r="BH49" i="1"/>
  <c r="BJ49" i="1"/>
  <c r="BF48" i="1"/>
  <c r="BG48" i="1"/>
  <c r="BQ48" i="1" s="1"/>
  <c r="BF49" i="1"/>
  <c r="BG49" i="1"/>
  <c r="BQ49" i="1" s="1"/>
  <c r="DD103" i="1" l="1"/>
  <c r="DE103" i="1"/>
  <c r="DG103" i="1"/>
  <c r="DB103" i="1"/>
  <c r="DF103" i="1" s="1"/>
  <c r="DC103" i="1"/>
  <c r="DS50" i="1"/>
  <c r="DP50" i="1"/>
  <c r="DR50" i="1"/>
  <c r="DQ50" i="1"/>
  <c r="CQ104" i="1"/>
  <c r="BZ104" i="1"/>
  <c r="CK104" i="1"/>
  <c r="BS104" i="1"/>
  <c r="CP104" i="1"/>
  <c r="CB104" i="1"/>
  <c r="CA104" i="1"/>
  <c r="BN104" i="1"/>
  <c r="CT104" i="1"/>
  <c r="BX104" i="1"/>
  <c r="CM104" i="1"/>
  <c r="BR104" i="1"/>
  <c r="CG104" i="1"/>
  <c r="CV104" i="1"/>
  <c r="CF104" i="1"/>
  <c r="CE104" i="1"/>
  <c r="CU104" i="1"/>
  <c r="CS104" i="1"/>
  <c r="CD104" i="1"/>
  <c r="CX104" i="1"/>
  <c r="CW104" i="1"/>
  <c r="CZ104" i="1"/>
  <c r="BP104" i="1"/>
  <c r="BO104" i="1"/>
  <c r="CI104" i="1"/>
  <c r="CY104" i="1"/>
  <c r="CC104" i="1"/>
  <c r="CH104" i="1"/>
  <c r="BY104" i="1"/>
  <c r="DA104" i="1"/>
  <c r="CJ104" i="1"/>
  <c r="BW104" i="1"/>
  <c r="BU104" i="1"/>
  <c r="BV104" i="1"/>
  <c r="CL104" i="1"/>
  <c r="BQ104" i="1"/>
  <c r="CO104" i="1"/>
  <c r="CN104" i="1"/>
  <c r="BT104" i="1"/>
  <c r="DM49" i="1"/>
  <c r="CN49" i="1"/>
  <c r="DH49" i="1"/>
  <c r="BX49" i="1"/>
  <c r="DD49" i="1"/>
  <c r="CV49" i="1"/>
  <c r="DJ48" i="1"/>
  <c r="DB48" i="1"/>
  <c r="CT48" i="1"/>
  <c r="CD48" i="1"/>
  <c r="DI48" i="1"/>
  <c r="DA48" i="1"/>
  <c r="CS48" i="1"/>
  <c r="CK48" i="1"/>
  <c r="CC48" i="1"/>
  <c r="BL48" i="1"/>
  <c r="DM48" i="1"/>
  <c r="DH48" i="1"/>
  <c r="DD48" i="1"/>
  <c r="CZ48" i="1"/>
  <c r="CV48" i="1"/>
  <c r="CR48" i="1"/>
  <c r="CN48" i="1"/>
  <c r="CJ48" i="1"/>
  <c r="CF48" i="1"/>
  <c r="CB48" i="1"/>
  <c r="BX48" i="1"/>
  <c r="BT48" i="1"/>
  <c r="BP48" i="1"/>
  <c r="DL48" i="1"/>
  <c r="DG48" i="1"/>
  <c r="DC48" i="1"/>
  <c r="CY48" i="1"/>
  <c r="CU48" i="1"/>
  <c r="CQ48" i="1"/>
  <c r="CM48" i="1"/>
  <c r="CI48" i="1"/>
  <c r="CE48" i="1"/>
  <c r="CA48" i="1"/>
  <c r="BW48" i="1"/>
  <c r="BS48" i="1"/>
  <c r="BO48" i="1"/>
  <c r="CL48" i="1"/>
  <c r="DF48" i="1"/>
  <c r="CX48" i="1"/>
  <c r="CP48" i="1"/>
  <c r="CH48" i="1"/>
  <c r="BZ48" i="1"/>
  <c r="BV48" i="1"/>
  <c r="BR48" i="1"/>
  <c r="BN48" i="1"/>
  <c r="DN48" i="1"/>
  <c r="DE48" i="1"/>
  <c r="CW48" i="1"/>
  <c r="CO48" i="1"/>
  <c r="CG48" i="1"/>
  <c r="BY48" i="1"/>
  <c r="BU48" i="1"/>
  <c r="BL49" i="1"/>
  <c r="CZ49" i="1"/>
  <c r="CJ49" i="1"/>
  <c r="BT49" i="1"/>
  <c r="CF49" i="1"/>
  <c r="BP49" i="1"/>
  <c r="CR49" i="1"/>
  <c r="CB49" i="1"/>
  <c r="DL49" i="1"/>
  <c r="DG49" i="1"/>
  <c r="DC49" i="1"/>
  <c r="CY49" i="1"/>
  <c r="CU49" i="1"/>
  <c r="CQ49" i="1"/>
  <c r="CM49" i="1"/>
  <c r="CI49" i="1"/>
  <c r="CE49" i="1"/>
  <c r="CA49" i="1"/>
  <c r="BW49" i="1"/>
  <c r="BS49" i="1"/>
  <c r="BO49" i="1"/>
  <c r="DJ49" i="1"/>
  <c r="DF49" i="1"/>
  <c r="DB49" i="1"/>
  <c r="CX49" i="1"/>
  <c r="CT49" i="1"/>
  <c r="CP49" i="1"/>
  <c r="CL49" i="1"/>
  <c r="CH49" i="1"/>
  <c r="CD49" i="1"/>
  <c r="BZ49" i="1"/>
  <c r="BV49" i="1"/>
  <c r="BR49" i="1"/>
  <c r="BN49" i="1"/>
  <c r="DN49" i="1"/>
  <c r="DI49" i="1"/>
  <c r="DE49" i="1"/>
  <c r="DA49" i="1"/>
  <c r="CW49" i="1"/>
  <c r="CS49" i="1"/>
  <c r="CO49" i="1"/>
  <c r="CK49" i="1"/>
  <c r="CG49" i="1"/>
  <c r="CC49" i="1"/>
  <c r="BY49" i="1"/>
  <c r="BU49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BH102" i="1" s="1"/>
  <c r="E102" i="1"/>
  <c r="BG102" i="1" s="1"/>
  <c r="D102" i="1"/>
  <c r="C102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BH101" i="1" s="1"/>
  <c r="E101" i="1"/>
  <c r="D101" i="1"/>
  <c r="C101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BH100" i="1" s="1"/>
  <c r="E100" i="1"/>
  <c r="BG100" i="1" s="1"/>
  <c r="D100" i="1"/>
  <c r="C100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BG99" i="1" s="1"/>
  <c r="D99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BH98" i="1" s="1"/>
  <c r="E98" i="1"/>
  <c r="BG98" i="1" s="1"/>
  <c r="D98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BH97" i="1" s="1"/>
  <c r="E97" i="1"/>
  <c r="D97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BH96" i="1" s="1"/>
  <c r="E96" i="1"/>
  <c r="BG96" i="1" s="1"/>
  <c r="D96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BH95" i="1" s="1"/>
  <c r="E95" i="1"/>
  <c r="D95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BH94" i="1" s="1"/>
  <c r="E94" i="1"/>
  <c r="BG94" i="1" s="1"/>
  <c r="D94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BG93" i="1" s="1"/>
  <c r="D93" i="1"/>
  <c r="A93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BH92" i="1" s="1"/>
  <c r="E92" i="1"/>
  <c r="BG92" i="1" s="1"/>
  <c r="D92" i="1"/>
  <c r="B92" i="1"/>
  <c r="A92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BH91" i="1" s="1"/>
  <c r="E91" i="1"/>
  <c r="BG91" i="1" s="1"/>
  <c r="D91" i="1"/>
  <c r="B91" i="1"/>
  <c r="A91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BG90" i="1" s="1"/>
  <c r="D90" i="1"/>
  <c r="B90" i="1"/>
  <c r="A90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BH89" i="1" s="1"/>
  <c r="E89" i="1"/>
  <c r="D89" i="1"/>
  <c r="B89" i="1"/>
  <c r="A89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BH88" i="1" s="1"/>
  <c r="E88" i="1"/>
  <c r="BG88" i="1" s="1"/>
  <c r="D88" i="1"/>
  <c r="B88" i="1"/>
  <c r="A88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BG87" i="1" s="1"/>
  <c r="D87" i="1"/>
  <c r="BI87" i="1" s="1"/>
  <c r="B87" i="1"/>
  <c r="A87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BH86" i="1" s="1"/>
  <c r="E86" i="1"/>
  <c r="D86" i="1"/>
  <c r="B86" i="1"/>
  <c r="A86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BH85" i="1" s="1"/>
  <c r="E85" i="1"/>
  <c r="D85" i="1"/>
  <c r="B85" i="1"/>
  <c r="A85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BH84" i="1" s="1"/>
  <c r="E84" i="1"/>
  <c r="BG84" i="1" s="1"/>
  <c r="D84" i="1"/>
  <c r="B84" i="1"/>
  <c r="A84" i="1"/>
  <c r="DD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BH83" i="1" s="1"/>
  <c r="E83" i="1"/>
  <c r="BG83" i="1" s="1"/>
  <c r="D83" i="1"/>
  <c r="B83" i="1"/>
  <c r="A83" i="1"/>
  <c r="DD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H82" i="1"/>
  <c r="G82" i="1"/>
  <c r="F82" i="1"/>
  <c r="E82" i="1"/>
  <c r="D82" i="1"/>
  <c r="B82" i="1"/>
  <c r="A82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BH81" i="1" s="1"/>
  <c r="E81" i="1"/>
  <c r="BG81" i="1" s="1"/>
  <c r="D81" i="1"/>
  <c r="B81" i="1"/>
  <c r="A81" i="1"/>
  <c r="DD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BH80" i="1" s="1"/>
  <c r="E80" i="1"/>
  <c r="BG80" i="1" s="1"/>
  <c r="D80" i="1"/>
  <c r="B80" i="1"/>
  <c r="A80" i="1"/>
  <c r="DD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BH79" i="1" s="1"/>
  <c r="E79" i="1"/>
  <c r="BG79" i="1" s="1"/>
  <c r="D79" i="1"/>
  <c r="B79" i="1"/>
  <c r="A79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BH78" i="1" s="1"/>
  <c r="E78" i="1"/>
  <c r="BG78" i="1" s="1"/>
  <c r="D78" i="1"/>
  <c r="B78" i="1"/>
  <c r="A78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BH77" i="1" s="1"/>
  <c r="E77" i="1"/>
  <c r="BG77" i="1" s="1"/>
  <c r="D77" i="1"/>
  <c r="B77" i="1"/>
  <c r="A77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B76" i="1"/>
  <c r="A76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BG75" i="1" s="1"/>
  <c r="D75" i="1"/>
  <c r="B75" i="1"/>
  <c r="A75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B74" i="1"/>
  <c r="A74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BH73" i="1" s="1"/>
  <c r="E73" i="1"/>
  <c r="D73" i="1"/>
  <c r="B73" i="1"/>
  <c r="A73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BG72" i="1" s="1"/>
  <c r="D72" i="1"/>
  <c r="B72" i="1"/>
  <c r="A72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BH71" i="1" s="1"/>
  <c r="E71" i="1"/>
  <c r="BG71" i="1" s="1"/>
  <c r="D71" i="1"/>
  <c r="B71" i="1"/>
  <c r="A71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BH70" i="1" s="1"/>
  <c r="E70" i="1"/>
  <c r="D70" i="1"/>
  <c r="B70" i="1"/>
  <c r="A70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BH69" i="1" s="1"/>
  <c r="E69" i="1"/>
  <c r="BG69" i="1" s="1"/>
  <c r="D69" i="1"/>
  <c r="B69" i="1"/>
  <c r="A69" i="1"/>
  <c r="DA68" i="1"/>
  <c r="CL68" i="1"/>
  <c r="AQ68" i="1"/>
  <c r="AB68" i="1"/>
  <c r="B68" i="1"/>
  <c r="A68" i="1"/>
  <c r="DA67" i="1"/>
  <c r="CL67" i="1"/>
  <c r="AQ67" i="1"/>
  <c r="AB67" i="1"/>
  <c r="B67" i="1"/>
  <c r="A67" i="1"/>
  <c r="DA66" i="1"/>
  <c r="CL66" i="1"/>
  <c r="AQ66" i="1"/>
  <c r="AB66" i="1"/>
  <c r="B66" i="1"/>
  <c r="A66" i="1"/>
  <c r="DA65" i="1"/>
  <c r="CL65" i="1"/>
  <c r="AQ65" i="1"/>
  <c r="AB65" i="1"/>
  <c r="B65" i="1"/>
  <c r="A65" i="1"/>
  <c r="DA64" i="1"/>
  <c r="CL64" i="1"/>
  <c r="AQ64" i="1"/>
  <c r="AB64" i="1"/>
  <c r="B64" i="1"/>
  <c r="A64" i="1"/>
  <c r="DA63" i="1"/>
  <c r="CL63" i="1"/>
  <c r="AQ63" i="1"/>
  <c r="AB63" i="1"/>
  <c r="B63" i="1"/>
  <c r="A63" i="1"/>
  <c r="DA62" i="1"/>
  <c r="CL62" i="1"/>
  <c r="AQ62" i="1"/>
  <c r="AB62" i="1"/>
  <c r="B62" i="1"/>
  <c r="A62" i="1"/>
  <c r="DA61" i="1"/>
  <c r="CL61" i="1"/>
  <c r="AQ61" i="1"/>
  <c r="AB61" i="1"/>
  <c r="B61" i="1"/>
  <c r="A61" i="1"/>
  <c r="BE60" i="1"/>
  <c r="BJ47" i="1"/>
  <c r="BH47" i="1"/>
  <c r="BG47" i="1"/>
  <c r="DJ47" i="1" s="1"/>
  <c r="BF47" i="1"/>
  <c r="BJ46" i="1"/>
  <c r="BH46" i="1"/>
  <c r="BG46" i="1"/>
  <c r="DD46" i="1" s="1"/>
  <c r="BF46" i="1"/>
  <c r="BJ45" i="1"/>
  <c r="BH45" i="1"/>
  <c r="BG45" i="1"/>
  <c r="DM45" i="1" s="1"/>
  <c r="BF45" i="1"/>
  <c r="BJ44" i="1"/>
  <c r="BH44" i="1"/>
  <c r="BG44" i="1"/>
  <c r="DN44" i="1" s="1"/>
  <c r="BF44" i="1"/>
  <c r="BJ43" i="1"/>
  <c r="BH43" i="1"/>
  <c r="BG43" i="1"/>
  <c r="CZ43" i="1" s="1"/>
  <c r="BF43" i="1"/>
  <c r="C98" i="1"/>
  <c r="BJ42" i="1"/>
  <c r="BH42" i="1"/>
  <c r="BG42" i="1"/>
  <c r="BF42" i="1"/>
  <c r="BJ41" i="1"/>
  <c r="BH41" i="1"/>
  <c r="BG41" i="1"/>
  <c r="DD41" i="1" s="1"/>
  <c r="BF41" i="1"/>
  <c r="C96" i="1"/>
  <c r="BJ40" i="1"/>
  <c r="BH40" i="1"/>
  <c r="BG40" i="1"/>
  <c r="BF40" i="1"/>
  <c r="BJ39" i="1"/>
  <c r="BH39" i="1"/>
  <c r="BG39" i="1"/>
  <c r="DD39" i="1" s="1"/>
  <c r="BF39" i="1"/>
  <c r="C94" i="1"/>
  <c r="BJ38" i="1"/>
  <c r="BH38" i="1"/>
  <c r="BG38" i="1"/>
  <c r="BF38" i="1"/>
  <c r="C93" i="1"/>
  <c r="BJ37" i="1"/>
  <c r="BH37" i="1"/>
  <c r="BG37" i="1"/>
  <c r="DN37" i="1" s="1"/>
  <c r="BF37" i="1"/>
  <c r="C92" i="1"/>
  <c r="BJ36" i="1"/>
  <c r="BH36" i="1"/>
  <c r="BG36" i="1"/>
  <c r="DB36" i="1" s="1"/>
  <c r="BF36" i="1"/>
  <c r="C91" i="1"/>
  <c r="BJ35" i="1"/>
  <c r="BH35" i="1"/>
  <c r="BG35" i="1"/>
  <c r="BF35" i="1"/>
  <c r="C90" i="1"/>
  <c r="BJ34" i="1"/>
  <c r="BH34" i="1"/>
  <c r="BG34" i="1"/>
  <c r="DM34" i="1" s="1"/>
  <c r="BF34" i="1"/>
  <c r="C89" i="1"/>
  <c r="BJ33" i="1"/>
  <c r="BH33" i="1"/>
  <c r="BG33" i="1"/>
  <c r="DL33" i="1" s="1"/>
  <c r="BF33" i="1"/>
  <c r="C88" i="1"/>
  <c r="BJ32" i="1"/>
  <c r="BH32" i="1"/>
  <c r="BG32" i="1"/>
  <c r="DM32" i="1" s="1"/>
  <c r="BF32" i="1"/>
  <c r="C87" i="1"/>
  <c r="BJ31" i="1"/>
  <c r="BH31" i="1"/>
  <c r="BG31" i="1"/>
  <c r="DN31" i="1" s="1"/>
  <c r="BF31" i="1"/>
  <c r="C86" i="1"/>
  <c r="BJ30" i="1"/>
  <c r="BH30" i="1"/>
  <c r="BG30" i="1"/>
  <c r="DM30" i="1" s="1"/>
  <c r="BF30" i="1"/>
  <c r="C85" i="1"/>
  <c r="BJ29" i="1"/>
  <c r="BH29" i="1"/>
  <c r="BG29" i="1"/>
  <c r="BF29" i="1"/>
  <c r="C84" i="1"/>
  <c r="DS28" i="1"/>
  <c r="DR28" i="1"/>
  <c r="DQ28" i="1"/>
  <c r="DP28" i="1"/>
  <c r="BJ28" i="1"/>
  <c r="BH28" i="1"/>
  <c r="BG28" i="1"/>
  <c r="BF28" i="1"/>
  <c r="C83" i="1"/>
  <c r="DS27" i="1"/>
  <c r="DR27" i="1"/>
  <c r="DQ27" i="1"/>
  <c r="DP27" i="1"/>
  <c r="BJ27" i="1"/>
  <c r="BH27" i="1"/>
  <c r="BG27" i="1"/>
  <c r="BF27" i="1"/>
  <c r="C82" i="1"/>
  <c r="BJ26" i="1"/>
  <c r="BH26" i="1"/>
  <c r="BG26" i="1"/>
  <c r="DN26" i="1" s="1"/>
  <c r="BF26" i="1"/>
  <c r="C81" i="1"/>
  <c r="DS25" i="1"/>
  <c r="DR25" i="1"/>
  <c r="DQ25" i="1"/>
  <c r="DP25" i="1"/>
  <c r="BJ25" i="1"/>
  <c r="BH25" i="1"/>
  <c r="BG25" i="1"/>
  <c r="BL25" i="1" s="1"/>
  <c r="BF25" i="1"/>
  <c r="DS24" i="1"/>
  <c r="DR24" i="1"/>
  <c r="DQ24" i="1"/>
  <c r="DP24" i="1"/>
  <c r="BJ24" i="1"/>
  <c r="BH24" i="1"/>
  <c r="BG24" i="1"/>
  <c r="BF24" i="1"/>
  <c r="BJ23" i="1"/>
  <c r="BH23" i="1"/>
  <c r="BG23" i="1"/>
  <c r="DM23" i="1" s="1"/>
  <c r="BF23" i="1"/>
  <c r="BJ22" i="1"/>
  <c r="BH22" i="1"/>
  <c r="BG22" i="1"/>
  <c r="BF22" i="1"/>
  <c r="C77" i="1"/>
  <c r="BJ21" i="1"/>
  <c r="BH21" i="1"/>
  <c r="BG21" i="1"/>
  <c r="DM21" i="1" s="1"/>
  <c r="BF21" i="1"/>
  <c r="BJ20" i="1"/>
  <c r="BH20" i="1"/>
  <c r="BG20" i="1"/>
  <c r="DN20" i="1" s="1"/>
  <c r="BF20" i="1"/>
  <c r="C75" i="1"/>
  <c r="BJ19" i="1"/>
  <c r="BH19" i="1"/>
  <c r="BG19" i="1"/>
  <c r="DM19" i="1" s="1"/>
  <c r="BF19" i="1"/>
  <c r="C74" i="1"/>
  <c r="BJ18" i="1"/>
  <c r="BH18" i="1"/>
  <c r="BG18" i="1"/>
  <c r="DM18" i="1" s="1"/>
  <c r="BF18" i="1"/>
  <c r="C73" i="1"/>
  <c r="BJ17" i="1"/>
  <c r="BH17" i="1"/>
  <c r="BG17" i="1"/>
  <c r="DN17" i="1" s="1"/>
  <c r="BF17" i="1"/>
  <c r="C72" i="1"/>
  <c r="BJ16" i="1"/>
  <c r="BH16" i="1"/>
  <c r="BG16" i="1"/>
  <c r="DM16" i="1" s="1"/>
  <c r="BF16" i="1"/>
  <c r="C71" i="1"/>
  <c r="BJ15" i="1"/>
  <c r="BH15" i="1"/>
  <c r="BG15" i="1"/>
  <c r="CS15" i="1" s="1"/>
  <c r="BF15" i="1"/>
  <c r="C70" i="1"/>
  <c r="BJ14" i="1"/>
  <c r="BH14" i="1"/>
  <c r="BG14" i="1"/>
  <c r="CH14" i="1" s="1"/>
  <c r="BF14" i="1"/>
  <c r="CZ68" i="1"/>
  <c r="CW68" i="1"/>
  <c r="CV68" i="1"/>
  <c r="CT68" i="1"/>
  <c r="CS68" i="1"/>
  <c r="CR68" i="1"/>
  <c r="CP68" i="1"/>
  <c r="CO68" i="1"/>
  <c r="CN68" i="1"/>
  <c r="CK68" i="1"/>
  <c r="CJ68" i="1"/>
  <c r="CI68" i="1"/>
  <c r="CG68" i="1"/>
  <c r="CF68" i="1"/>
  <c r="CE68" i="1"/>
  <c r="CC68" i="1"/>
  <c r="CB68" i="1"/>
  <c r="CA68" i="1"/>
  <c r="BY68" i="1"/>
  <c r="BX68" i="1"/>
  <c r="BW68" i="1"/>
  <c r="BU68" i="1"/>
  <c r="BT68" i="1"/>
  <c r="BS68" i="1"/>
  <c r="BQ68" i="1"/>
  <c r="BP68" i="1"/>
  <c r="DC68" i="1" s="1"/>
  <c r="BO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A68" i="1"/>
  <c r="Z68" i="1"/>
  <c r="Y68" i="1"/>
  <c r="X68" i="1"/>
  <c r="W68" i="1"/>
  <c r="V68" i="1"/>
  <c r="U68" i="1"/>
  <c r="T68" i="1"/>
  <c r="R68" i="1"/>
  <c r="Q68" i="1"/>
  <c r="P68" i="1"/>
  <c r="O68" i="1"/>
  <c r="N68" i="1"/>
  <c r="M68" i="1"/>
  <c r="L68" i="1"/>
  <c r="K68" i="1"/>
  <c r="J68" i="1"/>
  <c r="I68" i="1"/>
  <c r="H68" i="1"/>
  <c r="G68" i="1"/>
  <c r="E68" i="1"/>
  <c r="D68" i="1"/>
  <c r="C68" i="1"/>
  <c r="CZ67" i="1"/>
  <c r="CY67" i="1"/>
  <c r="CW67" i="1"/>
  <c r="CV67" i="1"/>
  <c r="CU67" i="1"/>
  <c r="CS67" i="1"/>
  <c r="CR67" i="1"/>
  <c r="CQ67" i="1"/>
  <c r="CN67" i="1"/>
  <c r="CM67" i="1"/>
  <c r="CJ67" i="1"/>
  <c r="CI67" i="1"/>
  <c r="CH67" i="1"/>
  <c r="CF67" i="1"/>
  <c r="CE67" i="1"/>
  <c r="CD67" i="1"/>
  <c r="CB67" i="1"/>
  <c r="CA67" i="1"/>
  <c r="BZ67" i="1"/>
  <c r="BX67" i="1"/>
  <c r="BW67" i="1"/>
  <c r="BV67" i="1"/>
  <c r="BT67" i="1"/>
  <c r="BS67" i="1"/>
  <c r="BR67" i="1"/>
  <c r="BP67" i="1"/>
  <c r="DC67" i="1" s="1"/>
  <c r="BO67" i="1"/>
  <c r="BN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A67" i="1"/>
  <c r="Z67" i="1"/>
  <c r="Y67" i="1"/>
  <c r="X67" i="1"/>
  <c r="W67" i="1"/>
  <c r="V67" i="1"/>
  <c r="U67" i="1"/>
  <c r="T67" i="1"/>
  <c r="R67" i="1"/>
  <c r="Q67" i="1"/>
  <c r="P67" i="1"/>
  <c r="O67" i="1"/>
  <c r="N67" i="1"/>
  <c r="M67" i="1"/>
  <c r="L67" i="1"/>
  <c r="K67" i="1"/>
  <c r="J67" i="1"/>
  <c r="I67" i="1"/>
  <c r="H67" i="1"/>
  <c r="G67" i="1"/>
  <c r="E67" i="1"/>
  <c r="D67" i="1"/>
  <c r="C67" i="1"/>
  <c r="CZ66" i="1"/>
  <c r="CY66" i="1"/>
  <c r="CX66" i="1"/>
  <c r="CU66" i="1"/>
  <c r="CT66" i="1"/>
  <c r="CR66" i="1"/>
  <c r="CQ66" i="1"/>
  <c r="CP66" i="1"/>
  <c r="CN66" i="1"/>
  <c r="CM66" i="1"/>
  <c r="CK66" i="1"/>
  <c r="CI66" i="1"/>
  <c r="CH66" i="1"/>
  <c r="CG66" i="1"/>
  <c r="CE66" i="1"/>
  <c r="CD66" i="1"/>
  <c r="CC66" i="1"/>
  <c r="CA66" i="1"/>
  <c r="BZ66" i="1"/>
  <c r="BY66" i="1"/>
  <c r="BW66" i="1"/>
  <c r="BV66" i="1"/>
  <c r="BU66" i="1"/>
  <c r="BS66" i="1"/>
  <c r="BR66" i="1"/>
  <c r="BQ66" i="1"/>
  <c r="BO66" i="1"/>
  <c r="BN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A66" i="1"/>
  <c r="Z66" i="1"/>
  <c r="Y66" i="1"/>
  <c r="X66" i="1"/>
  <c r="W66" i="1"/>
  <c r="V66" i="1"/>
  <c r="U66" i="1"/>
  <c r="T66" i="1"/>
  <c r="R66" i="1"/>
  <c r="Q66" i="1"/>
  <c r="P66" i="1"/>
  <c r="O66" i="1"/>
  <c r="N66" i="1"/>
  <c r="M66" i="1"/>
  <c r="L66" i="1"/>
  <c r="K66" i="1"/>
  <c r="J66" i="1"/>
  <c r="I66" i="1"/>
  <c r="H66" i="1"/>
  <c r="G66" i="1"/>
  <c r="E66" i="1"/>
  <c r="C66" i="1"/>
  <c r="CY65" i="1"/>
  <c r="CX65" i="1"/>
  <c r="CW65" i="1"/>
  <c r="CU65" i="1"/>
  <c r="CT65" i="1"/>
  <c r="CS65" i="1"/>
  <c r="CQ65" i="1"/>
  <c r="CP65" i="1"/>
  <c r="CO65" i="1"/>
  <c r="CM65" i="1"/>
  <c r="CK65" i="1"/>
  <c r="CJ65" i="1"/>
  <c r="CH65" i="1"/>
  <c r="CG65" i="1"/>
  <c r="CF65" i="1"/>
  <c r="CD65" i="1"/>
  <c r="CC65" i="1"/>
  <c r="CB65" i="1"/>
  <c r="BZ65" i="1"/>
  <c r="BY65" i="1"/>
  <c r="BX65" i="1"/>
  <c r="BV65" i="1"/>
  <c r="BU65" i="1"/>
  <c r="BT65" i="1"/>
  <c r="BR65" i="1"/>
  <c r="BQ65" i="1"/>
  <c r="BP65" i="1"/>
  <c r="BN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A65" i="1"/>
  <c r="Z65" i="1"/>
  <c r="Y65" i="1"/>
  <c r="X65" i="1"/>
  <c r="W65" i="1"/>
  <c r="V65" i="1"/>
  <c r="U65" i="1"/>
  <c r="T65" i="1"/>
  <c r="R65" i="1"/>
  <c r="Q65" i="1"/>
  <c r="P65" i="1"/>
  <c r="O65" i="1"/>
  <c r="N65" i="1"/>
  <c r="M65" i="1"/>
  <c r="L65" i="1"/>
  <c r="K65" i="1"/>
  <c r="J65" i="1"/>
  <c r="I65" i="1"/>
  <c r="H65" i="1"/>
  <c r="G65" i="1"/>
  <c r="E65" i="1"/>
  <c r="D65" i="1"/>
  <c r="CZ64" i="1"/>
  <c r="CX64" i="1"/>
  <c r="CW64" i="1"/>
  <c r="CV64" i="1"/>
  <c r="CT64" i="1"/>
  <c r="CS64" i="1"/>
  <c r="CR64" i="1"/>
  <c r="CP64" i="1"/>
  <c r="CO64" i="1"/>
  <c r="CN64" i="1"/>
  <c r="CK64" i="1"/>
  <c r="CJ64" i="1"/>
  <c r="CI64" i="1"/>
  <c r="CG64" i="1"/>
  <c r="CF64" i="1"/>
  <c r="CC64" i="1"/>
  <c r="CB64" i="1"/>
  <c r="CA64" i="1"/>
  <c r="BY64" i="1"/>
  <c r="BX64" i="1"/>
  <c r="BW64" i="1"/>
  <c r="BU64" i="1"/>
  <c r="BT64" i="1"/>
  <c r="BS64" i="1"/>
  <c r="BQ64" i="1"/>
  <c r="BP64" i="1"/>
  <c r="BO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A64" i="1"/>
  <c r="Z64" i="1"/>
  <c r="Y64" i="1"/>
  <c r="X64" i="1"/>
  <c r="W64" i="1"/>
  <c r="V64" i="1"/>
  <c r="U64" i="1"/>
  <c r="T64" i="1"/>
  <c r="R64" i="1"/>
  <c r="Q64" i="1"/>
  <c r="P64" i="1"/>
  <c r="O64" i="1"/>
  <c r="N64" i="1"/>
  <c r="M64" i="1"/>
  <c r="L64" i="1"/>
  <c r="K64" i="1"/>
  <c r="J64" i="1"/>
  <c r="I64" i="1"/>
  <c r="H64" i="1"/>
  <c r="G64" i="1"/>
  <c r="E64" i="1"/>
  <c r="D64" i="1"/>
  <c r="C64" i="1"/>
  <c r="CZ63" i="1"/>
  <c r="CY63" i="1"/>
  <c r="CW63" i="1"/>
  <c r="CV63" i="1"/>
  <c r="CU63" i="1"/>
  <c r="CS63" i="1"/>
  <c r="CR63" i="1"/>
  <c r="CQ63" i="1"/>
  <c r="CO63" i="1"/>
  <c r="CN63" i="1"/>
  <c r="CM63" i="1"/>
  <c r="CJ63" i="1"/>
  <c r="CI63" i="1"/>
  <c r="CH63" i="1"/>
  <c r="CF63" i="1"/>
  <c r="CE63" i="1"/>
  <c r="CD63" i="1"/>
  <c r="CB63" i="1"/>
  <c r="CA63" i="1"/>
  <c r="BZ63" i="1"/>
  <c r="BX63" i="1"/>
  <c r="BW63" i="1"/>
  <c r="BV63" i="1"/>
  <c r="BT63" i="1"/>
  <c r="BS63" i="1"/>
  <c r="BR63" i="1"/>
  <c r="BP63" i="1"/>
  <c r="BO63" i="1"/>
  <c r="BN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A63" i="1"/>
  <c r="Z63" i="1"/>
  <c r="Y63" i="1"/>
  <c r="X63" i="1"/>
  <c r="W63" i="1"/>
  <c r="V63" i="1"/>
  <c r="U63" i="1"/>
  <c r="T63" i="1"/>
  <c r="R63" i="1"/>
  <c r="Q63" i="1"/>
  <c r="P63" i="1"/>
  <c r="O63" i="1"/>
  <c r="N63" i="1"/>
  <c r="M63" i="1"/>
  <c r="L63" i="1"/>
  <c r="K63" i="1"/>
  <c r="J63" i="1"/>
  <c r="I63" i="1"/>
  <c r="H63" i="1"/>
  <c r="G63" i="1"/>
  <c r="E63" i="1"/>
  <c r="D63" i="1"/>
  <c r="CZ62" i="1"/>
  <c r="CY62" i="1"/>
  <c r="CX62" i="1"/>
  <c r="CV62" i="1"/>
  <c r="CU62" i="1"/>
  <c r="CT62" i="1"/>
  <c r="CR62" i="1"/>
  <c r="CQ62" i="1"/>
  <c r="CP62" i="1"/>
  <c r="CM62" i="1"/>
  <c r="CK62" i="1"/>
  <c r="CI62" i="1"/>
  <c r="CH62" i="1"/>
  <c r="CG62" i="1"/>
  <c r="CE62" i="1"/>
  <c r="CD62" i="1"/>
  <c r="CC62" i="1"/>
  <c r="CA62" i="1"/>
  <c r="BZ62" i="1"/>
  <c r="BY62" i="1"/>
  <c r="BW62" i="1"/>
  <c r="BV62" i="1"/>
  <c r="BU62" i="1"/>
  <c r="BS62" i="1"/>
  <c r="BR62" i="1"/>
  <c r="BQ62" i="1"/>
  <c r="BO62" i="1"/>
  <c r="BN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A62" i="1"/>
  <c r="Z62" i="1"/>
  <c r="Y62" i="1"/>
  <c r="X62" i="1"/>
  <c r="W62" i="1"/>
  <c r="V62" i="1"/>
  <c r="U62" i="1"/>
  <c r="T62" i="1"/>
  <c r="R62" i="1"/>
  <c r="Q62" i="1"/>
  <c r="P62" i="1"/>
  <c r="O62" i="1"/>
  <c r="N62" i="1"/>
  <c r="M62" i="1"/>
  <c r="L62" i="1"/>
  <c r="K62" i="1"/>
  <c r="J62" i="1"/>
  <c r="I62" i="1"/>
  <c r="H62" i="1"/>
  <c r="G62" i="1"/>
  <c r="E62" i="1"/>
  <c r="BG62" i="1" s="1"/>
  <c r="C62" i="1"/>
  <c r="CY61" i="1"/>
  <c r="CX61" i="1"/>
  <c r="CW61" i="1"/>
  <c r="CU61" i="1"/>
  <c r="CT61" i="1"/>
  <c r="CS61" i="1"/>
  <c r="CP61" i="1"/>
  <c r="CO61" i="1"/>
  <c r="CK61" i="1"/>
  <c r="CJ61" i="1"/>
  <c r="CH61" i="1"/>
  <c r="CG61" i="1"/>
  <c r="CF61" i="1"/>
  <c r="CC61" i="1"/>
  <c r="CB61" i="1"/>
  <c r="BY61" i="1"/>
  <c r="BX61" i="1"/>
  <c r="BU61" i="1"/>
  <c r="BT61" i="1"/>
  <c r="BQ61" i="1"/>
  <c r="BP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A61" i="1"/>
  <c r="Z61" i="1"/>
  <c r="Y61" i="1"/>
  <c r="X61" i="1"/>
  <c r="W61" i="1"/>
  <c r="V61" i="1"/>
  <c r="U61" i="1"/>
  <c r="T61" i="1"/>
  <c r="R61" i="1"/>
  <c r="Q61" i="1"/>
  <c r="P61" i="1"/>
  <c r="O61" i="1"/>
  <c r="N61" i="1"/>
  <c r="M61" i="1"/>
  <c r="L61" i="1"/>
  <c r="K61" i="1"/>
  <c r="J61" i="1"/>
  <c r="I61" i="1"/>
  <c r="H61" i="1"/>
  <c r="G61" i="1"/>
  <c r="D61" i="1"/>
  <c r="BG3" i="1"/>
  <c r="DC63" i="1" l="1"/>
  <c r="DB66" i="1"/>
  <c r="DB62" i="1"/>
  <c r="DB68" i="1"/>
  <c r="BG66" i="1"/>
  <c r="BG65" i="1"/>
  <c r="BG67" i="1"/>
  <c r="BG68" i="1"/>
  <c r="BG63" i="1"/>
  <c r="BG64" i="1"/>
  <c r="DV50" i="1"/>
  <c r="DW51" i="1"/>
  <c r="F61" i="1"/>
  <c r="BH61" i="1" s="1"/>
  <c r="BI6" i="1"/>
  <c r="F63" i="1"/>
  <c r="BI8" i="1"/>
  <c r="F66" i="1"/>
  <c r="BH66" i="1" s="1"/>
  <c r="BI11" i="1"/>
  <c r="F65" i="1"/>
  <c r="BH65" i="1" s="1"/>
  <c r="BI10" i="1"/>
  <c r="F64" i="1"/>
  <c r="BH64" i="1" s="1"/>
  <c r="BI9" i="1"/>
  <c r="F67" i="1"/>
  <c r="BH67" i="1" s="1"/>
  <c r="BI12" i="1"/>
  <c r="F62" i="1"/>
  <c r="BH62" i="1" s="1"/>
  <c r="BI7" i="1"/>
  <c r="BK10" i="1"/>
  <c r="F68" i="1"/>
  <c r="BH68" i="1" s="1"/>
  <c r="BI13" i="1"/>
  <c r="S68" i="1"/>
  <c r="BK13" i="1"/>
  <c r="BK6" i="1"/>
  <c r="S67" i="1"/>
  <c r="BK12" i="1"/>
  <c r="S62" i="1"/>
  <c r="BJ62" i="1" s="1"/>
  <c r="BK7" i="1"/>
  <c r="S64" i="1"/>
  <c r="BJ64" i="1" s="1"/>
  <c r="BK9" i="1"/>
  <c r="S63" i="1"/>
  <c r="BK8" i="1"/>
  <c r="S66" i="1"/>
  <c r="BK11" i="1"/>
  <c r="DU50" i="1"/>
  <c r="DI103" i="1"/>
  <c r="DJ103" i="1"/>
  <c r="DC61" i="1"/>
  <c r="BI77" i="1"/>
  <c r="BI79" i="1"/>
  <c r="BI84" i="1"/>
  <c r="BJ84" i="1"/>
  <c r="BK84" i="1" s="1"/>
  <c r="BJ93" i="1"/>
  <c r="DT50" i="1"/>
  <c r="DC104" i="1"/>
  <c r="DB104" i="1"/>
  <c r="DD104" i="1"/>
  <c r="DE104" i="1"/>
  <c r="DG104" i="1"/>
  <c r="DH103" i="1"/>
  <c r="DL103" i="1"/>
  <c r="DB64" i="1"/>
  <c r="DP48" i="1"/>
  <c r="DR48" i="1"/>
  <c r="DQ48" i="1"/>
  <c r="DS48" i="1"/>
  <c r="DQ49" i="1"/>
  <c r="DW49" i="1" s="1"/>
  <c r="DR49" i="1"/>
  <c r="DP49" i="1"/>
  <c r="DS49" i="1"/>
  <c r="DV48" i="1"/>
  <c r="BI93" i="1"/>
  <c r="BQ19" i="1"/>
  <c r="DB67" i="1"/>
  <c r="BP36" i="1"/>
  <c r="BO16" i="1"/>
  <c r="CH21" i="1"/>
  <c r="CQ36" i="1"/>
  <c r="BW45" i="1"/>
  <c r="CI16" i="1"/>
  <c r="DI19" i="1"/>
  <c r="CV20" i="1"/>
  <c r="BV36" i="1"/>
  <c r="CV46" i="1"/>
  <c r="DG16" i="1"/>
  <c r="BL23" i="1"/>
  <c r="BL19" i="1"/>
  <c r="BL21" i="1"/>
  <c r="BL14" i="1"/>
  <c r="BS16" i="1"/>
  <c r="DL16" i="1"/>
  <c r="CG19" i="1"/>
  <c r="BL32" i="1"/>
  <c r="CV36" i="1"/>
  <c r="CJ43" i="1"/>
  <c r="BL45" i="1"/>
  <c r="CE47" i="1"/>
  <c r="BI95" i="1"/>
  <c r="BI99" i="1"/>
  <c r="DP8" i="1"/>
  <c r="DQ9" i="1"/>
  <c r="CK19" i="1"/>
  <c r="DP12" i="1"/>
  <c r="DP13" i="1"/>
  <c r="CQ16" i="1"/>
  <c r="DA19" i="1"/>
  <c r="CH23" i="1"/>
  <c r="CT26" i="1"/>
  <c r="CS45" i="1"/>
  <c r="BJ70" i="1"/>
  <c r="DL18" i="1"/>
  <c r="DF14" i="1"/>
  <c r="BU15" i="1"/>
  <c r="BQ17" i="1"/>
  <c r="DE17" i="1"/>
  <c r="BO18" i="1"/>
  <c r="DM20" i="1"/>
  <c r="DJ26" i="1"/>
  <c r="BP31" i="1"/>
  <c r="CV31" i="1"/>
  <c r="BL34" i="1"/>
  <c r="BP39" i="1"/>
  <c r="BP41" i="1"/>
  <c r="CN43" i="1"/>
  <c r="CC45" i="1"/>
  <c r="CX45" i="1"/>
  <c r="CU47" i="1"/>
  <c r="BJ80" i="1"/>
  <c r="BI81" i="1"/>
  <c r="BI94" i="1"/>
  <c r="BL15" i="1"/>
  <c r="CW17" i="1"/>
  <c r="DQ6" i="1"/>
  <c r="DB14" i="1"/>
  <c r="BR14" i="1"/>
  <c r="CO15" i="1"/>
  <c r="CA16" i="1"/>
  <c r="CU16" i="1"/>
  <c r="BY17" i="1"/>
  <c r="CE18" i="1"/>
  <c r="BU19" i="1"/>
  <c r="CS19" i="1"/>
  <c r="DN19" i="1"/>
  <c r="BP20" i="1"/>
  <c r="DB21" i="1"/>
  <c r="DB23" i="1"/>
  <c r="BN26" i="1"/>
  <c r="BX31" i="1"/>
  <c r="DD31" i="1"/>
  <c r="CA36" i="1"/>
  <c r="DG36" i="1"/>
  <c r="CF39" i="1"/>
  <c r="BT41" i="1"/>
  <c r="BP43" i="1"/>
  <c r="DD43" i="1"/>
  <c r="BV44" i="1"/>
  <c r="CH45" i="1"/>
  <c r="DC45" i="1"/>
  <c r="BP46" i="1"/>
  <c r="DL47" i="1"/>
  <c r="BH82" i="1"/>
  <c r="CX14" i="1"/>
  <c r="BL18" i="1"/>
  <c r="CN31" i="1"/>
  <c r="CZ41" i="1"/>
  <c r="BZ14" i="1"/>
  <c r="DI15" i="1"/>
  <c r="BL16" i="1"/>
  <c r="CE16" i="1"/>
  <c r="CY16" i="1"/>
  <c r="CK17" i="1"/>
  <c r="CU18" i="1"/>
  <c r="CC19" i="1"/>
  <c r="CW19" i="1"/>
  <c r="CF20" i="1"/>
  <c r="CD26" i="1"/>
  <c r="CF31" i="1"/>
  <c r="DM31" i="1"/>
  <c r="CL36" i="1"/>
  <c r="DM36" i="1"/>
  <c r="CV39" i="1"/>
  <c r="CV41" i="1"/>
  <c r="BT43" i="1"/>
  <c r="DM43" i="1"/>
  <c r="DB44" i="1"/>
  <c r="BR45" i="1"/>
  <c r="CM45" i="1"/>
  <c r="DI45" i="1"/>
  <c r="CF46" i="1"/>
  <c r="BO47" i="1"/>
  <c r="BF71" i="1"/>
  <c r="CT71" i="1" s="1"/>
  <c r="BI86" i="1"/>
  <c r="BI90" i="1"/>
  <c r="BJ98" i="1"/>
  <c r="CX68" i="1"/>
  <c r="DS7" i="1"/>
  <c r="BJ10" i="1"/>
  <c r="DQ10" i="1"/>
  <c r="DR11" i="1"/>
  <c r="DQ13" i="1"/>
  <c r="CP14" i="1"/>
  <c r="BY15" i="1"/>
  <c r="BU17" i="1"/>
  <c r="CO17" i="1"/>
  <c r="CE64" i="1"/>
  <c r="BJ73" i="1"/>
  <c r="BG7" i="1"/>
  <c r="DR7" i="1"/>
  <c r="DP9" i="1"/>
  <c r="DR10" i="1"/>
  <c r="DM15" i="1"/>
  <c r="DN15" i="1"/>
  <c r="CW15" i="1"/>
  <c r="CG15" i="1"/>
  <c r="BQ15" i="1"/>
  <c r="CC15" i="1"/>
  <c r="DA15" i="1"/>
  <c r="BJ102" i="1"/>
  <c r="BI61" i="1"/>
  <c r="DD62" i="1"/>
  <c r="BG11" i="1"/>
  <c r="CK15" i="1"/>
  <c r="DE15" i="1"/>
  <c r="DM17" i="1"/>
  <c r="DI17" i="1"/>
  <c r="CS17" i="1"/>
  <c r="CC17" i="1"/>
  <c r="BL17" i="1"/>
  <c r="CG17" i="1"/>
  <c r="DA17" i="1"/>
  <c r="BU29" i="1"/>
  <c r="BQ29" i="1"/>
  <c r="DB42" i="1"/>
  <c r="CL42" i="1"/>
  <c r="DJ42" i="1"/>
  <c r="BV42" i="1"/>
  <c r="BL42" i="1"/>
  <c r="CV66" i="1"/>
  <c r="BW16" i="1"/>
  <c r="CM16" i="1"/>
  <c r="DC16" i="1"/>
  <c r="BS18" i="1"/>
  <c r="CI18" i="1"/>
  <c r="CY18" i="1"/>
  <c r="BY19" i="1"/>
  <c r="CO19" i="1"/>
  <c r="DE19" i="1"/>
  <c r="BT20" i="1"/>
  <c r="CJ20" i="1"/>
  <c r="CZ20" i="1"/>
  <c r="BR21" i="1"/>
  <c r="CL21" i="1"/>
  <c r="DF21" i="1"/>
  <c r="BR23" i="1"/>
  <c r="CL23" i="1"/>
  <c r="DF23" i="1"/>
  <c r="BR26" i="1"/>
  <c r="CH26" i="1"/>
  <c r="CX26" i="1"/>
  <c r="BT31" i="1"/>
  <c r="CJ31" i="1"/>
  <c r="CZ31" i="1"/>
  <c r="CF36" i="1"/>
  <c r="DM39" i="1"/>
  <c r="CF41" i="1"/>
  <c r="DM41" i="1"/>
  <c r="BX43" i="1"/>
  <c r="CV43" i="1"/>
  <c r="DJ44" i="1"/>
  <c r="BZ44" i="1"/>
  <c r="DF44" i="1"/>
  <c r="BN45" i="1"/>
  <c r="BS45" i="1"/>
  <c r="BY45" i="1"/>
  <c r="CD45" i="1"/>
  <c r="CI45" i="1"/>
  <c r="CO45" i="1"/>
  <c r="CT45" i="1"/>
  <c r="CY45" i="1"/>
  <c r="DE45" i="1"/>
  <c r="DJ45" i="1"/>
  <c r="DM46" i="1"/>
  <c r="BS47" i="1"/>
  <c r="CI47" i="1"/>
  <c r="CY47" i="1"/>
  <c r="BI76" i="1"/>
  <c r="BI80" i="1"/>
  <c r="BI83" i="1"/>
  <c r="BJ83" i="1"/>
  <c r="BF93" i="1"/>
  <c r="BZ93" i="1" s="1"/>
  <c r="BF96" i="1"/>
  <c r="CA96" i="1" s="1"/>
  <c r="BJ96" i="1"/>
  <c r="BW18" i="1"/>
  <c r="CM18" i="1"/>
  <c r="DC18" i="1"/>
  <c r="BX20" i="1"/>
  <c r="CN20" i="1"/>
  <c r="DD20" i="1"/>
  <c r="BV21" i="1"/>
  <c r="CP21" i="1"/>
  <c r="BV23" i="1"/>
  <c r="CP23" i="1"/>
  <c r="BV26" i="1"/>
  <c r="CL26" i="1"/>
  <c r="DB26" i="1"/>
  <c r="BL35" i="1"/>
  <c r="BL38" i="1"/>
  <c r="CJ41" i="1"/>
  <c r="CF43" i="1"/>
  <c r="CL44" i="1"/>
  <c r="BO45" i="1"/>
  <c r="BU45" i="1"/>
  <c r="BZ45" i="1"/>
  <c r="CE45" i="1"/>
  <c r="CK45" i="1"/>
  <c r="CP45" i="1"/>
  <c r="CU45" i="1"/>
  <c r="DA45" i="1"/>
  <c r="DF45" i="1"/>
  <c r="DL45" i="1"/>
  <c r="BW47" i="1"/>
  <c r="CM47" i="1"/>
  <c r="DC47" i="1"/>
  <c r="BJ79" i="1"/>
  <c r="BK79" i="1" s="1"/>
  <c r="BG82" i="1"/>
  <c r="BJ90" i="1"/>
  <c r="BF100" i="1"/>
  <c r="BV100" i="1" s="1"/>
  <c r="BJ100" i="1"/>
  <c r="CA18" i="1"/>
  <c r="CQ18" i="1"/>
  <c r="DG18" i="1"/>
  <c r="CB20" i="1"/>
  <c r="CR20" i="1"/>
  <c r="DH20" i="1"/>
  <c r="BZ21" i="1"/>
  <c r="CX21" i="1"/>
  <c r="BZ23" i="1"/>
  <c r="CX23" i="1"/>
  <c r="BZ26" i="1"/>
  <c r="CP26" i="1"/>
  <c r="DF26" i="1"/>
  <c r="CB31" i="1"/>
  <c r="CR31" i="1"/>
  <c r="DH31" i="1"/>
  <c r="BL33" i="1"/>
  <c r="BL37" i="1"/>
  <c r="BL40" i="1"/>
  <c r="BL44" i="1"/>
  <c r="CP44" i="1"/>
  <c r="BQ45" i="1"/>
  <c r="BV45" i="1"/>
  <c r="CA45" i="1"/>
  <c r="CG45" i="1"/>
  <c r="CL45" i="1"/>
  <c r="CQ45" i="1"/>
  <c r="CW45" i="1"/>
  <c r="DB45" i="1"/>
  <c r="DG45" i="1"/>
  <c r="DN45" i="1"/>
  <c r="BL47" i="1"/>
  <c r="CA47" i="1"/>
  <c r="CQ47" i="1"/>
  <c r="DG47" i="1"/>
  <c r="BI71" i="1"/>
  <c r="BF90" i="1"/>
  <c r="DA90" i="1" s="1"/>
  <c r="BV61" i="1"/>
  <c r="BP62" i="1"/>
  <c r="DQ7" i="1"/>
  <c r="CB62" i="1"/>
  <c r="CO62" i="1"/>
  <c r="BV64" i="1"/>
  <c r="CH64" i="1"/>
  <c r="CU64" i="1"/>
  <c r="BV68" i="1"/>
  <c r="CH68" i="1"/>
  <c r="CU68" i="1"/>
  <c r="DL22" i="1"/>
  <c r="DG22" i="1"/>
  <c r="DC22" i="1"/>
  <c r="CY22" i="1"/>
  <c r="CU22" i="1"/>
  <c r="CQ22" i="1"/>
  <c r="CM22" i="1"/>
  <c r="CI22" i="1"/>
  <c r="CE22" i="1"/>
  <c r="CA22" i="1"/>
  <c r="BW22" i="1"/>
  <c r="BS22" i="1"/>
  <c r="BO22" i="1"/>
  <c r="DJ22" i="1"/>
  <c r="DF22" i="1"/>
  <c r="DB22" i="1"/>
  <c r="CX22" i="1"/>
  <c r="CT22" i="1"/>
  <c r="CP22" i="1"/>
  <c r="CL22" i="1"/>
  <c r="CH22" i="1"/>
  <c r="CD22" i="1"/>
  <c r="BZ22" i="1"/>
  <c r="BV22" i="1"/>
  <c r="BR22" i="1"/>
  <c r="BN22" i="1"/>
  <c r="DN22" i="1"/>
  <c r="DI22" i="1"/>
  <c r="DE22" i="1"/>
  <c r="DA22" i="1"/>
  <c r="CW22" i="1"/>
  <c r="CS22" i="1"/>
  <c r="CO22" i="1"/>
  <c r="CK22" i="1"/>
  <c r="CG22" i="1"/>
  <c r="CC22" i="1"/>
  <c r="BY22" i="1"/>
  <c r="BU22" i="1"/>
  <c r="BQ22" i="1"/>
  <c r="BL22" i="1"/>
  <c r="CB22" i="1"/>
  <c r="CR22" i="1"/>
  <c r="DH22" i="1"/>
  <c r="C61" i="1"/>
  <c r="S61" i="1"/>
  <c r="BJ61" i="1" s="1"/>
  <c r="BF6" i="1"/>
  <c r="DP6" i="1"/>
  <c r="DV6" i="1" s="1"/>
  <c r="BO61" i="1"/>
  <c r="BS61" i="1"/>
  <c r="BW61" i="1"/>
  <c r="CA61" i="1"/>
  <c r="CE61" i="1"/>
  <c r="CI61" i="1"/>
  <c r="CN61" i="1"/>
  <c r="CR61" i="1"/>
  <c r="CV61" i="1"/>
  <c r="CZ61" i="1"/>
  <c r="BJ7" i="1"/>
  <c r="BF7" i="1"/>
  <c r="D62" i="1"/>
  <c r="BJ63" i="1"/>
  <c r="BH8" i="1"/>
  <c r="DD65" i="1"/>
  <c r="BP66" i="1"/>
  <c r="DQ11" i="1"/>
  <c r="BT66" i="1"/>
  <c r="BX66" i="1"/>
  <c r="CB66" i="1"/>
  <c r="CF66" i="1"/>
  <c r="CJ66" i="1"/>
  <c r="CO66" i="1"/>
  <c r="CS66" i="1"/>
  <c r="CW66" i="1"/>
  <c r="DM14" i="1"/>
  <c r="BV14" i="1"/>
  <c r="CL14" i="1"/>
  <c r="C76" i="1"/>
  <c r="DN21" i="1"/>
  <c r="DI21" i="1"/>
  <c r="DE21" i="1"/>
  <c r="DA21" i="1"/>
  <c r="CW21" i="1"/>
  <c r="CS21" i="1"/>
  <c r="CO21" i="1"/>
  <c r="CK21" i="1"/>
  <c r="CG21" i="1"/>
  <c r="CC21" i="1"/>
  <c r="BY21" i="1"/>
  <c r="BU21" i="1"/>
  <c r="BQ21" i="1"/>
  <c r="BN21" i="1"/>
  <c r="CD21" i="1"/>
  <c r="CT21" i="1"/>
  <c r="DJ21" i="1"/>
  <c r="BP22" i="1"/>
  <c r="CF22" i="1"/>
  <c r="CV22" i="1"/>
  <c r="DM22" i="1"/>
  <c r="C78" i="1"/>
  <c r="DN23" i="1"/>
  <c r="DI23" i="1"/>
  <c r="DE23" i="1"/>
  <c r="DA23" i="1"/>
  <c r="CW23" i="1"/>
  <c r="CS23" i="1"/>
  <c r="CO23" i="1"/>
  <c r="CK23" i="1"/>
  <c r="CG23" i="1"/>
  <c r="CC23" i="1"/>
  <c r="BY23" i="1"/>
  <c r="BU23" i="1"/>
  <c r="BQ23" i="1"/>
  <c r="BN23" i="1"/>
  <c r="CD23" i="1"/>
  <c r="CT23" i="1"/>
  <c r="DJ23" i="1"/>
  <c r="BN61" i="1"/>
  <c r="BZ61" i="1"/>
  <c r="BX62" i="1"/>
  <c r="CJ62" i="1"/>
  <c r="CW62" i="1"/>
  <c r="BR64" i="1"/>
  <c r="CD64" i="1"/>
  <c r="CQ64" i="1"/>
  <c r="BR68" i="1"/>
  <c r="CD68" i="1"/>
  <c r="CQ68" i="1"/>
  <c r="CY68" i="1"/>
  <c r="BQ63" i="1"/>
  <c r="DR8" i="1"/>
  <c r="BY63" i="1"/>
  <c r="CG63" i="1"/>
  <c r="CP63" i="1"/>
  <c r="CX63" i="1"/>
  <c r="BS65" i="1"/>
  <c r="CA65" i="1"/>
  <c r="CI65" i="1"/>
  <c r="CR65" i="1"/>
  <c r="CZ65" i="1"/>
  <c r="D66" i="1"/>
  <c r="BJ11" i="1"/>
  <c r="BF11" i="1"/>
  <c r="BT22" i="1"/>
  <c r="CJ22" i="1"/>
  <c r="CZ22" i="1"/>
  <c r="BR61" i="1"/>
  <c r="CD61" i="1"/>
  <c r="DR6" i="1"/>
  <c r="BT62" i="1"/>
  <c r="CF62" i="1"/>
  <c r="CS62" i="1"/>
  <c r="BN64" i="1"/>
  <c r="DR9" i="1"/>
  <c r="BZ64" i="1"/>
  <c r="CM64" i="1"/>
  <c r="CY64" i="1"/>
  <c r="BN68" i="1"/>
  <c r="DR13" i="1"/>
  <c r="BZ68" i="1"/>
  <c r="CM68" i="1"/>
  <c r="BU63" i="1"/>
  <c r="CC63" i="1"/>
  <c r="DS8" i="1"/>
  <c r="CK63" i="1"/>
  <c r="CT63" i="1"/>
  <c r="BO65" i="1"/>
  <c r="DP10" i="1"/>
  <c r="BW65" i="1"/>
  <c r="CE65" i="1"/>
  <c r="CN65" i="1"/>
  <c r="CV65" i="1"/>
  <c r="BH12" i="1"/>
  <c r="E61" i="1"/>
  <c r="BG61" i="1" s="1"/>
  <c r="BH6" i="1"/>
  <c r="BJ6" i="1"/>
  <c r="C65" i="1"/>
  <c r="S65" i="1"/>
  <c r="BF10" i="1"/>
  <c r="DS11" i="1"/>
  <c r="DR12" i="1"/>
  <c r="BQ67" i="1"/>
  <c r="BU67" i="1"/>
  <c r="BY67" i="1"/>
  <c r="CC67" i="1"/>
  <c r="DS12" i="1"/>
  <c r="CG67" i="1"/>
  <c r="CK67" i="1"/>
  <c r="CP67" i="1"/>
  <c r="CT67" i="1"/>
  <c r="CX67" i="1"/>
  <c r="C69" i="1"/>
  <c r="DN14" i="1"/>
  <c r="DI14" i="1"/>
  <c r="DE14" i="1"/>
  <c r="DA14" i="1"/>
  <c r="CW14" i="1"/>
  <c r="CS14" i="1"/>
  <c r="CO14" i="1"/>
  <c r="CK14" i="1"/>
  <c r="CG14" i="1"/>
  <c r="CC14" i="1"/>
  <c r="BY14" i="1"/>
  <c r="BU14" i="1"/>
  <c r="BQ14" i="1"/>
  <c r="BN14" i="1"/>
  <c r="CD14" i="1"/>
  <c r="CT14" i="1"/>
  <c r="DJ14" i="1"/>
  <c r="BX22" i="1"/>
  <c r="CN22" i="1"/>
  <c r="DD22" i="1"/>
  <c r="DM29" i="1"/>
  <c r="DH29" i="1"/>
  <c r="DD29" i="1"/>
  <c r="CZ29" i="1"/>
  <c r="CV29" i="1"/>
  <c r="CR29" i="1"/>
  <c r="CN29" i="1"/>
  <c r="CJ29" i="1"/>
  <c r="CF29" i="1"/>
  <c r="CB29" i="1"/>
  <c r="BX29" i="1"/>
  <c r="BT29" i="1"/>
  <c r="BP29" i="1"/>
  <c r="DL29" i="1"/>
  <c r="DG29" i="1"/>
  <c r="DC29" i="1"/>
  <c r="CY29" i="1"/>
  <c r="CU29" i="1"/>
  <c r="CQ29" i="1"/>
  <c r="CM29" i="1"/>
  <c r="CI29" i="1"/>
  <c r="CE29" i="1"/>
  <c r="CA29" i="1"/>
  <c r="BW29" i="1"/>
  <c r="BS29" i="1"/>
  <c r="BO29" i="1"/>
  <c r="DJ29" i="1"/>
  <c r="DF29" i="1"/>
  <c r="DB29" i="1"/>
  <c r="CX29" i="1"/>
  <c r="CT29" i="1"/>
  <c r="CP29" i="1"/>
  <c r="CL29" i="1"/>
  <c r="CH29" i="1"/>
  <c r="CD29" i="1"/>
  <c r="BZ29" i="1"/>
  <c r="BV29" i="1"/>
  <c r="BR29" i="1"/>
  <c r="BN29" i="1"/>
  <c r="DN29" i="1"/>
  <c r="DI29" i="1"/>
  <c r="DE29" i="1"/>
  <c r="DA29" i="1"/>
  <c r="CW29" i="1"/>
  <c r="CS29" i="1"/>
  <c r="CO29" i="1"/>
  <c r="CK29" i="1"/>
  <c r="CG29" i="1"/>
  <c r="CC29" i="1"/>
  <c r="BY29" i="1"/>
  <c r="BQ30" i="1"/>
  <c r="BU30" i="1"/>
  <c r="BY30" i="1"/>
  <c r="CC30" i="1"/>
  <c r="CG30" i="1"/>
  <c r="CK30" i="1"/>
  <c r="CO30" i="1"/>
  <c r="CS30" i="1"/>
  <c r="CW30" i="1"/>
  <c r="DA30" i="1"/>
  <c r="DE30" i="1"/>
  <c r="DI30" i="1"/>
  <c r="DN30" i="1"/>
  <c r="BN32" i="1"/>
  <c r="BR32" i="1"/>
  <c r="BV32" i="1"/>
  <c r="BZ32" i="1"/>
  <c r="CD32" i="1"/>
  <c r="CH32" i="1"/>
  <c r="CL32" i="1"/>
  <c r="CP32" i="1"/>
  <c r="CT32" i="1"/>
  <c r="CX32" i="1"/>
  <c r="DB32" i="1"/>
  <c r="DF32" i="1"/>
  <c r="DJ32" i="1"/>
  <c r="BP33" i="1"/>
  <c r="BT33" i="1"/>
  <c r="BX33" i="1"/>
  <c r="CB33" i="1"/>
  <c r="CF33" i="1"/>
  <c r="CJ33" i="1"/>
  <c r="CN33" i="1"/>
  <c r="CR33" i="1"/>
  <c r="CV33" i="1"/>
  <c r="CZ33" i="1"/>
  <c r="DD33" i="1"/>
  <c r="DH33" i="1"/>
  <c r="DM33" i="1"/>
  <c r="BN34" i="1"/>
  <c r="BR34" i="1"/>
  <c r="BV34" i="1"/>
  <c r="BZ34" i="1"/>
  <c r="CD34" i="1"/>
  <c r="CH34" i="1"/>
  <c r="CL34" i="1"/>
  <c r="CP34" i="1"/>
  <c r="CT34" i="1"/>
  <c r="CX34" i="1"/>
  <c r="DB34" i="1"/>
  <c r="DF34" i="1"/>
  <c r="DJ34" i="1"/>
  <c r="DL35" i="1"/>
  <c r="DG35" i="1"/>
  <c r="DC35" i="1"/>
  <c r="CY35" i="1"/>
  <c r="CU35" i="1"/>
  <c r="CQ35" i="1"/>
  <c r="CM35" i="1"/>
  <c r="CI35" i="1"/>
  <c r="CE35" i="1"/>
  <c r="CA35" i="1"/>
  <c r="BW35" i="1"/>
  <c r="BS35" i="1"/>
  <c r="BO35" i="1"/>
  <c r="BQ35" i="1"/>
  <c r="BV35" i="1"/>
  <c r="CB35" i="1"/>
  <c r="CG35" i="1"/>
  <c r="CL35" i="1"/>
  <c r="CR35" i="1"/>
  <c r="CW35" i="1"/>
  <c r="DB35" i="1"/>
  <c r="DH35" i="1"/>
  <c r="DN35" i="1"/>
  <c r="BP37" i="1"/>
  <c r="BX37" i="1"/>
  <c r="CF37" i="1"/>
  <c r="CN37" i="1"/>
  <c r="CV37" i="1"/>
  <c r="DD37" i="1"/>
  <c r="DM37" i="1"/>
  <c r="BO38" i="1"/>
  <c r="BW38" i="1"/>
  <c r="CE38" i="1"/>
  <c r="CM38" i="1"/>
  <c r="CU38" i="1"/>
  <c r="DC38" i="1"/>
  <c r="DL38" i="1"/>
  <c r="C95" i="1"/>
  <c r="DL40" i="1"/>
  <c r="DG40" i="1"/>
  <c r="DC40" i="1"/>
  <c r="CY40" i="1"/>
  <c r="CU40" i="1"/>
  <c r="CQ40" i="1"/>
  <c r="CM40" i="1"/>
  <c r="CI40" i="1"/>
  <c r="CE40" i="1"/>
  <c r="CA40" i="1"/>
  <c r="BW40" i="1"/>
  <c r="BS40" i="1"/>
  <c r="BO40" i="1"/>
  <c r="BR40" i="1"/>
  <c r="CH40" i="1"/>
  <c r="CX40" i="1"/>
  <c r="CM61" i="1"/>
  <c r="BG6" i="1"/>
  <c r="DS6" i="1"/>
  <c r="BH7" i="1"/>
  <c r="DP7" i="1"/>
  <c r="BH63" i="1"/>
  <c r="DQ8" i="1"/>
  <c r="BF9" i="1"/>
  <c r="BJ9" i="1"/>
  <c r="BI65" i="1"/>
  <c r="BG10" i="1"/>
  <c r="DC65" i="1"/>
  <c r="DS10" i="1"/>
  <c r="BH11" i="1"/>
  <c r="DP11" i="1"/>
  <c r="DQ12" i="1"/>
  <c r="BJ68" i="1"/>
  <c r="BF13" i="1"/>
  <c r="BJ13" i="1"/>
  <c r="BO14" i="1"/>
  <c r="BS14" i="1"/>
  <c r="BW14" i="1"/>
  <c r="CA14" i="1"/>
  <c r="CE14" i="1"/>
  <c r="CI14" i="1"/>
  <c r="CM14" i="1"/>
  <c r="CQ14" i="1"/>
  <c r="CU14" i="1"/>
  <c r="CY14" i="1"/>
  <c r="DC14" i="1"/>
  <c r="DG14" i="1"/>
  <c r="DL14" i="1"/>
  <c r="BN15" i="1"/>
  <c r="BR15" i="1"/>
  <c r="BV15" i="1"/>
  <c r="BZ15" i="1"/>
  <c r="CD15" i="1"/>
  <c r="CH15" i="1"/>
  <c r="CL15" i="1"/>
  <c r="CP15" i="1"/>
  <c r="CT15" i="1"/>
  <c r="CX15" i="1"/>
  <c r="DB15" i="1"/>
  <c r="DF15" i="1"/>
  <c r="DJ15" i="1"/>
  <c r="BP16" i="1"/>
  <c r="BT16" i="1"/>
  <c r="BX16" i="1"/>
  <c r="CB16" i="1"/>
  <c r="CF16" i="1"/>
  <c r="CJ16" i="1"/>
  <c r="CN16" i="1"/>
  <c r="CR16" i="1"/>
  <c r="CV16" i="1"/>
  <c r="CZ16" i="1"/>
  <c r="DD16" i="1"/>
  <c r="DH16" i="1"/>
  <c r="BN17" i="1"/>
  <c r="BR17" i="1"/>
  <c r="BV17" i="1"/>
  <c r="BZ17" i="1"/>
  <c r="CD17" i="1"/>
  <c r="CH17" i="1"/>
  <c r="CL17" i="1"/>
  <c r="CP17" i="1"/>
  <c r="CT17" i="1"/>
  <c r="CX17" i="1"/>
  <c r="DB17" i="1"/>
  <c r="DF17" i="1"/>
  <c r="DJ17" i="1"/>
  <c r="BP18" i="1"/>
  <c r="BT18" i="1"/>
  <c r="BX18" i="1"/>
  <c r="CB18" i="1"/>
  <c r="CF18" i="1"/>
  <c r="CJ18" i="1"/>
  <c r="CN18" i="1"/>
  <c r="CR18" i="1"/>
  <c r="CV18" i="1"/>
  <c r="CZ18" i="1"/>
  <c r="DD18" i="1"/>
  <c r="DH18" i="1"/>
  <c r="BN19" i="1"/>
  <c r="BR19" i="1"/>
  <c r="BV19" i="1"/>
  <c r="BZ19" i="1"/>
  <c r="CD19" i="1"/>
  <c r="CH19" i="1"/>
  <c r="CL19" i="1"/>
  <c r="CP19" i="1"/>
  <c r="CT19" i="1"/>
  <c r="CX19" i="1"/>
  <c r="DB19" i="1"/>
  <c r="DF19" i="1"/>
  <c r="DJ19" i="1"/>
  <c r="BQ20" i="1"/>
  <c r="BU20" i="1"/>
  <c r="BY20" i="1"/>
  <c r="CC20" i="1"/>
  <c r="CG20" i="1"/>
  <c r="CK20" i="1"/>
  <c r="CO20" i="1"/>
  <c r="CS20" i="1"/>
  <c r="CW20" i="1"/>
  <c r="DA20" i="1"/>
  <c r="DE20" i="1"/>
  <c r="DI20" i="1"/>
  <c r="BO21" i="1"/>
  <c r="BS21" i="1"/>
  <c r="BW21" i="1"/>
  <c r="CA21" i="1"/>
  <c r="CE21" i="1"/>
  <c r="CI21" i="1"/>
  <c r="CM21" i="1"/>
  <c r="CQ21" i="1"/>
  <c r="CU21" i="1"/>
  <c r="CY21" i="1"/>
  <c r="DC21" i="1"/>
  <c r="DG21" i="1"/>
  <c r="DL21" i="1"/>
  <c r="BO23" i="1"/>
  <c r="BS23" i="1"/>
  <c r="BW23" i="1"/>
  <c r="CA23" i="1"/>
  <c r="CE23" i="1"/>
  <c r="CI23" i="1"/>
  <c r="CM23" i="1"/>
  <c r="CQ23" i="1"/>
  <c r="CU23" i="1"/>
  <c r="CY23" i="1"/>
  <c r="DC23" i="1"/>
  <c r="DG23" i="1"/>
  <c r="DL23" i="1"/>
  <c r="BO26" i="1"/>
  <c r="BS26" i="1"/>
  <c r="BW26" i="1"/>
  <c r="CA26" i="1"/>
  <c r="CE26" i="1"/>
  <c r="CI26" i="1"/>
  <c r="CM26" i="1"/>
  <c r="CQ26" i="1"/>
  <c r="CU26" i="1"/>
  <c r="CY26" i="1"/>
  <c r="DC26" i="1"/>
  <c r="DG26" i="1"/>
  <c r="DL26" i="1"/>
  <c r="BN30" i="1"/>
  <c r="BR30" i="1"/>
  <c r="BV30" i="1"/>
  <c r="BZ30" i="1"/>
  <c r="CD30" i="1"/>
  <c r="CH30" i="1"/>
  <c r="CL30" i="1"/>
  <c r="CP30" i="1"/>
  <c r="CT30" i="1"/>
  <c r="CX30" i="1"/>
  <c r="DB30" i="1"/>
  <c r="DF30" i="1"/>
  <c r="DJ30" i="1"/>
  <c r="BQ31" i="1"/>
  <c r="BU31" i="1"/>
  <c r="BY31" i="1"/>
  <c r="CC31" i="1"/>
  <c r="CG31" i="1"/>
  <c r="CK31" i="1"/>
  <c r="CO31" i="1"/>
  <c r="CS31" i="1"/>
  <c r="CW31" i="1"/>
  <c r="DA31" i="1"/>
  <c r="DE31" i="1"/>
  <c r="DI31" i="1"/>
  <c r="BO32" i="1"/>
  <c r="BS32" i="1"/>
  <c r="BW32" i="1"/>
  <c r="CA32" i="1"/>
  <c r="CE32" i="1"/>
  <c r="CI32" i="1"/>
  <c r="CM32" i="1"/>
  <c r="CQ32" i="1"/>
  <c r="CU32" i="1"/>
  <c r="CY32" i="1"/>
  <c r="DC32" i="1"/>
  <c r="DG32" i="1"/>
  <c r="DL32" i="1"/>
  <c r="BQ33" i="1"/>
  <c r="BU33" i="1"/>
  <c r="BY33" i="1"/>
  <c r="CC33" i="1"/>
  <c r="CG33" i="1"/>
  <c r="CK33" i="1"/>
  <c r="CO33" i="1"/>
  <c r="CS33" i="1"/>
  <c r="CW33" i="1"/>
  <c r="DA33" i="1"/>
  <c r="DE33" i="1"/>
  <c r="DI33" i="1"/>
  <c r="DN33" i="1"/>
  <c r="BO34" i="1"/>
  <c r="BS34" i="1"/>
  <c r="BW34" i="1"/>
  <c r="CA34" i="1"/>
  <c r="CE34" i="1"/>
  <c r="CI34" i="1"/>
  <c r="CM34" i="1"/>
  <c r="CQ34" i="1"/>
  <c r="CU34" i="1"/>
  <c r="CY34" i="1"/>
  <c r="DC34" i="1"/>
  <c r="DG34" i="1"/>
  <c r="DL34" i="1"/>
  <c r="BR35" i="1"/>
  <c r="BX35" i="1"/>
  <c r="CC35" i="1"/>
  <c r="CH35" i="1"/>
  <c r="CN35" i="1"/>
  <c r="CS35" i="1"/>
  <c r="CX35" i="1"/>
  <c r="DD35" i="1"/>
  <c r="DI35" i="1"/>
  <c r="DN36" i="1"/>
  <c r="DI36" i="1"/>
  <c r="DE36" i="1"/>
  <c r="DA36" i="1"/>
  <c r="CW36" i="1"/>
  <c r="CS36" i="1"/>
  <c r="CO36" i="1"/>
  <c r="CK36" i="1"/>
  <c r="CG36" i="1"/>
  <c r="CC36" i="1"/>
  <c r="BY36" i="1"/>
  <c r="BU36" i="1"/>
  <c r="BQ36" i="1"/>
  <c r="BL36" i="1"/>
  <c r="BR36" i="1"/>
  <c r="BW36" i="1"/>
  <c r="CB36" i="1"/>
  <c r="CH36" i="1"/>
  <c r="CM36" i="1"/>
  <c r="CR36" i="1"/>
  <c r="CX36" i="1"/>
  <c r="DC36" i="1"/>
  <c r="DH36" i="1"/>
  <c r="BQ37" i="1"/>
  <c r="BY37" i="1"/>
  <c r="CG37" i="1"/>
  <c r="CO37" i="1"/>
  <c r="CW37" i="1"/>
  <c r="DE37" i="1"/>
  <c r="BR38" i="1"/>
  <c r="BZ38" i="1"/>
  <c r="CH38" i="1"/>
  <c r="CP38" i="1"/>
  <c r="CX38" i="1"/>
  <c r="DF38" i="1"/>
  <c r="BT39" i="1"/>
  <c r="CJ39" i="1"/>
  <c r="CZ39" i="1"/>
  <c r="BV40" i="1"/>
  <c r="CL40" i="1"/>
  <c r="DB40" i="1"/>
  <c r="BX41" i="1"/>
  <c r="CN41" i="1"/>
  <c r="DN42" i="1"/>
  <c r="BZ42" i="1"/>
  <c r="CP42" i="1"/>
  <c r="DF42" i="1"/>
  <c r="DL43" i="1"/>
  <c r="DG43" i="1"/>
  <c r="DC43" i="1"/>
  <c r="CY43" i="1"/>
  <c r="CU43" i="1"/>
  <c r="CQ43" i="1"/>
  <c r="CM43" i="1"/>
  <c r="CI43" i="1"/>
  <c r="CE43" i="1"/>
  <c r="CA43" i="1"/>
  <c r="BW43" i="1"/>
  <c r="BS43" i="1"/>
  <c r="BO43" i="1"/>
  <c r="DJ43" i="1"/>
  <c r="DF43" i="1"/>
  <c r="DB43" i="1"/>
  <c r="CX43" i="1"/>
  <c r="CT43" i="1"/>
  <c r="CP43" i="1"/>
  <c r="CL43" i="1"/>
  <c r="CH43" i="1"/>
  <c r="CD43" i="1"/>
  <c r="BZ43" i="1"/>
  <c r="BV43" i="1"/>
  <c r="BR43" i="1"/>
  <c r="BN43" i="1"/>
  <c r="DN43" i="1"/>
  <c r="DI43" i="1"/>
  <c r="DE43" i="1"/>
  <c r="DA43" i="1"/>
  <c r="CW43" i="1"/>
  <c r="CS43" i="1"/>
  <c r="CO43" i="1"/>
  <c r="CK43" i="1"/>
  <c r="CG43" i="1"/>
  <c r="CC43" i="1"/>
  <c r="BY43" i="1"/>
  <c r="BU43" i="1"/>
  <c r="BQ43" i="1"/>
  <c r="BL43" i="1"/>
  <c r="CB43" i="1"/>
  <c r="CR43" i="1"/>
  <c r="DH43" i="1"/>
  <c r="BN44" i="1"/>
  <c r="CD44" i="1"/>
  <c r="CT44" i="1"/>
  <c r="BT46" i="1"/>
  <c r="CJ46" i="1"/>
  <c r="CZ46" i="1"/>
  <c r="CQ61" i="1"/>
  <c r="CN62" i="1"/>
  <c r="C63" i="1"/>
  <c r="CO67" i="1"/>
  <c r="BI78" i="1"/>
  <c r="BF78" i="1"/>
  <c r="BF8" i="1"/>
  <c r="BJ8" i="1"/>
  <c r="DB63" i="1"/>
  <c r="BF64" i="1"/>
  <c r="BI64" i="1"/>
  <c r="BG9" i="1"/>
  <c r="DC64" i="1"/>
  <c r="DS9" i="1"/>
  <c r="BH10" i="1"/>
  <c r="BJ67" i="1"/>
  <c r="BF12" i="1"/>
  <c r="BJ12" i="1"/>
  <c r="BI68" i="1"/>
  <c r="BG13" i="1"/>
  <c r="DS13" i="1"/>
  <c r="BP14" i="1"/>
  <c r="BT14" i="1"/>
  <c r="BX14" i="1"/>
  <c r="CB14" i="1"/>
  <c r="CF14" i="1"/>
  <c r="CJ14" i="1"/>
  <c r="CN14" i="1"/>
  <c r="CR14" i="1"/>
  <c r="CV14" i="1"/>
  <c r="CZ14" i="1"/>
  <c r="DD14" i="1"/>
  <c r="DH14" i="1"/>
  <c r="BO15" i="1"/>
  <c r="BS15" i="1"/>
  <c r="BW15" i="1"/>
  <c r="CA15" i="1"/>
  <c r="CE15" i="1"/>
  <c r="CI15" i="1"/>
  <c r="CM15" i="1"/>
  <c r="CQ15" i="1"/>
  <c r="CU15" i="1"/>
  <c r="CY15" i="1"/>
  <c r="DC15" i="1"/>
  <c r="DG15" i="1"/>
  <c r="DL15" i="1"/>
  <c r="BQ16" i="1"/>
  <c r="BU16" i="1"/>
  <c r="BY16" i="1"/>
  <c r="CC16" i="1"/>
  <c r="CG16" i="1"/>
  <c r="CK16" i="1"/>
  <c r="CO16" i="1"/>
  <c r="CS16" i="1"/>
  <c r="CW16" i="1"/>
  <c r="DA16" i="1"/>
  <c r="DE16" i="1"/>
  <c r="DI16" i="1"/>
  <c r="DN16" i="1"/>
  <c r="BO17" i="1"/>
  <c r="BS17" i="1"/>
  <c r="BW17" i="1"/>
  <c r="CA17" i="1"/>
  <c r="CE17" i="1"/>
  <c r="CI17" i="1"/>
  <c r="CM17" i="1"/>
  <c r="CQ17" i="1"/>
  <c r="CU17" i="1"/>
  <c r="CY17" i="1"/>
  <c r="DC17" i="1"/>
  <c r="DG17" i="1"/>
  <c r="DL17" i="1"/>
  <c r="BQ18" i="1"/>
  <c r="BU18" i="1"/>
  <c r="BY18" i="1"/>
  <c r="CC18" i="1"/>
  <c r="CG18" i="1"/>
  <c r="CK18" i="1"/>
  <c r="CO18" i="1"/>
  <c r="CS18" i="1"/>
  <c r="CW18" i="1"/>
  <c r="DA18" i="1"/>
  <c r="DE18" i="1"/>
  <c r="DI18" i="1"/>
  <c r="DN18" i="1"/>
  <c r="BO19" i="1"/>
  <c r="BS19" i="1"/>
  <c r="BW19" i="1"/>
  <c r="CA19" i="1"/>
  <c r="CE19" i="1"/>
  <c r="CI19" i="1"/>
  <c r="CM19" i="1"/>
  <c r="CQ19" i="1"/>
  <c r="CU19" i="1"/>
  <c r="CY19" i="1"/>
  <c r="DC19" i="1"/>
  <c r="DG19" i="1"/>
  <c r="DL19" i="1"/>
  <c r="BN20" i="1"/>
  <c r="BR20" i="1"/>
  <c r="BV20" i="1"/>
  <c r="BZ20" i="1"/>
  <c r="CD20" i="1"/>
  <c r="CH20" i="1"/>
  <c r="CL20" i="1"/>
  <c r="CP20" i="1"/>
  <c r="CT20" i="1"/>
  <c r="CX20" i="1"/>
  <c r="DB20" i="1"/>
  <c r="DF20" i="1"/>
  <c r="DJ20" i="1"/>
  <c r="BP21" i="1"/>
  <c r="BT21" i="1"/>
  <c r="BX21" i="1"/>
  <c r="CB21" i="1"/>
  <c r="CF21" i="1"/>
  <c r="CJ21" i="1"/>
  <c r="CN21" i="1"/>
  <c r="CR21" i="1"/>
  <c r="CV21" i="1"/>
  <c r="CZ21" i="1"/>
  <c r="DD21" i="1"/>
  <c r="DH21" i="1"/>
  <c r="BP23" i="1"/>
  <c r="BT23" i="1"/>
  <c r="BX23" i="1"/>
  <c r="CB23" i="1"/>
  <c r="CF23" i="1"/>
  <c r="CJ23" i="1"/>
  <c r="CN23" i="1"/>
  <c r="CR23" i="1"/>
  <c r="CV23" i="1"/>
  <c r="CZ23" i="1"/>
  <c r="DD23" i="1"/>
  <c r="DH23" i="1"/>
  <c r="BP26" i="1"/>
  <c r="BT26" i="1"/>
  <c r="BX26" i="1"/>
  <c r="CB26" i="1"/>
  <c r="CF26" i="1"/>
  <c r="CJ26" i="1"/>
  <c r="CN26" i="1"/>
  <c r="CR26" i="1"/>
  <c r="CV26" i="1"/>
  <c r="CZ26" i="1"/>
  <c r="DD26" i="1"/>
  <c r="DH26" i="1"/>
  <c r="DM26" i="1"/>
  <c r="BO30" i="1"/>
  <c r="BS30" i="1"/>
  <c r="BW30" i="1"/>
  <c r="CA30" i="1"/>
  <c r="CE30" i="1"/>
  <c r="CI30" i="1"/>
  <c r="CM30" i="1"/>
  <c r="CQ30" i="1"/>
  <c r="CU30" i="1"/>
  <c r="CY30" i="1"/>
  <c r="DC30" i="1"/>
  <c r="DG30" i="1"/>
  <c r="DL30" i="1"/>
  <c r="BN31" i="1"/>
  <c r="BR31" i="1"/>
  <c r="BV31" i="1"/>
  <c r="BZ31" i="1"/>
  <c r="CD31" i="1"/>
  <c r="CH31" i="1"/>
  <c r="CL31" i="1"/>
  <c r="CP31" i="1"/>
  <c r="CT31" i="1"/>
  <c r="CX31" i="1"/>
  <c r="DB31" i="1"/>
  <c r="DF31" i="1"/>
  <c r="DJ31" i="1"/>
  <c r="BP32" i="1"/>
  <c r="BT32" i="1"/>
  <c r="BX32" i="1"/>
  <c r="CB32" i="1"/>
  <c r="CF32" i="1"/>
  <c r="CJ32" i="1"/>
  <c r="CN32" i="1"/>
  <c r="CR32" i="1"/>
  <c r="CV32" i="1"/>
  <c r="CZ32" i="1"/>
  <c r="DD32" i="1"/>
  <c r="DH32" i="1"/>
  <c r="BN33" i="1"/>
  <c r="BR33" i="1"/>
  <c r="BV33" i="1"/>
  <c r="BZ33" i="1"/>
  <c r="CD33" i="1"/>
  <c r="CH33" i="1"/>
  <c r="CL33" i="1"/>
  <c r="CP33" i="1"/>
  <c r="CT33" i="1"/>
  <c r="CX33" i="1"/>
  <c r="DB33" i="1"/>
  <c r="DF33" i="1"/>
  <c r="DJ33" i="1"/>
  <c r="BP34" i="1"/>
  <c r="BT34" i="1"/>
  <c r="BX34" i="1"/>
  <c r="CB34" i="1"/>
  <c r="CF34" i="1"/>
  <c r="CJ34" i="1"/>
  <c r="CN34" i="1"/>
  <c r="CR34" i="1"/>
  <c r="CV34" i="1"/>
  <c r="CZ34" i="1"/>
  <c r="DD34" i="1"/>
  <c r="DH34" i="1"/>
  <c r="BQ90" i="1"/>
  <c r="BU90" i="1"/>
  <c r="BN35" i="1"/>
  <c r="BT35" i="1"/>
  <c r="BY35" i="1"/>
  <c r="CD35" i="1"/>
  <c r="CJ35" i="1"/>
  <c r="CO35" i="1"/>
  <c r="CT35" i="1"/>
  <c r="CZ35" i="1"/>
  <c r="DE35" i="1"/>
  <c r="DJ35" i="1"/>
  <c r="BN36" i="1"/>
  <c r="BS36" i="1"/>
  <c r="BX36" i="1"/>
  <c r="CD36" i="1"/>
  <c r="CI36" i="1"/>
  <c r="CN36" i="1"/>
  <c r="CT36" i="1"/>
  <c r="CY36" i="1"/>
  <c r="DD36" i="1"/>
  <c r="DJ36" i="1"/>
  <c r="DL37" i="1"/>
  <c r="DG37" i="1"/>
  <c r="DC37" i="1"/>
  <c r="CY37" i="1"/>
  <c r="CU37" i="1"/>
  <c r="CQ37" i="1"/>
  <c r="CM37" i="1"/>
  <c r="CI37" i="1"/>
  <c r="CE37" i="1"/>
  <c r="CA37" i="1"/>
  <c r="BW37" i="1"/>
  <c r="BS37" i="1"/>
  <c r="BO37" i="1"/>
  <c r="DJ37" i="1"/>
  <c r="DF37" i="1"/>
  <c r="DB37" i="1"/>
  <c r="CX37" i="1"/>
  <c r="CT37" i="1"/>
  <c r="CP37" i="1"/>
  <c r="CL37" i="1"/>
  <c r="CH37" i="1"/>
  <c r="CD37" i="1"/>
  <c r="BZ37" i="1"/>
  <c r="BV37" i="1"/>
  <c r="BR37" i="1"/>
  <c r="BN37" i="1"/>
  <c r="BT37" i="1"/>
  <c r="CB37" i="1"/>
  <c r="CJ37" i="1"/>
  <c r="CR37" i="1"/>
  <c r="CZ37" i="1"/>
  <c r="DH37" i="1"/>
  <c r="DN38" i="1"/>
  <c r="BS38" i="1"/>
  <c r="CA38" i="1"/>
  <c r="CI38" i="1"/>
  <c r="CQ38" i="1"/>
  <c r="CY38" i="1"/>
  <c r="DG38" i="1"/>
  <c r="BX39" i="1"/>
  <c r="CN39" i="1"/>
  <c r="DN40" i="1"/>
  <c r="BZ40" i="1"/>
  <c r="CP40" i="1"/>
  <c r="DF40" i="1"/>
  <c r="DL41" i="1"/>
  <c r="DG41" i="1"/>
  <c r="DC41" i="1"/>
  <c r="CY41" i="1"/>
  <c r="CU41" i="1"/>
  <c r="CQ41" i="1"/>
  <c r="CM41" i="1"/>
  <c r="CI41" i="1"/>
  <c r="CE41" i="1"/>
  <c r="CA41" i="1"/>
  <c r="BW41" i="1"/>
  <c r="BS41" i="1"/>
  <c r="BO41" i="1"/>
  <c r="DJ41" i="1"/>
  <c r="DF41" i="1"/>
  <c r="DB41" i="1"/>
  <c r="CX41" i="1"/>
  <c r="CT41" i="1"/>
  <c r="CP41" i="1"/>
  <c r="CL41" i="1"/>
  <c r="CH41" i="1"/>
  <c r="CD41" i="1"/>
  <c r="BZ41" i="1"/>
  <c r="BV41" i="1"/>
  <c r="BR41" i="1"/>
  <c r="BN41" i="1"/>
  <c r="DN41" i="1"/>
  <c r="DI41" i="1"/>
  <c r="DE41" i="1"/>
  <c r="DA41" i="1"/>
  <c r="CW41" i="1"/>
  <c r="CS41" i="1"/>
  <c r="CO41" i="1"/>
  <c r="CK41" i="1"/>
  <c r="CG41" i="1"/>
  <c r="CC41" i="1"/>
  <c r="BY41" i="1"/>
  <c r="BU41" i="1"/>
  <c r="BQ41" i="1"/>
  <c r="BL41" i="1"/>
  <c r="CB41" i="1"/>
  <c r="CR41" i="1"/>
  <c r="DH41" i="1"/>
  <c r="BN42" i="1"/>
  <c r="CD42" i="1"/>
  <c r="CT42" i="1"/>
  <c r="C99" i="1"/>
  <c r="DL44" i="1"/>
  <c r="DG44" i="1"/>
  <c r="DC44" i="1"/>
  <c r="CY44" i="1"/>
  <c r="CU44" i="1"/>
  <c r="CQ44" i="1"/>
  <c r="CM44" i="1"/>
  <c r="CI44" i="1"/>
  <c r="CE44" i="1"/>
  <c r="CA44" i="1"/>
  <c r="BW44" i="1"/>
  <c r="BS44" i="1"/>
  <c r="BO44" i="1"/>
  <c r="BR44" i="1"/>
  <c r="CH44" i="1"/>
  <c r="CX44" i="1"/>
  <c r="BX46" i="1"/>
  <c r="CN46" i="1"/>
  <c r="DD66" i="1"/>
  <c r="BI69" i="1"/>
  <c r="BJ69" i="1"/>
  <c r="BF69" i="1"/>
  <c r="BH76" i="1"/>
  <c r="BF83" i="1"/>
  <c r="BF63" i="1"/>
  <c r="BI63" i="1"/>
  <c r="BG8" i="1"/>
  <c r="BH9" i="1"/>
  <c r="BJ66" i="1"/>
  <c r="BF67" i="1"/>
  <c r="BI67" i="1"/>
  <c r="BG12" i="1"/>
  <c r="BH13" i="1"/>
  <c r="BP15" i="1"/>
  <c r="BT15" i="1"/>
  <c r="BX15" i="1"/>
  <c r="CB15" i="1"/>
  <c r="CF15" i="1"/>
  <c r="CJ15" i="1"/>
  <c r="CN15" i="1"/>
  <c r="CR15" i="1"/>
  <c r="CV15" i="1"/>
  <c r="CZ15" i="1"/>
  <c r="DD15" i="1"/>
  <c r="DH15" i="1"/>
  <c r="BN16" i="1"/>
  <c r="BR16" i="1"/>
  <c r="BV16" i="1"/>
  <c r="BZ16" i="1"/>
  <c r="CD16" i="1"/>
  <c r="CH16" i="1"/>
  <c r="CL16" i="1"/>
  <c r="CP16" i="1"/>
  <c r="CT16" i="1"/>
  <c r="CX16" i="1"/>
  <c r="DB16" i="1"/>
  <c r="DF16" i="1"/>
  <c r="DJ16" i="1"/>
  <c r="BP17" i="1"/>
  <c r="BT17" i="1"/>
  <c r="BX17" i="1"/>
  <c r="CB17" i="1"/>
  <c r="CF17" i="1"/>
  <c r="CJ17" i="1"/>
  <c r="CN17" i="1"/>
  <c r="CR17" i="1"/>
  <c r="CV17" i="1"/>
  <c r="CZ17" i="1"/>
  <c r="DD17" i="1"/>
  <c r="DH17" i="1"/>
  <c r="BN18" i="1"/>
  <c r="BR18" i="1"/>
  <c r="BV18" i="1"/>
  <c r="BZ18" i="1"/>
  <c r="CD18" i="1"/>
  <c r="CH18" i="1"/>
  <c r="CL18" i="1"/>
  <c r="CP18" i="1"/>
  <c r="CT18" i="1"/>
  <c r="CX18" i="1"/>
  <c r="DB18" i="1"/>
  <c r="DF18" i="1"/>
  <c r="DJ18" i="1"/>
  <c r="BP19" i="1"/>
  <c r="BT19" i="1"/>
  <c r="BX19" i="1"/>
  <c r="CB19" i="1"/>
  <c r="CF19" i="1"/>
  <c r="CJ19" i="1"/>
  <c r="CN19" i="1"/>
  <c r="CR19" i="1"/>
  <c r="CV19" i="1"/>
  <c r="CZ19" i="1"/>
  <c r="DD19" i="1"/>
  <c r="DH19" i="1"/>
  <c r="BO20" i="1"/>
  <c r="BS20" i="1"/>
  <c r="BW20" i="1"/>
  <c r="CA20" i="1"/>
  <c r="CE20" i="1"/>
  <c r="CI20" i="1"/>
  <c r="CM20" i="1"/>
  <c r="CQ20" i="1"/>
  <c r="CU20" i="1"/>
  <c r="CY20" i="1"/>
  <c r="DC20" i="1"/>
  <c r="DG20" i="1"/>
  <c r="DL20" i="1"/>
  <c r="BQ26" i="1"/>
  <c r="BU26" i="1"/>
  <c r="BY26" i="1"/>
  <c r="CC26" i="1"/>
  <c r="CG26" i="1"/>
  <c r="CK26" i="1"/>
  <c r="CO26" i="1"/>
  <c r="CS26" i="1"/>
  <c r="CW26" i="1"/>
  <c r="DA26" i="1"/>
  <c r="DE26" i="1"/>
  <c r="DI26" i="1"/>
  <c r="BP30" i="1"/>
  <c r="BT30" i="1"/>
  <c r="BX30" i="1"/>
  <c r="CB30" i="1"/>
  <c r="CF30" i="1"/>
  <c r="CJ30" i="1"/>
  <c r="CN30" i="1"/>
  <c r="CR30" i="1"/>
  <c r="CV30" i="1"/>
  <c r="CZ30" i="1"/>
  <c r="DD30" i="1"/>
  <c r="DH30" i="1"/>
  <c r="BO31" i="1"/>
  <c r="BS31" i="1"/>
  <c r="BW31" i="1"/>
  <c r="CA31" i="1"/>
  <c r="CE31" i="1"/>
  <c r="CI31" i="1"/>
  <c r="CM31" i="1"/>
  <c r="CQ31" i="1"/>
  <c r="CU31" i="1"/>
  <c r="CY31" i="1"/>
  <c r="DC31" i="1"/>
  <c r="DG31" i="1"/>
  <c r="DL31" i="1"/>
  <c r="BQ32" i="1"/>
  <c r="BU32" i="1"/>
  <c r="BY32" i="1"/>
  <c r="CC32" i="1"/>
  <c r="CG32" i="1"/>
  <c r="CK32" i="1"/>
  <c r="CO32" i="1"/>
  <c r="CS32" i="1"/>
  <c r="CW32" i="1"/>
  <c r="DA32" i="1"/>
  <c r="DE32" i="1"/>
  <c r="DI32" i="1"/>
  <c r="DN32" i="1"/>
  <c r="BO33" i="1"/>
  <c r="BS33" i="1"/>
  <c r="BW33" i="1"/>
  <c r="CA33" i="1"/>
  <c r="CE33" i="1"/>
  <c r="CI33" i="1"/>
  <c r="CM33" i="1"/>
  <c r="CQ33" i="1"/>
  <c r="CU33" i="1"/>
  <c r="CY33" i="1"/>
  <c r="DC33" i="1"/>
  <c r="DG33" i="1"/>
  <c r="BQ34" i="1"/>
  <c r="BU34" i="1"/>
  <c r="BY34" i="1"/>
  <c r="CC34" i="1"/>
  <c r="CG34" i="1"/>
  <c r="CK34" i="1"/>
  <c r="CO34" i="1"/>
  <c r="CS34" i="1"/>
  <c r="CW34" i="1"/>
  <c r="DA34" i="1"/>
  <c r="DE34" i="1"/>
  <c r="DI34" i="1"/>
  <c r="DN34" i="1"/>
  <c r="BP35" i="1"/>
  <c r="BU35" i="1"/>
  <c r="BZ35" i="1"/>
  <c r="CF35" i="1"/>
  <c r="CK35" i="1"/>
  <c r="CP35" i="1"/>
  <c r="CV35" i="1"/>
  <c r="DA35" i="1"/>
  <c r="DF35" i="1"/>
  <c r="DM35" i="1"/>
  <c r="BO36" i="1"/>
  <c r="BT36" i="1"/>
  <c r="BZ36" i="1"/>
  <c r="CE36" i="1"/>
  <c r="CJ36" i="1"/>
  <c r="CP36" i="1"/>
  <c r="CU36" i="1"/>
  <c r="CZ36" i="1"/>
  <c r="DF36" i="1"/>
  <c r="DL36" i="1"/>
  <c r="BU37" i="1"/>
  <c r="CC37" i="1"/>
  <c r="CK37" i="1"/>
  <c r="CS37" i="1"/>
  <c r="DA37" i="1"/>
  <c r="DI37" i="1"/>
  <c r="BN38" i="1"/>
  <c r="BV38" i="1"/>
  <c r="CD38" i="1"/>
  <c r="CL38" i="1"/>
  <c r="CT38" i="1"/>
  <c r="DB38" i="1"/>
  <c r="DJ38" i="1"/>
  <c r="DL39" i="1"/>
  <c r="DG39" i="1"/>
  <c r="DC39" i="1"/>
  <c r="CY39" i="1"/>
  <c r="CU39" i="1"/>
  <c r="CQ39" i="1"/>
  <c r="CM39" i="1"/>
  <c r="CI39" i="1"/>
  <c r="CE39" i="1"/>
  <c r="CA39" i="1"/>
  <c r="BW39" i="1"/>
  <c r="BS39" i="1"/>
  <c r="BO39" i="1"/>
  <c r="DJ39" i="1"/>
  <c r="DF39" i="1"/>
  <c r="DB39" i="1"/>
  <c r="CX39" i="1"/>
  <c r="CT39" i="1"/>
  <c r="CP39" i="1"/>
  <c r="CL39" i="1"/>
  <c r="CH39" i="1"/>
  <c r="CD39" i="1"/>
  <c r="BZ39" i="1"/>
  <c r="BV39" i="1"/>
  <c r="BR39" i="1"/>
  <c r="BN39" i="1"/>
  <c r="DN39" i="1"/>
  <c r="DI39" i="1"/>
  <c r="DE39" i="1"/>
  <c r="DA39" i="1"/>
  <c r="CW39" i="1"/>
  <c r="CS39" i="1"/>
  <c r="CO39" i="1"/>
  <c r="CK39" i="1"/>
  <c r="CG39" i="1"/>
  <c r="CC39" i="1"/>
  <c r="BY39" i="1"/>
  <c r="BU39" i="1"/>
  <c r="BQ39" i="1"/>
  <c r="BL39" i="1"/>
  <c r="CB39" i="1"/>
  <c r="CR39" i="1"/>
  <c r="DH39" i="1"/>
  <c r="BN40" i="1"/>
  <c r="CD40" i="1"/>
  <c r="CT40" i="1"/>
  <c r="DJ40" i="1"/>
  <c r="C97" i="1"/>
  <c r="DL42" i="1"/>
  <c r="DG42" i="1"/>
  <c r="DC42" i="1"/>
  <c r="CY42" i="1"/>
  <c r="CU42" i="1"/>
  <c r="CQ42" i="1"/>
  <c r="CM42" i="1"/>
  <c r="CI42" i="1"/>
  <c r="CE42" i="1"/>
  <c r="CA42" i="1"/>
  <c r="BW42" i="1"/>
  <c r="BS42" i="1"/>
  <c r="BO42" i="1"/>
  <c r="BR42" i="1"/>
  <c r="CH42" i="1"/>
  <c r="CX42" i="1"/>
  <c r="DL46" i="1"/>
  <c r="DG46" i="1"/>
  <c r="DC46" i="1"/>
  <c r="CY46" i="1"/>
  <c r="CU46" i="1"/>
  <c r="CQ46" i="1"/>
  <c r="CM46" i="1"/>
  <c r="CI46" i="1"/>
  <c r="CE46" i="1"/>
  <c r="CA46" i="1"/>
  <c r="BW46" i="1"/>
  <c r="BS46" i="1"/>
  <c r="BO46" i="1"/>
  <c r="DJ46" i="1"/>
  <c r="DF46" i="1"/>
  <c r="DB46" i="1"/>
  <c r="CX46" i="1"/>
  <c r="CT46" i="1"/>
  <c r="CP46" i="1"/>
  <c r="CL46" i="1"/>
  <c r="CH46" i="1"/>
  <c r="CD46" i="1"/>
  <c r="BZ46" i="1"/>
  <c r="BV46" i="1"/>
  <c r="BR46" i="1"/>
  <c r="BN46" i="1"/>
  <c r="DN46" i="1"/>
  <c r="DI46" i="1"/>
  <c r="DE46" i="1"/>
  <c r="DA46" i="1"/>
  <c r="CW46" i="1"/>
  <c r="CS46" i="1"/>
  <c r="CO46" i="1"/>
  <c r="CK46" i="1"/>
  <c r="CG46" i="1"/>
  <c r="CC46" i="1"/>
  <c r="BY46" i="1"/>
  <c r="BU46" i="1"/>
  <c r="BQ46" i="1"/>
  <c r="BL46" i="1"/>
  <c r="CB46" i="1"/>
  <c r="CR46" i="1"/>
  <c r="DH46" i="1"/>
  <c r="BG74" i="1"/>
  <c r="BP47" i="1"/>
  <c r="BT47" i="1"/>
  <c r="BX47" i="1"/>
  <c r="CB47" i="1"/>
  <c r="CF47" i="1"/>
  <c r="CJ47" i="1"/>
  <c r="CN47" i="1"/>
  <c r="CR47" i="1"/>
  <c r="CV47" i="1"/>
  <c r="CZ47" i="1"/>
  <c r="DD47" i="1"/>
  <c r="DH47" i="1"/>
  <c r="DM47" i="1"/>
  <c r="CA71" i="1"/>
  <c r="BH72" i="1"/>
  <c r="BH87" i="1"/>
  <c r="BJ88" i="1"/>
  <c r="BP38" i="1"/>
  <c r="BT38" i="1"/>
  <c r="BX38" i="1"/>
  <c r="CB38" i="1"/>
  <c r="CF38" i="1"/>
  <c r="CJ38" i="1"/>
  <c r="CN38" i="1"/>
  <c r="CR38" i="1"/>
  <c r="CV38" i="1"/>
  <c r="CZ38" i="1"/>
  <c r="DD38" i="1"/>
  <c r="DH38" i="1"/>
  <c r="DM38" i="1"/>
  <c r="BP40" i="1"/>
  <c r="BT40" i="1"/>
  <c r="BX40" i="1"/>
  <c r="CB40" i="1"/>
  <c r="CF40" i="1"/>
  <c r="CJ40" i="1"/>
  <c r="CN40" i="1"/>
  <c r="CR40" i="1"/>
  <c r="CV40" i="1"/>
  <c r="CZ40" i="1"/>
  <c r="DD40" i="1"/>
  <c r="DH40" i="1"/>
  <c r="DM40" i="1"/>
  <c r="BP42" i="1"/>
  <c r="BT42" i="1"/>
  <c r="BX42" i="1"/>
  <c r="CB42" i="1"/>
  <c r="CF42" i="1"/>
  <c r="CJ42" i="1"/>
  <c r="CN42" i="1"/>
  <c r="CR42" i="1"/>
  <c r="CV42" i="1"/>
  <c r="CZ42" i="1"/>
  <c r="DD42" i="1"/>
  <c r="DH42" i="1"/>
  <c r="DM42" i="1"/>
  <c r="BP44" i="1"/>
  <c r="BT44" i="1"/>
  <c r="BX44" i="1"/>
  <c r="CB44" i="1"/>
  <c r="CF44" i="1"/>
  <c r="CJ44" i="1"/>
  <c r="CN44" i="1"/>
  <c r="CR44" i="1"/>
  <c r="CV44" i="1"/>
  <c r="CZ44" i="1"/>
  <c r="DD44" i="1"/>
  <c r="DH44" i="1"/>
  <c r="DM44" i="1"/>
  <c r="BQ47" i="1"/>
  <c r="BU47" i="1"/>
  <c r="BY47" i="1"/>
  <c r="CC47" i="1"/>
  <c r="CG47" i="1"/>
  <c r="CK47" i="1"/>
  <c r="CO47" i="1"/>
  <c r="CS47" i="1"/>
  <c r="CW47" i="1"/>
  <c r="DA47" i="1"/>
  <c r="DE47" i="1"/>
  <c r="DI47" i="1"/>
  <c r="DN47" i="1"/>
  <c r="BI70" i="1"/>
  <c r="BF70" i="1"/>
  <c r="CR71" i="1"/>
  <c r="BJ72" i="1"/>
  <c r="BF79" i="1"/>
  <c r="BQ38" i="1"/>
  <c r="BU38" i="1"/>
  <c r="BY38" i="1"/>
  <c r="CC38" i="1"/>
  <c r="CG38" i="1"/>
  <c r="CK38" i="1"/>
  <c r="CO38" i="1"/>
  <c r="CS38" i="1"/>
  <c r="CW38" i="1"/>
  <c r="DA38" i="1"/>
  <c r="DE38" i="1"/>
  <c r="DI38" i="1"/>
  <c r="BQ40" i="1"/>
  <c r="BU40" i="1"/>
  <c r="BY40" i="1"/>
  <c r="CC40" i="1"/>
  <c r="CG40" i="1"/>
  <c r="CK40" i="1"/>
  <c r="CO40" i="1"/>
  <c r="CS40" i="1"/>
  <c r="CW40" i="1"/>
  <c r="DA40" i="1"/>
  <c r="DE40" i="1"/>
  <c r="DI40" i="1"/>
  <c r="BQ42" i="1"/>
  <c r="BU42" i="1"/>
  <c r="BY42" i="1"/>
  <c r="CC42" i="1"/>
  <c r="CG42" i="1"/>
  <c r="CK42" i="1"/>
  <c r="CO42" i="1"/>
  <c r="CS42" i="1"/>
  <c r="CW42" i="1"/>
  <c r="DA42" i="1"/>
  <c r="DE42" i="1"/>
  <c r="DI42" i="1"/>
  <c r="BQ44" i="1"/>
  <c r="BU44" i="1"/>
  <c r="BY44" i="1"/>
  <c r="CC44" i="1"/>
  <c r="CG44" i="1"/>
  <c r="CK44" i="1"/>
  <c r="CO44" i="1"/>
  <c r="CS44" i="1"/>
  <c r="CW44" i="1"/>
  <c r="DA44" i="1"/>
  <c r="DE44" i="1"/>
  <c r="DI44" i="1"/>
  <c r="BP45" i="1"/>
  <c r="BT45" i="1"/>
  <c r="BX45" i="1"/>
  <c r="CB45" i="1"/>
  <c r="CF45" i="1"/>
  <c r="CJ45" i="1"/>
  <c r="CN45" i="1"/>
  <c r="CR45" i="1"/>
  <c r="CV45" i="1"/>
  <c r="CZ45" i="1"/>
  <c r="DD45" i="1"/>
  <c r="DH45" i="1"/>
  <c r="BN47" i="1"/>
  <c r="BR47" i="1"/>
  <c r="BV47" i="1"/>
  <c r="BZ47" i="1"/>
  <c r="CD47" i="1"/>
  <c r="CH47" i="1"/>
  <c r="CL47" i="1"/>
  <c r="CP47" i="1"/>
  <c r="CT47" i="1"/>
  <c r="CX47" i="1"/>
  <c r="DB47" i="1"/>
  <c r="DF47" i="1"/>
  <c r="BG70" i="1"/>
  <c r="BJ71" i="1"/>
  <c r="BI72" i="1"/>
  <c r="BI73" i="1"/>
  <c r="BF73" i="1"/>
  <c r="BO73" i="1" s="1"/>
  <c r="BF74" i="1"/>
  <c r="BO74" i="1" s="1"/>
  <c r="BJ74" i="1"/>
  <c r="BF75" i="1"/>
  <c r="CW75" i="1" s="1"/>
  <c r="BH75" i="1"/>
  <c r="BJ76" i="1"/>
  <c r="BF80" i="1"/>
  <c r="BF81" i="1"/>
  <c r="CT81" i="1" s="1"/>
  <c r="BG86" i="1"/>
  <c r="BG95" i="1"/>
  <c r="BF72" i="1"/>
  <c r="CB72" i="1" s="1"/>
  <c r="BG73" i="1"/>
  <c r="BH74" i="1"/>
  <c r="BI75" i="1"/>
  <c r="BF82" i="1"/>
  <c r="BI82" i="1"/>
  <c r="BI85" i="1"/>
  <c r="BF85" i="1"/>
  <c r="BJ87" i="1"/>
  <c r="BF88" i="1"/>
  <c r="BI89" i="1"/>
  <c r="BF89" i="1"/>
  <c r="CM89" i="1" s="1"/>
  <c r="CT90" i="1"/>
  <c r="CP90" i="1"/>
  <c r="CL90" i="1"/>
  <c r="CD90" i="1"/>
  <c r="BZ90" i="1"/>
  <c r="BV90" i="1"/>
  <c r="BN90" i="1"/>
  <c r="BY90" i="1"/>
  <c r="CO90" i="1"/>
  <c r="BF91" i="1"/>
  <c r="DA91" i="1" s="1"/>
  <c r="BJ92" i="1"/>
  <c r="BI74" i="1"/>
  <c r="BJ75" i="1"/>
  <c r="BF76" i="1"/>
  <c r="BJ77" i="1"/>
  <c r="BJ82" i="1"/>
  <c r="BG85" i="1"/>
  <c r="BJ86" i="1"/>
  <c r="BF87" i="1"/>
  <c r="BU87" i="1" s="1"/>
  <c r="BI88" i="1"/>
  <c r="BJ89" i="1"/>
  <c r="BO90" i="1"/>
  <c r="BS90" i="1"/>
  <c r="BW90" i="1"/>
  <c r="CE90" i="1"/>
  <c r="CI90" i="1"/>
  <c r="CM90" i="1"/>
  <c r="CU90" i="1"/>
  <c r="CY90" i="1"/>
  <c r="CC90" i="1"/>
  <c r="BI92" i="1"/>
  <c r="BG76" i="1"/>
  <c r="BF77" i="1"/>
  <c r="CM77" i="1" s="1"/>
  <c r="BJ78" i="1"/>
  <c r="CC81" i="1"/>
  <c r="BJ81" i="1"/>
  <c r="BK81" i="1" s="1"/>
  <c r="BF84" i="1"/>
  <c r="BY84" i="1" s="1"/>
  <c r="BJ85" i="1"/>
  <c r="BF86" i="1"/>
  <c r="CE86" i="1" s="1"/>
  <c r="BP90" i="1"/>
  <c r="BX90" i="1"/>
  <c r="CB90" i="1"/>
  <c r="CF90" i="1"/>
  <c r="CN90" i="1"/>
  <c r="CR90" i="1"/>
  <c r="CV90" i="1"/>
  <c r="CB91" i="1"/>
  <c r="BF94" i="1"/>
  <c r="CP94" i="1" s="1"/>
  <c r="BG89" i="1"/>
  <c r="BH90" i="1"/>
  <c r="BI91" i="1"/>
  <c r="BF92" i="1"/>
  <c r="BU92" i="1" s="1"/>
  <c r="BH93" i="1"/>
  <c r="BI97" i="1"/>
  <c r="BF97" i="1"/>
  <c r="BW97" i="1" s="1"/>
  <c r="BI101" i="1"/>
  <c r="BF101" i="1"/>
  <c r="CA101" i="1" s="1"/>
  <c r="BJ91" i="1"/>
  <c r="BJ95" i="1"/>
  <c r="BG97" i="1"/>
  <c r="BF98" i="1"/>
  <c r="BU98" i="1" s="1"/>
  <c r="BJ99" i="1"/>
  <c r="BG101" i="1"/>
  <c r="BF102" i="1"/>
  <c r="BJ94" i="1"/>
  <c r="BF95" i="1"/>
  <c r="BJ97" i="1"/>
  <c r="BI98" i="1"/>
  <c r="BK98" i="1" s="1"/>
  <c r="BF99" i="1"/>
  <c r="BH99" i="1"/>
  <c r="BJ101" i="1"/>
  <c r="BI102" i="1"/>
  <c r="BI96" i="1"/>
  <c r="BK96" i="1" s="1"/>
  <c r="BI100" i="1"/>
  <c r="BF68" i="1" l="1"/>
  <c r="BR100" i="1"/>
  <c r="CQ100" i="1"/>
  <c r="CV96" i="1"/>
  <c r="CA100" i="1"/>
  <c r="BK77" i="1"/>
  <c r="BK70" i="1"/>
  <c r="CS100" i="1"/>
  <c r="CR100" i="1"/>
  <c r="CD100" i="1"/>
  <c r="BK93" i="1"/>
  <c r="CB100" i="1"/>
  <c r="BZ96" i="1"/>
  <c r="BX91" i="1"/>
  <c r="CW81" i="1"/>
  <c r="CO100" i="1"/>
  <c r="DF104" i="1"/>
  <c r="DL104" i="1" s="1"/>
  <c r="DH104" i="1"/>
  <c r="DV49" i="1"/>
  <c r="DW50" i="1"/>
  <c r="DU49" i="1"/>
  <c r="CS94" i="1"/>
  <c r="CZ90" i="1"/>
  <c r="CJ90" i="1"/>
  <c r="BT90" i="1"/>
  <c r="DC90" i="1" s="1"/>
  <c r="CS90" i="1"/>
  <c r="CQ90" i="1"/>
  <c r="CA90" i="1"/>
  <c r="BR90" i="1"/>
  <c r="DG90" i="1" s="1"/>
  <c r="CH90" i="1"/>
  <c r="CX90" i="1"/>
  <c r="CG90" i="1"/>
  <c r="DT49" i="1"/>
  <c r="BK69" i="1"/>
  <c r="CW90" i="1"/>
  <c r="DP45" i="1"/>
  <c r="DV45" i="1" s="1"/>
  <c r="CP78" i="1"/>
  <c r="DT48" i="1"/>
  <c r="DU48" i="1"/>
  <c r="CS81" i="1"/>
  <c r="BU81" i="1"/>
  <c r="CX81" i="1"/>
  <c r="CK71" i="1"/>
  <c r="CR91" i="1"/>
  <c r="CK81" i="1"/>
  <c r="BQ81" i="1"/>
  <c r="BS93" i="1"/>
  <c r="BK88" i="1"/>
  <c r="CP81" i="1"/>
  <c r="CK90" i="1"/>
  <c r="CX100" i="1"/>
  <c r="DA81" i="1"/>
  <c r="CG81" i="1"/>
  <c r="BK92" i="1"/>
  <c r="CT93" i="1"/>
  <c r="BK102" i="1"/>
  <c r="CQ101" i="1"/>
  <c r="CN91" i="1"/>
  <c r="CO81" i="1"/>
  <c r="BY81" i="1"/>
  <c r="CK78" i="1"/>
  <c r="CC93" i="1"/>
  <c r="CL81" i="1"/>
  <c r="CB71" i="1"/>
  <c r="CS77" i="1"/>
  <c r="BV71" i="1"/>
  <c r="CR93" i="1"/>
  <c r="BY78" i="1"/>
  <c r="CY93" i="1"/>
  <c r="BN93" i="1"/>
  <c r="CV78" i="1"/>
  <c r="CN87" i="1"/>
  <c r="CO71" i="1"/>
  <c r="DT11" i="1"/>
  <c r="CG71" i="1"/>
  <c r="BK90" i="1"/>
  <c r="CF93" i="1"/>
  <c r="BW93" i="1"/>
  <c r="BT77" i="1"/>
  <c r="CQ71" i="1"/>
  <c r="CP71" i="1"/>
  <c r="CO73" i="1"/>
  <c r="BP96" i="1"/>
  <c r="BU94" i="1"/>
  <c r="CN100" i="1"/>
  <c r="BX100" i="1"/>
  <c r="CM100" i="1"/>
  <c r="BW100" i="1"/>
  <c r="BR81" i="1"/>
  <c r="CK91" i="1"/>
  <c r="CD69" i="1"/>
  <c r="BQ100" i="1"/>
  <c r="BZ100" i="1"/>
  <c r="BU100" i="1"/>
  <c r="DA100" i="1"/>
  <c r="CL100" i="1"/>
  <c r="DV9" i="1"/>
  <c r="CJ100" i="1"/>
  <c r="BT100" i="1"/>
  <c r="CY100" i="1"/>
  <c r="CI100" i="1"/>
  <c r="BS100" i="1"/>
  <c r="BR76" i="1"/>
  <c r="CW100" i="1"/>
  <c r="CH100" i="1"/>
  <c r="CC100" i="1"/>
  <c r="BN100" i="1"/>
  <c r="CT100" i="1"/>
  <c r="CZ100" i="1"/>
  <c r="CV100" i="1"/>
  <c r="CF100" i="1"/>
  <c r="BP100" i="1"/>
  <c r="CE97" i="1"/>
  <c r="CU100" i="1"/>
  <c r="CE100" i="1"/>
  <c r="BO100" i="1"/>
  <c r="CY76" i="1"/>
  <c r="CG100" i="1"/>
  <c r="BY100" i="1"/>
  <c r="CP100" i="1"/>
  <c r="CK100" i="1"/>
  <c r="DE64" i="1"/>
  <c r="BS86" i="1"/>
  <c r="BK94" i="1"/>
  <c r="CA77" i="1"/>
  <c r="BK71" i="1"/>
  <c r="CN71" i="1"/>
  <c r="BX71" i="1"/>
  <c r="BK87" i="1"/>
  <c r="CM71" i="1"/>
  <c r="BW71" i="1"/>
  <c r="BK67" i="1"/>
  <c r="CW71" i="1"/>
  <c r="BK68" i="1"/>
  <c r="BR71" i="1"/>
  <c r="CX71" i="1"/>
  <c r="CS71" i="1"/>
  <c r="CD71" i="1"/>
  <c r="BR69" i="1"/>
  <c r="DV10" i="1"/>
  <c r="CR76" i="1"/>
  <c r="DA98" i="1"/>
  <c r="CZ77" i="1"/>
  <c r="CD74" i="1"/>
  <c r="BV81" i="1"/>
  <c r="BS77" i="1"/>
  <c r="CT74" i="1"/>
  <c r="BR73" i="1"/>
  <c r="CZ71" i="1"/>
  <c r="CJ71" i="1"/>
  <c r="BT71" i="1"/>
  <c r="CY71" i="1"/>
  <c r="CI71" i="1"/>
  <c r="BS71" i="1"/>
  <c r="BQ71" i="1"/>
  <c r="BK63" i="1"/>
  <c r="BZ71" i="1"/>
  <c r="BU71" i="1"/>
  <c r="DA71" i="1"/>
  <c r="CL71" i="1"/>
  <c r="CB86" i="1"/>
  <c r="BK91" i="1"/>
  <c r="CC87" i="1"/>
  <c r="CB77" i="1"/>
  <c r="CI86" i="1"/>
  <c r="CV71" i="1"/>
  <c r="CF71" i="1"/>
  <c r="BP71" i="1"/>
  <c r="BP81" i="1"/>
  <c r="CU71" i="1"/>
  <c r="CE71" i="1"/>
  <c r="BO71" i="1"/>
  <c r="BY71" i="1"/>
  <c r="BK64" i="1"/>
  <c r="CM75" i="1"/>
  <c r="CH71" i="1"/>
  <c r="CC71" i="1"/>
  <c r="BN71" i="1"/>
  <c r="DG67" i="1"/>
  <c r="BN85" i="1"/>
  <c r="BS85" i="1"/>
  <c r="DU7" i="1"/>
  <c r="BL7" i="1"/>
  <c r="DT7" i="1"/>
  <c r="BN96" i="1"/>
  <c r="CG96" i="1"/>
  <c r="BS96" i="1"/>
  <c r="CI96" i="1"/>
  <c r="CY96" i="1"/>
  <c r="CP96" i="1"/>
  <c r="BX96" i="1"/>
  <c r="CN96" i="1"/>
  <c r="BU96" i="1"/>
  <c r="CL96" i="1"/>
  <c r="CO96" i="1"/>
  <c r="BW96" i="1"/>
  <c r="CM96" i="1"/>
  <c r="BR96" i="1"/>
  <c r="CX96" i="1"/>
  <c r="CB96" i="1"/>
  <c r="CR96" i="1"/>
  <c r="CC96" i="1"/>
  <c r="DG62" i="1"/>
  <c r="DE61" i="1"/>
  <c r="DR45" i="1"/>
  <c r="CW93" i="1"/>
  <c r="CK93" i="1"/>
  <c r="CL93" i="1"/>
  <c r="BV93" i="1"/>
  <c r="CO93" i="1"/>
  <c r="CA93" i="1"/>
  <c r="CQ93" i="1"/>
  <c r="CS93" i="1"/>
  <c r="BT93" i="1"/>
  <c r="CJ93" i="1"/>
  <c r="CZ93" i="1"/>
  <c r="CG93" i="1"/>
  <c r="BU93" i="1"/>
  <c r="CX93" i="1"/>
  <c r="CH93" i="1"/>
  <c r="BR93" i="1"/>
  <c r="BO93" i="1"/>
  <c r="CE93" i="1"/>
  <c r="CU93" i="1"/>
  <c r="BX93" i="1"/>
  <c r="DC93" i="1" s="1"/>
  <c r="CN93" i="1"/>
  <c r="CR99" i="1"/>
  <c r="CS99" i="1"/>
  <c r="CK96" i="1"/>
  <c r="CF96" i="1"/>
  <c r="DA102" i="1"/>
  <c r="CU102" i="1"/>
  <c r="CH98" i="1"/>
  <c r="CQ96" i="1"/>
  <c r="BY96" i="1"/>
  <c r="CB93" i="1"/>
  <c r="DA78" i="1"/>
  <c r="BU78" i="1"/>
  <c r="CE76" i="1"/>
  <c r="CM93" i="1"/>
  <c r="CY85" i="1"/>
  <c r="BX76" i="1"/>
  <c r="CJ76" i="1"/>
  <c r="CH76" i="1"/>
  <c r="CI76" i="1"/>
  <c r="BP76" i="1"/>
  <c r="BO76" i="1"/>
  <c r="CU76" i="1"/>
  <c r="DA96" i="1"/>
  <c r="CD93" i="1"/>
  <c r="BU91" i="1"/>
  <c r="CO91" i="1"/>
  <c r="BP91" i="1"/>
  <c r="CF91" i="1"/>
  <c r="CV91" i="1"/>
  <c r="BY91" i="1"/>
  <c r="CS91" i="1"/>
  <c r="BT91" i="1"/>
  <c r="CJ91" i="1"/>
  <c r="CZ91" i="1"/>
  <c r="CW87" i="1"/>
  <c r="CX73" i="1"/>
  <c r="CS69" i="1"/>
  <c r="CC91" i="1"/>
  <c r="CD96" i="1"/>
  <c r="BK72" i="1"/>
  <c r="CB76" i="1"/>
  <c r="CT69" i="1"/>
  <c r="CC69" i="1"/>
  <c r="CX69" i="1"/>
  <c r="CG69" i="1"/>
  <c r="DA93" i="1"/>
  <c r="DE65" i="1"/>
  <c r="CS96" i="1"/>
  <c r="CJ96" i="1"/>
  <c r="CC98" i="1"/>
  <c r="CP98" i="1"/>
  <c r="CK98" i="1"/>
  <c r="BR98" i="1"/>
  <c r="CX98" i="1"/>
  <c r="CU96" i="1"/>
  <c r="BO96" i="1"/>
  <c r="CS98" i="1"/>
  <c r="CW96" i="1"/>
  <c r="CT94" i="1"/>
  <c r="CC94" i="1"/>
  <c r="CR94" i="1"/>
  <c r="BV94" i="1"/>
  <c r="CK94" i="1"/>
  <c r="BV96" i="1"/>
  <c r="BS75" i="1"/>
  <c r="BP75" i="1"/>
  <c r="BQ75" i="1"/>
  <c r="CF75" i="1"/>
  <c r="CG75" i="1"/>
  <c r="BO75" i="1"/>
  <c r="CE73" i="1"/>
  <c r="BY73" i="1"/>
  <c r="CH73" i="1"/>
  <c r="CU73" i="1"/>
  <c r="CG73" i="1"/>
  <c r="CP73" i="1"/>
  <c r="CW69" i="1"/>
  <c r="BQ73" i="1"/>
  <c r="BR70" i="1"/>
  <c r="CA70" i="1"/>
  <c r="CQ70" i="1"/>
  <c r="CV75" i="1"/>
  <c r="BV78" i="1"/>
  <c r="CC78" i="1"/>
  <c r="CS78" i="1"/>
  <c r="BZ78" i="1"/>
  <c r="CF78" i="1"/>
  <c r="BQ78" i="1"/>
  <c r="CG78" i="1"/>
  <c r="CW78" i="1"/>
  <c r="BW75" i="1"/>
  <c r="CZ96" i="1"/>
  <c r="BT96" i="1"/>
  <c r="DA94" i="1"/>
  <c r="BZ98" i="1"/>
  <c r="CH96" i="1"/>
  <c r="CE96" i="1"/>
  <c r="CD97" i="1"/>
  <c r="CT97" i="1"/>
  <c r="BQ96" i="1"/>
  <c r="CV93" i="1"/>
  <c r="BP93" i="1"/>
  <c r="CO78" i="1"/>
  <c r="BS76" i="1"/>
  <c r="CI93" i="1"/>
  <c r="BX87" i="1"/>
  <c r="CF87" i="1"/>
  <c r="CG87" i="1"/>
  <c r="CI85" i="1"/>
  <c r="BY93" i="1"/>
  <c r="CP93" i="1"/>
  <c r="BR89" i="1"/>
  <c r="BW89" i="1"/>
  <c r="CO87" i="1"/>
  <c r="BZ73" i="1"/>
  <c r="BQ69" i="1"/>
  <c r="CW73" i="1"/>
  <c r="CT96" i="1"/>
  <c r="CV87" i="1"/>
  <c r="BQ93" i="1"/>
  <c r="BJ65" i="1"/>
  <c r="BK65" i="1" s="1"/>
  <c r="BF65" i="1"/>
  <c r="CR86" i="1"/>
  <c r="CR77" i="1"/>
  <c r="CY86" i="1"/>
  <c r="BZ81" i="1"/>
  <c r="CY77" i="1"/>
  <c r="CF81" i="1"/>
  <c r="CM97" i="1"/>
  <c r="CB99" i="1"/>
  <c r="DD67" i="1"/>
  <c r="BK61" i="1"/>
  <c r="DT6" i="1"/>
  <c r="DG65" i="1"/>
  <c r="DE66" i="1"/>
  <c r="DG66" i="1"/>
  <c r="BK100" i="1"/>
  <c r="BK99" i="1"/>
  <c r="BK97" i="1"/>
  <c r="CJ77" i="1"/>
  <c r="BK75" i="1"/>
  <c r="BL52" i="1"/>
  <c r="BK78" i="1"/>
  <c r="DD63" i="1"/>
  <c r="DE62" i="1"/>
  <c r="DE68" i="1"/>
  <c r="BT99" i="1"/>
  <c r="BQ99" i="1"/>
  <c r="CU97" i="1"/>
  <c r="BO97" i="1"/>
  <c r="BN97" i="1"/>
  <c r="CQ76" i="1"/>
  <c r="CA76" i="1"/>
  <c r="CO69" i="1"/>
  <c r="BY69" i="1"/>
  <c r="CZ76" i="1"/>
  <c r="BT76" i="1"/>
  <c r="CP69" i="1"/>
  <c r="BV69" i="1"/>
  <c r="DQ36" i="1"/>
  <c r="DP18" i="1"/>
  <c r="BZ97" i="1"/>
  <c r="CM76" i="1"/>
  <c r="BW76" i="1"/>
  <c r="DA69" i="1"/>
  <c r="CK69" i="1"/>
  <c r="BU69" i="1"/>
  <c r="CX76" i="1"/>
  <c r="CH69" i="1"/>
  <c r="CT95" i="1"/>
  <c r="CD95" i="1"/>
  <c r="BN95" i="1"/>
  <c r="CX95" i="1"/>
  <c r="CH95" i="1"/>
  <c r="BR95" i="1"/>
  <c r="CW95" i="1"/>
  <c r="CL95" i="1"/>
  <c r="CG95" i="1"/>
  <c r="BV95" i="1"/>
  <c r="BQ95" i="1"/>
  <c r="BZ95" i="1"/>
  <c r="CP95" i="1"/>
  <c r="BU95" i="1"/>
  <c r="CK95" i="1"/>
  <c r="DA95" i="1"/>
  <c r="CE95" i="1"/>
  <c r="CD102" i="1"/>
  <c r="BN102" i="1"/>
  <c r="CZ101" i="1"/>
  <c r="CR101" i="1"/>
  <c r="CJ101" i="1"/>
  <c r="CB101" i="1"/>
  <c r="BT101" i="1"/>
  <c r="CW101" i="1"/>
  <c r="CO101" i="1"/>
  <c r="CG101" i="1"/>
  <c r="BY101" i="1"/>
  <c r="BQ101" i="1"/>
  <c r="CV101" i="1"/>
  <c r="CN101" i="1"/>
  <c r="CF101" i="1"/>
  <c r="BX101" i="1"/>
  <c r="BP101" i="1"/>
  <c r="CC101" i="1"/>
  <c r="DA101" i="1"/>
  <c r="BU101" i="1"/>
  <c r="CS101" i="1"/>
  <c r="CK101" i="1"/>
  <c r="CF95" i="1"/>
  <c r="CR102" i="1"/>
  <c r="BV84" i="1"/>
  <c r="CL92" i="1"/>
  <c r="CZ88" i="1"/>
  <c r="CV88" i="1"/>
  <c r="CR88" i="1"/>
  <c r="CN88" i="1"/>
  <c r="CJ88" i="1"/>
  <c r="CF88" i="1"/>
  <c r="CB88" i="1"/>
  <c r="BX88" i="1"/>
  <c r="CY88" i="1"/>
  <c r="CI88" i="1"/>
  <c r="BT88" i="1"/>
  <c r="CU88" i="1"/>
  <c r="CE88" i="1"/>
  <c r="BS88" i="1"/>
  <c r="CQ88" i="1"/>
  <c r="CA88" i="1"/>
  <c r="BP88" i="1"/>
  <c r="BW88" i="1"/>
  <c r="BO88" i="1"/>
  <c r="CM88" i="1"/>
  <c r="CL85" i="1"/>
  <c r="BW95" i="1"/>
  <c r="BZ72" i="1"/>
  <c r="CW72" i="1"/>
  <c r="CK88" i="1"/>
  <c r="BX74" i="1"/>
  <c r="CI74" i="1"/>
  <c r="CQ102" i="1"/>
  <c r="CO94" i="1"/>
  <c r="BY94" i="1"/>
  <c r="CX102" i="1"/>
  <c r="BZ102" i="1"/>
  <c r="BK101" i="1"/>
  <c r="CM101" i="1"/>
  <c r="BW101" i="1"/>
  <c r="CO99" i="1"/>
  <c r="CC99" i="1"/>
  <c r="CY98" i="1"/>
  <c r="CQ98" i="1"/>
  <c r="CI98" i="1"/>
  <c r="CA98" i="1"/>
  <c r="BS98" i="1"/>
  <c r="CV98" i="1"/>
  <c r="CN98" i="1"/>
  <c r="CF98" i="1"/>
  <c r="BX98" i="1"/>
  <c r="BP98" i="1"/>
  <c r="CU98" i="1"/>
  <c r="CM98" i="1"/>
  <c r="CE98" i="1"/>
  <c r="BW98" i="1"/>
  <c r="BO98" i="1"/>
  <c r="CB98" i="1"/>
  <c r="CZ98" i="1"/>
  <c r="BT98" i="1"/>
  <c r="CR98" i="1"/>
  <c r="CJ98" i="1"/>
  <c r="CL98" i="1"/>
  <c r="BV98" i="1"/>
  <c r="CY97" i="1"/>
  <c r="CI97" i="1"/>
  <c r="BS97" i="1"/>
  <c r="CW102" i="1"/>
  <c r="BY102" i="1"/>
  <c r="CX101" i="1"/>
  <c r="CH101" i="1"/>
  <c r="BR101" i="1"/>
  <c r="CN99" i="1"/>
  <c r="BX99" i="1"/>
  <c r="CW98" i="1"/>
  <c r="CG98" i="1"/>
  <c r="BQ98" i="1"/>
  <c r="CP97" i="1"/>
  <c r="CR95" i="1"/>
  <c r="CB95" i="1"/>
  <c r="BO94" i="1"/>
  <c r="CN102" i="1"/>
  <c r="CL94" i="1"/>
  <c r="BR94" i="1"/>
  <c r="CX84" i="1"/>
  <c r="CH84" i="1"/>
  <c r="BR84" i="1"/>
  <c r="CT77" i="1"/>
  <c r="CO77" i="1"/>
  <c r="CD77" i="1"/>
  <c r="BY77" i="1"/>
  <c r="BN77" i="1"/>
  <c r="CX77" i="1"/>
  <c r="CH77" i="1"/>
  <c r="BR77" i="1"/>
  <c r="CW77" i="1"/>
  <c r="CL77" i="1"/>
  <c r="CG77" i="1"/>
  <c r="BV77" i="1"/>
  <c r="BQ77" i="1"/>
  <c r="DA77" i="1"/>
  <c r="CU77" i="1"/>
  <c r="BZ77" i="1"/>
  <c r="CP77" i="1"/>
  <c r="BU77" i="1"/>
  <c r="CK77" i="1"/>
  <c r="BO77" i="1"/>
  <c r="CS95" i="1"/>
  <c r="CX92" i="1"/>
  <c r="CH92" i="1"/>
  <c r="BR92" i="1"/>
  <c r="DE90" i="1"/>
  <c r="CY89" i="1"/>
  <c r="CI89" i="1"/>
  <c r="BS89" i="1"/>
  <c r="CY87" i="1"/>
  <c r="CQ87" i="1"/>
  <c r="CI87" i="1"/>
  <c r="CA87" i="1"/>
  <c r="BS87" i="1"/>
  <c r="CX87" i="1"/>
  <c r="CP87" i="1"/>
  <c r="CH87" i="1"/>
  <c r="BZ87" i="1"/>
  <c r="BR87" i="1"/>
  <c r="CU87" i="1"/>
  <c r="CM87" i="1"/>
  <c r="CE87" i="1"/>
  <c r="BW87" i="1"/>
  <c r="BO87" i="1"/>
  <c r="CL87" i="1"/>
  <c r="CD87" i="1"/>
  <c r="BV87" i="1"/>
  <c r="CT87" i="1"/>
  <c r="BN87" i="1"/>
  <c r="CU85" i="1"/>
  <c r="CE85" i="1"/>
  <c r="BO85" i="1"/>
  <c r="CO84" i="1"/>
  <c r="CC77" i="1"/>
  <c r="CF94" i="1"/>
  <c r="CW92" i="1"/>
  <c r="CG92" i="1"/>
  <c r="CX89" i="1"/>
  <c r="CH89" i="1"/>
  <c r="CX88" i="1"/>
  <c r="CH88" i="1"/>
  <c r="BR88" i="1"/>
  <c r="CS87" i="1"/>
  <c r="BQ87" i="1"/>
  <c r="CN86" i="1"/>
  <c r="BX86" i="1"/>
  <c r="CX85" i="1"/>
  <c r="CH85" i="1"/>
  <c r="BR85" i="1"/>
  <c r="CV77" i="1"/>
  <c r="CF77" i="1"/>
  <c r="BP77" i="1"/>
  <c r="BN74" i="1"/>
  <c r="CM95" i="1"/>
  <c r="BS95" i="1"/>
  <c r="CU86" i="1"/>
  <c r="BK86" i="1"/>
  <c r="CQ77" i="1"/>
  <c r="BW77" i="1"/>
  <c r="CP74" i="1"/>
  <c r="BZ74" i="1"/>
  <c r="CN73" i="1"/>
  <c r="BX73" i="1"/>
  <c r="CZ73" i="1"/>
  <c r="CJ73" i="1"/>
  <c r="BT73" i="1"/>
  <c r="CV73" i="1"/>
  <c r="CF73" i="1"/>
  <c r="BP73" i="1"/>
  <c r="CR73" i="1"/>
  <c r="CB73" i="1"/>
  <c r="CL73" i="1"/>
  <c r="BV73" i="1"/>
  <c r="CL72" i="1"/>
  <c r="BV72" i="1"/>
  <c r="CM70" i="1"/>
  <c r="BW70" i="1"/>
  <c r="DR47" i="1"/>
  <c r="DQ45" i="1"/>
  <c r="CS75" i="1"/>
  <c r="CC75" i="1"/>
  <c r="DA73" i="1"/>
  <c r="CK73" i="1"/>
  <c r="BU73" i="1"/>
  <c r="CS72" i="1"/>
  <c r="BQ72" i="1"/>
  <c r="CX70" i="1"/>
  <c r="CH70" i="1"/>
  <c r="DS47" i="1"/>
  <c r="DQ44" i="1"/>
  <c r="CW88" i="1"/>
  <c r="CG88" i="1"/>
  <c r="BU88" i="1"/>
  <c r="CR87" i="1"/>
  <c r="CB87" i="1"/>
  <c r="BP87" i="1"/>
  <c r="CR75" i="1"/>
  <c r="CB75" i="1"/>
  <c r="CZ74" i="1"/>
  <c r="CJ74" i="1"/>
  <c r="BT74" i="1"/>
  <c r="CR72" i="1"/>
  <c r="DQ47" i="1"/>
  <c r="CU74" i="1"/>
  <c r="CE74" i="1"/>
  <c r="BK74" i="1"/>
  <c r="DS46" i="1"/>
  <c r="DP42" i="1"/>
  <c r="DV42" i="1" s="1"/>
  <c r="DQ35" i="1"/>
  <c r="DS26" i="1"/>
  <c r="DP20" i="1"/>
  <c r="DQ19" i="1"/>
  <c r="CN76" i="1"/>
  <c r="DP47" i="1"/>
  <c r="DR42" i="1"/>
  <c r="DS41" i="1"/>
  <c r="DP37" i="1"/>
  <c r="DR35" i="1"/>
  <c r="DP30" i="1"/>
  <c r="DS16" i="1"/>
  <c r="DP15" i="1"/>
  <c r="DQ14" i="1"/>
  <c r="CL78" i="1"/>
  <c r="CY75" i="1"/>
  <c r="CI75" i="1"/>
  <c r="CQ73" i="1"/>
  <c r="CA73" i="1"/>
  <c r="DR43" i="1"/>
  <c r="DP34" i="1"/>
  <c r="DP26" i="1"/>
  <c r="DV26" i="1" s="1"/>
  <c r="DR17" i="1"/>
  <c r="DQ16" i="1"/>
  <c r="DG63" i="1"/>
  <c r="DS45" i="1"/>
  <c r="DP38" i="1"/>
  <c r="DV38" i="1" s="1"/>
  <c r="DP35" i="1"/>
  <c r="DR14" i="1"/>
  <c r="DS14" i="1"/>
  <c r="DV11" i="1"/>
  <c r="DT12" i="1"/>
  <c r="DU8" i="1"/>
  <c r="BL8" i="1"/>
  <c r="DT9" i="1"/>
  <c r="DV8" i="1"/>
  <c r="DR23" i="1"/>
  <c r="DS23" i="1"/>
  <c r="DC66" i="1"/>
  <c r="DT10" i="1"/>
  <c r="DR26" i="1"/>
  <c r="DP22" i="1"/>
  <c r="DP16" i="1"/>
  <c r="DC62" i="1"/>
  <c r="DS15" i="1"/>
  <c r="CT102" i="1"/>
  <c r="CJ102" i="1"/>
  <c r="CA102" i="1"/>
  <c r="BS102" i="1"/>
  <c r="CF102" i="1"/>
  <c r="BX102" i="1"/>
  <c r="BP102" i="1"/>
  <c r="CZ102" i="1"/>
  <c r="CE102" i="1"/>
  <c r="BW102" i="1"/>
  <c r="BO102" i="1"/>
  <c r="CB102" i="1"/>
  <c r="BT102" i="1"/>
  <c r="CV102" i="1"/>
  <c r="CK102" i="1"/>
  <c r="CL101" i="1"/>
  <c r="CZ92" i="1"/>
  <c r="CV92" i="1"/>
  <c r="CR92" i="1"/>
  <c r="CN92" i="1"/>
  <c r="CJ92" i="1"/>
  <c r="CF92" i="1"/>
  <c r="CB92" i="1"/>
  <c r="BX92" i="1"/>
  <c r="BT92" i="1"/>
  <c r="BP92" i="1"/>
  <c r="CU92" i="1"/>
  <c r="CE92" i="1"/>
  <c r="BO92" i="1"/>
  <c r="CQ92" i="1"/>
  <c r="CA92" i="1"/>
  <c r="CM92" i="1"/>
  <c r="BW92" i="1"/>
  <c r="CY92" i="1"/>
  <c r="CI92" i="1"/>
  <c r="BS92" i="1"/>
  <c r="CV84" i="1"/>
  <c r="CN84" i="1"/>
  <c r="CF84" i="1"/>
  <c r="BX84" i="1"/>
  <c r="BP84" i="1"/>
  <c r="CU84" i="1"/>
  <c r="CM84" i="1"/>
  <c r="CE84" i="1"/>
  <c r="BW84" i="1"/>
  <c r="BO84" i="1"/>
  <c r="CZ84" i="1"/>
  <c r="CR84" i="1"/>
  <c r="CJ84" i="1"/>
  <c r="CB84" i="1"/>
  <c r="BT84" i="1"/>
  <c r="CI84" i="1"/>
  <c r="CA84" i="1"/>
  <c r="CY84" i="1"/>
  <c r="BS84" i="1"/>
  <c r="CQ84" i="1"/>
  <c r="CL84" i="1"/>
  <c r="BY92" i="1"/>
  <c r="DA89" i="1"/>
  <c r="CW89" i="1"/>
  <c r="CS89" i="1"/>
  <c r="CO89" i="1"/>
  <c r="CK89" i="1"/>
  <c r="CG89" i="1"/>
  <c r="CC89" i="1"/>
  <c r="BY89" i="1"/>
  <c r="BU89" i="1"/>
  <c r="BQ89" i="1"/>
  <c r="CV89" i="1"/>
  <c r="CF89" i="1"/>
  <c r="BP89" i="1"/>
  <c r="CR89" i="1"/>
  <c r="CB89" i="1"/>
  <c r="CN89" i="1"/>
  <c r="BX89" i="1"/>
  <c r="CZ89" i="1"/>
  <c r="CJ89" i="1"/>
  <c r="BT89" i="1"/>
  <c r="BV89" i="1"/>
  <c r="BV88" i="1"/>
  <c r="CQ72" i="1"/>
  <c r="CA72" i="1"/>
  <c r="CM72" i="1"/>
  <c r="BW72" i="1"/>
  <c r="CY72" i="1"/>
  <c r="CI72" i="1"/>
  <c r="BS72" i="1"/>
  <c r="CE72" i="1"/>
  <c r="BO72" i="1"/>
  <c r="CU72" i="1"/>
  <c r="BU72" i="1"/>
  <c r="CW70" i="1"/>
  <c r="CO70" i="1"/>
  <c r="CG70" i="1"/>
  <c r="BY70" i="1"/>
  <c r="BQ70" i="1"/>
  <c r="CV70" i="1"/>
  <c r="CN70" i="1"/>
  <c r="CF70" i="1"/>
  <c r="BX70" i="1"/>
  <c r="BP70" i="1"/>
  <c r="DA70" i="1"/>
  <c r="CS70" i="1"/>
  <c r="CK70" i="1"/>
  <c r="CC70" i="1"/>
  <c r="BU70" i="1"/>
  <c r="CR70" i="1"/>
  <c r="CJ70" i="1"/>
  <c r="CB70" i="1"/>
  <c r="CZ70" i="1"/>
  <c r="BT70" i="1"/>
  <c r="CL70" i="1"/>
  <c r="DQ38" i="1"/>
  <c r="CN74" i="1"/>
  <c r="CF72" i="1"/>
  <c r="BS74" i="1"/>
  <c r="DP46" i="1"/>
  <c r="DV46" i="1" s="1"/>
  <c r="DS39" i="1"/>
  <c r="DP31" i="1"/>
  <c r="DQ30" i="1"/>
  <c r="DP44" i="1"/>
  <c r="DV44" i="1" s="1"/>
  <c r="DR37" i="1"/>
  <c r="DP19" i="1"/>
  <c r="DS20" i="1"/>
  <c r="DR19" i="1"/>
  <c r="DQ46" i="1"/>
  <c r="DW46" i="1" s="1"/>
  <c r="DS29" i="1"/>
  <c r="DG64" i="1"/>
  <c r="DD64" i="1"/>
  <c r="BI66" i="1"/>
  <c r="BK66" i="1" s="1"/>
  <c r="BF66" i="1"/>
  <c r="BV102" i="1"/>
  <c r="CI101" i="1"/>
  <c r="DA99" i="1"/>
  <c r="BY99" i="1"/>
  <c r="CC95" i="1"/>
  <c r="CS102" i="1"/>
  <c r="BU102" i="1"/>
  <c r="CT101" i="1"/>
  <c r="CD101" i="1"/>
  <c r="BN101" i="1"/>
  <c r="CZ99" i="1"/>
  <c r="CJ99" i="1"/>
  <c r="CZ97" i="1"/>
  <c r="CR97" i="1"/>
  <c r="CJ97" i="1"/>
  <c r="CB97" i="1"/>
  <c r="BT97" i="1"/>
  <c r="CW97" i="1"/>
  <c r="CO97" i="1"/>
  <c r="CG97" i="1"/>
  <c r="BY97" i="1"/>
  <c r="BQ97" i="1"/>
  <c r="CV97" i="1"/>
  <c r="CN97" i="1"/>
  <c r="CF97" i="1"/>
  <c r="BX97" i="1"/>
  <c r="BP97" i="1"/>
  <c r="DA97" i="1"/>
  <c r="BU97" i="1"/>
  <c r="CS97" i="1"/>
  <c r="CK97" i="1"/>
  <c r="CC97" i="1"/>
  <c r="CL97" i="1"/>
  <c r="BV97" i="1"/>
  <c r="CN95" i="1"/>
  <c r="BX95" i="1"/>
  <c r="CM94" i="1"/>
  <c r="BW94" i="1"/>
  <c r="CQ94" i="1"/>
  <c r="CA94" i="1"/>
  <c r="CZ94" i="1"/>
  <c r="CU94" i="1"/>
  <c r="CJ94" i="1"/>
  <c r="CE94" i="1"/>
  <c r="BT94" i="1"/>
  <c r="BX94" i="1"/>
  <c r="CN94" i="1"/>
  <c r="BS94" i="1"/>
  <c r="CI94" i="1"/>
  <c r="CY94" i="1"/>
  <c r="CD94" i="1"/>
  <c r="CH94" i="1"/>
  <c r="CW86" i="1"/>
  <c r="CO86" i="1"/>
  <c r="CG86" i="1"/>
  <c r="BY86" i="1"/>
  <c r="BQ86" i="1"/>
  <c r="CT86" i="1"/>
  <c r="CL86" i="1"/>
  <c r="CD86" i="1"/>
  <c r="BV86" i="1"/>
  <c r="BN86" i="1"/>
  <c r="DA86" i="1"/>
  <c r="CS86" i="1"/>
  <c r="CK86" i="1"/>
  <c r="CC86" i="1"/>
  <c r="BU86" i="1"/>
  <c r="CX86" i="1"/>
  <c r="BR86" i="1"/>
  <c r="CP86" i="1"/>
  <c r="CH86" i="1"/>
  <c r="BZ86" i="1"/>
  <c r="CT84" i="1"/>
  <c r="CD84" i="1"/>
  <c r="BN84" i="1"/>
  <c r="BK76" i="1"/>
  <c r="CO95" i="1"/>
  <c r="CT92" i="1"/>
  <c r="CD92" i="1"/>
  <c r="BN92" i="1"/>
  <c r="CU89" i="1"/>
  <c r="CE89" i="1"/>
  <c r="BO89" i="1"/>
  <c r="CQ85" i="1"/>
  <c r="CA85" i="1"/>
  <c r="DA84" i="1"/>
  <c r="CK84" i="1"/>
  <c r="BU84" i="1"/>
  <c r="CP102" i="1"/>
  <c r="BN94" i="1"/>
  <c r="CB94" i="1"/>
  <c r="CS92" i="1"/>
  <c r="BQ92" i="1"/>
  <c r="DD90" i="1"/>
  <c r="CT89" i="1"/>
  <c r="CD89" i="1"/>
  <c r="BN89" i="1"/>
  <c r="CT88" i="1"/>
  <c r="CD88" i="1"/>
  <c r="BN88" i="1"/>
  <c r="CZ86" i="1"/>
  <c r="CJ86" i="1"/>
  <c r="BT86" i="1"/>
  <c r="CT85" i="1"/>
  <c r="CD85" i="1"/>
  <c r="CY95" i="1"/>
  <c r="CI95" i="1"/>
  <c r="BO95" i="1"/>
  <c r="CQ86" i="1"/>
  <c r="CA86" i="1"/>
  <c r="BO86" i="1"/>
  <c r="CP75" i="1"/>
  <c r="BZ75" i="1"/>
  <c r="CL75" i="1"/>
  <c r="BV75" i="1"/>
  <c r="CX75" i="1"/>
  <c r="CH75" i="1"/>
  <c r="BR75" i="1"/>
  <c r="CT75" i="1"/>
  <c r="CD75" i="1"/>
  <c r="BN75" i="1"/>
  <c r="CL74" i="1"/>
  <c r="BV74" i="1"/>
  <c r="CX72" i="1"/>
  <c r="CH72" i="1"/>
  <c r="BR72" i="1"/>
  <c r="CY70" i="1"/>
  <c r="CI70" i="1"/>
  <c r="BS70" i="1"/>
  <c r="DS44" i="1"/>
  <c r="DS42" i="1"/>
  <c r="DS40" i="1"/>
  <c r="DS38" i="1"/>
  <c r="CO75" i="1"/>
  <c r="BY75" i="1"/>
  <c r="CO72" i="1"/>
  <c r="CC72" i="1"/>
  <c r="CT70" i="1"/>
  <c r="CD70" i="1"/>
  <c r="BN70" i="1"/>
  <c r="DQ42" i="1"/>
  <c r="CO102" i="1"/>
  <c r="CS88" i="1"/>
  <c r="BQ88" i="1"/>
  <c r="CN75" i="1"/>
  <c r="BX75" i="1"/>
  <c r="CV74" i="1"/>
  <c r="CF74" i="1"/>
  <c r="BP74" i="1"/>
  <c r="CN72" i="1"/>
  <c r="BX72" i="1"/>
  <c r="CQ74" i="1"/>
  <c r="CA74" i="1"/>
  <c r="DR39" i="1"/>
  <c r="DR38" i="1"/>
  <c r="DP33" i="1"/>
  <c r="DR18" i="1"/>
  <c r="DQ17" i="1"/>
  <c r="DQ43" i="1"/>
  <c r="DQ34" i="1"/>
  <c r="DQ26" i="1"/>
  <c r="DW26" i="1" s="1"/>
  <c r="DQ23" i="1"/>
  <c r="DQ21" i="1"/>
  <c r="DS18" i="1"/>
  <c r="BL53" i="1"/>
  <c r="BL9" i="1"/>
  <c r="DU9" i="1"/>
  <c r="CR78" i="1"/>
  <c r="CM78" i="1"/>
  <c r="CB78" i="1"/>
  <c r="BW78" i="1"/>
  <c r="CQ78" i="1"/>
  <c r="CA78" i="1"/>
  <c r="CZ78" i="1"/>
  <c r="CU78" i="1"/>
  <c r="CJ78" i="1"/>
  <c r="CE78" i="1"/>
  <c r="BT78" i="1"/>
  <c r="BO78" i="1"/>
  <c r="CN78" i="1"/>
  <c r="BS78" i="1"/>
  <c r="CI78" i="1"/>
  <c r="CY78" i="1"/>
  <c r="BX78" i="1"/>
  <c r="CT78" i="1"/>
  <c r="CH78" i="1"/>
  <c r="BR78" i="1"/>
  <c r="CU75" i="1"/>
  <c r="CE75" i="1"/>
  <c r="CM73" i="1"/>
  <c r="BW73" i="1"/>
  <c r="DP43" i="1"/>
  <c r="DV43" i="1" s="1"/>
  <c r="DS36" i="1"/>
  <c r="DS35" i="1"/>
  <c r="DP23" i="1"/>
  <c r="DV23" i="1" s="1"/>
  <c r="DR15" i="1"/>
  <c r="BF61" i="1"/>
  <c r="DQ39" i="1"/>
  <c r="DQ37" i="1"/>
  <c r="DR34" i="1"/>
  <c r="DR29" i="1"/>
  <c r="DU12" i="1"/>
  <c r="BL12" i="1"/>
  <c r="DB65" i="1"/>
  <c r="DE63" i="1"/>
  <c r="DD68" i="1"/>
  <c r="DG68" i="1"/>
  <c r="DS17" i="1"/>
  <c r="DD61" i="1"/>
  <c r="DG61" i="1"/>
  <c r="DQ20" i="1"/>
  <c r="DB61" i="1"/>
  <c r="DS22" i="1"/>
  <c r="CC102" i="1"/>
  <c r="BV101" i="1"/>
  <c r="CV95" i="1"/>
  <c r="BP95" i="1"/>
  <c r="BV92" i="1"/>
  <c r="CS84" i="1"/>
  <c r="CC84" i="1"/>
  <c r="DA92" i="1"/>
  <c r="CK92" i="1"/>
  <c r="CL89" i="1"/>
  <c r="CL88" i="1"/>
  <c r="CZ85" i="1"/>
  <c r="CR85" i="1"/>
  <c r="CJ85" i="1"/>
  <c r="CB85" i="1"/>
  <c r="BT85" i="1"/>
  <c r="CW85" i="1"/>
  <c r="CO85" i="1"/>
  <c r="CG85" i="1"/>
  <c r="BY85" i="1"/>
  <c r="BQ85" i="1"/>
  <c r="CV85" i="1"/>
  <c r="CN85" i="1"/>
  <c r="CF85" i="1"/>
  <c r="BX85" i="1"/>
  <c r="BP85" i="1"/>
  <c r="CC85" i="1"/>
  <c r="DA85" i="1"/>
  <c r="BU85" i="1"/>
  <c r="CS85" i="1"/>
  <c r="CK85" i="1"/>
  <c r="BV85" i="1"/>
  <c r="CQ95" i="1"/>
  <c r="CO74" i="1"/>
  <c r="BY74" i="1"/>
  <c r="DA74" i="1"/>
  <c r="CK74" i="1"/>
  <c r="BU74" i="1"/>
  <c r="CW74" i="1"/>
  <c r="CG74" i="1"/>
  <c r="BQ74" i="1"/>
  <c r="CC74" i="1"/>
  <c r="CS74" i="1"/>
  <c r="CP72" i="1"/>
  <c r="CG72" i="1"/>
  <c r="BV70" i="1"/>
  <c r="DA88" i="1"/>
  <c r="BY88" i="1"/>
  <c r="CV72" i="1"/>
  <c r="BP72" i="1"/>
  <c r="CY74" i="1"/>
  <c r="DS32" i="1"/>
  <c r="DP41" i="1"/>
  <c r="DV41" i="1" s="1"/>
  <c r="DR31" i="1"/>
  <c r="BL13" i="1"/>
  <c r="DU13" i="1"/>
  <c r="DS31" i="1"/>
  <c r="DR30" i="1"/>
  <c r="DS19" i="1"/>
  <c r="DQ18" i="1"/>
  <c r="DU6" i="1"/>
  <c r="BL6" i="1"/>
  <c r="DP40" i="1"/>
  <c r="DV40" i="1" s="1"/>
  <c r="DR32" i="1"/>
  <c r="DQ29" i="1"/>
  <c r="DU11" i="1"/>
  <c r="BL11" i="1"/>
  <c r="DR22" i="1"/>
  <c r="CM102" i="1"/>
  <c r="CX99" i="1"/>
  <c r="CP99" i="1"/>
  <c r="CH99" i="1"/>
  <c r="BZ99" i="1"/>
  <c r="BR99" i="1"/>
  <c r="CU99" i="1"/>
  <c r="CM99" i="1"/>
  <c r="CE99" i="1"/>
  <c r="BW99" i="1"/>
  <c r="BO99" i="1"/>
  <c r="CT99" i="1"/>
  <c r="CL99" i="1"/>
  <c r="CD99" i="1"/>
  <c r="BV99" i="1"/>
  <c r="BN99" i="1"/>
  <c r="CI99" i="1"/>
  <c r="CA99" i="1"/>
  <c r="CY99" i="1"/>
  <c r="BS99" i="1"/>
  <c r="CQ99" i="1"/>
  <c r="CL102" i="1"/>
  <c r="CY101" i="1"/>
  <c r="BS101" i="1"/>
  <c r="CK99" i="1"/>
  <c r="CY102" i="1"/>
  <c r="CI102" i="1"/>
  <c r="CW94" i="1"/>
  <c r="CG94" i="1"/>
  <c r="BQ94" i="1"/>
  <c r="CH102" i="1"/>
  <c r="BR102" i="1"/>
  <c r="CU101" i="1"/>
  <c r="CE101" i="1"/>
  <c r="BO101" i="1"/>
  <c r="CW99" i="1"/>
  <c r="CG99" i="1"/>
  <c r="BU99" i="1"/>
  <c r="CT98" i="1"/>
  <c r="CD98" i="1"/>
  <c r="BN98" i="1"/>
  <c r="CQ97" i="1"/>
  <c r="CA97" i="1"/>
  <c r="CG102" i="1"/>
  <c r="BQ102" i="1"/>
  <c r="CP101" i="1"/>
  <c r="BZ101" i="1"/>
  <c r="CV99" i="1"/>
  <c r="CF99" i="1"/>
  <c r="BP99" i="1"/>
  <c r="CO98" i="1"/>
  <c r="BY98" i="1"/>
  <c r="CX97" i="1"/>
  <c r="CH97" i="1"/>
  <c r="BR97" i="1"/>
  <c r="CZ95" i="1"/>
  <c r="CJ95" i="1"/>
  <c r="BT95" i="1"/>
  <c r="BK89" i="1"/>
  <c r="CX94" i="1"/>
  <c r="BZ94" i="1"/>
  <c r="CP84" i="1"/>
  <c r="BZ84" i="1"/>
  <c r="BY95" i="1"/>
  <c r="CP92" i="1"/>
  <c r="BZ92" i="1"/>
  <c r="DB90" i="1"/>
  <c r="CQ89" i="1"/>
  <c r="CA89" i="1"/>
  <c r="BK85" i="1"/>
  <c r="CM85" i="1"/>
  <c r="BW85" i="1"/>
  <c r="CW84" i="1"/>
  <c r="CG84" i="1"/>
  <c r="BQ84" i="1"/>
  <c r="CT76" i="1"/>
  <c r="CO76" i="1"/>
  <c r="CD76" i="1"/>
  <c r="BY76" i="1"/>
  <c r="BN76" i="1"/>
  <c r="CS76" i="1"/>
  <c r="CC76" i="1"/>
  <c r="CW76" i="1"/>
  <c r="CL76" i="1"/>
  <c r="CG76" i="1"/>
  <c r="BV76" i="1"/>
  <c r="BQ76" i="1"/>
  <c r="CK76" i="1"/>
  <c r="DA76" i="1"/>
  <c r="BZ76" i="1"/>
  <c r="CP76" i="1"/>
  <c r="BU76" i="1"/>
  <c r="CV94" i="1"/>
  <c r="BP94" i="1"/>
  <c r="CO92" i="1"/>
  <c r="CC92" i="1"/>
  <c r="CY91" i="1"/>
  <c r="CU91" i="1"/>
  <c r="CQ91" i="1"/>
  <c r="CM91" i="1"/>
  <c r="CI91" i="1"/>
  <c r="CE91" i="1"/>
  <c r="CA91" i="1"/>
  <c r="BW91" i="1"/>
  <c r="BS91" i="1"/>
  <c r="BO91" i="1"/>
  <c r="CX91" i="1"/>
  <c r="CH91" i="1"/>
  <c r="BR91" i="1"/>
  <c r="CT91" i="1"/>
  <c r="CD91" i="1"/>
  <c r="BN91" i="1"/>
  <c r="CP91" i="1"/>
  <c r="BZ91" i="1"/>
  <c r="BV91" i="1"/>
  <c r="CL91" i="1"/>
  <c r="CP89" i="1"/>
  <c r="BZ89" i="1"/>
  <c r="CP88" i="1"/>
  <c r="BZ88" i="1"/>
  <c r="DA87" i="1"/>
  <c r="CK87" i="1"/>
  <c r="BY87" i="1"/>
  <c r="CV86" i="1"/>
  <c r="CF86" i="1"/>
  <c r="BP86" i="1"/>
  <c r="CP85" i="1"/>
  <c r="BZ85" i="1"/>
  <c r="CN77" i="1"/>
  <c r="BX77" i="1"/>
  <c r="BK73" i="1"/>
  <c r="CU95" i="1"/>
  <c r="CA95" i="1"/>
  <c r="BK95" i="1"/>
  <c r="CM86" i="1"/>
  <c r="BW86" i="1"/>
  <c r="CR81" i="1"/>
  <c r="CM81" i="1"/>
  <c r="CB81" i="1"/>
  <c r="BW81" i="1"/>
  <c r="CQ81" i="1"/>
  <c r="CA81" i="1"/>
  <c r="CZ81" i="1"/>
  <c r="CU81" i="1"/>
  <c r="CJ81" i="1"/>
  <c r="CE81" i="1"/>
  <c r="BT81" i="1"/>
  <c r="BO81" i="1"/>
  <c r="BX81" i="1"/>
  <c r="CN81" i="1"/>
  <c r="BS81" i="1"/>
  <c r="CI81" i="1"/>
  <c r="BN81" i="1"/>
  <c r="CY81" i="1"/>
  <c r="CD81" i="1"/>
  <c r="CH81" i="1"/>
  <c r="CI77" i="1"/>
  <c r="CX74" i="1"/>
  <c r="CH74" i="1"/>
  <c r="BR74" i="1"/>
  <c r="CT73" i="1"/>
  <c r="CD73" i="1"/>
  <c r="BN73" i="1"/>
  <c r="CT72" i="1"/>
  <c r="CD72" i="1"/>
  <c r="BN72" i="1"/>
  <c r="CU70" i="1"/>
  <c r="CE70" i="1"/>
  <c r="BO70" i="1"/>
  <c r="CW91" i="1"/>
  <c r="CG91" i="1"/>
  <c r="BQ91" i="1"/>
  <c r="BP78" i="1"/>
  <c r="DA75" i="1"/>
  <c r="CK75" i="1"/>
  <c r="BU75" i="1"/>
  <c r="CS73" i="1"/>
  <c r="CC73" i="1"/>
  <c r="DA72" i="1"/>
  <c r="CK72" i="1"/>
  <c r="BY72" i="1"/>
  <c r="CP70" i="1"/>
  <c r="BZ70" i="1"/>
  <c r="DQ40" i="1"/>
  <c r="CO88" i="1"/>
  <c r="CC88" i="1"/>
  <c r="CZ87" i="1"/>
  <c r="CJ87" i="1"/>
  <c r="BT87" i="1"/>
  <c r="CV81" i="1"/>
  <c r="CZ75" i="1"/>
  <c r="CJ75" i="1"/>
  <c r="BT75" i="1"/>
  <c r="CR74" i="1"/>
  <c r="CB74" i="1"/>
  <c r="CZ72" i="1"/>
  <c r="CJ72" i="1"/>
  <c r="BT72" i="1"/>
  <c r="CM74" i="1"/>
  <c r="BW74" i="1"/>
  <c r="DR46" i="1"/>
  <c r="DQ41" i="1"/>
  <c r="DR40" i="1"/>
  <c r="DP39" i="1"/>
  <c r="DV39" i="1" s="1"/>
  <c r="DS37" i="1"/>
  <c r="DP36" i="1"/>
  <c r="DS34" i="1"/>
  <c r="DR16" i="1"/>
  <c r="DQ15" i="1"/>
  <c r="CV76" i="1"/>
  <c r="CF76" i="1"/>
  <c r="CU69" i="1"/>
  <c r="CM69" i="1"/>
  <c r="CE69" i="1"/>
  <c r="BW69" i="1"/>
  <c r="BO69" i="1"/>
  <c r="CZ69" i="1"/>
  <c r="CR69" i="1"/>
  <c r="CJ69" i="1"/>
  <c r="CB69" i="1"/>
  <c r="BT69" i="1"/>
  <c r="CY69" i="1"/>
  <c r="CQ69" i="1"/>
  <c r="CI69" i="1"/>
  <c r="CA69" i="1"/>
  <c r="BS69" i="1"/>
  <c r="CV69" i="1"/>
  <c r="BP69" i="1"/>
  <c r="CN69" i="1"/>
  <c r="CF69" i="1"/>
  <c r="BX69" i="1"/>
  <c r="CL69" i="1"/>
  <c r="BZ69" i="1"/>
  <c r="BN69" i="1"/>
  <c r="DR41" i="1"/>
  <c r="DR36" i="1"/>
  <c r="DR33" i="1"/>
  <c r="DQ32" i="1"/>
  <c r="DR20" i="1"/>
  <c r="DP17" i="1"/>
  <c r="CX78" i="1"/>
  <c r="CD78" i="1"/>
  <c r="BN78" i="1"/>
  <c r="CQ75" i="1"/>
  <c r="CA75" i="1"/>
  <c r="CY73" i="1"/>
  <c r="CI73" i="1"/>
  <c r="BS73" i="1"/>
  <c r="DR44" i="1"/>
  <c r="DS43" i="1"/>
  <c r="DS33" i="1"/>
  <c r="DP32" i="1"/>
  <c r="DP21" i="1"/>
  <c r="DP14" i="1"/>
  <c r="DU10" i="1"/>
  <c r="BL10" i="1"/>
  <c r="CE77" i="1"/>
  <c r="DQ33" i="1"/>
  <c r="DS30" i="1"/>
  <c r="DP29" i="1"/>
  <c r="DE67" i="1"/>
  <c r="DT13" i="1"/>
  <c r="DV12" i="1"/>
  <c r="DV7" i="1"/>
  <c r="DT8" i="1"/>
  <c r="DQ22" i="1"/>
  <c r="DR21" i="1"/>
  <c r="DS21" i="1"/>
  <c r="BI62" i="1"/>
  <c r="BK62" i="1" s="1"/>
  <c r="BF62" i="1"/>
  <c r="DQ31" i="1"/>
  <c r="DB100" i="1" l="1"/>
  <c r="DI104" i="1"/>
  <c r="DJ104" i="1"/>
  <c r="DB93" i="1"/>
  <c r="DF93" i="1" s="1"/>
  <c r="DJ93" i="1" s="1"/>
  <c r="DE100" i="1"/>
  <c r="DC100" i="1"/>
  <c r="DB71" i="1"/>
  <c r="DE71" i="1"/>
  <c r="DV47" i="1"/>
  <c r="DW48" i="1"/>
  <c r="DG71" i="1"/>
  <c r="DG100" i="1"/>
  <c r="DC81" i="1"/>
  <c r="DD100" i="1"/>
  <c r="DF100" i="1" s="1"/>
  <c r="DH100" i="1" s="1"/>
  <c r="DD71" i="1"/>
  <c r="DT45" i="1"/>
  <c r="DC96" i="1"/>
  <c r="DC71" i="1"/>
  <c r="DW17" i="1"/>
  <c r="DB76" i="1"/>
  <c r="DT41" i="1"/>
  <c r="DD97" i="1"/>
  <c r="DU45" i="1"/>
  <c r="DB96" i="1"/>
  <c r="DE93" i="1"/>
  <c r="DD96" i="1"/>
  <c r="DG93" i="1"/>
  <c r="DE96" i="1"/>
  <c r="DG96" i="1"/>
  <c r="DW34" i="1"/>
  <c r="DW42" i="1"/>
  <c r="DU38" i="1"/>
  <c r="DC91" i="1"/>
  <c r="DW16" i="1"/>
  <c r="DW19" i="1"/>
  <c r="DW36" i="1"/>
  <c r="DC76" i="1"/>
  <c r="DW40" i="1"/>
  <c r="DW22" i="1"/>
  <c r="DW33" i="1"/>
  <c r="DU34" i="1"/>
  <c r="DT40" i="1"/>
  <c r="DC75" i="1"/>
  <c r="DW21" i="1"/>
  <c r="DD93" i="1"/>
  <c r="DW32" i="1"/>
  <c r="DE69" i="1"/>
  <c r="DU35" i="1"/>
  <c r="DU18" i="1"/>
  <c r="DW23" i="1"/>
  <c r="DU15" i="1"/>
  <c r="DG85" i="1"/>
  <c r="DB73" i="1"/>
  <c r="DE98" i="1"/>
  <c r="DU21" i="1"/>
  <c r="DU33" i="1"/>
  <c r="DU22" i="1"/>
  <c r="DU39" i="1"/>
  <c r="DB91" i="1"/>
  <c r="DG76" i="1"/>
  <c r="DD76" i="1"/>
  <c r="DG70" i="1"/>
  <c r="DD70" i="1"/>
  <c r="DD75" i="1"/>
  <c r="DG75" i="1"/>
  <c r="DE86" i="1"/>
  <c r="DC70" i="1"/>
  <c r="DU16" i="1"/>
  <c r="DE75" i="1"/>
  <c r="DD74" i="1"/>
  <c r="DG74" i="1"/>
  <c r="DB98" i="1"/>
  <c r="DT16" i="1"/>
  <c r="DV15" i="1"/>
  <c r="DU19" i="1"/>
  <c r="DE73" i="1"/>
  <c r="DB81" i="1"/>
  <c r="DE85" i="1"/>
  <c r="DT29" i="1"/>
  <c r="DD86" i="1"/>
  <c r="DG86" i="1"/>
  <c r="DC97" i="1"/>
  <c r="DT37" i="1"/>
  <c r="DV36" i="1"/>
  <c r="DW30" i="1"/>
  <c r="DT17" i="1"/>
  <c r="DV16" i="1"/>
  <c r="DT43" i="1"/>
  <c r="DT47" i="1"/>
  <c r="DE78" i="1"/>
  <c r="DT21" i="1"/>
  <c r="DV20" i="1"/>
  <c r="DW41" i="1"/>
  <c r="DG73" i="1"/>
  <c r="DD73" i="1"/>
  <c r="DT22" i="1"/>
  <c r="DV21" i="1"/>
  <c r="DU32" i="1"/>
  <c r="DE74" i="1"/>
  <c r="DG89" i="1"/>
  <c r="DD89" i="1"/>
  <c r="DU30" i="1"/>
  <c r="DT44" i="1"/>
  <c r="DV35" i="1"/>
  <c r="DT36" i="1"/>
  <c r="DE88" i="1"/>
  <c r="DD72" i="1"/>
  <c r="DG72" i="1"/>
  <c r="DC86" i="1"/>
  <c r="DD91" i="1"/>
  <c r="DG91" i="1"/>
  <c r="DE92" i="1"/>
  <c r="DC94" i="1"/>
  <c r="DE76" i="1"/>
  <c r="DF90" i="1"/>
  <c r="DH90" i="1" s="1"/>
  <c r="DC99" i="1"/>
  <c r="DD99" i="1"/>
  <c r="DG99" i="1"/>
  <c r="BL55" i="1"/>
  <c r="DW18" i="1"/>
  <c r="DU31" i="1"/>
  <c r="DE84" i="1"/>
  <c r="DC95" i="1"/>
  <c r="DG97" i="1"/>
  <c r="DF61" i="1"/>
  <c r="DH61" i="1" s="1"/>
  <c r="DW20" i="1"/>
  <c r="DU17" i="1"/>
  <c r="DF65" i="1"/>
  <c r="DH65" i="1" s="1"/>
  <c r="DT34" i="1"/>
  <c r="DV33" i="1"/>
  <c r="DW39" i="1"/>
  <c r="DB78" i="1"/>
  <c r="DT18" i="1"/>
  <c r="DV17" i="1"/>
  <c r="DB75" i="1"/>
  <c r="DD88" i="1"/>
  <c r="DG88" i="1"/>
  <c r="DB89" i="1"/>
  <c r="DG101" i="1"/>
  <c r="DD101" i="1"/>
  <c r="DU20" i="1"/>
  <c r="DB72" i="1"/>
  <c r="DE89" i="1"/>
  <c r="DB84" i="1"/>
  <c r="DC92" i="1"/>
  <c r="DV13" i="1"/>
  <c r="DT14" i="1"/>
  <c r="DU41" i="1"/>
  <c r="DT42" i="1"/>
  <c r="DW45" i="1"/>
  <c r="DC73" i="1"/>
  <c r="DD87" i="1"/>
  <c r="DG87" i="1"/>
  <c r="DD77" i="1"/>
  <c r="DG77" i="1"/>
  <c r="DB94" i="1"/>
  <c r="DE101" i="1"/>
  <c r="DG102" i="1"/>
  <c r="DD102" i="1"/>
  <c r="DD85" i="1"/>
  <c r="DG78" i="1"/>
  <c r="DD78" i="1"/>
  <c r="DV30" i="1"/>
  <c r="DT31" i="1"/>
  <c r="DC72" i="1"/>
  <c r="DB86" i="1"/>
  <c r="DE70" i="1"/>
  <c r="DC89" i="1"/>
  <c r="DW47" i="1"/>
  <c r="DB74" i="1"/>
  <c r="DW31" i="1"/>
  <c r="DG69" i="1"/>
  <c r="DD69" i="1"/>
  <c r="DC78" i="1"/>
  <c r="DB101" i="1"/>
  <c r="DB97" i="1"/>
  <c r="DV29" i="1"/>
  <c r="DT30" i="1"/>
  <c r="DC85" i="1"/>
  <c r="DE102" i="1"/>
  <c r="DW37" i="1"/>
  <c r="DV14" i="1"/>
  <c r="DT15" i="1"/>
  <c r="DU36" i="1"/>
  <c r="DT38" i="1"/>
  <c r="DV37" i="1"/>
  <c r="DE72" i="1"/>
  <c r="DU42" i="1"/>
  <c r="DF64" i="1"/>
  <c r="DJ64" i="1" s="1"/>
  <c r="DT19" i="1"/>
  <c r="DV18" i="1"/>
  <c r="DF66" i="1"/>
  <c r="DI66" i="1" s="1"/>
  <c r="DU14" i="1"/>
  <c r="DF63" i="1"/>
  <c r="DL63" i="1" s="1"/>
  <c r="DV34" i="1"/>
  <c r="DT35" i="1"/>
  <c r="DU26" i="1"/>
  <c r="DU46" i="1"/>
  <c r="DW44" i="1"/>
  <c r="DC77" i="1"/>
  <c r="DE77" i="1"/>
  <c r="DL90" i="1"/>
  <c r="DC98" i="1"/>
  <c r="DC88" i="1"/>
  <c r="DE94" i="1"/>
  <c r="DD95" i="1"/>
  <c r="DG95" i="1"/>
  <c r="DU43" i="1"/>
  <c r="DV19" i="1"/>
  <c r="DT20" i="1"/>
  <c r="DT33" i="1"/>
  <c r="DV32" i="1"/>
  <c r="DC69" i="1"/>
  <c r="DB69" i="1"/>
  <c r="DW15" i="1"/>
  <c r="DU37" i="1"/>
  <c r="DT46" i="1"/>
  <c r="DB70" i="1"/>
  <c r="DG81" i="1"/>
  <c r="DD81" i="1"/>
  <c r="DG98" i="1"/>
  <c r="DD98" i="1"/>
  <c r="DB99" i="1"/>
  <c r="DT32" i="1"/>
  <c r="DV31" i="1"/>
  <c r="DF68" i="1"/>
  <c r="DJ68" i="1" s="1"/>
  <c r="DW43" i="1"/>
  <c r="DT39" i="1"/>
  <c r="DC74" i="1"/>
  <c r="DU40" i="1"/>
  <c r="DU44" i="1"/>
  <c r="DB95" i="1"/>
  <c r="DE87" i="1"/>
  <c r="DG94" i="1"/>
  <c r="DD94" i="1"/>
  <c r="DD92" i="1"/>
  <c r="DG92" i="1"/>
  <c r="DE81" i="1"/>
  <c r="DD84" i="1"/>
  <c r="DG84" i="1"/>
  <c r="DE97" i="1"/>
  <c r="DE95" i="1"/>
  <c r="DU29" i="1"/>
  <c r="DW38" i="1"/>
  <c r="DC84" i="1"/>
  <c r="DB92" i="1"/>
  <c r="DB102" i="1"/>
  <c r="DC102" i="1"/>
  <c r="DF62" i="1"/>
  <c r="DI62" i="1" s="1"/>
  <c r="DT26" i="1"/>
  <c r="DU23" i="1"/>
  <c r="DT23" i="1"/>
  <c r="DV22" i="1"/>
  <c r="DW35" i="1"/>
  <c r="DC87" i="1"/>
  <c r="DU47" i="1"/>
  <c r="DB85" i="1"/>
  <c r="DB87" i="1"/>
  <c r="DB77" i="1"/>
  <c r="DE99" i="1"/>
  <c r="DE91" i="1"/>
  <c r="DB88" i="1"/>
  <c r="DC101" i="1"/>
  <c r="DF67" i="1"/>
  <c r="DJ90" i="1" l="1"/>
  <c r="DL93" i="1"/>
  <c r="DF71" i="1"/>
  <c r="DJ71" i="1" s="1"/>
  <c r="DF96" i="1"/>
  <c r="DL96" i="1" s="1"/>
  <c r="DI93" i="1"/>
  <c r="DL100" i="1"/>
  <c r="DL71" i="1"/>
  <c r="DI90" i="1"/>
  <c r="DH93" i="1"/>
  <c r="DH71" i="1"/>
  <c r="DF78" i="1"/>
  <c r="DH78" i="1" s="1"/>
  <c r="DF98" i="1"/>
  <c r="DL98" i="1" s="1"/>
  <c r="DH67" i="1"/>
  <c r="DI67" i="1"/>
  <c r="DJ67" i="1"/>
  <c r="DI68" i="1"/>
  <c r="DH68" i="1"/>
  <c r="DL68" i="1"/>
  <c r="DI78" i="1"/>
  <c r="DF74" i="1"/>
  <c r="DI74" i="1" s="1"/>
  <c r="DF86" i="1"/>
  <c r="DH86" i="1" s="1"/>
  <c r="DJ100" i="1"/>
  <c r="DI100" i="1"/>
  <c r="DI65" i="1"/>
  <c r="DL65" i="1"/>
  <c r="DJ65" i="1"/>
  <c r="DL78" i="1"/>
  <c r="DF81" i="1"/>
  <c r="DI81" i="1" s="1"/>
  <c r="DF88" i="1"/>
  <c r="DH88" i="1" s="1"/>
  <c r="DF92" i="1"/>
  <c r="DH92" i="1" s="1"/>
  <c r="DF69" i="1"/>
  <c r="DL69" i="1" s="1"/>
  <c r="DF84" i="1"/>
  <c r="DH84" i="1" s="1"/>
  <c r="DH62" i="1"/>
  <c r="DJ62" i="1"/>
  <c r="DL62" i="1"/>
  <c r="DF102" i="1"/>
  <c r="DJ102" i="1" s="1"/>
  <c r="DF70" i="1"/>
  <c r="DL70" i="1" s="1"/>
  <c r="DL67" i="1"/>
  <c r="DI63" i="1"/>
  <c r="DJ63" i="1"/>
  <c r="DH63" i="1"/>
  <c r="DH64" i="1"/>
  <c r="DL64" i="1"/>
  <c r="DI64" i="1"/>
  <c r="DF94" i="1"/>
  <c r="DJ94" i="1" s="1"/>
  <c r="DF76" i="1"/>
  <c r="DL76" i="1" s="1"/>
  <c r="DI61" i="1"/>
  <c r="DL61" i="1"/>
  <c r="DF72" i="1"/>
  <c r="DJ72" i="1" s="1"/>
  <c r="DF89" i="1"/>
  <c r="DL89" i="1" s="1"/>
  <c r="DF77" i="1"/>
  <c r="DJ77" i="1" s="1"/>
  <c r="DF87" i="1"/>
  <c r="DL87" i="1" s="1"/>
  <c r="DF85" i="1"/>
  <c r="DH85" i="1" s="1"/>
  <c r="DF95" i="1"/>
  <c r="DJ95" i="1" s="1"/>
  <c r="DF99" i="1"/>
  <c r="DL99" i="1" s="1"/>
  <c r="DH66" i="1"/>
  <c r="DJ66" i="1"/>
  <c r="DL66" i="1"/>
  <c r="DF97" i="1"/>
  <c r="DJ97" i="1" s="1"/>
  <c r="DF101" i="1"/>
  <c r="DI101" i="1" s="1"/>
  <c r="DF75" i="1"/>
  <c r="DI75" i="1" s="1"/>
  <c r="DJ61" i="1"/>
  <c r="DF91" i="1"/>
  <c r="DI91" i="1" s="1"/>
  <c r="DF73" i="1"/>
  <c r="DH73" i="1" s="1"/>
  <c r="DJ96" i="1" l="1"/>
  <c r="DH96" i="1"/>
  <c r="DI71" i="1"/>
  <c r="DI98" i="1"/>
  <c r="DH70" i="1"/>
  <c r="DI96" i="1"/>
  <c r="DJ86" i="1"/>
  <c r="DI86" i="1"/>
  <c r="DL86" i="1"/>
  <c r="DI88" i="1"/>
  <c r="DI84" i="1"/>
  <c r="DJ81" i="1"/>
  <c r="DJ88" i="1"/>
  <c r="DJ78" i="1"/>
  <c r="DH75" i="1"/>
  <c r="DH81" i="1"/>
  <c r="DI89" i="1"/>
  <c r="DL72" i="1"/>
  <c r="DJ75" i="1"/>
  <c r="DH89" i="1"/>
  <c r="DH72" i="1"/>
  <c r="DL88" i="1"/>
  <c r="DJ89" i="1"/>
  <c r="DI99" i="1"/>
  <c r="DL77" i="1"/>
  <c r="DL94" i="1"/>
  <c r="DJ69" i="1"/>
  <c r="DL101" i="1"/>
  <c r="DL97" i="1"/>
  <c r="DH77" i="1"/>
  <c r="DH94" i="1"/>
  <c r="DJ92" i="1"/>
  <c r="DL95" i="1"/>
  <c r="DL85" i="1"/>
  <c r="DL74" i="1"/>
  <c r="DJ91" i="1"/>
  <c r="DL91" i="1"/>
  <c r="DH99" i="1"/>
  <c r="DI70" i="1"/>
  <c r="DH91" i="1"/>
  <c r="DH97" i="1"/>
  <c r="DH95" i="1"/>
  <c r="DJ74" i="1"/>
  <c r="DI95" i="1"/>
  <c r="DJ84" i="1"/>
  <c r="DJ70" i="1"/>
  <c r="DI92" i="1"/>
  <c r="DI77" i="1"/>
  <c r="DH87" i="1"/>
  <c r="DL73" i="1"/>
  <c r="DJ73" i="1"/>
  <c r="DJ99" i="1"/>
  <c r="DI85" i="1"/>
  <c r="DH102" i="1"/>
  <c r="DL84" i="1"/>
  <c r="DI72" i="1"/>
  <c r="DL75" i="1"/>
  <c r="DI97" i="1"/>
  <c r="DI73" i="1"/>
  <c r="DJ85" i="1"/>
  <c r="DI94" i="1"/>
  <c r="DL81" i="1"/>
  <c r="DJ87" i="1"/>
  <c r="DH101" i="1"/>
  <c r="DJ101" i="1"/>
  <c r="DH76" i="1"/>
  <c r="DI76" i="1"/>
  <c r="DL102" i="1"/>
  <c r="DL92" i="1"/>
  <c r="DI102" i="1"/>
  <c r="DI87" i="1"/>
  <c r="DI69" i="1"/>
  <c r="DJ98" i="1"/>
  <c r="DH69" i="1"/>
  <c r="DH74" i="1"/>
  <c r="DJ76" i="1"/>
  <c r="DH9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rbernard</author>
    <author xml:space="preserve"> Rebecca Bernard</author>
    <author>Pete Kairis</author>
    <author xml:space="preserve"> </author>
  </authors>
  <commentList>
    <comment ref="A2" authorId="0" shapeId="0" xr:uid="{81913E9E-C9E9-49C4-823D-09E9E45C4D87}">
      <text>
        <r>
          <rPr>
            <b/>
            <sz val="8"/>
            <color indexed="81"/>
            <rFont val="Tahoma"/>
            <family val="2"/>
          </rPr>
          <t>rbernard:</t>
        </r>
        <r>
          <rPr>
            <sz val="8"/>
            <color indexed="81"/>
            <rFont val="Tahoma"/>
            <family val="2"/>
          </rPr>
          <t xml:space="preserve">
this date has been modified from what I had been using since 2002 which was Nov 1--May 31--2/8/2006--management period possibly from Pete.
The wild single population management season was modified by the comanagers November 2009 to begin July 1 through June 30.</t>
        </r>
      </text>
    </comment>
    <comment ref="BF4" authorId="0" shapeId="0" xr:uid="{6EEE38B4-9A29-4681-B26D-92AF70A27746}">
      <text>
        <r>
          <rPr>
            <b/>
            <sz val="8"/>
            <color indexed="81"/>
            <rFont val="Tahoma"/>
            <family val="2"/>
          </rPr>
          <t>rbernard:</t>
        </r>
        <r>
          <rPr>
            <sz val="8"/>
            <color indexed="81"/>
            <rFont val="Tahoma"/>
            <family val="2"/>
          </rPr>
          <t xml:space="preserve">
these are all wild scale ages available</t>
        </r>
      </text>
    </comment>
    <comment ref="B6" authorId="1" shapeId="0" xr:uid="{055EEF35-0291-49C4-93D5-E2B9A64648FE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scale samples and expansions from WDFW Steelhead notebook</t>
        </r>
      </text>
    </comment>
    <comment ref="BL6" authorId="1" shapeId="0" xr:uid="{23C37FB9-5B45-41B8-B38A-0157A898A761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expansions from WDFW steelhead notebook</t>
        </r>
      </text>
    </comment>
    <comment ref="BM6" authorId="1" shapeId="0" xr:uid="{A798ECB2-54E6-4FCD-987C-B689C674A488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expansions from WDFW steelhead notebook</t>
        </r>
      </text>
    </comment>
    <comment ref="B7" authorId="1" shapeId="0" xr:uid="{7495879D-252B-417B-9F64-9BCC90B4B16E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scale samples and expansions from WDFW Steelhead notebook</t>
        </r>
      </text>
    </comment>
    <comment ref="BL7" authorId="1" shapeId="0" xr:uid="{AFB46A90-1CE9-4F0B-A168-EA64579D94A8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expansions from WDFW steelhead notebook</t>
        </r>
      </text>
    </comment>
    <comment ref="BM7" authorId="1" shapeId="0" xr:uid="{646E6C3E-89A6-4654-89E3-E8C54CAF496A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expansions from WDFW steelhead notebook</t>
        </r>
      </text>
    </comment>
    <comment ref="B8" authorId="1" shapeId="0" xr:uid="{C2292D54-9568-496A-98AD-C890A2140CB3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scale samples and expansions from WDFW Steelhead notebook</t>
        </r>
      </text>
    </comment>
    <comment ref="BL8" authorId="1" shapeId="0" xr:uid="{76A9C470-4D0C-4B85-A47A-6ADCA605CD5F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expansions from WDFW steelhead notebook</t>
        </r>
      </text>
    </comment>
    <comment ref="BM8" authorId="1" shapeId="0" xr:uid="{E9F7233F-7678-4CE8-8DA4-493D4955310F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expansions from WDFW steelhead notebook</t>
        </r>
      </text>
    </comment>
    <comment ref="B9" authorId="1" shapeId="0" xr:uid="{89217DDF-A98D-45C9-922D-04DD2212D04E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scale samples and expansions from WDFW Steelhead notebook</t>
        </r>
      </text>
    </comment>
    <comment ref="BL9" authorId="1" shapeId="0" xr:uid="{3B23D7AB-0736-43AB-9C78-C384581D9D66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expansions from WDFW steelhead notebook</t>
        </r>
      </text>
    </comment>
    <comment ref="BM9" authorId="1" shapeId="0" xr:uid="{9198D65E-4594-427E-8D69-319BE4E3DF13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expansions from WDFW steelhead notebook</t>
        </r>
      </text>
    </comment>
    <comment ref="B10" authorId="1" shapeId="0" xr:uid="{B7222F67-E5DB-4664-89CB-6184F366B4E4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scale samples and expansions from WDFW Steelhead notebook</t>
        </r>
      </text>
    </comment>
    <comment ref="BL10" authorId="1" shapeId="0" xr:uid="{0EF961D0-56F4-4F48-A8A2-206BE0F9F8DE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expansions from WDFW steelhead notebook</t>
        </r>
      </text>
    </comment>
    <comment ref="BM10" authorId="1" shapeId="0" xr:uid="{C906FD51-9FE5-4A1A-AD24-1DCD11E4CB5F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expansions from WDFW steelhead notebook</t>
        </r>
      </text>
    </comment>
    <comment ref="B11" authorId="1" shapeId="0" xr:uid="{34A39087-CBF5-4B1A-9196-1B3BF56FE5AE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scale samples and expansions from WDFW Steelhead notebook</t>
        </r>
      </text>
    </comment>
    <comment ref="BL11" authorId="1" shapeId="0" xr:uid="{B99B993C-CDCB-44F8-B1A7-81CDAE37BB6C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expansions from WDFW steelhead notebook</t>
        </r>
      </text>
    </comment>
    <comment ref="BM11" authorId="1" shapeId="0" xr:uid="{E47CD5FF-5AEB-40A1-8FB7-A215EE3C2748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expansions from WDFW steelhead notebook</t>
        </r>
      </text>
    </comment>
    <comment ref="B12" authorId="1" shapeId="0" xr:uid="{D111F6FB-4EB7-4DD9-98FB-8EAE2CEE6376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scale samples and expansions from WDFW Steelhead notebook</t>
        </r>
      </text>
    </comment>
    <comment ref="BL12" authorId="1" shapeId="0" xr:uid="{613B7628-A169-4BE2-859F-06889157D0DE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expansions from WDFW steelhead notebook</t>
        </r>
      </text>
    </comment>
    <comment ref="BM12" authorId="1" shapeId="0" xr:uid="{60BB0F51-3C5F-4A82-8CD9-D0EDCC5E9FDA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expansions from WDFW steelhead notebook</t>
        </r>
      </text>
    </comment>
    <comment ref="B13" authorId="1" shapeId="0" xr:uid="{AEB9753E-CD21-474A-9FFA-3609F532EC38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scale samples and expansions from WDFW Steelhead notebook</t>
        </r>
      </text>
    </comment>
    <comment ref="BF13" authorId="1" shapeId="0" xr:uid="{04356FB8-38D0-498D-98CC-7E5BABCC9925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small sample size</t>
        </r>
      </text>
    </comment>
    <comment ref="BG13" authorId="1" shapeId="0" xr:uid="{C9280D2B-C587-4E29-94B1-FE123839A366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small sample size</t>
        </r>
      </text>
    </comment>
    <comment ref="BL13" authorId="1" shapeId="0" xr:uid="{0A976379-5ADA-4B6A-9A4A-8FAD1D554459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expansions from WDFW steelhead notebook</t>
        </r>
      </text>
    </comment>
    <comment ref="BM13" authorId="1" shapeId="0" xr:uid="{A884FD53-30D9-4100-9DA4-ACBCB2DAE331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expansions from WDFW steelhead notebook</t>
        </r>
      </text>
    </comment>
    <comment ref="A15" authorId="0" shapeId="0" xr:uid="{FABD0BD1-0FFF-428D-8455-609135ED3AED}">
      <text>
        <r>
          <rPr>
            <b/>
            <sz val="8"/>
            <color indexed="81"/>
            <rFont val="Tahoma"/>
            <family val="2"/>
          </rPr>
          <t>rbernard:</t>
        </r>
        <r>
          <rPr>
            <sz val="8"/>
            <color indexed="81"/>
            <rFont val="Tahoma"/>
            <family val="2"/>
          </rPr>
          <t xml:space="preserve">
INCLUDES Baker Trap</t>
        </r>
      </text>
    </comment>
    <comment ref="BF20" authorId="1" shapeId="0" xr:uid="{FD82793B-33D1-47B9-BBD4-637FDAC3019D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small sample size</t>
        </r>
      </text>
    </comment>
    <comment ref="BG20" authorId="1" shapeId="0" xr:uid="{7A2797F6-CC2E-479E-B5A4-A1F5837AFFC1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small sample size</t>
        </r>
      </text>
    </comment>
    <comment ref="BM20" authorId="1" shapeId="0" xr:uid="{0D387458-1F04-45ED-AB31-0F6D2417B5DE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small sample size</t>
        </r>
      </text>
    </comment>
    <comment ref="A21" authorId="0" shapeId="0" xr:uid="{506750CD-7DA1-4879-B8B0-51C659C4A994}">
      <text>
        <r>
          <rPr>
            <b/>
            <sz val="8"/>
            <color indexed="81"/>
            <rFont val="Tahoma"/>
            <family val="2"/>
          </rPr>
          <t>rbernard:</t>
        </r>
        <r>
          <rPr>
            <sz val="8"/>
            <color indexed="81"/>
            <rFont val="Tahoma"/>
            <family val="2"/>
          </rPr>
          <t xml:space="preserve">
INCLUDES Baker Trap</t>
        </r>
      </text>
    </comment>
    <comment ref="A22" authorId="0" shapeId="0" xr:uid="{9650FC64-BD3F-40AF-A132-9043DBC298F6}">
      <text>
        <r>
          <rPr>
            <b/>
            <sz val="8"/>
            <color indexed="81"/>
            <rFont val="Tahoma"/>
            <family val="2"/>
          </rPr>
          <t>rbernard:</t>
        </r>
        <r>
          <rPr>
            <sz val="8"/>
            <color indexed="81"/>
            <rFont val="Tahoma"/>
            <family val="2"/>
          </rPr>
          <t xml:space="preserve">
INCLUDES Baker Trap</t>
        </r>
      </text>
    </comment>
    <comment ref="A23" authorId="0" shapeId="0" xr:uid="{8ED2A7B0-86E3-4098-9A84-D374C47B777C}">
      <text>
        <r>
          <rPr>
            <b/>
            <sz val="8"/>
            <color indexed="81"/>
            <rFont val="Tahoma"/>
            <family val="2"/>
          </rPr>
          <t>rbernard:</t>
        </r>
        <r>
          <rPr>
            <sz val="8"/>
            <color indexed="81"/>
            <rFont val="Tahoma"/>
            <family val="2"/>
          </rPr>
          <t xml:space="preserve">
INCLUDES Baker Trap</t>
        </r>
      </text>
    </comment>
    <comment ref="A24" authorId="0" shapeId="0" xr:uid="{801559BF-24AF-4D38-B02F-3FE7EEF4A765}">
      <text>
        <r>
          <rPr>
            <b/>
            <sz val="8"/>
            <color indexed="81"/>
            <rFont val="Tahoma"/>
            <family val="2"/>
          </rPr>
          <t>rbernard:</t>
        </r>
        <r>
          <rPr>
            <sz val="8"/>
            <color indexed="81"/>
            <rFont val="Tahoma"/>
            <family val="2"/>
          </rPr>
          <t xml:space="preserve">
INCLUDES Baker Trap</t>
        </r>
      </text>
    </comment>
    <comment ref="B24" authorId="0" shapeId="0" xr:uid="{DDE2888C-51FA-4338-BE31-BEF9F236B35E}">
      <text>
        <r>
          <rPr>
            <b/>
            <sz val="9"/>
            <color indexed="81"/>
            <rFont val="Tahoma"/>
            <family val="2"/>
          </rPr>
          <t>rbernard:</t>
        </r>
        <r>
          <rPr>
            <sz val="9"/>
            <color indexed="81"/>
            <rFont val="Tahoma"/>
            <family val="2"/>
          </rPr>
          <t xml:space="preserve">
no spawning ground surveys conducted due to poor visibility</t>
        </r>
      </text>
    </comment>
    <comment ref="BF24" authorId="1" shapeId="0" xr:uid="{F5B4D13F-81E1-4EE8-A971-6F6F51A81DCC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small sample size</t>
        </r>
      </text>
    </comment>
    <comment ref="BG24" authorId="1" shapeId="0" xr:uid="{3619D02A-AD61-4B2E-8C38-63EAFCA73E6C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small sample size</t>
        </r>
      </text>
    </comment>
    <comment ref="BM24" authorId="0" shapeId="0" xr:uid="{DC01139A-8EB9-4A2E-8FAE-B1490D60ECB5}">
      <text>
        <r>
          <rPr>
            <b/>
            <sz val="8"/>
            <color indexed="81"/>
            <rFont val="Tahoma"/>
            <family val="2"/>
          </rPr>
          <t>rbernard:</t>
        </r>
        <r>
          <rPr>
            <sz val="8"/>
            <color indexed="81"/>
            <rFont val="Tahoma"/>
            <family val="2"/>
          </rPr>
          <t xml:space="preserve">
no escapement estimate</t>
        </r>
      </text>
    </comment>
    <comment ref="A25" authorId="0" shapeId="0" xr:uid="{D711B3B0-35FD-4FFB-A8A9-7F42798FE5C8}">
      <text>
        <r>
          <rPr>
            <b/>
            <sz val="8"/>
            <color indexed="81"/>
            <rFont val="Tahoma"/>
            <family val="2"/>
          </rPr>
          <t>rbernard:</t>
        </r>
        <r>
          <rPr>
            <sz val="8"/>
            <color indexed="81"/>
            <rFont val="Tahoma"/>
            <family val="2"/>
          </rPr>
          <t xml:space="preserve">
INCLUDES Baker Trap</t>
        </r>
      </text>
    </comment>
    <comment ref="B25" authorId="0" shapeId="0" xr:uid="{A7F416E8-830D-48FA-9204-543137616246}">
      <text>
        <r>
          <rPr>
            <b/>
            <sz val="9"/>
            <color indexed="81"/>
            <rFont val="Tahoma"/>
            <family val="2"/>
          </rPr>
          <t>rbernard:</t>
        </r>
        <r>
          <rPr>
            <sz val="9"/>
            <color indexed="81"/>
            <rFont val="Tahoma"/>
            <family val="2"/>
          </rPr>
          <t xml:space="preserve">
no spawning ground surveys conducted due to poor visibility</t>
        </r>
      </text>
    </comment>
    <comment ref="BM25" authorId="0" shapeId="0" xr:uid="{9D1C77A1-0B1A-4FA5-87D6-34EE7C0218F8}">
      <text>
        <r>
          <rPr>
            <b/>
            <sz val="8"/>
            <color indexed="81"/>
            <rFont val="Tahoma"/>
            <family val="2"/>
          </rPr>
          <t>rbernard:</t>
        </r>
        <r>
          <rPr>
            <sz val="8"/>
            <color indexed="81"/>
            <rFont val="Tahoma"/>
            <family val="2"/>
          </rPr>
          <t xml:space="preserve">
no escapement estimate</t>
        </r>
      </text>
    </comment>
    <comment ref="BF26" authorId="1" shapeId="0" xr:uid="{3760D20C-AC37-4071-BCD6-5447094304EF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small sample size</t>
        </r>
      </text>
    </comment>
    <comment ref="BG26" authorId="1" shapeId="0" xr:uid="{7B0126B3-2086-47FF-940D-70607C41BEF7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small sample size</t>
        </r>
      </text>
    </comment>
    <comment ref="BM26" authorId="1" shapeId="0" xr:uid="{15C1B817-90D5-4E0E-9E11-A613D59E9CCA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small sample size</t>
        </r>
      </text>
    </comment>
    <comment ref="B27" authorId="1" shapeId="0" xr:uid="{8E810CAA-25E2-45D0-AFF9-DCB4AFC37142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small sample size</t>
        </r>
      </text>
    </comment>
    <comment ref="BF27" authorId="1" shapeId="0" xr:uid="{BE3360EC-B977-4F19-A25B-D76A84A23844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small sample size</t>
        </r>
      </text>
    </comment>
    <comment ref="BG27" authorId="1" shapeId="0" xr:uid="{E1E9917B-937E-4E92-843E-7B2428776042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small sample size</t>
        </r>
      </text>
    </comment>
    <comment ref="BM27" authorId="1" shapeId="0" xr:uid="{BA5EEE49-0E77-4D07-9B6F-B57B24F072C5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small sample size</t>
        </r>
      </text>
    </comment>
    <comment ref="B28" authorId="0" shapeId="0" xr:uid="{4AE1644F-F3D0-4B07-A459-0C4D3C3C8763}">
      <text>
        <r>
          <rPr>
            <b/>
            <sz val="8"/>
            <color indexed="81"/>
            <rFont val="Tahoma"/>
            <family val="2"/>
          </rPr>
          <t>rbernard:</t>
        </r>
        <r>
          <rPr>
            <sz val="8"/>
            <color indexed="81"/>
            <rFont val="Tahoma"/>
            <family val="2"/>
          </rPr>
          <t xml:space="preserve">
no scale samples</t>
        </r>
      </text>
    </comment>
    <comment ref="BM28" authorId="1" shapeId="0" xr:uid="{C90EBF23-55A7-4F20-9A7A-8A225029F294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no scale samples</t>
        </r>
      </text>
    </comment>
    <comment ref="BF29" authorId="1" shapeId="0" xr:uid="{272FC112-74E5-48B9-AC30-925E4B0B8945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small sample size</t>
        </r>
      </text>
    </comment>
    <comment ref="BG29" authorId="1" shapeId="0" xr:uid="{2124B08A-B5CC-405B-B3C8-094A6C687970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small sample size</t>
        </r>
      </text>
    </comment>
    <comment ref="BM29" authorId="1" shapeId="0" xr:uid="{56715C72-AE76-4CCD-8FD7-3479D87B22EE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small sample size</t>
        </r>
      </text>
    </comment>
    <comment ref="BF30" authorId="1" shapeId="0" xr:uid="{2D70C089-3E30-463D-9E33-FB864AD7EEE7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small sample size</t>
        </r>
      </text>
    </comment>
    <comment ref="BG30" authorId="1" shapeId="0" xr:uid="{CDCA8CAA-E541-4747-9589-12B6737EBDC4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small sample size</t>
        </r>
      </text>
    </comment>
    <comment ref="BM30" authorId="1" shapeId="0" xr:uid="{376B3753-1DB3-4EAB-A262-7A477EF2995A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small sample size</t>
        </r>
      </text>
    </comment>
    <comment ref="BF31" authorId="1" shapeId="0" xr:uid="{9F15152F-4118-4A50-9877-78860C9EC4F8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small sample size</t>
        </r>
      </text>
    </comment>
    <comment ref="BG31" authorId="1" shapeId="0" xr:uid="{3A770F2E-5513-4308-A48A-B517807483B9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small sample size</t>
        </r>
      </text>
    </comment>
    <comment ref="BM31" authorId="1" shapeId="0" xr:uid="{0096CAAA-8F65-405E-9BD3-DEA374B44635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small sample size</t>
        </r>
      </text>
    </comment>
    <comment ref="A38" authorId="0" shapeId="0" xr:uid="{5F2150D2-0653-4037-B67A-C8D7AF8518DE}">
      <text>
        <r>
          <rPr>
            <b/>
            <sz val="9"/>
            <color indexed="81"/>
            <rFont val="Tahoma"/>
            <family val="2"/>
          </rPr>
          <t>rbernard:</t>
        </r>
        <r>
          <rPr>
            <sz val="9"/>
            <color indexed="81"/>
            <rFont val="Tahoma"/>
            <family val="2"/>
          </rPr>
          <t xml:space="preserve">
Lance Campbell aged</t>
        </r>
      </text>
    </comment>
    <comment ref="A39" authorId="0" shapeId="0" xr:uid="{CD30FF3F-CD74-4C40-B465-21DA826C867F}">
      <text>
        <r>
          <rPr>
            <b/>
            <sz val="9"/>
            <color indexed="81"/>
            <rFont val="Tahoma"/>
            <family val="2"/>
          </rPr>
          <t>rbernard:</t>
        </r>
        <r>
          <rPr>
            <sz val="9"/>
            <color indexed="81"/>
            <rFont val="Tahoma"/>
            <family val="2"/>
          </rPr>
          <t xml:space="preserve">
John Sneva aged </t>
        </r>
      </text>
    </comment>
    <comment ref="A40" authorId="0" shapeId="0" xr:uid="{A17E80D0-3AE6-466C-96A3-2210C3A6BE31}">
      <text>
        <r>
          <rPr>
            <b/>
            <sz val="9"/>
            <color indexed="81"/>
            <rFont val="Tahoma"/>
            <family val="2"/>
          </rPr>
          <t>rbernard:</t>
        </r>
        <r>
          <rPr>
            <sz val="9"/>
            <color indexed="81"/>
            <rFont val="Tahoma"/>
            <family val="2"/>
          </rPr>
          <t xml:space="preserve">
Lance Campbell aged</t>
        </r>
      </text>
    </comment>
    <comment ref="C43" authorId="2" shapeId="0" xr:uid="{E7EDDDFC-0C9F-46E8-8AC2-01F1518D0686}">
      <text>
        <r>
          <rPr>
            <b/>
            <sz val="9"/>
            <color indexed="81"/>
            <rFont val="Tahoma"/>
            <family val="2"/>
          </rPr>
          <t>Pete Kairis:</t>
        </r>
        <r>
          <rPr>
            <sz val="9"/>
            <color indexed="81"/>
            <rFont val="Tahoma"/>
            <family val="2"/>
          </rPr>
          <t xml:space="preserve">
Incomplete totals by age…some scales cards not yet read as of 11/10/2015</t>
        </r>
      </text>
    </comment>
    <comment ref="BL54" authorId="2" shapeId="0" xr:uid="{59858E14-EB4D-4D92-9527-CF5DA255FED3}">
      <text>
        <r>
          <rPr>
            <b/>
            <sz val="9"/>
            <color indexed="81"/>
            <rFont val="Tahoma"/>
            <family val="2"/>
          </rPr>
          <t>Pete Kairis:</t>
        </r>
        <r>
          <rPr>
            <sz val="9"/>
            <color indexed="81"/>
            <rFont val="Tahoma"/>
            <family val="2"/>
          </rPr>
          <t xml:space="preserve">
Going into the 2013-14 plan, co-managers agreed to use last 10 year rolling average.</t>
        </r>
      </text>
    </comment>
    <comment ref="BF68" authorId="0" shapeId="0" xr:uid="{4B833CB2-5589-4190-993C-0BFB8349891E}">
      <text>
        <r>
          <rPr>
            <b/>
            <sz val="9"/>
            <color indexed="81"/>
            <rFont val="Tahoma"/>
            <family val="2"/>
          </rPr>
          <t>rbernard:</t>
        </r>
        <r>
          <rPr>
            <sz val="9"/>
            <color indexed="81"/>
            <rFont val="Tahoma"/>
            <family val="2"/>
          </rPr>
          <t xml:space="preserve">
small sample size</t>
        </r>
      </text>
    </comment>
    <comment ref="A70" authorId="0" shapeId="0" xr:uid="{E6605054-C586-49F1-9F27-4377122BA595}">
      <text>
        <r>
          <rPr>
            <b/>
            <sz val="8"/>
            <color indexed="81"/>
            <rFont val="Tahoma"/>
            <family val="2"/>
          </rPr>
          <t>rbernard:</t>
        </r>
        <r>
          <rPr>
            <sz val="8"/>
            <color indexed="81"/>
            <rFont val="Tahoma"/>
            <family val="2"/>
          </rPr>
          <t xml:space="preserve">
INCLUDES Baker Trap</t>
        </r>
      </text>
    </comment>
    <comment ref="BF75" authorId="0" shapeId="0" xr:uid="{08B5B182-ABA3-4D9F-AEF8-8DB9C1FCE4CE}">
      <text>
        <r>
          <rPr>
            <b/>
            <sz val="9"/>
            <color indexed="81"/>
            <rFont val="Tahoma"/>
            <family val="2"/>
          </rPr>
          <t>rbernard:</t>
        </r>
        <r>
          <rPr>
            <sz val="9"/>
            <color indexed="81"/>
            <rFont val="Tahoma"/>
            <family val="2"/>
          </rPr>
          <t xml:space="preserve">
small sample size</t>
        </r>
      </text>
    </comment>
    <comment ref="A76" authorId="0" shapeId="0" xr:uid="{7B5EC17B-2D42-48E5-9862-A74606716337}">
      <text>
        <r>
          <rPr>
            <b/>
            <sz val="8"/>
            <color indexed="81"/>
            <rFont val="Tahoma"/>
            <family val="2"/>
          </rPr>
          <t>rbernard:</t>
        </r>
        <r>
          <rPr>
            <sz val="8"/>
            <color indexed="81"/>
            <rFont val="Tahoma"/>
            <family val="2"/>
          </rPr>
          <t xml:space="preserve">
INCLUDES Baker Trap</t>
        </r>
      </text>
    </comment>
    <comment ref="A77" authorId="0" shapeId="0" xr:uid="{F8C0C4E1-F9D6-4D20-AB32-29360DF7AF47}">
      <text>
        <r>
          <rPr>
            <b/>
            <sz val="8"/>
            <color indexed="81"/>
            <rFont val="Tahoma"/>
            <family val="2"/>
          </rPr>
          <t>rbernard:</t>
        </r>
        <r>
          <rPr>
            <sz val="8"/>
            <color indexed="81"/>
            <rFont val="Tahoma"/>
            <family val="2"/>
          </rPr>
          <t xml:space="preserve">
INCLUDES Baker Trap</t>
        </r>
      </text>
    </comment>
    <comment ref="A78" authorId="0" shapeId="0" xr:uid="{A566842A-4968-43C8-8DE5-AE8883795A66}">
      <text>
        <r>
          <rPr>
            <b/>
            <sz val="8"/>
            <color indexed="81"/>
            <rFont val="Tahoma"/>
            <family val="2"/>
          </rPr>
          <t>rbernard:</t>
        </r>
        <r>
          <rPr>
            <sz val="8"/>
            <color indexed="81"/>
            <rFont val="Tahoma"/>
            <family val="2"/>
          </rPr>
          <t xml:space="preserve">
INCLUDES Baker Trap</t>
        </r>
      </text>
    </comment>
    <comment ref="A79" authorId="0" shapeId="0" xr:uid="{24252EA1-A8CB-439B-98BA-AF58F6F53325}">
      <text>
        <r>
          <rPr>
            <b/>
            <sz val="8"/>
            <color indexed="81"/>
            <rFont val="Tahoma"/>
            <family val="2"/>
          </rPr>
          <t>rbernard:</t>
        </r>
        <r>
          <rPr>
            <sz val="8"/>
            <color indexed="81"/>
            <rFont val="Tahoma"/>
            <family val="2"/>
          </rPr>
          <t xml:space="preserve">
INCLUDES Baker Trap</t>
        </r>
      </text>
    </comment>
    <comment ref="C79" authorId="1" shapeId="0" xr:uid="{1875D8A0-11A4-432F-B9C7-425689DEC2DF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no escapement estimate made</t>
        </r>
      </text>
    </comment>
    <comment ref="BF79" authorId="0" shapeId="0" xr:uid="{0B87B2B2-B9EC-48D3-92C6-13461B5FE4D5}">
      <text>
        <r>
          <rPr>
            <b/>
            <sz val="9"/>
            <color indexed="81"/>
            <rFont val="Tahoma"/>
            <family val="2"/>
          </rPr>
          <t>rbernard:</t>
        </r>
        <r>
          <rPr>
            <sz val="9"/>
            <color indexed="81"/>
            <rFont val="Tahoma"/>
            <family val="2"/>
          </rPr>
          <t xml:space="preserve">
small sample size</t>
        </r>
      </text>
    </comment>
    <comment ref="BM79" authorId="0" shapeId="0" xr:uid="{3B2C295E-94B0-4981-96A4-AA2189291196}">
      <text>
        <r>
          <rPr>
            <b/>
            <sz val="8"/>
            <color indexed="81"/>
            <rFont val="Tahoma"/>
            <family val="2"/>
          </rPr>
          <t>rbernard:</t>
        </r>
        <r>
          <rPr>
            <sz val="8"/>
            <color indexed="81"/>
            <rFont val="Tahoma"/>
            <family val="2"/>
          </rPr>
          <t xml:space="preserve">
no escapement estimate</t>
        </r>
      </text>
    </comment>
    <comment ref="C80" authorId="1" shapeId="0" xr:uid="{25767478-7ADF-4C2C-A5A6-6D00FC04F8C4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no escapement estimate made</t>
        </r>
      </text>
    </comment>
    <comment ref="BF80" authorId="0" shapeId="0" xr:uid="{4CCDE554-D456-442D-BE87-2EF0FEC6C0B1}">
      <text>
        <r>
          <rPr>
            <b/>
            <sz val="9"/>
            <color indexed="81"/>
            <rFont val="Tahoma"/>
            <family val="2"/>
          </rPr>
          <t>rbernard:</t>
        </r>
        <r>
          <rPr>
            <sz val="9"/>
            <color indexed="81"/>
            <rFont val="Tahoma"/>
            <family val="2"/>
          </rPr>
          <t xml:space="preserve">
small sample size</t>
        </r>
      </text>
    </comment>
    <comment ref="BM80" authorId="0" shapeId="0" xr:uid="{B17A0C13-BB4B-4EF3-833A-82169E1395F3}">
      <text>
        <r>
          <rPr>
            <b/>
            <sz val="8"/>
            <color indexed="81"/>
            <rFont val="Tahoma"/>
            <family val="2"/>
          </rPr>
          <t>rbernard:</t>
        </r>
        <r>
          <rPr>
            <sz val="8"/>
            <color indexed="81"/>
            <rFont val="Tahoma"/>
            <family val="2"/>
          </rPr>
          <t xml:space="preserve">
no escapement estimate and no scale samples</t>
        </r>
      </text>
    </comment>
    <comment ref="BF81" authorId="0" shapeId="0" xr:uid="{4669EDBB-97D2-4773-903B-AEBD4FDB1DFC}">
      <text>
        <r>
          <rPr>
            <b/>
            <sz val="9"/>
            <color indexed="81"/>
            <rFont val="Tahoma"/>
            <family val="2"/>
          </rPr>
          <t>rbernard:</t>
        </r>
        <r>
          <rPr>
            <sz val="9"/>
            <color indexed="81"/>
            <rFont val="Tahoma"/>
            <family val="2"/>
          </rPr>
          <t xml:space="preserve">
small sample size</t>
        </r>
      </text>
    </comment>
    <comment ref="A82" authorId="0" shapeId="0" xr:uid="{D231CC64-C9F6-47B5-A671-949BA9936808}">
      <text>
        <r>
          <rPr>
            <b/>
            <sz val="8"/>
            <color indexed="81"/>
            <rFont val="Tahoma"/>
            <family val="2"/>
          </rPr>
          <t>rbernard:</t>
        </r>
        <r>
          <rPr>
            <sz val="8"/>
            <color indexed="81"/>
            <rFont val="Tahoma"/>
            <family val="2"/>
          </rPr>
          <t xml:space="preserve">
just 4 test fishery scale samples, 1--wk 37; 1--wk 41; 1--wk42; 1--wk 43</t>
        </r>
      </text>
    </comment>
    <comment ref="BF82" authorId="0" shapeId="0" xr:uid="{34BD976B-6D35-4DDD-9D9E-638CA2CE92D0}">
      <text>
        <r>
          <rPr>
            <b/>
            <sz val="9"/>
            <color indexed="81"/>
            <rFont val="Tahoma"/>
            <family val="2"/>
          </rPr>
          <t>rbernard:</t>
        </r>
        <r>
          <rPr>
            <sz val="9"/>
            <color indexed="81"/>
            <rFont val="Tahoma"/>
            <family val="2"/>
          </rPr>
          <t xml:space="preserve">
small sample size</t>
        </r>
      </text>
    </comment>
    <comment ref="BM82" authorId="0" shapeId="0" xr:uid="{5EAD2B8C-6394-4127-9E9C-E21D3A16EC47}">
      <text>
        <r>
          <rPr>
            <b/>
            <sz val="8"/>
            <color indexed="81"/>
            <rFont val="Tahoma"/>
            <family val="2"/>
          </rPr>
          <t>rbernard:</t>
        </r>
        <r>
          <rPr>
            <sz val="8"/>
            <color indexed="81"/>
            <rFont val="Tahoma"/>
            <family val="2"/>
          </rPr>
          <t xml:space="preserve">
just 4 test fishery scale samples, 1--wk 37; 1--wk 41; 1--wk42; 1--wk 43</t>
        </r>
      </text>
    </comment>
    <comment ref="A83" authorId="3" shapeId="0" xr:uid="{53F30C8D-8F53-42DA-82AA-C8505DAA67B9}">
      <text>
        <r>
          <rPr>
            <b/>
            <sz val="8"/>
            <color indexed="81"/>
            <rFont val="Tahoma"/>
            <family val="2"/>
          </rPr>
          <t xml:space="preserve"> Rebecca Bernard:
</t>
        </r>
        <r>
          <rPr>
            <sz val="8"/>
            <color indexed="81"/>
            <rFont val="Tahoma"/>
            <family val="2"/>
          </rPr>
          <t xml:space="preserve">only 1  scale sample from Blakes test 7/21/1999 wild fish, but age is typo
</t>
        </r>
      </text>
    </comment>
    <comment ref="BF83" authorId="0" shapeId="0" xr:uid="{99721CD7-37CF-4846-BAD3-1ABB2C995AF5}">
      <text>
        <r>
          <rPr>
            <b/>
            <sz val="9"/>
            <color indexed="81"/>
            <rFont val="Tahoma"/>
            <family val="2"/>
          </rPr>
          <t>rbernard:</t>
        </r>
        <r>
          <rPr>
            <sz val="9"/>
            <color indexed="81"/>
            <rFont val="Tahoma"/>
            <family val="2"/>
          </rPr>
          <t xml:space="preserve">
small sample size</t>
        </r>
      </text>
    </comment>
    <comment ref="BM83" authorId="3" shapeId="0" xr:uid="{5BB3F081-242A-4125-8331-AEA67C0766A9}">
      <text>
        <r>
          <rPr>
            <b/>
            <sz val="8"/>
            <color indexed="81"/>
            <rFont val="Tahoma"/>
            <family val="2"/>
          </rPr>
          <t xml:space="preserve"> Rebecca Bernard:
</t>
        </r>
        <r>
          <rPr>
            <sz val="8"/>
            <color indexed="81"/>
            <rFont val="Tahoma"/>
            <family val="2"/>
          </rPr>
          <t xml:space="preserve">only 1  scale sample from Blakes test 7/21/1999 wild fish, but age is typo
</t>
        </r>
      </text>
    </comment>
    <comment ref="BF84" authorId="0" shapeId="0" xr:uid="{3BE91D04-2B65-48A7-A331-CE8BA626ED93}">
      <text>
        <r>
          <rPr>
            <b/>
            <sz val="9"/>
            <color indexed="81"/>
            <rFont val="Tahoma"/>
            <family val="2"/>
          </rPr>
          <t>rbernard:</t>
        </r>
        <r>
          <rPr>
            <sz val="9"/>
            <color indexed="81"/>
            <rFont val="Tahoma"/>
            <family val="2"/>
          </rPr>
          <t xml:space="preserve">
small sample size</t>
        </r>
      </text>
    </comment>
    <comment ref="BF85" authorId="0" shapeId="0" xr:uid="{0888138C-54C3-49FC-B3A2-CDF3D7DDD774}">
      <text>
        <r>
          <rPr>
            <b/>
            <sz val="9"/>
            <color indexed="81"/>
            <rFont val="Tahoma"/>
            <family val="2"/>
          </rPr>
          <t>rbernard:</t>
        </r>
        <r>
          <rPr>
            <sz val="9"/>
            <color indexed="81"/>
            <rFont val="Tahoma"/>
            <family val="2"/>
          </rPr>
          <t xml:space="preserve">
small sample size</t>
        </r>
      </text>
    </comment>
    <comment ref="BF86" authorId="0" shapeId="0" xr:uid="{99A49B0D-E93D-4115-A1E7-9C6C59C50D96}">
      <text>
        <r>
          <rPr>
            <b/>
            <sz val="9"/>
            <color indexed="81"/>
            <rFont val="Tahoma"/>
            <family val="2"/>
          </rPr>
          <t>rbernard:</t>
        </r>
        <r>
          <rPr>
            <sz val="9"/>
            <color indexed="81"/>
            <rFont val="Tahoma"/>
            <family val="2"/>
          </rPr>
          <t xml:space="preserve">
small sample size</t>
        </r>
      </text>
    </comment>
  </commentList>
</comments>
</file>

<file path=xl/sharedStrings.xml><?xml version="1.0" encoding="utf-8"?>
<sst xmlns="http://schemas.openxmlformats.org/spreadsheetml/2006/main" count="269" uniqueCount="123">
  <si>
    <r>
      <t xml:space="preserve">Skagit System - TRS </t>
    </r>
    <r>
      <rPr>
        <b/>
        <sz val="8"/>
        <rFont val="Arial"/>
        <family val="2"/>
      </rPr>
      <t>Wild</t>
    </r>
    <r>
      <rPr>
        <sz val="8"/>
        <rFont val="Arial"/>
        <family val="2"/>
      </rPr>
      <t xml:space="preserve"> Steelhead Age Analysis By Brood</t>
    </r>
  </si>
  <si>
    <t>Winter Run Hatchery: November 1 through Apr 30; Summer Run Hatchery: May 1 through October 31; Wild one population July 1 through June 30</t>
  </si>
  <si>
    <t>Return Year</t>
  </si>
  <si>
    <r>
      <t xml:space="preserve">Wild Age Composition by </t>
    </r>
    <r>
      <rPr>
        <b/>
        <sz val="8"/>
        <rFont val="Arial"/>
        <family val="2"/>
      </rPr>
      <t xml:space="preserve">Return Season </t>
    </r>
    <r>
      <rPr>
        <sz val="8"/>
        <rFont val="Arial"/>
        <family val="2"/>
      </rPr>
      <t>(# of Scales)</t>
    </r>
  </si>
  <si>
    <t>Remove</t>
  </si>
  <si>
    <t>Usable Scale Samples--Total Age</t>
  </si>
  <si>
    <t>Usable Scale Samples--Ocean Age</t>
  </si>
  <si>
    <r>
      <t xml:space="preserve">Wild </t>
    </r>
    <r>
      <rPr>
        <b/>
        <sz val="8"/>
        <rFont val="Arial"/>
        <family val="2"/>
      </rPr>
      <t>Expanded</t>
    </r>
    <r>
      <rPr>
        <sz val="8"/>
        <rFont val="Arial"/>
        <family val="2"/>
      </rPr>
      <t xml:space="preserve"> Age Composition by </t>
    </r>
    <r>
      <rPr>
        <b/>
        <sz val="8"/>
        <rFont val="Arial"/>
        <family val="2"/>
      </rPr>
      <t xml:space="preserve">Return Season TRS--for </t>
    </r>
    <r>
      <rPr>
        <b/>
        <sz val="12"/>
        <rFont val="Arial"/>
        <family val="2"/>
      </rPr>
      <t>Ocean Age</t>
    </r>
  </si>
  <si>
    <t>Return
Season</t>
  </si>
  <si>
    <t>Spawn Year (BY)</t>
  </si>
  <si>
    <t>Wild TRS</t>
  </si>
  <si>
    <t>1.1S</t>
  </si>
  <si>
    <t>1.2S</t>
  </si>
  <si>
    <t>2.S</t>
  </si>
  <si>
    <t>2.SS</t>
  </si>
  <si>
    <t>2.SSS</t>
  </si>
  <si>
    <t>2.1S</t>
  </si>
  <si>
    <t>2.1S1</t>
  </si>
  <si>
    <t>2.1SS</t>
  </si>
  <si>
    <t>2.1SSS</t>
  </si>
  <si>
    <t>2.1SSSS</t>
  </si>
  <si>
    <t>2.2S</t>
  </si>
  <si>
    <t>2.2SS</t>
  </si>
  <si>
    <t>2.2SSS</t>
  </si>
  <si>
    <t>3.S</t>
  </si>
  <si>
    <t>3.1S</t>
  </si>
  <si>
    <t>3.1S1</t>
  </si>
  <si>
    <t>3.1SS</t>
  </si>
  <si>
    <t>3.1SSS</t>
  </si>
  <si>
    <t>3.2S</t>
  </si>
  <si>
    <t>3.2SS</t>
  </si>
  <si>
    <t>3.2SSS</t>
  </si>
  <si>
    <t>4.1S</t>
  </si>
  <si>
    <t>4.1SS</t>
  </si>
  <si>
    <t>4.2S</t>
  </si>
  <si>
    <t>5+</t>
  </si>
  <si>
    <t>NS</t>
  </si>
  <si>
    <t>R.R</t>
  </si>
  <si>
    <t>R.0</t>
  </si>
  <si>
    <t>R.1</t>
  </si>
  <si>
    <t>R.2</t>
  </si>
  <si>
    <t>R.3</t>
  </si>
  <si>
    <t>R.S</t>
  </si>
  <si>
    <t>R.1S</t>
  </si>
  <si>
    <t>R.1SS</t>
  </si>
  <si>
    <t>R.1SSS</t>
  </si>
  <si>
    <t>R.2S</t>
  </si>
  <si>
    <t>R.2SS</t>
  </si>
  <si>
    <t>R.2SSS</t>
  </si>
  <si>
    <t>Wild</t>
  </si>
  <si>
    <t>2-salt</t>
  </si>
  <si>
    <t>3-salt</t>
  </si>
  <si>
    <t>other</t>
  </si>
  <si>
    <t>Repeat Spawner</t>
  </si>
  <si>
    <t>% Repeat Spawners</t>
  </si>
  <si>
    <t>R1.SSS</t>
  </si>
  <si>
    <t>ratio "others" to  2 and 3-salts</t>
  </si>
  <si>
    <t>ratio of repeat spawners to 2 and 3-salts</t>
  </si>
  <si>
    <t>ratio "others" to  2-salts</t>
  </si>
  <si>
    <t>ratio of 3-salt to 2-salt</t>
  </si>
  <si>
    <t>1977-1978</t>
  </si>
  <si>
    <t>1978-1979</t>
  </si>
  <si>
    <t>1979-1980</t>
  </si>
  <si>
    <t>1980-1981</t>
  </si>
  <si>
    <t>1981-1982</t>
  </si>
  <si>
    <t>1982-1983</t>
  </si>
  <si>
    <t>1983-1984</t>
  </si>
  <si>
    <t>1984-1985</t>
  </si>
  <si>
    <t>1985-1986</t>
  </si>
  <si>
    <t>1986-1987</t>
  </si>
  <si>
    <t>1987-1988</t>
  </si>
  <si>
    <t>1988-1989</t>
  </si>
  <si>
    <t>1989-1990</t>
  </si>
  <si>
    <t>1990-1991</t>
  </si>
  <si>
    <t>1991-1992</t>
  </si>
  <si>
    <t>1992-1993</t>
  </si>
  <si>
    <t>1993-1994</t>
  </si>
  <si>
    <t>1994-1995</t>
  </si>
  <si>
    <t>1995-1996</t>
  </si>
  <si>
    <t>1996-1997</t>
  </si>
  <si>
    <t>1997-1998</t>
  </si>
  <si>
    <t>1998-1999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</si>
  <si>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</si>
  <si>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</si>
  <si>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</si>
  <si>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</si>
  <si>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</si>
  <si>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</si>
  <si>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</si>
  <si>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</si>
  <si>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</si>
  <si>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</si>
  <si>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</si>
  <si>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</si>
  <si>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</si>
  <si>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</si>
  <si>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</si>
  <si>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</si>
  <si>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</si>
  <si>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</si>
  <si>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</si>
  <si>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TOTALS:</t>
  </si>
  <si>
    <t>Average 1986-2017</t>
  </si>
  <si>
    <t>Average 1990-2017</t>
  </si>
  <si>
    <t>Average 1978-2017</t>
  </si>
  <si>
    <r>
      <t xml:space="preserve">Wild Age Composition by </t>
    </r>
    <r>
      <rPr>
        <b/>
        <sz val="8"/>
        <rFont val="Arial"/>
        <family val="2"/>
      </rPr>
      <t xml:space="preserve">Return Season (for </t>
    </r>
    <r>
      <rPr>
        <b/>
        <sz val="12"/>
        <rFont val="Arial"/>
        <family val="2"/>
      </rPr>
      <t>Total Age</t>
    </r>
    <r>
      <rPr>
        <b/>
        <sz val="8"/>
        <rFont val="Arial"/>
        <family val="2"/>
      </rPr>
      <t xml:space="preserve"> brood analysis)</t>
    </r>
  </si>
  <si>
    <r>
      <t xml:space="preserve">Wild </t>
    </r>
    <r>
      <rPr>
        <b/>
        <sz val="12"/>
        <rFont val="Arial"/>
        <family val="2"/>
      </rPr>
      <t>Expanded</t>
    </r>
    <r>
      <rPr>
        <sz val="12"/>
        <rFont val="Arial"/>
        <family val="2"/>
      </rPr>
      <t xml:space="preserve"> Age Composition by </t>
    </r>
    <r>
      <rPr>
        <b/>
        <sz val="12"/>
        <rFont val="Arial"/>
        <family val="2"/>
      </rPr>
      <t xml:space="preserve">Return Season TRS--for </t>
    </r>
    <r>
      <rPr>
        <b/>
        <i/>
        <sz val="12"/>
        <rFont val="Arial"/>
        <family val="2"/>
      </rPr>
      <t>Total Age</t>
    </r>
  </si>
  <si>
    <t>FW</t>
  </si>
  <si>
    <t>Total Age</t>
  </si>
  <si>
    <t>Total</t>
  </si>
  <si>
    <t>total</t>
  </si>
  <si>
    <t>% 2-salt</t>
  </si>
  <si>
    <t>% 3-salt</t>
  </si>
  <si>
    <t>% other</t>
  </si>
  <si>
    <t>% Repeat spawner</t>
  </si>
  <si>
    <t>2018-2019</t>
  </si>
  <si>
    <t>2019-2020</t>
  </si>
  <si>
    <t>2020-2021</t>
  </si>
  <si>
    <t>2021-2022</t>
  </si>
  <si>
    <t>2022-2023</t>
  </si>
  <si>
    <t>R.1S1S</t>
  </si>
  <si>
    <t>Average 2013-2022</t>
  </si>
  <si>
    <t>Used for 2023-24 management year kelt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</si>
</sst>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"/>
    <numFmt numFmtId="166" formatCode="0.0000"/>
    <numFmt numFmtId="167" formatCode="#,##0.0"/>
    <numFmt numFmtId="168" formatCode="#,##0.0000"/>
    <numFmt numFmtId="169" formatCode="#,##0.000"/>
  </numFmts>
  <fonts count="26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name val="Times New Roman"/>
      <family val="1"/>
    </font>
    <font>
      <sz val="7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6"/>
      <name val="Arial"/>
      <family val="2"/>
    </font>
    <font>
      <b/>
      <sz val="8"/>
      <color indexed="10"/>
      <name val="Arial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color indexed="10"/>
      <name val="Arial"/>
      <family val="2"/>
    </font>
    <font>
      <sz val="7"/>
      <color indexed="10"/>
      <name val="Arial"/>
      <family val="2"/>
    </font>
    <font>
      <b/>
      <sz val="8"/>
      <color rgb="FFFF0000"/>
      <name val="Arial"/>
      <family val="2"/>
    </font>
    <font>
      <b/>
      <i/>
      <sz val="12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2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/>
    <xf numFmtId="165" fontId="2" fillId="0" borderId="0" xfId="0" applyNumberFormat="1" applyFont="1" applyAlignment="1">
      <alignment horizontal="center"/>
    </xf>
    <xf numFmtId="166" fontId="2" fillId="0" borderId="0" xfId="0" applyNumberFormat="1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1" fontId="2" fillId="0" borderId="4" xfId="0" applyNumberFormat="1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0" fillId="0" borderId="6" xfId="0" applyBorder="1"/>
    <xf numFmtId="0" fontId="9" fillId="0" borderId="0" xfId="0" applyFont="1" applyAlignment="1">
      <alignment horizontal="left"/>
    </xf>
    <xf numFmtId="0" fontId="9" fillId="0" borderId="0" xfId="0" applyFont="1"/>
    <xf numFmtId="0" fontId="2" fillId="0" borderId="0" xfId="0" applyFont="1" applyAlignment="1">
      <alignment horizontal="right"/>
    </xf>
    <xf numFmtId="167" fontId="2" fillId="0" borderId="0" xfId="0" applyNumberFormat="1" applyFont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165" fontId="2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1" fontId="6" fillId="0" borderId="9" xfId="0" applyNumberFormat="1" applyFont="1" applyBorder="1" applyAlignment="1">
      <alignment horizontal="center" wrapText="1"/>
    </xf>
    <xf numFmtId="1" fontId="6" fillId="0" borderId="10" xfId="0" applyNumberFormat="1" applyFont="1" applyBorder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165" fontId="2" fillId="0" borderId="3" xfId="0" applyNumberFormat="1" applyFont="1" applyBorder="1" applyAlignment="1">
      <alignment horizontal="center" wrapText="1"/>
    </xf>
    <xf numFmtId="0" fontId="2" fillId="2" borderId="4" xfId="0" applyFont="1" applyFill="1" applyBorder="1" applyAlignment="1">
      <alignment horizontal="center"/>
    </xf>
    <xf numFmtId="165" fontId="2" fillId="2" borderId="10" xfId="0" applyNumberFormat="1" applyFont="1" applyFill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right"/>
    </xf>
    <xf numFmtId="1" fontId="2" fillId="0" borderId="0" xfId="0" applyNumberFormat="1" applyFont="1"/>
    <xf numFmtId="0" fontId="12" fillId="0" borderId="0" xfId="0" applyFont="1" applyAlignment="1">
      <alignment horizontal="left"/>
    </xf>
    <xf numFmtId="0" fontId="2" fillId="2" borderId="9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3" fontId="2" fillId="2" borderId="11" xfId="0" applyNumberFormat="1" applyFont="1" applyFill="1" applyBorder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" fontId="2" fillId="3" borderId="10" xfId="0" applyNumberFormat="1" applyFont="1" applyFill="1" applyBorder="1" applyAlignment="1">
      <alignment horizontal="center"/>
    </xf>
    <xf numFmtId="1" fontId="2" fillId="12" borderId="10" xfId="0" applyNumberFormat="1" applyFont="1" applyFill="1" applyBorder="1" applyAlignment="1">
      <alignment horizontal="center"/>
    </xf>
    <xf numFmtId="1" fontId="2" fillId="12" borderId="1" xfId="0" applyNumberFormat="1" applyFont="1" applyFill="1" applyBorder="1" applyAlignment="1">
      <alignment horizontal="center"/>
    </xf>
    <xf numFmtId="1" fontId="2" fillId="12" borderId="12" xfId="0" applyNumberFormat="1" applyFont="1" applyFill="1" applyBorder="1" applyAlignment="1">
      <alignment horizontal="center"/>
    </xf>
    <xf numFmtId="10" fontId="2" fillId="1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165" fontId="2" fillId="2" borderId="10" xfId="0" applyNumberFormat="1" applyFont="1" applyFill="1" applyBorder="1" applyAlignment="1">
      <alignment horizontal="center" wrapText="1"/>
    </xf>
    <xf numFmtId="0" fontId="2" fillId="2" borderId="0" xfId="0" applyFont="1" applyFill="1" applyAlignment="1">
      <alignment horizontal="center"/>
    </xf>
    <xf numFmtId="0" fontId="2" fillId="2" borderId="10" xfId="0" applyFont="1" applyFill="1" applyBorder="1" applyAlignment="1">
      <alignment horizontal="center"/>
    </xf>
    <xf numFmtId="3" fontId="2" fillId="2" borderId="13" xfId="0" applyNumberFormat="1" applyFont="1" applyFill="1" applyBorder="1" applyAlignment="1">
      <alignment horizontal="center"/>
    </xf>
    <xf numFmtId="3" fontId="2" fillId="2" borderId="0" xfId="0" applyNumberFormat="1" applyFont="1" applyFill="1" applyAlignment="1">
      <alignment horizontal="center"/>
    </xf>
    <xf numFmtId="168" fontId="2" fillId="12" borderId="9" xfId="0" applyNumberFormat="1" applyFont="1" applyFill="1" applyBorder="1" applyAlignment="1">
      <alignment horizontal="center"/>
    </xf>
    <xf numFmtId="168" fontId="2" fillId="12" borderId="10" xfId="0" applyNumberFormat="1" applyFont="1" applyFill="1" applyBorder="1" applyAlignment="1">
      <alignment horizontal="center"/>
    </xf>
    <xf numFmtId="0" fontId="2" fillId="1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 wrapText="1"/>
    </xf>
    <xf numFmtId="0" fontId="13" fillId="0" borderId="0" xfId="0" applyFont="1"/>
    <xf numFmtId="0" fontId="6" fillId="0" borderId="0" xfId="0" applyFont="1" applyAlignment="1">
      <alignment horizontal="center" wrapText="1"/>
    </xf>
    <xf numFmtId="2" fontId="6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2" borderId="13" xfId="0" applyFont="1" applyFill="1" applyBorder="1" applyAlignment="1">
      <alignment horizontal="center" wrapText="1"/>
    </xf>
    <xf numFmtId="3" fontId="2" fillId="2" borderId="14" xfId="0" applyNumberFormat="1" applyFont="1" applyFill="1" applyBorder="1" applyAlignment="1">
      <alignment horizontal="center"/>
    </xf>
    <xf numFmtId="1" fontId="2" fillId="2" borderId="0" xfId="0" applyNumberFormat="1" applyFont="1" applyFill="1" applyAlignment="1">
      <alignment horizontal="center"/>
    </xf>
    <xf numFmtId="0" fontId="2" fillId="12" borderId="12" xfId="0" applyFont="1" applyFill="1" applyBorder="1" applyAlignment="1">
      <alignment horizontal="center"/>
    </xf>
    <xf numFmtId="10" fontId="2" fillId="12" borderId="12" xfId="0" applyNumberFormat="1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 wrapText="1"/>
    </xf>
    <xf numFmtId="168" fontId="2" fillId="12" borderId="13" xfId="0" applyNumberFormat="1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14" fillId="0" borderId="0" xfId="0" applyFont="1" applyAlignment="1">
      <alignment horizontal="centerContinuous"/>
    </xf>
    <xf numFmtId="3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9" fontId="2" fillId="0" borderId="0" xfId="0" applyNumberFormat="1" applyFont="1" applyAlignment="1">
      <alignment horizontal="center"/>
    </xf>
    <xf numFmtId="3" fontId="15" fillId="0" borderId="0" xfId="0" applyNumberFormat="1" applyFont="1" applyAlignment="1">
      <alignment horizontal="center"/>
    </xf>
    <xf numFmtId="0" fontId="16" fillId="12" borderId="12" xfId="0" applyFont="1" applyFill="1" applyBorder="1" applyAlignment="1">
      <alignment horizontal="center"/>
    </xf>
    <xf numFmtId="0" fontId="16" fillId="2" borderId="14" xfId="0" applyFont="1" applyFill="1" applyBorder="1" applyAlignment="1">
      <alignment horizontal="center" wrapText="1"/>
    </xf>
    <xf numFmtId="0" fontId="3" fillId="0" borderId="0" xfId="0" applyFont="1" applyAlignment="1">
      <alignment horizontal="right"/>
    </xf>
    <xf numFmtId="0" fontId="2" fillId="0" borderId="13" xfId="0" applyFont="1" applyBorder="1" applyAlignment="1">
      <alignment horizontal="center"/>
    </xf>
    <xf numFmtId="3" fontId="2" fillId="0" borderId="14" xfId="0" applyNumberFormat="1" applyFont="1" applyBorder="1" applyAlignment="1">
      <alignment horizontal="center"/>
    </xf>
    <xf numFmtId="3" fontId="2" fillId="2" borderId="12" xfId="0" applyNumberFormat="1" applyFont="1" applyFill="1" applyBorder="1" applyAlignment="1">
      <alignment horizontal="center"/>
    </xf>
    <xf numFmtId="10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3" fontId="2" fillId="0" borderId="13" xfId="0" applyNumberFormat="1" applyFont="1" applyBorder="1" applyAlignment="1">
      <alignment horizontal="center"/>
    </xf>
    <xf numFmtId="168" fontId="2" fillId="0" borderId="13" xfId="0" applyNumberFormat="1" applyFont="1" applyBorder="1" applyAlignment="1">
      <alignment horizontal="center"/>
    </xf>
    <xf numFmtId="169" fontId="2" fillId="0" borderId="14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2" fillId="10" borderId="13" xfId="0" applyFont="1" applyFill="1" applyBorder="1" applyAlignment="1">
      <alignment horizontal="center"/>
    </xf>
    <xf numFmtId="3" fontId="2" fillId="10" borderId="14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right"/>
    </xf>
    <xf numFmtId="166" fontId="17" fillId="0" borderId="0" xfId="0" applyNumberFormat="1" applyFont="1" applyAlignment="1">
      <alignment horizontal="center"/>
    </xf>
    <xf numFmtId="165" fontId="17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left"/>
    </xf>
    <xf numFmtId="0" fontId="12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1" fontId="17" fillId="0" borderId="0" xfId="0" applyNumberFormat="1" applyFont="1" applyAlignment="1">
      <alignment horizontal="right"/>
    </xf>
    <xf numFmtId="1" fontId="17" fillId="0" borderId="0" xfId="0" applyNumberFormat="1" applyFont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169" fontId="2" fillId="12" borderId="14" xfId="0" applyNumberFormat="1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168" fontId="17" fillId="0" borderId="0" xfId="0" applyNumberFormat="1" applyFont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167" fontId="17" fillId="0" borderId="0" xfId="0" applyNumberFormat="1" applyFont="1" applyAlignment="1">
      <alignment horizontal="center"/>
    </xf>
    <xf numFmtId="168" fontId="2" fillId="0" borderId="14" xfId="0" applyNumberFormat="1" applyFont="1" applyBorder="1" applyAlignment="1">
      <alignment horizontal="center"/>
    </xf>
    <xf numFmtId="0" fontId="19" fillId="0" borderId="0" xfId="0" applyFont="1" applyAlignment="1">
      <alignment horizontal="right"/>
    </xf>
    <xf numFmtId="1" fontId="16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0" fontId="2" fillId="2" borderId="13" xfId="0" applyFont="1" applyFill="1" applyBorder="1" applyAlignment="1">
      <alignment horizontal="center"/>
    </xf>
    <xf numFmtId="1" fontId="16" fillId="0" borderId="0" xfId="0" applyNumberFormat="1" applyFont="1" applyAlignment="1">
      <alignment horizontal="right"/>
    </xf>
    <xf numFmtId="0" fontId="16" fillId="0" borderId="0" xfId="0" applyFont="1"/>
    <xf numFmtId="3" fontId="16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168" fontId="16" fillId="0" borderId="0" xfId="0" applyNumberFormat="1" applyFont="1" applyAlignment="1">
      <alignment horizontal="center"/>
    </xf>
    <xf numFmtId="167" fontId="16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  <xf numFmtId="0" fontId="2" fillId="0" borderId="8" xfId="0" applyFont="1" applyBorder="1" applyAlignment="1">
      <alignment horizontal="center"/>
    </xf>
    <xf numFmtId="3" fontId="17" fillId="0" borderId="0" xfId="0" applyNumberFormat="1" applyFont="1" applyAlignment="1">
      <alignment horizontal="center"/>
    </xf>
    <xf numFmtId="165" fontId="2" fillId="0" borderId="14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1" fontId="16" fillId="0" borderId="6" xfId="0" applyNumberFormat="1" applyFont="1" applyBorder="1" applyAlignment="1">
      <alignment horizontal="center"/>
    </xf>
    <xf numFmtId="3" fontId="16" fillId="0" borderId="6" xfId="0" applyNumberFormat="1" applyFont="1" applyBorder="1" applyAlignment="1">
      <alignment horizontal="center"/>
    </xf>
    <xf numFmtId="1" fontId="2" fillId="0" borderId="13" xfId="0" applyNumberFormat="1" applyFon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0" borderId="14" xfId="0" applyNumberFormat="1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14" xfId="0" applyFont="1" applyBorder="1" applyAlignment="1">
      <alignment horizontal="right"/>
    </xf>
    <xf numFmtId="10" fontId="2" fillId="0" borderId="0" xfId="1" applyNumberFormat="1" applyFont="1" applyFill="1" applyBorder="1" applyAlignment="1">
      <alignment horizontal="center"/>
    </xf>
    <xf numFmtId="0" fontId="2" fillId="0" borderId="14" xfId="0" applyFont="1" applyBorder="1" applyAlignment="1">
      <alignment horizontal="left"/>
    </xf>
    <xf numFmtId="0" fontId="0" fillId="13" borderId="0" xfId="0" applyFill="1"/>
    <xf numFmtId="0" fontId="2" fillId="13" borderId="0" xfId="0" applyFont="1" applyFill="1" applyAlignment="1">
      <alignment horizontal="center"/>
    </xf>
    <xf numFmtId="2" fontId="2" fillId="13" borderId="0" xfId="0" applyNumberFormat="1" applyFont="1" applyFill="1" applyAlignment="1">
      <alignment horizontal="center"/>
    </xf>
    <xf numFmtId="10" fontId="2" fillId="14" borderId="0" xfId="0" applyNumberFormat="1" applyFont="1" applyFill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1" fillId="4" borderId="4" xfId="0" applyFont="1" applyFill="1" applyBorder="1" applyAlignment="1">
      <alignment horizontal="center"/>
    </xf>
    <xf numFmtId="0" fontId="2" fillId="15" borderId="2" xfId="0" applyFont="1" applyFill="1" applyBorder="1" applyAlignment="1">
      <alignment horizontal="center" wrapText="1"/>
    </xf>
    <xf numFmtId="1" fontId="2" fillId="0" borderId="0" xfId="0" applyNumberFormat="1" applyFont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8" fillId="0" borderId="4" xfId="0" applyFont="1" applyBorder="1" applyAlignment="1">
      <alignment horizontal="left"/>
    </xf>
    <xf numFmtId="0" fontId="0" fillId="0" borderId="4" xfId="0" applyBorder="1"/>
    <xf numFmtId="0" fontId="2" fillId="0" borderId="0" xfId="0" applyFont="1" applyAlignment="1">
      <alignment horizontal="center" vertical="center"/>
    </xf>
    <xf numFmtId="0" fontId="21" fillId="0" borderId="0" xfId="0" applyFont="1" applyAlignment="1">
      <alignment horizontal="right"/>
    </xf>
    <xf numFmtId="0" fontId="2" fillId="0" borderId="3" xfId="0" applyFont="1" applyBorder="1" applyAlignment="1">
      <alignment horizontal="center"/>
    </xf>
    <xf numFmtId="1" fontId="2" fillId="2" borderId="4" xfId="0" applyNumberFormat="1" applyFont="1" applyFill="1" applyBorder="1" applyAlignment="1">
      <alignment horizontal="center"/>
    </xf>
    <xf numFmtId="1" fontId="2" fillId="4" borderId="4" xfId="0" applyNumberFormat="1" applyFont="1" applyFill="1" applyBorder="1" applyAlignment="1">
      <alignment horizontal="center"/>
    </xf>
    <xf numFmtId="1" fontId="2" fillId="5" borderId="4" xfId="0" applyNumberFormat="1" applyFont="1" applyFill="1" applyBorder="1" applyAlignment="1">
      <alignment horizontal="center"/>
    </xf>
    <xf numFmtId="1" fontId="2" fillId="6" borderId="4" xfId="0" applyNumberFormat="1" applyFont="1" applyFill="1" applyBorder="1" applyAlignment="1">
      <alignment horizontal="center"/>
    </xf>
    <xf numFmtId="1" fontId="2" fillId="7" borderId="4" xfId="0" applyNumberFormat="1" applyFont="1" applyFill="1" applyBorder="1" applyAlignment="1">
      <alignment horizontal="center"/>
    </xf>
    <xf numFmtId="1" fontId="2" fillId="8" borderId="4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1" fontId="2" fillId="9" borderId="4" xfId="0" applyNumberFormat="1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1" fontId="2" fillId="10" borderId="4" xfId="0" applyNumberFormat="1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15" borderId="2" xfId="0" applyFont="1" applyFill="1" applyBorder="1" applyAlignment="1">
      <alignment horizontal="center"/>
    </xf>
    <xf numFmtId="1" fontId="6" fillId="0" borderId="5" xfId="0" applyNumberFormat="1" applyFont="1" applyBorder="1" applyAlignment="1">
      <alignment horizontal="center" wrapText="1"/>
    </xf>
    <xf numFmtId="1" fontId="2" fillId="0" borderId="2" xfId="0" applyNumberFormat="1" applyFont="1" applyBorder="1" applyAlignment="1">
      <alignment horizontal="center"/>
    </xf>
    <xf numFmtId="1" fontId="2" fillId="0" borderId="14" xfId="0" applyNumberFormat="1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165" fontId="2" fillId="0" borderId="4" xfId="0" applyNumberFormat="1" applyFont="1" applyBorder="1" applyAlignment="1">
      <alignment horizontal="center" wrapText="1"/>
    </xf>
    <xf numFmtId="0" fontId="2" fillId="0" borderId="10" xfId="0" applyFont="1" applyBorder="1" applyAlignment="1">
      <alignment horizontal="center"/>
    </xf>
    <xf numFmtId="164" fontId="2" fillId="0" borderId="0" xfId="0" applyNumberFormat="1" applyFont="1" applyAlignment="1">
      <alignment horizontal="center" wrapText="1"/>
    </xf>
    <xf numFmtId="3" fontId="2" fillId="16" borderId="0" xfId="0" applyNumberFormat="1" applyFont="1" applyFill="1" applyAlignment="1">
      <alignment horizontal="center"/>
    </xf>
    <xf numFmtId="3" fontId="2" fillId="16" borderId="11" xfId="0" applyNumberFormat="1" applyFont="1" applyFill="1" applyBorder="1" applyAlignment="1">
      <alignment horizontal="center"/>
    </xf>
    <xf numFmtId="0" fontId="2" fillId="15" borderId="1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0" fontId="2" fillId="2" borderId="10" xfId="0" applyFont="1" applyFill="1" applyBorder="1" applyAlignment="1">
      <alignment horizontal="center" wrapText="1"/>
    </xf>
    <xf numFmtId="167" fontId="2" fillId="2" borderId="13" xfId="0" applyNumberFormat="1" applyFont="1" applyFill="1" applyBorder="1" applyAlignment="1">
      <alignment horizontal="center" wrapText="1"/>
    </xf>
    <xf numFmtId="167" fontId="2" fillId="2" borderId="10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10" fontId="2" fillId="12" borderId="0" xfId="1" applyNumberFormat="1" applyFont="1" applyFill="1" applyAlignment="1">
      <alignment horizontal="center"/>
    </xf>
    <xf numFmtId="3" fontId="2" fillId="16" borderId="14" xfId="0" applyNumberFormat="1" applyFont="1" applyFill="1" applyBorder="1" applyAlignment="1">
      <alignment horizontal="center"/>
    </xf>
    <xf numFmtId="0" fontId="2" fillId="15" borderId="14" xfId="0" applyFont="1" applyFill="1" applyBorder="1" applyAlignment="1">
      <alignment horizontal="center"/>
    </xf>
    <xf numFmtId="1" fontId="2" fillId="2" borderId="12" xfId="0" applyNumberFormat="1" applyFont="1" applyFill="1" applyBorder="1" applyAlignment="1">
      <alignment horizontal="center"/>
    </xf>
    <xf numFmtId="0" fontId="2" fillId="17" borderId="13" xfId="0" applyFont="1" applyFill="1" applyBorder="1" applyAlignment="1">
      <alignment horizontal="center" wrapText="1"/>
    </xf>
    <xf numFmtId="0" fontId="2" fillId="17" borderId="0" xfId="0" applyFont="1" applyFill="1" applyAlignment="1">
      <alignment horizontal="center" wrapText="1"/>
    </xf>
    <xf numFmtId="3" fontId="2" fillId="17" borderId="14" xfId="0" applyNumberFormat="1" applyFont="1" applyFill="1" applyBorder="1" applyAlignment="1">
      <alignment horizontal="center"/>
    </xf>
    <xf numFmtId="3" fontId="2" fillId="17" borderId="0" xfId="0" applyNumberFormat="1" applyFont="1" applyFill="1" applyAlignment="1">
      <alignment horizontal="center"/>
    </xf>
    <xf numFmtId="0" fontId="2" fillId="17" borderId="14" xfId="0" applyFont="1" applyFill="1" applyBorder="1" applyAlignment="1">
      <alignment horizontal="center"/>
    </xf>
    <xf numFmtId="1" fontId="2" fillId="17" borderId="0" xfId="0" applyNumberFormat="1" applyFont="1" applyFill="1" applyAlignment="1">
      <alignment horizontal="center"/>
    </xf>
    <xf numFmtId="1" fontId="2" fillId="17" borderId="12" xfId="0" applyNumberFormat="1" applyFont="1" applyFill="1" applyBorder="1" applyAlignment="1">
      <alignment horizontal="center"/>
    </xf>
    <xf numFmtId="1" fontId="2" fillId="17" borderId="14" xfId="0" applyNumberFormat="1" applyFont="1" applyFill="1" applyBorder="1" applyAlignment="1">
      <alignment horizontal="center"/>
    </xf>
    <xf numFmtId="167" fontId="2" fillId="17" borderId="13" xfId="0" applyNumberFormat="1" applyFont="1" applyFill="1" applyBorder="1" applyAlignment="1">
      <alignment horizontal="center" wrapText="1"/>
    </xf>
    <xf numFmtId="167" fontId="2" fillId="17" borderId="0" xfId="0" applyNumberFormat="1" applyFont="1" applyFill="1" applyAlignment="1">
      <alignment horizontal="center"/>
    </xf>
    <xf numFmtId="0" fontId="2" fillId="17" borderId="13" xfId="0" applyFont="1" applyFill="1" applyBorder="1" applyAlignment="1">
      <alignment horizontal="center"/>
    </xf>
    <xf numFmtId="0" fontId="2" fillId="17" borderId="0" xfId="0" applyFont="1" applyFill="1" applyAlignment="1">
      <alignment horizontal="center"/>
    </xf>
    <xf numFmtId="0" fontId="2" fillId="17" borderId="12" xfId="0" applyFont="1" applyFill="1" applyBorder="1" applyAlignment="1">
      <alignment horizontal="center"/>
    </xf>
    <xf numFmtId="10" fontId="2" fillId="17" borderId="0" xfId="1" applyNumberFormat="1" applyFont="1" applyFill="1" applyAlignment="1">
      <alignment horizontal="center"/>
    </xf>
    <xf numFmtId="0" fontId="0" fillId="17" borderId="0" xfId="0" applyFill="1"/>
    <xf numFmtId="0" fontId="2" fillId="17" borderId="0" xfId="0" applyFont="1" applyFill="1"/>
    <xf numFmtId="0" fontId="16" fillId="15" borderId="14" xfId="0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3" fontId="2" fillId="15" borderId="14" xfId="0" applyNumberFormat="1" applyFont="1" applyFill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3" fontId="2" fillId="0" borderId="12" xfId="0" applyNumberFormat="1" applyFont="1" applyBorder="1" applyAlignment="1">
      <alignment horizontal="center"/>
    </xf>
    <xf numFmtId="10" fontId="2" fillId="0" borderId="0" xfId="1" applyNumberFormat="1" applyFont="1" applyAlignment="1">
      <alignment horizontal="center"/>
    </xf>
    <xf numFmtId="10" fontId="2" fillId="0" borderId="0" xfId="1" applyNumberFormat="1" applyFont="1" applyFill="1" applyAlignment="1">
      <alignment horizontal="center"/>
    </xf>
    <xf numFmtId="1" fontId="16" fillId="0" borderId="12" xfId="0" applyNumberFormat="1" applyFont="1" applyBorder="1" applyAlignment="1">
      <alignment horizontal="center"/>
    </xf>
    <xf numFmtId="1" fontId="16" fillId="12" borderId="12" xfId="0" applyNumberFormat="1" applyFont="1" applyFill="1" applyBorder="1" applyAlignment="1">
      <alignment horizontal="center"/>
    </xf>
    <xf numFmtId="167" fontId="2" fillId="2" borderId="13" xfId="0" applyNumberFormat="1" applyFont="1" applyFill="1" applyBorder="1" applyAlignment="1">
      <alignment horizontal="center"/>
    </xf>
    <xf numFmtId="9" fontId="2" fillId="2" borderId="0" xfId="1" applyFont="1" applyFill="1"/>
    <xf numFmtId="0" fontId="2" fillId="15" borderId="12" xfId="0" applyFont="1" applyFill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4" xfId="0" applyFont="1" applyBorder="1" applyAlignment="1">
      <alignment horizontal="center"/>
    </xf>
    <xf numFmtId="167" fontId="2" fillId="0" borderId="14" xfId="0" applyNumberFormat="1" applyFont="1" applyBorder="1" applyAlignment="1">
      <alignment horizontal="center"/>
    </xf>
    <xf numFmtId="3" fontId="2" fillId="15" borderId="12" xfId="0" applyNumberFormat="1" applyFont="1" applyFill="1" applyBorder="1" applyAlignment="1">
      <alignment horizontal="center"/>
    </xf>
    <xf numFmtId="10" fontId="2" fillId="0" borderId="0" xfId="1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6" fillId="2" borderId="1" xfId="0" applyFont="1" applyFill="1" applyBorder="1" applyAlignment="1">
      <alignment horizontal="center" wrapText="1"/>
    </xf>
    <xf numFmtId="0" fontId="6" fillId="2" borderId="9" xfId="0" applyFont="1" applyFill="1" applyBorder="1" applyAlignment="1">
      <alignment horizontal="center" wrapText="1"/>
    </xf>
    <xf numFmtId="1" fontId="2" fillId="0" borderId="9" xfId="0" applyNumberFormat="1" applyFont="1" applyBorder="1" applyAlignment="1">
      <alignment horizontal="center" wrapText="1"/>
    </xf>
    <xf numFmtId="1" fontId="2" fillId="0" borderId="10" xfId="0" applyNumberFormat="1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0" xfId="0" applyFont="1" applyBorder="1" applyAlignment="1">
      <alignment horizontal="left"/>
    </xf>
    <xf numFmtId="0" fontId="0" fillId="0" borderId="0" xfId="0" applyBorder="1"/>
    <xf numFmtId="0" fontId="6" fillId="0" borderId="3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1" fontId="2" fillId="0" borderId="5" xfId="0" applyNumberFormat="1" applyFont="1" applyBorder="1" applyAlignment="1">
      <alignment horizontal="center" wrapText="1"/>
    </xf>
    <xf numFmtId="1" fontId="2" fillId="0" borderId="2" xfId="0" applyNumberFormat="1" applyFont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1" fontId="2" fillId="1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" fontId="2" fillId="2" borderId="0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horizontal="center"/>
    </xf>
    <xf numFmtId="1" fontId="2" fillId="3" borderId="0" xfId="0" applyNumberFormat="1" applyFont="1" applyFill="1" applyBorder="1" applyAlignment="1">
      <alignment horizontal="center"/>
    </xf>
    <xf numFmtId="165" fontId="2" fillId="2" borderId="0" xfId="0" applyNumberFormat="1" applyFont="1" applyFill="1" applyBorder="1" applyAlignment="1">
      <alignment horizontal="center" wrapText="1"/>
    </xf>
    <xf numFmtId="165" fontId="2" fillId="2" borderId="0" xfId="0" applyNumberFormat="1" applyFont="1" applyFill="1" applyBorder="1" applyAlignment="1">
      <alignment horizontal="center"/>
    </xf>
    <xf numFmtId="168" fontId="2" fillId="12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167" fontId="2" fillId="3" borderId="0" xfId="0" applyNumberFormat="1" applyFont="1" applyFill="1" applyBorder="1" applyAlignment="1">
      <alignment horizontal="center"/>
    </xf>
    <xf numFmtId="168" fontId="2" fillId="0" borderId="0" xfId="0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12" borderId="0" xfId="0" applyFont="1" applyFill="1" applyBorder="1" applyAlignment="1">
      <alignment horizontal="center"/>
    </xf>
    <xf numFmtId="167" fontId="2" fillId="2" borderId="0" xfId="0" applyNumberFormat="1" applyFont="1" applyFill="1" applyBorder="1" applyAlignment="1">
      <alignment horizontal="center"/>
    </xf>
    <xf numFmtId="3" fontId="2" fillId="12" borderId="0" xfId="0" applyNumberFormat="1" applyFont="1" applyFill="1" applyBorder="1" applyAlignment="1">
      <alignment horizontal="center"/>
    </xf>
    <xf numFmtId="3" fontId="2" fillId="3" borderId="0" xfId="0" applyNumberFormat="1" applyFont="1" applyFill="1" applyBorder="1" applyAlignment="1">
      <alignment horizontal="center"/>
    </xf>
    <xf numFmtId="3" fontId="17" fillId="0" borderId="0" xfId="0" applyNumberFormat="1" applyFont="1" applyBorder="1" applyAlignment="1">
      <alignment horizontal="center"/>
    </xf>
    <xf numFmtId="0" fontId="13" fillId="0" borderId="0" xfId="0" applyFont="1" applyBorder="1"/>
    <xf numFmtId="0" fontId="0" fillId="3" borderId="0" xfId="0" applyFill="1" applyBorder="1"/>
    <xf numFmtId="165" fontId="2" fillId="3" borderId="0" xfId="0" applyNumberFormat="1" applyFont="1" applyFill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0" fillId="0" borderId="10" xfId="0" applyBorder="1"/>
    <xf numFmtId="0" fontId="1" fillId="0" borderId="10" xfId="0" applyFont="1" applyBorder="1"/>
    <xf numFmtId="3" fontId="2" fillId="0" borderId="10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10" fontId="2" fillId="0" borderId="10" xfId="1" applyNumberFormat="1" applyFont="1" applyFill="1" applyBorder="1" applyAlignment="1">
      <alignment horizontal="center"/>
    </xf>
    <xf numFmtId="0" fontId="2" fillId="0" borderId="10" xfId="0" applyFont="1" applyBorder="1"/>
    <xf numFmtId="3" fontId="2" fillId="0" borderId="14" xfId="0" applyNumberFormat="1" applyFont="1" applyFill="1" applyBorder="1" applyAlignment="1">
      <alignment horizontal="center"/>
    </xf>
    <xf numFmtId="3" fontId="2" fillId="16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10" fontId="2" fillId="0" borderId="8" xfId="0" applyNumberFormat="1" applyFont="1" applyBorder="1" applyAlignment="1">
      <alignment horizontal="center"/>
    </xf>
    <xf numFmtId="3" fontId="2" fillId="0" borderId="7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119</xdr:col>
      <xdr:colOff>342900</xdr:colOff>
      <xdr:row>13</xdr:row>
      <xdr:rowOff>95250</xdr:rowOff>
    </xdr:from>
    <xdr:to>
      <xdr:col>120</xdr:col>
      <xdr:colOff>19050</xdr:colOff>
      <xdr:row>14</xdr:row>
      <xdr:rowOff>47625</xdr:rowOff>
    </xdr:to>
    <xdr:sp macro="" textlink="">
      <xdr:nvSpPr>
        <xdr:cNvPr id="2" name="Line 51">
          <a:extLst>
            <a:ext uri="{FF2B5EF4-FFF2-40B4-BE49-F238E27FC236}">
              <a16:creationId xmlns:a16="http://schemas.microsoft.com/office/drawing/2014/main" id="{31834E2C-F54B-4F2E-BF29-4C01577C88AC}"/>
            </a:ext>
          </a:extLst>
        </xdr:cNvPr>
        <xdr:cNvSpPr>
          <a:spLocks noChangeShapeType="1"/>
        </xdr:cNvSpPr>
      </xdr:nvSpPr>
      <xdr:spPr bwMode="auto">
        <a:xfrm flipH="1" flipV="1">
          <a:off x="48615600" y="2657475"/>
          <a:ext cx="114300" cy="1143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119</xdr:col>
      <xdr:colOff>342900</xdr:colOff>
      <xdr:row>22</xdr:row>
      <xdr:rowOff>57150</xdr:rowOff>
    </xdr:from>
    <xdr:to>
      <xdr:col>120</xdr:col>
      <xdr:colOff>19050</xdr:colOff>
      <xdr:row>23</xdr:row>
      <xdr:rowOff>57150</xdr:rowOff>
    </xdr:to>
    <xdr:sp macro="" textlink="">
      <xdr:nvSpPr>
        <xdr:cNvPr id="3" name="Line 52">
          <a:extLst>
            <a:ext uri="{FF2B5EF4-FFF2-40B4-BE49-F238E27FC236}">
              <a16:creationId xmlns:a16="http://schemas.microsoft.com/office/drawing/2014/main" id="{8911828C-FCF5-4068-BA9B-A40134BDB872}"/>
            </a:ext>
          </a:extLst>
        </xdr:cNvPr>
        <xdr:cNvSpPr>
          <a:spLocks noChangeShapeType="1"/>
        </xdr:cNvSpPr>
      </xdr:nvSpPr>
      <xdr:spPr bwMode="auto">
        <a:xfrm flipH="1" flipV="1">
          <a:off x="48615600" y="4076700"/>
          <a:ext cx="11430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119</xdr:col>
      <xdr:colOff>323850</xdr:colOff>
      <xdr:row>28</xdr:row>
      <xdr:rowOff>66675</xdr:rowOff>
    </xdr:from>
    <xdr:to>
      <xdr:col>120</xdr:col>
      <xdr:colOff>9525</xdr:colOff>
      <xdr:row>29</xdr:row>
      <xdr:rowOff>38100</xdr:rowOff>
    </xdr:to>
    <xdr:sp macro="" textlink="">
      <xdr:nvSpPr>
        <xdr:cNvPr id="4" name="Line 53">
          <a:extLst>
            <a:ext uri="{FF2B5EF4-FFF2-40B4-BE49-F238E27FC236}">
              <a16:creationId xmlns:a16="http://schemas.microsoft.com/office/drawing/2014/main" id="{8260D786-B969-4A26-A9A3-A8D695C037EC}"/>
            </a:ext>
          </a:extLst>
        </xdr:cNvPr>
        <xdr:cNvSpPr>
          <a:spLocks noChangeShapeType="1"/>
        </xdr:cNvSpPr>
      </xdr:nvSpPr>
      <xdr:spPr bwMode="auto">
        <a:xfrm flipH="1" flipV="1">
          <a:off x="48596550" y="5057775"/>
          <a:ext cx="123825" cy="133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119</xdr:col>
      <xdr:colOff>323850</xdr:colOff>
      <xdr:row>32</xdr:row>
      <xdr:rowOff>85725</xdr:rowOff>
    </xdr:from>
    <xdr:to>
      <xdr:col>120</xdr:col>
      <xdr:colOff>19050</xdr:colOff>
      <xdr:row>33</xdr:row>
      <xdr:rowOff>66675</xdr:rowOff>
    </xdr:to>
    <xdr:sp macro="" textlink="">
      <xdr:nvSpPr>
        <xdr:cNvPr id="5" name="Line 164">
          <a:extLst>
            <a:ext uri="{FF2B5EF4-FFF2-40B4-BE49-F238E27FC236}">
              <a16:creationId xmlns:a16="http://schemas.microsoft.com/office/drawing/2014/main" id="{1B7CA109-3108-445C-8A08-25FD4FE2EA48}"/>
            </a:ext>
          </a:extLst>
        </xdr:cNvPr>
        <xdr:cNvSpPr>
          <a:spLocks noChangeShapeType="1"/>
        </xdr:cNvSpPr>
      </xdr:nvSpPr>
      <xdr:spPr bwMode="auto">
        <a:xfrm flipH="1" flipV="1">
          <a:off x="48596550" y="5724525"/>
          <a:ext cx="133350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shery_Management/Salmon/steelhead/201819/2017-18ForecastSteelheadSeason%20draft%2012-13-2017_with%202019%20sthd%20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ldAgeByBrood"/>
      <sheetName val="WildFcstPerformance"/>
      <sheetName val="AltForecast"/>
      <sheetName val="MostlyObsoleteTabs-&gt;"/>
      <sheetName val="ForecastPerformance"/>
      <sheetName val="OpenDays"/>
      <sheetName val="EscapementScaleSamples"/>
      <sheetName val="ComScaleSamples"/>
      <sheetName val="SportScaleSamples"/>
      <sheetName val="HatcheryAgebyBrood"/>
      <sheetName val="HatcheryFcstPerformance"/>
    </sheetNames>
    <sheetDataSet>
      <sheetData sheetId="0">
        <row r="106">
          <cell r="EO106" t="str">
            <v>Hatchery Return/Smolt Release</v>
          </cell>
        </row>
      </sheetData>
      <sheetData sheetId="1"/>
      <sheetData sheetId="2">
        <row r="45">
          <cell r="U45">
            <v>0</v>
          </cell>
          <cell r="V45">
            <v>9.0068004266130684E-3</v>
          </cell>
          <cell r="W45">
            <v>0.37223560907148512</v>
          </cell>
          <cell r="X45">
            <v>0.46560449080524047</v>
          </cell>
          <cell r="Y45">
            <v>0.13501272028733233</v>
          </cell>
          <cell r="Z45">
            <v>1.4749762349678548E-2</v>
          </cell>
          <cell r="AA45">
            <v>3.390617059650543E-3</v>
          </cell>
        </row>
        <row r="48">
          <cell r="B48">
            <v>2.56</v>
          </cell>
        </row>
        <row r="49">
          <cell r="B49">
            <v>9529</v>
          </cell>
        </row>
      </sheetData>
      <sheetData sheetId="3"/>
      <sheetData sheetId="4"/>
      <sheetData sheetId="5"/>
      <sheetData sheetId="6">
        <row r="50">
          <cell r="M50">
            <v>3414</v>
          </cell>
        </row>
      </sheetData>
      <sheetData sheetId="7">
        <row r="11">
          <cell r="N11">
            <v>20</v>
          </cell>
        </row>
      </sheetData>
      <sheetData sheetId="8">
        <row r="107">
          <cell r="N107">
            <v>21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934CC-3B1D-44FD-AFC4-12F4EBE992CD}">
  <dimension ref="A1:HB154"/>
  <sheetViews>
    <sheetView tabSelected="1" topLeftCell="A2" zoomScaleNormal="100" workbookViewId="0">
      <pane ySplit="4" topLeftCell="A100" activePane="bottomLeft" state="frozen"/>
      <selection activeCell="A2" sqref="A2"/>
      <selection pane="bottomLeft" activeCell="W112" sqref="W112"/>
    </sheetView>
  </sheetViews>
  <sheetFormatPr defaultColWidth="9.109375" defaultRowHeight="13.2" x14ac:dyDescent="0.25"/>
  <cols>
    <col min="1" max="1" width="8.109375" style="2" customWidth="1"/>
    <col min="2" max="2" width="6.33203125" style="2" bestFit="1" customWidth="1"/>
    <col min="3" max="3" width="8.6640625" style="3" customWidth="1"/>
    <col min="4" max="4" width="4.6640625" style="3" customWidth="1"/>
    <col min="5" max="7" width="3.5546875" style="2" bestFit="1" customWidth="1"/>
    <col min="8" max="8" width="3.109375" style="2" bestFit="1" customWidth="1"/>
    <col min="9" max="9" width="4.88671875" style="4" bestFit="1" customWidth="1"/>
    <col min="10" max="10" width="4.88671875" style="2" customWidth="1"/>
    <col min="11" max="11" width="3.5546875" style="2" bestFit="1" customWidth="1"/>
    <col min="12" max="12" width="3.109375" style="2" bestFit="1" customWidth="1"/>
    <col min="13" max="14" width="3.5546875" style="2" bestFit="1" customWidth="1"/>
    <col min="15" max="15" width="3.5546875" style="4" bestFit="1" customWidth="1"/>
    <col min="16" max="16" width="3.109375" style="4" bestFit="1" customWidth="1"/>
    <col min="17" max="18" width="3.5546875" style="2" bestFit="1" customWidth="1"/>
    <col min="19" max="20" width="4.109375" style="2" bestFit="1" customWidth="1"/>
    <col min="21" max="21" width="3.33203125" style="2" bestFit="1" customWidth="1"/>
    <col min="22" max="22" width="4.33203125" style="2" bestFit="1" customWidth="1"/>
    <col min="23" max="23" width="5.33203125" style="2" bestFit="1" customWidth="1"/>
    <col min="24" max="24" width="4.109375" style="2" bestFit="1" customWidth="1"/>
    <col min="25" max="25" width="5" style="2" bestFit="1" customWidth="1"/>
    <col min="26" max="26" width="5.109375" style="2" bestFit="1" customWidth="1"/>
    <col min="27" max="27" width="6.109375" style="2" bestFit="1" customWidth="1"/>
    <col min="28" max="28" width="6.109375" style="2" customWidth="1"/>
    <col min="29" max="29" width="4.109375" style="2" bestFit="1" customWidth="1"/>
    <col min="30" max="30" width="5.109375" style="2" bestFit="1" customWidth="1"/>
    <col min="31" max="31" width="6.109375" style="2" bestFit="1" customWidth="1"/>
    <col min="32" max="32" width="3.33203125" style="2" bestFit="1" customWidth="1"/>
    <col min="33" max="33" width="4.109375" style="2" bestFit="1" customWidth="1"/>
    <col min="34" max="34" width="5" style="2" bestFit="1" customWidth="1"/>
    <col min="35" max="35" width="5.109375" style="2" bestFit="1" customWidth="1"/>
    <col min="36" max="36" width="6.109375" style="2" bestFit="1" customWidth="1"/>
    <col min="37" max="37" width="4.109375" style="2" bestFit="1" customWidth="1"/>
    <col min="38" max="38" width="5.109375" style="2" bestFit="1" customWidth="1"/>
    <col min="39" max="39" width="6.109375" style="2" bestFit="1" customWidth="1"/>
    <col min="40" max="40" width="4.109375" style="2" bestFit="1" customWidth="1"/>
    <col min="41" max="41" width="5.109375" style="2" bestFit="1" customWidth="1"/>
    <col min="42" max="42" width="4.109375" style="2" bestFit="1" customWidth="1"/>
    <col min="43" max="44" width="4.109375" style="2" customWidth="1"/>
    <col min="45" max="45" width="6.88671875" style="2" bestFit="1" customWidth="1"/>
    <col min="46" max="51" width="5.109375" style="2" bestFit="1" customWidth="1"/>
    <col min="52" max="52" width="5.33203125" style="2" bestFit="1" customWidth="1"/>
    <col min="53" max="53" width="5.33203125" style="2" customWidth="1"/>
    <col min="54" max="54" width="6.33203125" style="2" bestFit="1" customWidth="1"/>
    <col min="55" max="55" width="5.109375" style="2" bestFit="1" customWidth="1"/>
    <col min="56" max="56" width="5.33203125" style="2" bestFit="1" customWidth="1"/>
    <col min="57" max="57" width="5.6640625" style="2" customWidth="1"/>
    <col min="58" max="59" width="9" style="2" customWidth="1"/>
    <col min="60" max="60" width="6" style="5" customWidth="1"/>
    <col min="61" max="61" width="4.6640625" style="5" customWidth="1"/>
    <col min="62" max="62" width="6.109375" style="5" customWidth="1"/>
    <col min="63" max="63" width="7.33203125" style="5" customWidth="1"/>
    <col min="64" max="64" width="10.109375" style="5" customWidth="1"/>
    <col min="65" max="65" width="9.44140625" style="2" customWidth="1"/>
    <col min="66" max="66" width="7.5546875" style="2" customWidth="1"/>
    <col min="67" max="67" width="8.109375" style="2" customWidth="1"/>
    <col min="68" max="69" width="7.6640625" style="2" customWidth="1"/>
    <col min="70" max="70" width="11.109375" style="2" customWidth="1"/>
    <col min="71" max="71" width="8.5546875" style="2" customWidth="1"/>
    <col min="72" max="72" width="7.88671875" style="2" customWidth="1"/>
    <col min="73" max="73" width="10.44140625" style="2" customWidth="1"/>
    <col min="74" max="74" width="8.6640625" style="2" customWidth="1"/>
    <col min="75" max="75" width="7.6640625" style="2" customWidth="1"/>
    <col min="76" max="76" width="7.5546875" style="2" customWidth="1"/>
    <col min="77" max="77" width="6.6640625" style="2" customWidth="1"/>
    <col min="78" max="78" width="8.33203125" style="2" customWidth="1"/>
    <col min="79" max="79" width="7.109375" style="2" customWidth="1"/>
    <col min="80" max="80" width="10.44140625" style="2" customWidth="1"/>
    <col min="81" max="81" width="6.6640625" style="2" customWidth="1"/>
    <col min="82" max="83" width="6.109375" style="2" customWidth="1"/>
    <col min="84" max="85" width="6.88671875" style="2" customWidth="1"/>
    <col min="86" max="86" width="7.109375" style="2" customWidth="1"/>
    <col min="87" max="87" width="6.6640625" style="2" customWidth="1"/>
    <col min="88" max="88" width="6.88671875" style="2" customWidth="1"/>
    <col min="89" max="89" width="7.33203125" style="2" bestFit="1" customWidth="1"/>
    <col min="90" max="90" width="6.6640625" style="2" customWidth="1"/>
    <col min="91" max="91" width="7.88671875" style="2" bestFit="1" customWidth="1"/>
    <col min="92" max="92" width="10.44140625" style="2" bestFit="1" customWidth="1"/>
    <col min="93" max="95" width="6.33203125" style="2" customWidth="1"/>
    <col min="96" max="96" width="5.6640625" style="2" customWidth="1"/>
    <col min="97" max="97" width="6.33203125" style="2" customWidth="1"/>
    <col min="98" max="98" width="6" style="2" customWidth="1"/>
    <col min="99" max="99" width="6.33203125" style="2" customWidth="1"/>
    <col min="100" max="100" width="10.44140625" style="2" bestFit="1" customWidth="1"/>
    <col min="101" max="101" width="5.6640625" style="2" customWidth="1"/>
    <col min="102" max="102" width="5.88671875" style="2" customWidth="1"/>
    <col min="103" max="103" width="5.6640625" style="2" customWidth="1"/>
    <col min="104" max="104" width="5.88671875" style="2" customWidth="1"/>
    <col min="105" max="105" width="6" style="2" customWidth="1"/>
    <col min="106" max="106" width="7" style="2" customWidth="1"/>
    <col min="107" max="107" width="8.109375" style="2" customWidth="1"/>
    <col min="108" max="108" width="6.88671875" style="2" customWidth="1"/>
    <col min="109" max="109" width="7.33203125" style="2" customWidth="1"/>
    <col min="110" max="110" width="7.44140625" style="2" customWidth="1"/>
    <col min="111" max="111" width="6" style="2" customWidth="1"/>
    <col min="112" max="112" width="9" style="2" customWidth="1"/>
    <col min="113" max="113" width="8.5546875" style="2" customWidth="1"/>
    <col min="114" max="115" width="8.6640625" style="2" customWidth="1"/>
    <col min="116" max="116" width="7.88671875" style="2" customWidth="1"/>
    <col min="117" max="118" width="8.33203125" style="2" customWidth="1"/>
    <col min="119" max="119" width="6.109375" style="2" bestFit="1" customWidth="1"/>
    <col min="120" max="120" width="6.5546875" style="2" bestFit="1" customWidth="1"/>
    <col min="121" max="121" width="6.5546875" style="2" customWidth="1"/>
    <col min="122" max="122" width="7.44140625" style="2" bestFit="1" customWidth="1"/>
    <col min="123" max="123" width="6.33203125" style="5" customWidth="1"/>
    <col min="124" max="124" width="7.33203125" style="2" customWidth="1"/>
    <col min="125" max="125" width="8.33203125" style="2" customWidth="1"/>
    <col min="126" max="126" width="8.44140625" style="2" customWidth="1"/>
    <col min="127" max="127" width="7.109375" style="2" customWidth="1"/>
    <col min="128" max="129" width="5.6640625" style="7" customWidth="1"/>
    <col min="130" max="130" width="5.109375" style="6" customWidth="1"/>
    <col min="131" max="131" width="4.88671875" style="3" customWidth="1"/>
    <col min="132" max="133" width="6.109375" style="3" customWidth="1"/>
    <col min="134" max="134" width="7.33203125" style="3" customWidth="1"/>
    <col min="135" max="135" width="6.109375" style="3" customWidth="1"/>
    <col min="136" max="137" width="6.88671875" style="8" customWidth="1"/>
    <col min="138" max="138" width="7" style="8" customWidth="1"/>
    <col min="139" max="139" width="7" style="3" customWidth="1"/>
    <col min="140" max="140" width="5.109375" style="3" customWidth="1"/>
    <col min="141" max="141" width="4.109375" style="3" customWidth="1"/>
    <col min="142" max="185" width="9.109375" style="3"/>
    <col min="186" max="210" width="8.6640625" customWidth="1"/>
    <col min="211" max="16384" width="9.109375" style="3"/>
  </cols>
  <sheetData>
    <row r="1" spans="1:185" x14ac:dyDescent="0.25">
      <c r="A1" s="1" t="s">
        <v>0</v>
      </c>
      <c r="DR1" s="5"/>
      <c r="DS1" s="2"/>
      <c r="DX1" s="8"/>
      <c r="DY1" s="3"/>
      <c r="DZ1" s="3"/>
      <c r="EF1" s="3"/>
      <c r="EG1" s="3"/>
      <c r="EH1" s="3"/>
    </row>
    <row r="2" spans="1:185" x14ac:dyDescent="0.25">
      <c r="A2" s="9" t="s">
        <v>1</v>
      </c>
      <c r="B2" s="10"/>
      <c r="DR2" s="5"/>
      <c r="DS2" s="2"/>
      <c r="DX2" s="8"/>
      <c r="DY2" s="3"/>
      <c r="DZ2" s="3"/>
      <c r="EF2" s="3"/>
      <c r="EG2" s="3"/>
      <c r="EH2" s="3"/>
    </row>
    <row r="3" spans="1:185" x14ac:dyDescent="0.25"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BF3" s="11" t="s">
        <v>2</v>
      </c>
      <c r="BG3" s="12" t="str">
        <f>BF3</f>
        <v>Return Year</v>
      </c>
      <c r="BL3" s="2"/>
      <c r="DR3" s="5"/>
      <c r="DS3" s="2"/>
      <c r="DX3" s="8"/>
      <c r="DY3" s="3"/>
      <c r="DZ3" s="3"/>
      <c r="EF3" s="3"/>
      <c r="EG3" s="3"/>
      <c r="EH3" s="3"/>
    </row>
    <row r="4" spans="1:185" ht="35.25" customHeight="1" x14ac:dyDescent="0.3">
      <c r="D4" s="236" t="s">
        <v>3</v>
      </c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  <c r="AA4" s="184"/>
      <c r="AB4" s="184"/>
      <c r="AC4" s="184"/>
      <c r="AD4" s="184"/>
      <c r="AE4" s="184"/>
      <c r="AF4" s="184"/>
      <c r="AG4" s="184"/>
      <c r="AH4" s="184"/>
      <c r="AI4" s="184"/>
      <c r="AJ4" s="184"/>
      <c r="AK4" s="184"/>
      <c r="AL4" s="184"/>
      <c r="AM4" s="184"/>
      <c r="AN4" s="184"/>
      <c r="AO4" s="184"/>
      <c r="AP4" s="184"/>
      <c r="AQ4" s="184"/>
      <c r="AR4" s="184" t="s">
        <v>4</v>
      </c>
      <c r="AS4" s="184" t="s">
        <v>4</v>
      </c>
      <c r="AT4" s="184"/>
      <c r="AU4" s="184"/>
      <c r="AV4" s="184"/>
      <c r="AW4" s="184"/>
      <c r="AX4" s="184"/>
      <c r="AY4" s="184"/>
      <c r="AZ4" s="184"/>
      <c r="BA4" s="184"/>
      <c r="BB4" s="184"/>
      <c r="BC4" s="184"/>
      <c r="BD4" s="184"/>
      <c r="BE4" s="184"/>
      <c r="BF4" s="237" t="s">
        <v>5</v>
      </c>
      <c r="BG4" s="238" t="s">
        <v>6</v>
      </c>
      <c r="BH4" s="239"/>
      <c r="BI4" s="240"/>
      <c r="BJ4" s="240"/>
      <c r="BK4" s="240"/>
      <c r="BL4" s="241"/>
      <c r="BM4" s="241"/>
      <c r="BN4" s="241"/>
      <c r="BO4" s="242" t="s">
        <v>7</v>
      </c>
      <c r="BP4" s="184"/>
      <c r="BQ4" s="184"/>
      <c r="BR4" s="184"/>
      <c r="BS4" s="184"/>
      <c r="BT4" s="184"/>
      <c r="BU4" s="184"/>
      <c r="BV4" s="184"/>
      <c r="BW4" s="184"/>
      <c r="BX4" s="184"/>
      <c r="BY4" s="184"/>
      <c r="BZ4" s="184"/>
      <c r="CA4" s="184"/>
      <c r="CB4" s="184"/>
      <c r="CC4" s="184"/>
      <c r="CD4" s="184"/>
      <c r="CE4" s="184"/>
      <c r="CF4" s="184"/>
      <c r="CG4" s="184"/>
      <c r="CH4" s="184"/>
      <c r="CI4" s="184"/>
      <c r="CJ4" s="184"/>
      <c r="CK4" s="184"/>
      <c r="CL4" s="184"/>
      <c r="CM4" s="184"/>
      <c r="CN4" s="184"/>
      <c r="CO4" s="184"/>
      <c r="CP4" s="184"/>
      <c r="CQ4" s="184"/>
      <c r="CR4" s="184"/>
      <c r="CS4" s="184"/>
      <c r="CT4" s="184"/>
      <c r="CU4" s="184"/>
      <c r="CV4" s="184"/>
      <c r="CW4" s="184"/>
      <c r="CX4" s="184"/>
      <c r="CY4" s="184"/>
      <c r="CZ4" s="184"/>
      <c r="DA4" s="184"/>
      <c r="DB4" s="184"/>
      <c r="DC4" s="184"/>
      <c r="DD4" s="184"/>
      <c r="DE4" s="184"/>
      <c r="DF4" s="184"/>
      <c r="DG4" s="184"/>
      <c r="DH4" s="184"/>
      <c r="DI4" s="184"/>
      <c r="DJ4" s="184"/>
      <c r="DK4" s="184"/>
      <c r="DL4" s="184"/>
      <c r="DM4" s="184"/>
      <c r="DN4" s="184"/>
      <c r="DO4" s="235"/>
      <c r="DR4" s="5"/>
      <c r="DS4" s="2"/>
      <c r="DX4" s="19"/>
      <c r="DY4" s="2"/>
      <c r="DZ4" s="2"/>
      <c r="EA4" s="4"/>
      <c r="EB4" s="2"/>
      <c r="EC4" s="2"/>
      <c r="ED4" s="2"/>
      <c r="EE4" s="2"/>
      <c r="EF4" s="2"/>
      <c r="EG4"/>
      <c r="EH4" s="20"/>
      <c r="EI4"/>
      <c r="EJ4"/>
      <c r="EK4"/>
      <c r="EL4"/>
      <c r="EM4"/>
      <c r="EN4"/>
      <c r="EO4"/>
      <c r="EP4"/>
      <c r="EQ4" s="2"/>
      <c r="ER4" s="2"/>
      <c r="ES4" s="2"/>
      <c r="ET4" s="21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5"/>
      <c r="FO4" s="5"/>
      <c r="FP4" s="5"/>
      <c r="FQ4" s="5"/>
      <c r="FR4" s="5"/>
      <c r="FS4" s="5"/>
      <c r="FT4"/>
      <c r="FU4" s="5"/>
      <c r="FV4" s="22"/>
      <c r="FW4" s="22"/>
      <c r="FX4" s="22"/>
      <c r="FY4" s="22"/>
      <c r="FZ4" s="22"/>
      <c r="GA4" s="22"/>
      <c r="GB4" s="22"/>
      <c r="GC4" s="22"/>
    </row>
    <row r="5" spans="1:185" ht="27.6" customHeight="1" x14ac:dyDescent="0.25">
      <c r="A5" s="244" t="s">
        <v>8</v>
      </c>
      <c r="B5" s="245" t="s">
        <v>9</v>
      </c>
      <c r="C5" s="246" t="s">
        <v>10</v>
      </c>
      <c r="D5" s="183">
        <v>1</v>
      </c>
      <c r="E5" s="14">
        <v>1.1000000000000001</v>
      </c>
      <c r="F5" s="14">
        <v>1.2</v>
      </c>
      <c r="G5" s="14">
        <v>1.3</v>
      </c>
      <c r="H5" s="25">
        <v>2</v>
      </c>
      <c r="I5" s="14">
        <v>2.1</v>
      </c>
      <c r="J5" s="14">
        <v>2.2000000000000002</v>
      </c>
      <c r="K5" s="14">
        <v>2.2999999999999998</v>
      </c>
      <c r="L5" s="25">
        <v>3</v>
      </c>
      <c r="M5" s="14">
        <v>3.1</v>
      </c>
      <c r="N5" s="14">
        <v>3.2</v>
      </c>
      <c r="O5" s="14">
        <v>3.3</v>
      </c>
      <c r="P5" s="25">
        <v>4</v>
      </c>
      <c r="Q5" s="14">
        <v>4.0999999999999996</v>
      </c>
      <c r="R5" s="14">
        <v>4.2</v>
      </c>
      <c r="S5" s="14" t="s">
        <v>11</v>
      </c>
      <c r="T5" s="14" t="s">
        <v>12</v>
      </c>
      <c r="U5" s="14" t="s">
        <v>13</v>
      </c>
      <c r="V5" s="14" t="s">
        <v>14</v>
      </c>
      <c r="W5" s="14" t="s">
        <v>15</v>
      </c>
      <c r="X5" s="14" t="s">
        <v>16</v>
      </c>
      <c r="Y5" s="14" t="s">
        <v>17</v>
      </c>
      <c r="Z5" s="14" t="s">
        <v>18</v>
      </c>
      <c r="AA5" s="14" t="s">
        <v>19</v>
      </c>
      <c r="AB5" s="14" t="s">
        <v>20</v>
      </c>
      <c r="AC5" s="14" t="s">
        <v>21</v>
      </c>
      <c r="AD5" s="14" t="s">
        <v>22</v>
      </c>
      <c r="AE5" s="14" t="s">
        <v>23</v>
      </c>
      <c r="AF5" s="14" t="s">
        <v>24</v>
      </c>
      <c r="AG5" s="14" t="s">
        <v>25</v>
      </c>
      <c r="AH5" s="14" t="s">
        <v>26</v>
      </c>
      <c r="AI5" s="14" t="s">
        <v>27</v>
      </c>
      <c r="AJ5" s="14" t="s">
        <v>28</v>
      </c>
      <c r="AK5" s="14" t="s">
        <v>29</v>
      </c>
      <c r="AL5" s="14" t="s">
        <v>30</v>
      </c>
      <c r="AM5" s="14" t="s">
        <v>31</v>
      </c>
      <c r="AN5" s="14" t="s">
        <v>32</v>
      </c>
      <c r="AO5" s="14" t="s">
        <v>33</v>
      </c>
      <c r="AP5" s="14" t="s">
        <v>34</v>
      </c>
      <c r="AQ5" s="14" t="s">
        <v>35</v>
      </c>
      <c r="AR5" s="26" t="s">
        <v>36</v>
      </c>
      <c r="AS5" s="26" t="s">
        <v>37</v>
      </c>
      <c r="AT5" s="14" t="s">
        <v>38</v>
      </c>
      <c r="AU5" s="14" t="s">
        <v>39</v>
      </c>
      <c r="AV5" s="14" t="s">
        <v>40</v>
      </c>
      <c r="AW5" s="14" t="s">
        <v>41</v>
      </c>
      <c r="AX5" s="14" t="s">
        <v>42</v>
      </c>
      <c r="AY5" s="14" t="s">
        <v>43</v>
      </c>
      <c r="AZ5" s="14" t="s">
        <v>44</v>
      </c>
      <c r="BA5" s="14" t="s">
        <v>120</v>
      </c>
      <c r="BB5" s="14" t="s">
        <v>45</v>
      </c>
      <c r="BC5" s="14" t="s">
        <v>46</v>
      </c>
      <c r="BD5" s="14" t="s">
        <v>47</v>
      </c>
      <c r="BE5" s="14" t="s">
        <v>48</v>
      </c>
      <c r="BF5" s="12" t="s">
        <v>49</v>
      </c>
      <c r="BG5" s="12" t="s">
        <v>49</v>
      </c>
      <c r="BH5" s="28" t="s">
        <v>50</v>
      </c>
      <c r="BI5" s="29" t="s">
        <v>51</v>
      </c>
      <c r="BJ5" s="29" t="s">
        <v>52</v>
      </c>
      <c r="BK5" s="247" t="s">
        <v>53</v>
      </c>
      <c r="BL5" s="248" t="s">
        <v>54</v>
      </c>
      <c r="BM5" s="182" t="s">
        <v>9</v>
      </c>
      <c r="BN5" s="183">
        <v>1</v>
      </c>
      <c r="BO5" s="14">
        <v>1.1000000000000001</v>
      </c>
      <c r="BP5" s="14">
        <v>1.2</v>
      </c>
      <c r="BQ5" s="14">
        <v>1.3</v>
      </c>
      <c r="BR5" s="25">
        <v>2</v>
      </c>
      <c r="BS5" s="14">
        <v>2.1</v>
      </c>
      <c r="BT5" s="14">
        <v>2.2000000000000002</v>
      </c>
      <c r="BU5" s="14">
        <v>2.2999999999999998</v>
      </c>
      <c r="BV5" s="25">
        <v>3</v>
      </c>
      <c r="BW5" s="14">
        <v>3.1</v>
      </c>
      <c r="BX5" s="14">
        <v>3.2</v>
      </c>
      <c r="BY5" s="14">
        <v>3.3</v>
      </c>
      <c r="BZ5" s="25">
        <v>4</v>
      </c>
      <c r="CA5" s="14">
        <v>4.0999999999999996</v>
      </c>
      <c r="CB5" s="14">
        <v>4.2</v>
      </c>
      <c r="CC5" s="14" t="s">
        <v>11</v>
      </c>
      <c r="CD5" s="14" t="s">
        <v>12</v>
      </c>
      <c r="CE5" s="14" t="s">
        <v>13</v>
      </c>
      <c r="CF5" s="14" t="s">
        <v>14</v>
      </c>
      <c r="CG5" s="14" t="s">
        <v>15</v>
      </c>
      <c r="CH5" s="14" t="s">
        <v>16</v>
      </c>
      <c r="CI5" s="14" t="s">
        <v>17</v>
      </c>
      <c r="CJ5" s="14" t="s">
        <v>18</v>
      </c>
      <c r="CK5" s="14" t="s">
        <v>19</v>
      </c>
      <c r="CL5" s="14" t="s">
        <v>20</v>
      </c>
      <c r="CM5" s="14" t="s">
        <v>21</v>
      </c>
      <c r="CN5" s="14" t="s">
        <v>22</v>
      </c>
      <c r="CO5" s="14" t="s">
        <v>23</v>
      </c>
      <c r="CP5" s="14" t="s">
        <v>24</v>
      </c>
      <c r="CQ5" s="14" t="s">
        <v>25</v>
      </c>
      <c r="CR5" s="14" t="s">
        <v>26</v>
      </c>
      <c r="CS5" s="14" t="s">
        <v>27</v>
      </c>
      <c r="CT5" s="14" t="s">
        <v>28</v>
      </c>
      <c r="CU5" s="14" t="s">
        <v>29</v>
      </c>
      <c r="CV5" s="14" t="s">
        <v>30</v>
      </c>
      <c r="CW5" s="14" t="s">
        <v>31</v>
      </c>
      <c r="CX5" s="14" t="s">
        <v>32</v>
      </c>
      <c r="CY5" s="14" t="s">
        <v>33</v>
      </c>
      <c r="CZ5" s="14" t="s">
        <v>34</v>
      </c>
      <c r="DA5" s="14">
        <v>5</v>
      </c>
      <c r="DB5" s="26" t="s">
        <v>36</v>
      </c>
      <c r="DC5" s="26" t="s">
        <v>37</v>
      </c>
      <c r="DD5" s="14" t="s">
        <v>38</v>
      </c>
      <c r="DE5" s="14" t="s">
        <v>39</v>
      </c>
      <c r="DF5" s="14" t="s">
        <v>40</v>
      </c>
      <c r="DG5" s="14" t="s">
        <v>41</v>
      </c>
      <c r="DH5" s="14" t="s">
        <v>42</v>
      </c>
      <c r="DI5" s="14" t="s">
        <v>43</v>
      </c>
      <c r="DJ5" s="14" t="s">
        <v>44</v>
      </c>
      <c r="DK5" s="14" t="s">
        <v>120</v>
      </c>
      <c r="DL5" s="14" t="s">
        <v>55</v>
      </c>
      <c r="DM5" s="14" t="s">
        <v>46</v>
      </c>
      <c r="DN5" s="14" t="s">
        <v>47</v>
      </c>
      <c r="DO5" s="14" t="s">
        <v>48</v>
      </c>
      <c r="DP5" s="28" t="s">
        <v>50</v>
      </c>
      <c r="DQ5" s="29" t="s">
        <v>51</v>
      </c>
      <c r="DR5" s="29" t="s">
        <v>52</v>
      </c>
      <c r="DS5" s="15" t="s">
        <v>53</v>
      </c>
      <c r="DT5" s="30" t="s">
        <v>56</v>
      </c>
      <c r="DU5" s="31" t="s">
        <v>57</v>
      </c>
      <c r="DV5" s="31" t="s">
        <v>58</v>
      </c>
      <c r="DW5" s="32" t="s">
        <v>59</v>
      </c>
      <c r="DX5" s="40"/>
      <c r="DY5"/>
      <c r="DZ5"/>
      <c r="EA5"/>
      <c r="EB5"/>
      <c r="EC5"/>
      <c r="ED5"/>
      <c r="EE5"/>
      <c r="EF5"/>
      <c r="EG5"/>
      <c r="EH5" s="40"/>
      <c r="EI5"/>
      <c r="EJ5"/>
      <c r="EK5"/>
      <c r="EL5"/>
      <c r="EM5"/>
      <c r="EN5"/>
      <c r="EO5"/>
      <c r="EP5"/>
      <c r="EQ5" s="2"/>
      <c r="ER5" s="1"/>
      <c r="ES5" s="2"/>
      <c r="ET5" s="41"/>
      <c r="EU5" s="2"/>
      <c r="EV5" s="2"/>
      <c r="EW5" s="2"/>
      <c r="EX5" s="2"/>
      <c r="EY5" s="2"/>
      <c r="EZ5" s="1"/>
      <c r="FA5" s="2"/>
      <c r="FB5" s="41"/>
      <c r="FC5" s="2"/>
      <c r="FD5" s="2"/>
      <c r="FE5" s="2"/>
      <c r="FF5" s="2"/>
      <c r="FG5" s="2"/>
      <c r="FH5" s="1"/>
      <c r="FI5" s="2"/>
      <c r="FJ5" s="2"/>
      <c r="FK5" s="2"/>
      <c r="FL5" s="2"/>
      <c r="FM5" s="2"/>
      <c r="FN5" s="5"/>
      <c r="FO5" s="5"/>
      <c r="FQ5" s="42"/>
      <c r="FR5" s="42"/>
      <c r="FS5"/>
      <c r="FT5" s="43"/>
      <c r="FU5"/>
      <c r="FV5"/>
      <c r="FW5"/>
      <c r="FX5"/>
      <c r="FY5"/>
      <c r="FZ5"/>
      <c r="GA5"/>
      <c r="GB5"/>
      <c r="GC5"/>
    </row>
    <row r="6" spans="1:185" ht="12.9" customHeight="1" x14ac:dyDescent="0.25">
      <c r="A6" s="44" t="s">
        <v>60</v>
      </c>
      <c r="B6" s="249">
        <v>1978</v>
      </c>
      <c r="C6" s="46">
        <v>6930.74</v>
      </c>
      <c r="D6" s="47">
        <v>0</v>
      </c>
      <c r="E6" s="47">
        <v>0</v>
      </c>
      <c r="F6" s="47">
        <v>0</v>
      </c>
      <c r="G6" s="47">
        <v>0</v>
      </c>
      <c r="H6" s="47">
        <v>0</v>
      </c>
      <c r="I6" s="47">
        <v>0</v>
      </c>
      <c r="J6" s="47">
        <v>0</v>
      </c>
      <c r="K6" s="47">
        <v>0</v>
      </c>
      <c r="L6" s="47">
        <v>0</v>
      </c>
      <c r="M6" s="47">
        <v>0</v>
      </c>
      <c r="N6" s="47">
        <v>0</v>
      </c>
      <c r="O6" s="47">
        <v>0</v>
      </c>
      <c r="P6" s="47">
        <v>0</v>
      </c>
      <c r="Q6" s="47">
        <v>0</v>
      </c>
      <c r="R6" s="47">
        <v>0</v>
      </c>
      <c r="S6" s="47">
        <v>0</v>
      </c>
      <c r="T6" s="47">
        <v>0</v>
      </c>
      <c r="U6" s="47">
        <v>0</v>
      </c>
      <c r="V6" s="47">
        <v>0</v>
      </c>
      <c r="W6" s="47">
        <v>0</v>
      </c>
      <c r="X6" s="47">
        <v>0</v>
      </c>
      <c r="Y6" s="47">
        <v>0</v>
      </c>
      <c r="Z6" s="47">
        <v>0</v>
      </c>
      <c r="AA6" s="47">
        <v>0</v>
      </c>
      <c r="AB6" s="47"/>
      <c r="AC6" s="47">
        <v>0</v>
      </c>
      <c r="AD6" s="47">
        <v>0</v>
      </c>
      <c r="AE6" s="47">
        <v>0</v>
      </c>
      <c r="AF6" s="47">
        <v>0</v>
      </c>
      <c r="AG6" s="47">
        <v>0</v>
      </c>
      <c r="AH6" s="47">
        <v>0</v>
      </c>
      <c r="AI6" s="47">
        <v>0</v>
      </c>
      <c r="AJ6" s="47">
        <v>0</v>
      </c>
      <c r="AK6" s="47">
        <v>0</v>
      </c>
      <c r="AL6" s="47">
        <v>0</v>
      </c>
      <c r="AM6" s="47">
        <v>0</v>
      </c>
      <c r="AN6" s="47">
        <v>0</v>
      </c>
      <c r="AO6" s="47">
        <v>0</v>
      </c>
      <c r="AP6" s="47">
        <v>0</v>
      </c>
      <c r="AQ6" s="47"/>
      <c r="AR6" s="48">
        <v>0</v>
      </c>
      <c r="AS6" s="48">
        <v>0</v>
      </c>
      <c r="AT6" s="49">
        <v>0</v>
      </c>
      <c r="AU6" s="47">
        <v>0</v>
      </c>
      <c r="AV6" s="47">
        <v>0</v>
      </c>
      <c r="AW6" s="47">
        <v>0</v>
      </c>
      <c r="AX6" s="47">
        <v>0</v>
      </c>
      <c r="AY6" s="47">
        <v>0</v>
      </c>
      <c r="AZ6" s="47">
        <v>0</v>
      </c>
      <c r="BA6" s="47"/>
      <c r="BB6" s="47">
        <v>0</v>
      </c>
      <c r="BC6" s="47">
        <v>0</v>
      </c>
      <c r="BD6" s="47">
        <v>0</v>
      </c>
      <c r="BE6" s="47">
        <v>0</v>
      </c>
      <c r="BF6" s="50">
        <f>SUM(D6:AQ6)</f>
        <v>0</v>
      </c>
      <c r="BG6" s="51">
        <f t="shared" ref="BG6:BG47" si="0">SUM(D6:AQ6,AT6:BE6)</f>
        <v>0</v>
      </c>
      <c r="BH6" s="250">
        <f t="shared" ref="BH6:BH47" si="1">SUM(E6,I6,M6,Q6,AU6)</f>
        <v>0</v>
      </c>
      <c r="BI6" s="250">
        <f t="shared" ref="BI6:BI49" si="2">SUM(F6,J6,N6,R6,AV6)</f>
        <v>0</v>
      </c>
      <c r="BJ6" s="250">
        <f t="shared" ref="BJ6:BJ47" si="3">SUM(D6,G6,H6,K6,L6,O6,P6,AQ6,AT6,AW6)</f>
        <v>0</v>
      </c>
      <c r="BK6" s="250">
        <f t="shared" ref="BK6:BK49" si="4">SUM(S6:AP6,AX6:BE6)</f>
        <v>0</v>
      </c>
      <c r="BL6" s="52">
        <f>DS6/SUM(DP6:DS6)</f>
        <v>8.6334056399132317E-2</v>
      </c>
      <c r="BM6" s="53">
        <v>1978</v>
      </c>
      <c r="BN6" s="54">
        <v>0</v>
      </c>
      <c r="BO6" s="251">
        <v>0</v>
      </c>
      <c r="BP6" s="56">
        <v>0</v>
      </c>
      <c r="BQ6" s="56">
        <v>0</v>
      </c>
      <c r="BR6" s="35">
        <v>56</v>
      </c>
      <c r="BS6" s="56">
        <v>4051</v>
      </c>
      <c r="BT6" s="56">
        <v>2070</v>
      </c>
      <c r="BU6" s="56">
        <v>5</v>
      </c>
      <c r="BV6" s="35">
        <v>0</v>
      </c>
      <c r="BW6" s="56">
        <v>121</v>
      </c>
      <c r="BX6" s="56">
        <v>15</v>
      </c>
      <c r="BY6" s="56">
        <v>0</v>
      </c>
      <c r="BZ6" s="56">
        <v>0</v>
      </c>
      <c r="CA6" s="56">
        <v>0</v>
      </c>
      <c r="CB6" s="56">
        <v>0</v>
      </c>
      <c r="CC6" s="56">
        <v>0</v>
      </c>
      <c r="CD6" s="56">
        <v>0</v>
      </c>
      <c r="CE6" s="56">
        <v>326</v>
      </c>
      <c r="CF6" s="56">
        <v>0</v>
      </c>
      <c r="CG6" s="56">
        <v>0</v>
      </c>
      <c r="CH6" s="56">
        <v>45</v>
      </c>
      <c r="CI6" s="56">
        <v>0</v>
      </c>
      <c r="CJ6" s="56">
        <v>226</v>
      </c>
      <c r="CK6" s="56">
        <v>0</v>
      </c>
      <c r="CL6" s="56"/>
      <c r="CM6" s="56">
        <v>0</v>
      </c>
      <c r="CN6" s="56">
        <v>0</v>
      </c>
      <c r="CO6" s="56">
        <v>0</v>
      </c>
      <c r="CP6" s="56">
        <v>0</v>
      </c>
      <c r="CQ6" s="56">
        <v>0</v>
      </c>
      <c r="CR6" s="56">
        <v>0</v>
      </c>
      <c r="CS6" s="56">
        <v>0</v>
      </c>
      <c r="CT6" s="56">
        <v>0</v>
      </c>
      <c r="CU6" s="56">
        <v>0</v>
      </c>
      <c r="CV6" s="56">
        <v>0</v>
      </c>
      <c r="CW6" s="56">
        <v>0</v>
      </c>
      <c r="CX6" s="56">
        <v>0</v>
      </c>
      <c r="CY6" s="251">
        <v>0</v>
      </c>
      <c r="CZ6" s="251">
        <v>0</v>
      </c>
      <c r="DA6" s="251"/>
      <c r="DB6" s="252">
        <v>0</v>
      </c>
      <c r="DC6" s="252">
        <v>0</v>
      </c>
      <c r="DD6" s="251">
        <v>0</v>
      </c>
      <c r="DE6" s="251">
        <v>0</v>
      </c>
      <c r="DF6" s="251">
        <v>0</v>
      </c>
      <c r="DG6" s="251">
        <v>0</v>
      </c>
      <c r="DH6" s="251">
        <v>0</v>
      </c>
      <c r="DI6" s="251">
        <v>0</v>
      </c>
      <c r="DJ6" s="251">
        <v>0</v>
      </c>
      <c r="DK6" s="251"/>
      <c r="DL6" s="251">
        <v>0</v>
      </c>
      <c r="DM6" s="251">
        <v>0</v>
      </c>
      <c r="DN6" s="251">
        <v>0</v>
      </c>
      <c r="DO6" s="251">
        <v>0</v>
      </c>
      <c r="DP6" s="57">
        <f>SUM(BO6,BS6,BW6,CA6,DE6)</f>
        <v>4172</v>
      </c>
      <c r="DQ6" s="253">
        <f t="shared" ref="DQ6:DQ47" si="5">SUM(BP6,BT6,BX6,CB6,DF6)</f>
        <v>2085</v>
      </c>
      <c r="DR6" s="253">
        <f t="shared" ref="DR6:DR47" si="6">SUM(BN6,BQ6,BR6,BU6,BV6,BY6,BZ6,DA6,DD6,DG6)</f>
        <v>61</v>
      </c>
      <c r="DS6" s="253">
        <f t="shared" ref="DS6:DS47" si="7">SUM(CC6:CZ6,DH6:DN6)</f>
        <v>597</v>
      </c>
      <c r="DT6" s="59">
        <f t="shared" ref="DT6:DT13" si="8">DR6/SUM(DP6:DQ6)</f>
        <v>9.7490810292472432E-3</v>
      </c>
      <c r="DU6" s="60">
        <f t="shared" ref="DU6:DU13" si="9">DS6/SUM(DP6:DQ6)</f>
        <v>9.5413137286239416E-2</v>
      </c>
      <c r="DV6" s="60">
        <f t="shared" ref="DV6:DV23" si="10">DR7/DP6</f>
        <v>0</v>
      </c>
      <c r="DW6" s="61"/>
      <c r="DX6"/>
      <c r="DY6"/>
      <c r="DZ6"/>
      <c r="EA6"/>
      <c r="EB6"/>
      <c r="EC6"/>
      <c r="ED6"/>
      <c r="EE6"/>
      <c r="EF6"/>
      <c r="EG6"/>
      <c r="EH6" s="63"/>
      <c r="EI6" s="63"/>
      <c r="EJ6" s="63"/>
      <c r="EK6" s="63"/>
      <c r="EL6" s="63"/>
      <c r="EM6" s="63"/>
      <c r="EN6" s="63"/>
      <c r="EO6" s="63"/>
      <c r="EP6" s="63"/>
      <c r="EQ6" s="2"/>
      <c r="ER6" s="64"/>
      <c r="ES6" s="64"/>
      <c r="ET6" s="64"/>
      <c r="EU6" s="64"/>
      <c r="EV6" s="64"/>
      <c r="EW6" s="64"/>
      <c r="EX6" s="64"/>
      <c r="EY6" s="64"/>
      <c r="EZ6" s="64"/>
      <c r="FA6" s="64"/>
      <c r="FB6" s="64"/>
      <c r="FC6" s="64"/>
      <c r="FD6" s="64"/>
      <c r="FE6" s="64"/>
      <c r="FF6" s="64"/>
      <c r="FG6" s="2"/>
      <c r="FH6" s="64"/>
      <c r="FI6" s="64"/>
      <c r="FJ6" s="64"/>
      <c r="FK6" s="64"/>
      <c r="FL6" s="65"/>
      <c r="FM6" s="65"/>
      <c r="FN6" s="65"/>
      <c r="FO6" s="5"/>
      <c r="FP6" s="64"/>
      <c r="FQ6" s="66"/>
      <c r="FR6" s="66"/>
      <c r="FS6" s="5"/>
      <c r="FT6" s="40"/>
      <c r="FU6"/>
      <c r="FV6"/>
      <c r="FW6"/>
      <c r="FX6"/>
      <c r="FY6"/>
      <c r="FZ6"/>
      <c r="GA6"/>
      <c r="GB6"/>
      <c r="GC6"/>
    </row>
    <row r="7" spans="1:185" ht="12.9" customHeight="1" x14ac:dyDescent="0.25">
      <c r="A7" s="67" t="s">
        <v>61</v>
      </c>
      <c r="B7" s="249">
        <v>1979</v>
      </c>
      <c r="C7" s="68">
        <v>4141.0200000000004</v>
      </c>
      <c r="D7" s="254">
        <v>0</v>
      </c>
      <c r="E7" s="254">
        <v>0</v>
      </c>
      <c r="F7" s="254">
        <v>0</v>
      </c>
      <c r="G7" s="254">
        <v>0</v>
      </c>
      <c r="H7" s="254">
        <v>0</v>
      </c>
      <c r="I7" s="254">
        <v>0</v>
      </c>
      <c r="J7" s="254">
        <v>0</v>
      </c>
      <c r="K7" s="254">
        <v>0</v>
      </c>
      <c r="L7" s="254">
        <v>0</v>
      </c>
      <c r="M7" s="254">
        <v>0</v>
      </c>
      <c r="N7" s="254">
        <v>0</v>
      </c>
      <c r="O7" s="254">
        <v>0</v>
      </c>
      <c r="P7" s="254">
        <v>0</v>
      </c>
      <c r="Q7" s="254">
        <v>0</v>
      </c>
      <c r="R7" s="254">
        <v>0</v>
      </c>
      <c r="S7" s="254">
        <v>0</v>
      </c>
      <c r="T7" s="254">
        <v>0</v>
      </c>
      <c r="U7" s="254">
        <v>0</v>
      </c>
      <c r="V7" s="254">
        <v>0</v>
      </c>
      <c r="W7" s="254">
        <v>0</v>
      </c>
      <c r="X7" s="254">
        <v>0</v>
      </c>
      <c r="Y7" s="254">
        <v>0</v>
      </c>
      <c r="Z7" s="254">
        <v>0</v>
      </c>
      <c r="AA7" s="254">
        <v>0</v>
      </c>
      <c r="AB7" s="254"/>
      <c r="AC7" s="254">
        <v>0</v>
      </c>
      <c r="AD7" s="254">
        <v>0</v>
      </c>
      <c r="AE7" s="254">
        <v>0</v>
      </c>
      <c r="AF7" s="254">
        <v>0</v>
      </c>
      <c r="AG7" s="254">
        <v>0</v>
      </c>
      <c r="AH7" s="254">
        <v>0</v>
      </c>
      <c r="AI7" s="254">
        <v>0</v>
      </c>
      <c r="AJ7" s="254">
        <v>0</v>
      </c>
      <c r="AK7" s="254">
        <v>0</v>
      </c>
      <c r="AL7" s="254">
        <v>0</v>
      </c>
      <c r="AM7" s="254">
        <v>0</v>
      </c>
      <c r="AN7" s="254">
        <v>0</v>
      </c>
      <c r="AO7" s="254">
        <v>0</v>
      </c>
      <c r="AP7" s="254">
        <v>0</v>
      </c>
      <c r="AQ7" s="254"/>
      <c r="AR7" s="255">
        <v>0</v>
      </c>
      <c r="AS7" s="255">
        <v>0</v>
      </c>
      <c r="AT7" s="250">
        <v>0</v>
      </c>
      <c r="AU7" s="254">
        <v>0</v>
      </c>
      <c r="AV7" s="254">
        <v>0</v>
      </c>
      <c r="AW7" s="254">
        <v>0</v>
      </c>
      <c r="AX7" s="254">
        <v>0</v>
      </c>
      <c r="AY7" s="254">
        <v>0</v>
      </c>
      <c r="AZ7" s="254">
        <v>0</v>
      </c>
      <c r="BA7" s="254"/>
      <c r="BB7" s="254">
        <v>0</v>
      </c>
      <c r="BC7" s="254">
        <v>0</v>
      </c>
      <c r="BD7" s="254">
        <v>0</v>
      </c>
      <c r="BE7" s="254">
        <v>0</v>
      </c>
      <c r="BF7" s="70">
        <f t="shared" ref="BF7:BF39" si="11">SUM(D7:AQ7)</f>
        <v>0</v>
      </c>
      <c r="BG7" s="70">
        <f t="shared" si="0"/>
        <v>0</v>
      </c>
      <c r="BH7" s="250">
        <f t="shared" si="1"/>
        <v>0</v>
      </c>
      <c r="BI7" s="250">
        <f t="shared" si="2"/>
        <v>0</v>
      </c>
      <c r="BJ7" s="250">
        <f t="shared" si="3"/>
        <v>0</v>
      </c>
      <c r="BK7" s="250">
        <f t="shared" si="4"/>
        <v>0</v>
      </c>
      <c r="BL7" s="71">
        <f t="shared" ref="BL7:BL13" si="12">DS7/SUM(DP7:DS7)</f>
        <v>0.11496483143342226</v>
      </c>
      <c r="BM7" s="72">
        <v>1979</v>
      </c>
      <c r="BN7" s="256">
        <v>0</v>
      </c>
      <c r="BO7" s="251">
        <v>113</v>
      </c>
      <c r="BP7" s="251">
        <v>0</v>
      </c>
      <c r="BQ7" s="251">
        <v>0</v>
      </c>
      <c r="BR7" s="257">
        <v>0</v>
      </c>
      <c r="BS7" s="251">
        <v>1769</v>
      </c>
      <c r="BT7" s="251">
        <v>1145</v>
      </c>
      <c r="BU7" s="251">
        <v>0</v>
      </c>
      <c r="BV7" s="257">
        <v>0</v>
      </c>
      <c r="BW7" s="251">
        <v>238</v>
      </c>
      <c r="BX7" s="251">
        <v>384</v>
      </c>
      <c r="BY7" s="251">
        <v>0</v>
      </c>
      <c r="BZ7" s="251">
        <v>0</v>
      </c>
      <c r="CA7" s="251">
        <v>0</v>
      </c>
      <c r="CB7" s="251">
        <v>0</v>
      </c>
      <c r="CC7" s="251">
        <v>0</v>
      </c>
      <c r="CD7" s="251">
        <v>0</v>
      </c>
      <c r="CE7" s="251">
        <v>0</v>
      </c>
      <c r="CF7" s="251">
        <v>0</v>
      </c>
      <c r="CG7" s="251">
        <v>0</v>
      </c>
      <c r="CH7" s="251">
        <v>0</v>
      </c>
      <c r="CI7" s="251">
        <v>0</v>
      </c>
      <c r="CJ7" s="251">
        <v>0</v>
      </c>
      <c r="CK7" s="251">
        <v>0</v>
      </c>
      <c r="CL7" s="251"/>
      <c r="CM7" s="251">
        <v>474</v>
      </c>
      <c r="CN7" s="251">
        <v>0</v>
      </c>
      <c r="CO7" s="251">
        <v>0</v>
      </c>
      <c r="CP7" s="251">
        <v>0</v>
      </c>
      <c r="CQ7" s="251">
        <v>0</v>
      </c>
      <c r="CR7" s="251">
        <v>0</v>
      </c>
      <c r="CS7" s="251">
        <v>0</v>
      </c>
      <c r="CT7" s="251">
        <v>0</v>
      </c>
      <c r="CU7" s="251">
        <v>0</v>
      </c>
      <c r="CV7" s="251">
        <v>0</v>
      </c>
      <c r="CW7" s="251">
        <v>0</v>
      </c>
      <c r="CX7" s="251">
        <v>0</v>
      </c>
      <c r="CY7" s="251">
        <v>0</v>
      </c>
      <c r="CZ7" s="251">
        <v>0</v>
      </c>
      <c r="DA7" s="251"/>
      <c r="DB7" s="252">
        <v>0</v>
      </c>
      <c r="DC7" s="252">
        <v>0</v>
      </c>
      <c r="DD7" s="251">
        <v>0</v>
      </c>
      <c r="DE7" s="251">
        <v>0</v>
      </c>
      <c r="DF7" s="251">
        <v>0</v>
      </c>
      <c r="DG7" s="251">
        <v>0</v>
      </c>
      <c r="DH7" s="251">
        <v>0</v>
      </c>
      <c r="DI7" s="251">
        <v>0</v>
      </c>
      <c r="DJ7" s="251">
        <v>0</v>
      </c>
      <c r="DK7" s="251"/>
      <c r="DL7" s="251">
        <v>0</v>
      </c>
      <c r="DM7" s="251">
        <v>0</v>
      </c>
      <c r="DN7" s="251">
        <v>0</v>
      </c>
      <c r="DO7" s="251">
        <v>0</v>
      </c>
      <c r="DP7" s="57">
        <f t="shared" ref="DP7:DP47" si="13">SUM(BO7,BS7,BW7,CA7,DE7)</f>
        <v>2120</v>
      </c>
      <c r="DQ7" s="253">
        <f t="shared" si="5"/>
        <v>1529</v>
      </c>
      <c r="DR7" s="253">
        <f t="shared" si="6"/>
        <v>0</v>
      </c>
      <c r="DS7" s="253">
        <f t="shared" si="7"/>
        <v>474</v>
      </c>
      <c r="DT7" s="73">
        <f t="shared" si="8"/>
        <v>0</v>
      </c>
      <c r="DU7" s="258">
        <f t="shared" si="9"/>
        <v>0.12989860235681008</v>
      </c>
      <c r="DV7" s="258">
        <f t="shared" si="10"/>
        <v>1.0377358490566037E-2</v>
      </c>
      <c r="DW7" s="74"/>
      <c r="DX7" s="75"/>
      <c r="DY7" s="75"/>
      <c r="DZ7" s="63"/>
      <c r="EA7" s="63"/>
      <c r="EB7" s="63"/>
      <c r="EC7" s="63"/>
      <c r="ED7" s="63"/>
      <c r="EE7" s="63"/>
      <c r="EF7" s="63"/>
      <c r="EG7"/>
      <c r="EH7" s="75"/>
      <c r="EI7" s="75"/>
      <c r="EJ7" s="63"/>
      <c r="EK7" s="63"/>
      <c r="EL7" s="63"/>
      <c r="EM7" s="63"/>
      <c r="EN7" s="63"/>
      <c r="EO7" s="63"/>
      <c r="EP7" s="63"/>
      <c r="EQ7" s="2"/>
      <c r="ER7" s="2"/>
      <c r="ES7" s="76"/>
      <c r="ET7" s="76"/>
      <c r="EU7" s="77"/>
      <c r="EV7" s="2"/>
      <c r="EW7" s="76"/>
      <c r="EX7" s="77"/>
      <c r="EY7" s="2"/>
      <c r="EZ7" s="2"/>
      <c r="FA7" s="76"/>
      <c r="FB7" s="76"/>
      <c r="FC7" s="78"/>
      <c r="FD7" s="2"/>
      <c r="FE7" s="76"/>
      <c r="FF7" s="77"/>
      <c r="FG7" s="2"/>
      <c r="FH7" s="2"/>
      <c r="FI7" s="76"/>
      <c r="FJ7" s="76"/>
      <c r="FK7" s="77"/>
      <c r="FL7" s="2"/>
      <c r="FM7" s="76"/>
      <c r="FN7" s="77"/>
      <c r="FO7" s="5"/>
      <c r="FP7" s="2"/>
      <c r="FQ7" s="76"/>
      <c r="FR7" s="79"/>
      <c r="FS7" s="5"/>
      <c r="FT7"/>
      <c r="FU7"/>
      <c r="FV7"/>
      <c r="FW7"/>
      <c r="FX7"/>
      <c r="FY7"/>
      <c r="FZ7"/>
      <c r="GA7"/>
      <c r="GB7"/>
      <c r="GC7"/>
    </row>
    <row r="8" spans="1:185" ht="12" customHeight="1" x14ac:dyDescent="0.25">
      <c r="A8" s="67" t="s">
        <v>62</v>
      </c>
      <c r="B8" s="249">
        <v>1980</v>
      </c>
      <c r="C8" s="68">
        <v>6244.08</v>
      </c>
      <c r="D8" s="254">
        <v>0</v>
      </c>
      <c r="E8" s="254">
        <v>0</v>
      </c>
      <c r="F8" s="254">
        <v>0</v>
      </c>
      <c r="G8" s="254">
        <v>0</v>
      </c>
      <c r="H8" s="254">
        <v>0</v>
      </c>
      <c r="I8" s="254">
        <v>0</v>
      </c>
      <c r="J8" s="254">
        <v>0</v>
      </c>
      <c r="K8" s="254">
        <v>0</v>
      </c>
      <c r="L8" s="254">
        <v>0</v>
      </c>
      <c r="M8" s="254">
        <v>0</v>
      </c>
      <c r="N8" s="254">
        <v>0</v>
      </c>
      <c r="O8" s="254">
        <v>0</v>
      </c>
      <c r="P8" s="254">
        <v>0</v>
      </c>
      <c r="Q8" s="254">
        <v>0</v>
      </c>
      <c r="R8" s="254">
        <v>0</v>
      </c>
      <c r="S8" s="254">
        <v>0</v>
      </c>
      <c r="T8" s="254">
        <v>0</v>
      </c>
      <c r="U8" s="254">
        <v>0</v>
      </c>
      <c r="V8" s="254">
        <v>0</v>
      </c>
      <c r="W8" s="254">
        <v>0</v>
      </c>
      <c r="X8" s="254">
        <v>0</v>
      </c>
      <c r="Y8" s="254">
        <v>0</v>
      </c>
      <c r="Z8" s="254">
        <v>0</v>
      </c>
      <c r="AA8" s="254">
        <v>0</v>
      </c>
      <c r="AB8" s="254"/>
      <c r="AC8" s="254">
        <v>0</v>
      </c>
      <c r="AD8" s="254">
        <v>0</v>
      </c>
      <c r="AE8" s="254">
        <v>0</v>
      </c>
      <c r="AF8" s="254">
        <v>0</v>
      </c>
      <c r="AG8" s="254">
        <v>0</v>
      </c>
      <c r="AH8" s="254">
        <v>0</v>
      </c>
      <c r="AI8" s="254">
        <v>0</v>
      </c>
      <c r="AJ8" s="254">
        <v>0</v>
      </c>
      <c r="AK8" s="254">
        <v>0</v>
      </c>
      <c r="AL8" s="254">
        <v>0</v>
      </c>
      <c r="AM8" s="254">
        <v>0</v>
      </c>
      <c r="AN8" s="254">
        <v>0</v>
      </c>
      <c r="AO8" s="254">
        <v>0</v>
      </c>
      <c r="AP8" s="254">
        <v>0</v>
      </c>
      <c r="AQ8" s="254"/>
      <c r="AR8" s="255">
        <v>0</v>
      </c>
      <c r="AS8" s="255">
        <v>0</v>
      </c>
      <c r="AT8" s="250">
        <v>0</v>
      </c>
      <c r="AU8" s="254">
        <v>0</v>
      </c>
      <c r="AV8" s="254">
        <v>0</v>
      </c>
      <c r="AW8" s="254">
        <v>0</v>
      </c>
      <c r="AX8" s="254">
        <v>0</v>
      </c>
      <c r="AY8" s="254">
        <v>0</v>
      </c>
      <c r="AZ8" s="254">
        <v>0</v>
      </c>
      <c r="BA8" s="254"/>
      <c r="BB8" s="254">
        <v>0</v>
      </c>
      <c r="BC8" s="254">
        <v>0</v>
      </c>
      <c r="BD8" s="254">
        <v>0</v>
      </c>
      <c r="BE8" s="254">
        <v>0</v>
      </c>
      <c r="BF8" s="70">
        <f t="shared" si="11"/>
        <v>0</v>
      </c>
      <c r="BG8" s="70">
        <f t="shared" si="0"/>
        <v>0</v>
      </c>
      <c r="BH8" s="250">
        <f t="shared" si="1"/>
        <v>0</v>
      </c>
      <c r="BI8" s="250">
        <f t="shared" si="2"/>
        <v>0</v>
      </c>
      <c r="BJ8" s="250">
        <f t="shared" si="3"/>
        <v>0</v>
      </c>
      <c r="BK8" s="250">
        <f t="shared" si="4"/>
        <v>0</v>
      </c>
      <c r="BL8" s="71">
        <f t="shared" si="12"/>
        <v>6.4893446563050794E-2</v>
      </c>
      <c r="BM8" s="72">
        <v>1980</v>
      </c>
      <c r="BN8" s="256">
        <v>0</v>
      </c>
      <c r="BO8" s="251">
        <v>168</v>
      </c>
      <c r="BP8" s="251">
        <v>0</v>
      </c>
      <c r="BQ8" s="251">
        <v>0</v>
      </c>
      <c r="BR8" s="257">
        <v>22</v>
      </c>
      <c r="BS8" s="251">
        <v>4438</v>
      </c>
      <c r="BT8" s="251">
        <v>797</v>
      </c>
      <c r="BU8" s="251">
        <v>0</v>
      </c>
      <c r="BV8" s="257">
        <v>0</v>
      </c>
      <c r="BW8" s="251">
        <v>411</v>
      </c>
      <c r="BX8" s="251">
        <v>0</v>
      </c>
      <c r="BY8" s="251">
        <v>0</v>
      </c>
      <c r="BZ8" s="251">
        <v>0</v>
      </c>
      <c r="CA8" s="251">
        <v>0</v>
      </c>
      <c r="CB8" s="251">
        <v>0</v>
      </c>
      <c r="CC8" s="251">
        <v>0</v>
      </c>
      <c r="CD8" s="251">
        <v>0</v>
      </c>
      <c r="CE8" s="251">
        <v>146</v>
      </c>
      <c r="CF8" s="251">
        <v>0</v>
      </c>
      <c r="CG8" s="251">
        <v>0</v>
      </c>
      <c r="CH8" s="251">
        <v>137</v>
      </c>
      <c r="CI8" s="251">
        <v>0</v>
      </c>
      <c r="CJ8" s="251">
        <v>76</v>
      </c>
      <c r="CK8" s="251">
        <v>0</v>
      </c>
      <c r="CL8" s="251"/>
      <c r="CM8" s="251">
        <v>0</v>
      </c>
      <c r="CN8" s="251">
        <v>0</v>
      </c>
      <c r="CO8" s="251">
        <v>0</v>
      </c>
      <c r="CP8" s="251">
        <v>0</v>
      </c>
      <c r="CQ8" s="251">
        <v>46</v>
      </c>
      <c r="CR8" s="251">
        <v>0</v>
      </c>
      <c r="CS8" s="251">
        <v>0</v>
      </c>
      <c r="CT8" s="251">
        <v>0</v>
      </c>
      <c r="CU8" s="251">
        <v>0</v>
      </c>
      <c r="CV8" s="251">
        <v>0</v>
      </c>
      <c r="CW8" s="251">
        <v>0</v>
      </c>
      <c r="CX8" s="251">
        <v>0</v>
      </c>
      <c r="CY8" s="251">
        <v>0</v>
      </c>
      <c r="CZ8" s="251">
        <v>0</v>
      </c>
      <c r="DA8" s="251"/>
      <c r="DB8" s="252">
        <v>0</v>
      </c>
      <c r="DC8" s="252">
        <v>0</v>
      </c>
      <c r="DD8" s="251">
        <v>0</v>
      </c>
      <c r="DE8" s="251">
        <v>0</v>
      </c>
      <c r="DF8" s="251">
        <v>0</v>
      </c>
      <c r="DG8" s="251">
        <v>0</v>
      </c>
      <c r="DH8" s="251">
        <v>0</v>
      </c>
      <c r="DI8" s="251">
        <v>0</v>
      </c>
      <c r="DJ8" s="251">
        <v>0</v>
      </c>
      <c r="DK8" s="251"/>
      <c r="DL8" s="251">
        <v>0</v>
      </c>
      <c r="DM8" s="251">
        <v>0</v>
      </c>
      <c r="DN8" s="251">
        <v>0</v>
      </c>
      <c r="DO8" s="251">
        <v>0</v>
      </c>
      <c r="DP8" s="57">
        <f t="shared" si="13"/>
        <v>5017</v>
      </c>
      <c r="DQ8" s="253">
        <f t="shared" si="5"/>
        <v>797</v>
      </c>
      <c r="DR8" s="253">
        <f t="shared" si="6"/>
        <v>22</v>
      </c>
      <c r="DS8" s="253">
        <f t="shared" si="7"/>
        <v>405</v>
      </c>
      <c r="DT8" s="73">
        <f t="shared" si="8"/>
        <v>3.7839697282421739E-3</v>
      </c>
      <c r="DU8" s="258">
        <f t="shared" si="9"/>
        <v>6.9659442724458204E-2</v>
      </c>
      <c r="DV8" s="258">
        <f t="shared" si="10"/>
        <v>1.5746462029101058E-2</v>
      </c>
      <c r="DW8" s="74"/>
      <c r="DX8" s="63"/>
      <c r="DY8" s="63"/>
      <c r="DZ8" s="63"/>
      <c r="EA8" s="63"/>
      <c r="EB8" s="63"/>
      <c r="EC8" s="63"/>
      <c r="ED8" s="63"/>
      <c r="EE8" s="63"/>
      <c r="EF8" s="63"/>
      <c r="EG8"/>
      <c r="EH8" s="63"/>
      <c r="EI8" s="63"/>
      <c r="EJ8" s="63"/>
      <c r="EK8" s="63"/>
      <c r="EL8" s="63"/>
      <c r="EM8" s="63"/>
      <c r="EN8" s="63"/>
      <c r="EO8" s="63"/>
      <c r="EP8" s="63"/>
      <c r="EQ8" s="2"/>
      <c r="ER8" s="2"/>
      <c r="ES8" s="80"/>
      <c r="ET8" s="76"/>
      <c r="EU8" s="77"/>
      <c r="EV8" s="2"/>
      <c r="EW8" s="76"/>
      <c r="EX8" s="77"/>
      <c r="EY8" s="2"/>
      <c r="EZ8" s="2"/>
      <c r="FA8" s="76"/>
      <c r="FB8" s="76"/>
      <c r="FC8" s="78"/>
      <c r="FD8" s="2"/>
      <c r="FE8" s="76"/>
      <c r="FF8" s="77"/>
      <c r="FG8" s="2"/>
      <c r="FH8" s="2"/>
      <c r="FI8" s="76"/>
      <c r="FJ8" s="76"/>
      <c r="FK8" s="77"/>
      <c r="FL8" s="2"/>
      <c r="FM8" s="76"/>
      <c r="FN8" s="77"/>
      <c r="FO8" s="5"/>
      <c r="FP8" s="2"/>
      <c r="FQ8" s="76"/>
      <c r="FR8" s="79"/>
      <c r="FS8" s="5"/>
      <c r="FT8" s="75"/>
      <c r="FU8" s="75"/>
      <c r="FV8" s="63"/>
      <c r="FW8" s="63"/>
      <c r="FX8" s="63"/>
      <c r="FY8" s="63"/>
      <c r="FZ8" s="63"/>
      <c r="GA8" s="63"/>
      <c r="GB8" s="63"/>
      <c r="GC8"/>
    </row>
    <row r="9" spans="1:185" ht="12.9" customHeight="1" x14ac:dyDescent="0.25">
      <c r="A9" s="67" t="s">
        <v>63</v>
      </c>
      <c r="B9" s="249">
        <v>1981</v>
      </c>
      <c r="C9" s="68">
        <v>6048.46</v>
      </c>
      <c r="D9" s="254">
        <v>0</v>
      </c>
      <c r="E9" s="254">
        <v>0</v>
      </c>
      <c r="F9" s="254">
        <v>0</v>
      </c>
      <c r="G9" s="254">
        <v>0</v>
      </c>
      <c r="H9" s="254">
        <v>0</v>
      </c>
      <c r="I9" s="254">
        <v>0</v>
      </c>
      <c r="J9" s="254">
        <v>0</v>
      </c>
      <c r="K9" s="254">
        <v>0</v>
      </c>
      <c r="L9" s="254">
        <v>0</v>
      </c>
      <c r="M9" s="254">
        <v>0</v>
      </c>
      <c r="N9" s="254">
        <v>0</v>
      </c>
      <c r="O9" s="254">
        <v>0</v>
      </c>
      <c r="P9" s="254">
        <v>0</v>
      </c>
      <c r="Q9" s="254">
        <v>0</v>
      </c>
      <c r="R9" s="254">
        <v>0</v>
      </c>
      <c r="S9" s="254">
        <v>0</v>
      </c>
      <c r="T9" s="254">
        <v>0</v>
      </c>
      <c r="U9" s="254">
        <v>0</v>
      </c>
      <c r="V9" s="254">
        <v>0</v>
      </c>
      <c r="W9" s="254">
        <v>0</v>
      </c>
      <c r="X9" s="254">
        <v>0</v>
      </c>
      <c r="Y9" s="254">
        <v>0</v>
      </c>
      <c r="Z9" s="254">
        <v>0</v>
      </c>
      <c r="AA9" s="254">
        <v>0</v>
      </c>
      <c r="AB9" s="254"/>
      <c r="AC9" s="254">
        <v>0</v>
      </c>
      <c r="AD9" s="254">
        <v>0</v>
      </c>
      <c r="AE9" s="254">
        <v>0</v>
      </c>
      <c r="AF9" s="254">
        <v>0</v>
      </c>
      <c r="AG9" s="254">
        <v>0</v>
      </c>
      <c r="AH9" s="254">
        <v>0</v>
      </c>
      <c r="AI9" s="254">
        <v>0</v>
      </c>
      <c r="AJ9" s="254">
        <v>0</v>
      </c>
      <c r="AK9" s="254">
        <v>0</v>
      </c>
      <c r="AL9" s="254">
        <v>0</v>
      </c>
      <c r="AM9" s="254">
        <v>0</v>
      </c>
      <c r="AN9" s="254">
        <v>0</v>
      </c>
      <c r="AO9" s="254">
        <v>0</v>
      </c>
      <c r="AP9" s="254">
        <v>0</v>
      </c>
      <c r="AQ9" s="254"/>
      <c r="AR9" s="255">
        <v>0</v>
      </c>
      <c r="AS9" s="255">
        <v>0</v>
      </c>
      <c r="AT9" s="250">
        <v>0</v>
      </c>
      <c r="AU9" s="254">
        <v>0</v>
      </c>
      <c r="AV9" s="254">
        <v>0</v>
      </c>
      <c r="AW9" s="254">
        <v>0</v>
      </c>
      <c r="AX9" s="254">
        <v>0</v>
      </c>
      <c r="AY9" s="254">
        <v>0</v>
      </c>
      <c r="AZ9" s="254">
        <v>0</v>
      </c>
      <c r="BA9" s="254"/>
      <c r="BB9" s="254">
        <v>0</v>
      </c>
      <c r="BC9" s="254">
        <v>0</v>
      </c>
      <c r="BD9" s="254">
        <v>0</v>
      </c>
      <c r="BE9" s="254">
        <v>0</v>
      </c>
      <c r="BF9" s="70">
        <f t="shared" si="11"/>
        <v>0</v>
      </c>
      <c r="BG9" s="70">
        <f t="shared" si="0"/>
        <v>0</v>
      </c>
      <c r="BH9" s="250">
        <f t="shared" si="1"/>
        <v>0</v>
      </c>
      <c r="BI9" s="250">
        <f t="shared" si="2"/>
        <v>0</v>
      </c>
      <c r="BJ9" s="250">
        <f t="shared" si="3"/>
        <v>0</v>
      </c>
      <c r="BK9" s="250">
        <f t="shared" si="4"/>
        <v>0</v>
      </c>
      <c r="BL9" s="71">
        <f t="shared" si="12"/>
        <v>0.12046589018302829</v>
      </c>
      <c r="BM9" s="72">
        <v>1981</v>
      </c>
      <c r="BN9" s="256">
        <v>0</v>
      </c>
      <c r="BO9" s="251">
        <v>36</v>
      </c>
      <c r="BP9" s="251">
        <v>23</v>
      </c>
      <c r="BQ9" s="251">
        <v>0</v>
      </c>
      <c r="BR9" s="257">
        <v>50</v>
      </c>
      <c r="BS9" s="251">
        <v>3713</v>
      </c>
      <c r="BT9" s="251">
        <v>975</v>
      </c>
      <c r="BU9" s="251">
        <v>0</v>
      </c>
      <c r="BV9" s="257">
        <v>29</v>
      </c>
      <c r="BW9" s="251">
        <v>323</v>
      </c>
      <c r="BX9" s="251">
        <v>137</v>
      </c>
      <c r="BY9" s="251">
        <v>0</v>
      </c>
      <c r="BZ9" s="251">
        <v>0</v>
      </c>
      <c r="CA9" s="251">
        <v>0</v>
      </c>
      <c r="CB9" s="251">
        <v>0</v>
      </c>
      <c r="CC9" s="251">
        <v>60</v>
      </c>
      <c r="CD9" s="251">
        <v>0</v>
      </c>
      <c r="CE9" s="251">
        <v>0</v>
      </c>
      <c r="CF9" s="251">
        <v>0</v>
      </c>
      <c r="CG9" s="251">
        <v>0</v>
      </c>
      <c r="CH9" s="251">
        <v>512</v>
      </c>
      <c r="CI9" s="251">
        <v>0</v>
      </c>
      <c r="CJ9" s="251">
        <v>54</v>
      </c>
      <c r="CK9" s="251">
        <v>0</v>
      </c>
      <c r="CL9" s="251"/>
      <c r="CM9" s="251">
        <v>98</v>
      </c>
      <c r="CN9" s="251">
        <v>0</v>
      </c>
      <c r="CO9" s="251">
        <v>0</v>
      </c>
      <c r="CP9" s="251">
        <v>0</v>
      </c>
      <c r="CQ9" s="251">
        <v>0</v>
      </c>
      <c r="CR9" s="251">
        <v>0</v>
      </c>
      <c r="CS9" s="251">
        <v>0</v>
      </c>
      <c r="CT9" s="251">
        <v>0</v>
      </c>
      <c r="CU9" s="251">
        <v>0</v>
      </c>
      <c r="CV9" s="251">
        <v>0</v>
      </c>
      <c r="CW9" s="251">
        <v>0</v>
      </c>
      <c r="CX9" s="251">
        <v>0</v>
      </c>
      <c r="CY9" s="251">
        <v>0</v>
      </c>
      <c r="CZ9" s="251">
        <v>0</v>
      </c>
      <c r="DA9" s="251"/>
      <c r="DB9" s="252">
        <v>0</v>
      </c>
      <c r="DC9" s="252">
        <v>0</v>
      </c>
      <c r="DD9" s="251">
        <v>0</v>
      </c>
      <c r="DE9" s="251">
        <v>0</v>
      </c>
      <c r="DF9" s="251">
        <v>0</v>
      </c>
      <c r="DG9" s="251">
        <v>0</v>
      </c>
      <c r="DH9" s="251">
        <v>0</v>
      </c>
      <c r="DI9" s="251">
        <v>0</v>
      </c>
      <c r="DJ9" s="251">
        <v>0</v>
      </c>
      <c r="DK9" s="251"/>
      <c r="DL9" s="251">
        <v>0</v>
      </c>
      <c r="DM9" s="251">
        <v>0</v>
      </c>
      <c r="DN9" s="251">
        <v>0</v>
      </c>
      <c r="DO9" s="251">
        <v>0</v>
      </c>
      <c r="DP9" s="57">
        <f t="shared" si="13"/>
        <v>4072</v>
      </c>
      <c r="DQ9" s="253">
        <f t="shared" si="5"/>
        <v>1135</v>
      </c>
      <c r="DR9" s="253">
        <f t="shared" si="6"/>
        <v>79</v>
      </c>
      <c r="DS9" s="253">
        <f t="shared" si="7"/>
        <v>724</v>
      </c>
      <c r="DT9" s="73">
        <f t="shared" si="8"/>
        <v>1.5171884002304591E-2</v>
      </c>
      <c r="DU9" s="258">
        <f t="shared" si="9"/>
        <v>0.13904359516036105</v>
      </c>
      <c r="DV9" s="258">
        <f t="shared" si="10"/>
        <v>4.1748526522593322E-3</v>
      </c>
      <c r="DW9" s="74"/>
      <c r="DX9" s="63"/>
      <c r="DY9" s="63"/>
      <c r="DZ9" s="63"/>
      <c r="EA9" s="63"/>
      <c r="EB9" s="63"/>
      <c r="EC9" s="63"/>
      <c r="ED9" s="63"/>
      <c r="EE9" s="63"/>
      <c r="EF9" s="63"/>
      <c r="EG9"/>
      <c r="EH9" s="63"/>
      <c r="EI9" s="63"/>
      <c r="EJ9" s="63"/>
      <c r="EK9" s="63"/>
      <c r="EL9" s="63"/>
      <c r="EM9" s="63"/>
      <c r="EN9" s="63"/>
      <c r="EO9" s="63"/>
      <c r="EP9" s="63"/>
      <c r="EQ9" s="2"/>
      <c r="ER9" s="2"/>
      <c r="ES9" s="80"/>
      <c r="ET9" s="76"/>
      <c r="EU9" s="77"/>
      <c r="EV9" s="2"/>
      <c r="EW9" s="76"/>
      <c r="EX9" s="77"/>
      <c r="EY9" s="2"/>
      <c r="EZ9" s="2"/>
      <c r="FA9" s="76"/>
      <c r="FB9" s="76"/>
      <c r="FC9" s="78"/>
      <c r="FD9" s="2"/>
      <c r="FE9" s="76"/>
      <c r="FF9" s="77"/>
      <c r="FG9" s="2"/>
      <c r="FH9" s="2"/>
      <c r="FI9" s="76"/>
      <c r="FJ9" s="76"/>
      <c r="FK9" s="77"/>
      <c r="FL9" s="2"/>
      <c r="FM9" s="76"/>
      <c r="FN9" s="77"/>
      <c r="FO9" s="5"/>
      <c r="FP9" s="2"/>
      <c r="FQ9" s="76"/>
      <c r="FR9" s="79"/>
      <c r="FS9" s="5"/>
      <c r="FT9" s="63"/>
      <c r="FU9" s="63"/>
      <c r="FV9" s="63"/>
      <c r="FW9" s="63"/>
      <c r="FX9" s="63"/>
      <c r="FY9" s="63"/>
      <c r="FZ9" s="63"/>
      <c r="GA9" s="63"/>
      <c r="GB9" s="63"/>
      <c r="GC9"/>
    </row>
    <row r="10" spans="1:185" ht="12.9" customHeight="1" x14ac:dyDescent="0.25">
      <c r="A10" s="67" t="s">
        <v>64</v>
      </c>
      <c r="B10" s="249">
        <v>1982</v>
      </c>
      <c r="C10" s="68">
        <v>11023.68</v>
      </c>
      <c r="D10" s="254">
        <v>0</v>
      </c>
      <c r="E10" s="254">
        <v>0</v>
      </c>
      <c r="F10" s="254">
        <v>0</v>
      </c>
      <c r="G10" s="254">
        <v>0</v>
      </c>
      <c r="H10" s="254">
        <v>0</v>
      </c>
      <c r="I10" s="254">
        <v>0</v>
      </c>
      <c r="J10" s="254">
        <v>0</v>
      </c>
      <c r="K10" s="254">
        <v>0</v>
      </c>
      <c r="L10" s="254">
        <v>0</v>
      </c>
      <c r="M10" s="254">
        <v>0</v>
      </c>
      <c r="N10" s="254">
        <v>0</v>
      </c>
      <c r="O10" s="254">
        <v>0</v>
      </c>
      <c r="P10" s="254">
        <v>0</v>
      </c>
      <c r="Q10" s="254">
        <v>0</v>
      </c>
      <c r="R10" s="254">
        <v>0</v>
      </c>
      <c r="S10" s="254">
        <v>0</v>
      </c>
      <c r="T10" s="254">
        <v>0</v>
      </c>
      <c r="U10" s="254">
        <v>0</v>
      </c>
      <c r="V10" s="254">
        <v>0</v>
      </c>
      <c r="W10" s="254">
        <v>0</v>
      </c>
      <c r="X10" s="254">
        <v>0</v>
      </c>
      <c r="Y10" s="254">
        <v>0</v>
      </c>
      <c r="Z10" s="254">
        <v>0</v>
      </c>
      <c r="AA10" s="254">
        <v>0</v>
      </c>
      <c r="AB10" s="254"/>
      <c r="AC10" s="254">
        <v>0</v>
      </c>
      <c r="AD10" s="254">
        <v>0</v>
      </c>
      <c r="AE10" s="254">
        <v>0</v>
      </c>
      <c r="AF10" s="254">
        <v>0</v>
      </c>
      <c r="AG10" s="254">
        <v>0</v>
      </c>
      <c r="AH10" s="254">
        <v>0</v>
      </c>
      <c r="AI10" s="254">
        <v>0</v>
      </c>
      <c r="AJ10" s="254">
        <v>0</v>
      </c>
      <c r="AK10" s="254">
        <v>0</v>
      </c>
      <c r="AL10" s="254">
        <v>0</v>
      </c>
      <c r="AM10" s="254">
        <v>0</v>
      </c>
      <c r="AN10" s="254">
        <v>0</v>
      </c>
      <c r="AO10" s="254">
        <v>0</v>
      </c>
      <c r="AP10" s="254">
        <v>0</v>
      </c>
      <c r="AQ10" s="254"/>
      <c r="AR10" s="255">
        <v>0</v>
      </c>
      <c r="AS10" s="255">
        <v>0</v>
      </c>
      <c r="AT10" s="250">
        <v>0</v>
      </c>
      <c r="AU10" s="254">
        <v>0</v>
      </c>
      <c r="AV10" s="254">
        <v>0</v>
      </c>
      <c r="AW10" s="254">
        <v>0</v>
      </c>
      <c r="AX10" s="254">
        <v>0</v>
      </c>
      <c r="AY10" s="254">
        <v>0</v>
      </c>
      <c r="AZ10" s="254">
        <v>0</v>
      </c>
      <c r="BA10" s="254"/>
      <c r="BB10" s="254">
        <v>0</v>
      </c>
      <c r="BC10" s="254">
        <v>0</v>
      </c>
      <c r="BD10" s="254">
        <v>0</v>
      </c>
      <c r="BE10" s="254">
        <v>0</v>
      </c>
      <c r="BF10" s="70">
        <f t="shared" si="11"/>
        <v>0</v>
      </c>
      <c r="BG10" s="70">
        <f t="shared" si="0"/>
        <v>0</v>
      </c>
      <c r="BH10" s="250">
        <f t="shared" si="1"/>
        <v>0</v>
      </c>
      <c r="BI10" s="250">
        <f t="shared" si="2"/>
        <v>0</v>
      </c>
      <c r="BJ10" s="250">
        <f t="shared" si="3"/>
        <v>0</v>
      </c>
      <c r="BK10" s="250">
        <f t="shared" si="4"/>
        <v>0</v>
      </c>
      <c r="BL10" s="71">
        <f t="shared" si="12"/>
        <v>0.19054103122730573</v>
      </c>
      <c r="BM10" s="72">
        <v>1982</v>
      </c>
      <c r="BN10" s="256">
        <v>0</v>
      </c>
      <c r="BO10" s="251">
        <v>0</v>
      </c>
      <c r="BP10" s="251">
        <v>0</v>
      </c>
      <c r="BQ10" s="251">
        <v>0</v>
      </c>
      <c r="BR10" s="257">
        <v>17</v>
      </c>
      <c r="BS10" s="251">
        <v>4507</v>
      </c>
      <c r="BT10" s="251">
        <v>3479</v>
      </c>
      <c r="BU10" s="251">
        <v>0</v>
      </c>
      <c r="BV10" s="251">
        <v>0</v>
      </c>
      <c r="BW10" s="251">
        <v>427</v>
      </c>
      <c r="BX10" s="251">
        <v>487</v>
      </c>
      <c r="BY10" s="251">
        <v>0</v>
      </c>
      <c r="BZ10" s="251">
        <v>0</v>
      </c>
      <c r="CA10" s="251">
        <v>0</v>
      </c>
      <c r="CB10" s="251">
        <v>0</v>
      </c>
      <c r="CC10" s="251">
        <v>0</v>
      </c>
      <c r="CD10" s="251">
        <v>0</v>
      </c>
      <c r="CE10" s="251">
        <v>159</v>
      </c>
      <c r="CF10" s="251">
        <v>0</v>
      </c>
      <c r="CG10" s="251">
        <v>0</v>
      </c>
      <c r="CH10" s="251">
        <v>1737</v>
      </c>
      <c r="CI10" s="251">
        <v>0</v>
      </c>
      <c r="CJ10" s="251">
        <v>12</v>
      </c>
      <c r="CK10" s="251">
        <v>0</v>
      </c>
      <c r="CL10" s="251"/>
      <c r="CM10" s="251">
        <v>191</v>
      </c>
      <c r="CN10" s="251">
        <v>0</v>
      </c>
      <c r="CO10" s="251">
        <v>0</v>
      </c>
      <c r="CP10" s="251">
        <v>0</v>
      </c>
      <c r="CQ10" s="251">
        <v>0</v>
      </c>
      <c r="CR10" s="251">
        <v>0</v>
      </c>
      <c r="CS10" s="251">
        <v>0</v>
      </c>
      <c r="CT10" s="251">
        <v>0</v>
      </c>
      <c r="CU10" s="251">
        <v>0</v>
      </c>
      <c r="CV10" s="251">
        <v>0</v>
      </c>
      <c r="CW10" s="251">
        <v>0</v>
      </c>
      <c r="CX10" s="251">
        <v>0</v>
      </c>
      <c r="CY10" s="251">
        <v>0</v>
      </c>
      <c r="CZ10" s="251">
        <v>0</v>
      </c>
      <c r="DA10" s="251"/>
      <c r="DB10" s="252">
        <v>0</v>
      </c>
      <c r="DC10" s="252">
        <v>0</v>
      </c>
      <c r="DD10" s="251">
        <v>0</v>
      </c>
      <c r="DE10" s="251">
        <v>0</v>
      </c>
      <c r="DF10" s="251">
        <v>0</v>
      </c>
      <c r="DG10" s="251">
        <v>0</v>
      </c>
      <c r="DH10" s="251">
        <v>0</v>
      </c>
      <c r="DI10" s="251">
        <v>0</v>
      </c>
      <c r="DJ10" s="251">
        <v>0</v>
      </c>
      <c r="DK10" s="251"/>
      <c r="DL10" s="251">
        <v>0</v>
      </c>
      <c r="DM10" s="251">
        <v>0</v>
      </c>
      <c r="DN10" s="251">
        <v>0</v>
      </c>
      <c r="DO10" s="251">
        <v>0</v>
      </c>
      <c r="DP10" s="57">
        <f t="shared" si="13"/>
        <v>4934</v>
      </c>
      <c r="DQ10" s="253">
        <f t="shared" si="5"/>
        <v>3966</v>
      </c>
      <c r="DR10" s="253">
        <f t="shared" si="6"/>
        <v>17</v>
      </c>
      <c r="DS10" s="253">
        <f t="shared" si="7"/>
        <v>2099</v>
      </c>
      <c r="DT10" s="73">
        <f t="shared" si="8"/>
        <v>1.9101123595505619E-3</v>
      </c>
      <c r="DU10" s="258">
        <f t="shared" si="9"/>
        <v>0.23584269662921348</v>
      </c>
      <c r="DV10" s="258">
        <f t="shared" si="10"/>
        <v>0</v>
      </c>
      <c r="DW10" s="74"/>
      <c r="DX10" s="63"/>
      <c r="DY10" s="63"/>
      <c r="DZ10" s="63"/>
      <c r="EA10" s="63"/>
      <c r="EB10" s="63"/>
      <c r="EC10" s="63"/>
      <c r="ED10" s="63"/>
      <c r="EE10" s="63"/>
      <c r="EF10" s="63"/>
      <c r="EG10"/>
      <c r="EH10" s="63"/>
      <c r="EI10" s="63"/>
      <c r="EJ10" s="63"/>
      <c r="EK10" s="63"/>
      <c r="EL10" s="63"/>
      <c r="EM10" s="63"/>
      <c r="EN10" s="63"/>
      <c r="EO10" s="63"/>
      <c r="EP10" s="63"/>
      <c r="EQ10" s="2"/>
      <c r="ER10" s="2"/>
      <c r="ES10" s="80"/>
      <c r="ET10" s="76"/>
      <c r="EU10" s="77"/>
      <c r="EV10" s="2"/>
      <c r="EW10" s="76"/>
      <c r="EX10" s="77"/>
      <c r="EY10" s="2"/>
      <c r="EZ10" s="2"/>
      <c r="FA10" s="76"/>
      <c r="FB10" s="76"/>
      <c r="FC10" s="78"/>
      <c r="FD10" s="2"/>
      <c r="FE10" s="76"/>
      <c r="FF10" s="77"/>
      <c r="FG10" s="2"/>
      <c r="FH10" s="2"/>
      <c r="FI10" s="76"/>
      <c r="FJ10" s="76"/>
      <c r="FK10" s="77"/>
      <c r="FL10" s="2"/>
      <c r="FM10" s="76"/>
      <c r="FN10" s="77"/>
      <c r="FO10" s="5"/>
      <c r="FP10" s="2"/>
      <c r="FQ10" s="76"/>
      <c r="FR10" s="79"/>
      <c r="FS10" s="5"/>
      <c r="FT10" s="63"/>
      <c r="FU10" s="63"/>
      <c r="FV10" s="63"/>
      <c r="FW10" s="63"/>
      <c r="FX10" s="63"/>
      <c r="FY10" s="63"/>
      <c r="FZ10" s="63"/>
      <c r="GA10" s="63"/>
      <c r="GB10" s="63"/>
      <c r="GC10"/>
    </row>
    <row r="11" spans="1:185" ht="12.9" customHeight="1" x14ac:dyDescent="0.25">
      <c r="A11" s="67" t="s">
        <v>65</v>
      </c>
      <c r="B11" s="249">
        <v>1983</v>
      </c>
      <c r="C11" s="68">
        <v>8684.6200000000008</v>
      </c>
      <c r="D11" s="254">
        <v>0</v>
      </c>
      <c r="E11" s="254">
        <v>0</v>
      </c>
      <c r="F11" s="254">
        <v>0</v>
      </c>
      <c r="G11" s="254">
        <v>0</v>
      </c>
      <c r="H11" s="254">
        <v>0</v>
      </c>
      <c r="I11" s="254">
        <v>20</v>
      </c>
      <c r="J11" s="254">
        <v>37</v>
      </c>
      <c r="K11" s="254">
        <v>0</v>
      </c>
      <c r="L11" s="254">
        <v>0</v>
      </c>
      <c r="M11" s="254">
        <v>4</v>
      </c>
      <c r="N11" s="254">
        <v>1</v>
      </c>
      <c r="O11" s="254">
        <v>0</v>
      </c>
      <c r="P11" s="254">
        <v>0</v>
      </c>
      <c r="Q11" s="254">
        <v>0</v>
      </c>
      <c r="R11" s="254">
        <v>0</v>
      </c>
      <c r="S11" s="254">
        <v>0</v>
      </c>
      <c r="T11" s="254">
        <v>0</v>
      </c>
      <c r="U11" s="254">
        <v>0</v>
      </c>
      <c r="V11" s="254">
        <v>0</v>
      </c>
      <c r="W11" s="254">
        <v>0</v>
      </c>
      <c r="X11" s="254">
        <v>9</v>
      </c>
      <c r="Y11" s="254">
        <v>0</v>
      </c>
      <c r="Z11" s="254">
        <v>1</v>
      </c>
      <c r="AA11" s="254">
        <v>0</v>
      </c>
      <c r="AB11" s="254"/>
      <c r="AC11" s="254">
        <v>5</v>
      </c>
      <c r="AD11" s="254">
        <v>0</v>
      </c>
      <c r="AE11" s="254">
        <v>0</v>
      </c>
      <c r="AF11" s="254">
        <v>0</v>
      </c>
      <c r="AG11" s="254">
        <v>2</v>
      </c>
      <c r="AH11" s="254">
        <v>0</v>
      </c>
      <c r="AI11" s="254">
        <v>1</v>
      </c>
      <c r="AJ11" s="254">
        <v>0</v>
      </c>
      <c r="AK11" s="254">
        <v>0</v>
      </c>
      <c r="AL11" s="254">
        <v>0</v>
      </c>
      <c r="AM11" s="254">
        <v>0</v>
      </c>
      <c r="AN11" s="254">
        <v>0</v>
      </c>
      <c r="AO11" s="254">
        <v>0</v>
      </c>
      <c r="AP11" s="254">
        <v>0</v>
      </c>
      <c r="AQ11" s="254"/>
      <c r="AR11" s="255">
        <v>0</v>
      </c>
      <c r="AS11" s="255">
        <v>0</v>
      </c>
      <c r="AT11" s="250">
        <v>0</v>
      </c>
      <c r="AU11" s="254">
        <v>0</v>
      </c>
      <c r="AV11" s="254">
        <v>0</v>
      </c>
      <c r="AW11" s="254">
        <v>0</v>
      </c>
      <c r="AX11" s="254">
        <v>0</v>
      </c>
      <c r="AY11" s="254">
        <v>0</v>
      </c>
      <c r="AZ11" s="254">
        <v>0</v>
      </c>
      <c r="BA11" s="254"/>
      <c r="BB11" s="254">
        <v>0</v>
      </c>
      <c r="BC11" s="254">
        <v>0</v>
      </c>
      <c r="BD11" s="254">
        <v>0</v>
      </c>
      <c r="BE11" s="254">
        <v>0</v>
      </c>
      <c r="BF11" s="70">
        <f t="shared" si="11"/>
        <v>80</v>
      </c>
      <c r="BG11" s="70">
        <f t="shared" si="0"/>
        <v>80</v>
      </c>
      <c r="BH11" s="250">
        <f t="shared" si="1"/>
        <v>24</v>
      </c>
      <c r="BI11" s="250">
        <f t="shared" si="2"/>
        <v>38</v>
      </c>
      <c r="BJ11" s="250">
        <f t="shared" si="3"/>
        <v>0</v>
      </c>
      <c r="BK11" s="250">
        <f t="shared" si="4"/>
        <v>18</v>
      </c>
      <c r="BL11" s="71">
        <f t="shared" si="12"/>
        <v>8.0884894573107505E-2</v>
      </c>
      <c r="BM11" s="72">
        <v>1983</v>
      </c>
      <c r="BN11" s="256">
        <v>0</v>
      </c>
      <c r="BO11" s="251">
        <v>0</v>
      </c>
      <c r="BP11" s="251">
        <v>0</v>
      </c>
      <c r="BQ11" s="251">
        <v>0</v>
      </c>
      <c r="BR11" s="251">
        <v>0</v>
      </c>
      <c r="BS11" s="251">
        <v>2346</v>
      </c>
      <c r="BT11" s="251">
        <v>4814</v>
      </c>
      <c r="BU11" s="251">
        <v>0</v>
      </c>
      <c r="BV11" s="251">
        <v>0</v>
      </c>
      <c r="BW11" s="251">
        <v>222</v>
      </c>
      <c r="BX11" s="251">
        <v>595</v>
      </c>
      <c r="BY11" s="251">
        <v>0</v>
      </c>
      <c r="BZ11" s="251">
        <v>0</v>
      </c>
      <c r="CA11" s="251">
        <v>0</v>
      </c>
      <c r="CB11" s="251">
        <v>0</v>
      </c>
      <c r="CC11" s="251">
        <v>0</v>
      </c>
      <c r="CD11" s="251">
        <v>0</v>
      </c>
      <c r="CE11" s="251">
        <v>0</v>
      </c>
      <c r="CF11" s="251">
        <v>0</v>
      </c>
      <c r="CG11" s="251">
        <v>0</v>
      </c>
      <c r="CH11" s="251">
        <v>513</v>
      </c>
      <c r="CI11" s="251">
        <v>0</v>
      </c>
      <c r="CJ11" s="251">
        <v>2</v>
      </c>
      <c r="CK11" s="251">
        <v>0</v>
      </c>
      <c r="CL11" s="251"/>
      <c r="CM11" s="251">
        <v>10</v>
      </c>
      <c r="CN11" s="251">
        <v>0</v>
      </c>
      <c r="CO11" s="251">
        <v>0</v>
      </c>
      <c r="CP11" s="251">
        <v>0</v>
      </c>
      <c r="CQ11" s="251">
        <v>175</v>
      </c>
      <c r="CR11" s="251">
        <v>0</v>
      </c>
      <c r="CS11" s="251">
        <v>2</v>
      </c>
      <c r="CT11" s="251">
        <v>0</v>
      </c>
      <c r="CU11" s="251">
        <v>0</v>
      </c>
      <c r="CV11" s="251">
        <v>0</v>
      </c>
      <c r="CW11" s="251">
        <v>0</v>
      </c>
      <c r="CX11" s="251">
        <v>0</v>
      </c>
      <c r="CY11" s="251">
        <v>0</v>
      </c>
      <c r="CZ11" s="251">
        <v>0</v>
      </c>
      <c r="DA11" s="251"/>
      <c r="DB11" s="252">
        <v>0</v>
      </c>
      <c r="DC11" s="252">
        <v>0</v>
      </c>
      <c r="DD11" s="251">
        <v>0</v>
      </c>
      <c r="DE11" s="251">
        <v>0</v>
      </c>
      <c r="DF11" s="251">
        <v>0</v>
      </c>
      <c r="DG11" s="251">
        <v>0</v>
      </c>
      <c r="DH11" s="251">
        <v>0</v>
      </c>
      <c r="DI11" s="251">
        <v>0</v>
      </c>
      <c r="DJ11" s="251">
        <v>0</v>
      </c>
      <c r="DK11" s="251"/>
      <c r="DL11" s="251">
        <v>0</v>
      </c>
      <c r="DM11" s="251">
        <v>0</v>
      </c>
      <c r="DN11" s="251">
        <v>0</v>
      </c>
      <c r="DO11" s="251">
        <v>0</v>
      </c>
      <c r="DP11" s="57">
        <f t="shared" si="13"/>
        <v>2568</v>
      </c>
      <c r="DQ11" s="253">
        <f t="shared" si="5"/>
        <v>5409</v>
      </c>
      <c r="DR11" s="253">
        <f t="shared" si="6"/>
        <v>0</v>
      </c>
      <c r="DS11" s="253">
        <f t="shared" si="7"/>
        <v>702</v>
      </c>
      <c r="DT11" s="73">
        <f t="shared" si="8"/>
        <v>0</v>
      </c>
      <c r="DU11" s="258">
        <f t="shared" si="9"/>
        <v>8.8003008649868375E-2</v>
      </c>
      <c r="DV11" s="258">
        <f t="shared" si="10"/>
        <v>0.12305295950155763</v>
      </c>
      <c r="DW11" s="74"/>
      <c r="DX11" s="63"/>
      <c r="DY11" s="63"/>
      <c r="DZ11" s="63"/>
      <c r="EA11" s="63"/>
      <c r="EB11" s="63"/>
      <c r="EC11" s="63"/>
      <c r="ED11" s="63"/>
      <c r="EE11" s="63"/>
      <c r="EF11" s="63"/>
      <c r="EG11"/>
      <c r="EH11" s="63"/>
      <c r="EI11" s="63"/>
      <c r="EJ11" s="63"/>
      <c r="EK11" s="63"/>
      <c r="EL11" s="63"/>
      <c r="EM11" s="63"/>
      <c r="EN11" s="63"/>
      <c r="EO11" s="63"/>
      <c r="EP11" s="63"/>
      <c r="EQ11" s="2"/>
      <c r="ER11" s="2"/>
      <c r="ES11" s="80"/>
      <c r="ET11" s="76"/>
      <c r="EU11" s="77"/>
      <c r="EV11" s="2"/>
      <c r="EW11" s="76"/>
      <c r="EX11" s="77"/>
      <c r="EY11" s="2"/>
      <c r="EZ11" s="2"/>
      <c r="FA11" s="76"/>
      <c r="FB11" s="76"/>
      <c r="FC11" s="78"/>
      <c r="FD11" s="2"/>
      <c r="FE11" s="76"/>
      <c r="FF11" s="77"/>
      <c r="FG11" s="2"/>
      <c r="FH11" s="2"/>
      <c r="FI11" s="76"/>
      <c r="FJ11" s="76"/>
      <c r="FK11" s="77"/>
      <c r="FL11" s="2"/>
      <c r="FM11" s="76"/>
      <c r="FN11" s="77"/>
      <c r="FO11" s="5"/>
      <c r="FP11" s="2"/>
      <c r="FQ11" s="76"/>
      <c r="FR11" s="79"/>
      <c r="FS11" s="5"/>
      <c r="FT11" s="63"/>
      <c r="FU11" s="63"/>
      <c r="FV11" s="63"/>
      <c r="FW11" s="63"/>
      <c r="FX11" s="63"/>
      <c r="FY11" s="63"/>
      <c r="FZ11" s="63"/>
      <c r="GA11" s="63"/>
      <c r="GB11" s="63"/>
      <c r="GC11"/>
    </row>
    <row r="12" spans="1:185" ht="12.9" customHeight="1" x14ac:dyDescent="0.25">
      <c r="A12" s="67" t="s">
        <v>66</v>
      </c>
      <c r="B12" s="249">
        <v>1984</v>
      </c>
      <c r="C12" s="68">
        <v>9339.58</v>
      </c>
      <c r="D12" s="254">
        <v>0</v>
      </c>
      <c r="E12" s="254">
        <v>0</v>
      </c>
      <c r="F12" s="254">
        <v>0</v>
      </c>
      <c r="G12" s="254">
        <v>0</v>
      </c>
      <c r="H12" s="254">
        <v>0</v>
      </c>
      <c r="I12" s="254">
        <v>0</v>
      </c>
      <c r="J12" s="254">
        <v>0</v>
      </c>
      <c r="K12" s="254">
        <v>0</v>
      </c>
      <c r="L12" s="254">
        <v>0</v>
      </c>
      <c r="M12" s="254">
        <v>0</v>
      </c>
      <c r="N12" s="254">
        <v>0</v>
      </c>
      <c r="O12" s="254">
        <v>0</v>
      </c>
      <c r="P12" s="254">
        <v>0</v>
      </c>
      <c r="Q12" s="254">
        <v>0</v>
      </c>
      <c r="R12" s="254">
        <v>0</v>
      </c>
      <c r="S12" s="254">
        <v>0</v>
      </c>
      <c r="T12" s="254">
        <v>0</v>
      </c>
      <c r="U12" s="254">
        <v>0</v>
      </c>
      <c r="V12" s="254">
        <v>0</v>
      </c>
      <c r="W12" s="254">
        <v>0</v>
      </c>
      <c r="X12" s="254">
        <v>0</v>
      </c>
      <c r="Y12" s="254">
        <v>0</v>
      </c>
      <c r="Z12" s="254">
        <v>0</v>
      </c>
      <c r="AA12" s="254">
        <v>0</v>
      </c>
      <c r="AB12" s="254"/>
      <c r="AC12" s="254">
        <v>0</v>
      </c>
      <c r="AD12" s="254">
        <v>0</v>
      </c>
      <c r="AE12" s="254">
        <v>0</v>
      </c>
      <c r="AF12" s="254">
        <v>0</v>
      </c>
      <c r="AG12" s="254">
        <v>0</v>
      </c>
      <c r="AH12" s="254">
        <v>0</v>
      </c>
      <c r="AI12" s="254">
        <v>0</v>
      </c>
      <c r="AJ12" s="254">
        <v>0</v>
      </c>
      <c r="AK12" s="254">
        <v>0</v>
      </c>
      <c r="AL12" s="254">
        <v>0</v>
      </c>
      <c r="AM12" s="254">
        <v>0</v>
      </c>
      <c r="AN12" s="254">
        <v>0</v>
      </c>
      <c r="AO12" s="254">
        <v>0</v>
      </c>
      <c r="AP12" s="254">
        <v>0</v>
      </c>
      <c r="AQ12" s="254"/>
      <c r="AR12" s="255">
        <v>0</v>
      </c>
      <c r="AS12" s="255">
        <v>0</v>
      </c>
      <c r="AT12" s="250">
        <v>0</v>
      </c>
      <c r="AU12" s="254">
        <v>0</v>
      </c>
      <c r="AV12" s="254">
        <v>0</v>
      </c>
      <c r="AW12" s="254">
        <v>0</v>
      </c>
      <c r="AX12" s="254">
        <v>0</v>
      </c>
      <c r="AY12" s="254">
        <v>0</v>
      </c>
      <c r="AZ12" s="254">
        <v>0</v>
      </c>
      <c r="BA12" s="254"/>
      <c r="BB12" s="254">
        <v>0</v>
      </c>
      <c r="BC12" s="254">
        <v>0</v>
      </c>
      <c r="BD12" s="254">
        <v>0</v>
      </c>
      <c r="BE12" s="254">
        <v>0</v>
      </c>
      <c r="BF12" s="70">
        <f t="shared" si="11"/>
        <v>0</v>
      </c>
      <c r="BG12" s="70">
        <f t="shared" si="0"/>
        <v>0</v>
      </c>
      <c r="BH12" s="250">
        <f t="shared" si="1"/>
        <v>0</v>
      </c>
      <c r="BI12" s="250">
        <f t="shared" si="2"/>
        <v>0</v>
      </c>
      <c r="BJ12" s="250">
        <f t="shared" si="3"/>
        <v>0</v>
      </c>
      <c r="BK12" s="250">
        <f t="shared" si="4"/>
        <v>0</v>
      </c>
      <c r="BL12" s="71">
        <f t="shared" si="12"/>
        <v>7.8175198115228106E-2</v>
      </c>
      <c r="BM12" s="72">
        <v>1984</v>
      </c>
      <c r="BN12" s="256">
        <v>0</v>
      </c>
      <c r="BO12" s="251">
        <v>170</v>
      </c>
      <c r="BP12" s="251">
        <v>0</v>
      </c>
      <c r="BQ12" s="251">
        <v>0</v>
      </c>
      <c r="BR12" s="251">
        <v>158</v>
      </c>
      <c r="BS12" s="251">
        <v>6465</v>
      </c>
      <c r="BT12" s="251">
        <v>994</v>
      </c>
      <c r="BU12" s="251">
        <v>79</v>
      </c>
      <c r="BV12" s="251">
        <v>79</v>
      </c>
      <c r="BW12" s="251">
        <v>578</v>
      </c>
      <c r="BX12" s="251">
        <v>85</v>
      </c>
      <c r="BY12" s="251">
        <v>0</v>
      </c>
      <c r="BZ12" s="251">
        <v>0</v>
      </c>
      <c r="CA12" s="251">
        <v>0</v>
      </c>
      <c r="CB12" s="251">
        <v>0</v>
      </c>
      <c r="CC12" s="251">
        <v>0</v>
      </c>
      <c r="CD12" s="251">
        <v>0</v>
      </c>
      <c r="CE12" s="251">
        <v>0</v>
      </c>
      <c r="CF12" s="251">
        <v>0</v>
      </c>
      <c r="CG12" s="251">
        <v>0</v>
      </c>
      <c r="CH12" s="251">
        <v>248</v>
      </c>
      <c r="CI12" s="251">
        <v>0</v>
      </c>
      <c r="CJ12" s="251">
        <v>159</v>
      </c>
      <c r="CK12" s="251">
        <v>159</v>
      </c>
      <c r="CL12" s="251"/>
      <c r="CM12" s="251">
        <v>164</v>
      </c>
      <c r="CN12" s="251">
        <v>0</v>
      </c>
      <c r="CO12" s="251">
        <v>0</v>
      </c>
      <c r="CP12" s="251">
        <v>0</v>
      </c>
      <c r="CQ12" s="251">
        <v>0</v>
      </c>
      <c r="CR12" s="251">
        <v>0</v>
      </c>
      <c r="CS12" s="251">
        <v>0</v>
      </c>
      <c r="CT12" s="251">
        <v>0</v>
      </c>
      <c r="CU12" s="251">
        <v>0</v>
      </c>
      <c r="CV12" s="251">
        <v>0</v>
      </c>
      <c r="CW12" s="251">
        <v>0</v>
      </c>
      <c r="CX12" s="251">
        <v>0</v>
      </c>
      <c r="CY12" s="251">
        <v>0</v>
      </c>
      <c r="CZ12" s="251">
        <v>0</v>
      </c>
      <c r="DA12" s="251"/>
      <c r="DB12" s="252">
        <v>0</v>
      </c>
      <c r="DC12" s="252">
        <v>0</v>
      </c>
      <c r="DD12" s="251">
        <v>0</v>
      </c>
      <c r="DE12" s="251">
        <v>0</v>
      </c>
      <c r="DF12" s="251">
        <v>0</v>
      </c>
      <c r="DG12" s="251">
        <v>0</v>
      </c>
      <c r="DH12" s="251">
        <v>0</v>
      </c>
      <c r="DI12" s="251">
        <v>0</v>
      </c>
      <c r="DJ12" s="251">
        <v>0</v>
      </c>
      <c r="DK12" s="251"/>
      <c r="DL12" s="251">
        <v>0</v>
      </c>
      <c r="DM12" s="251">
        <v>0</v>
      </c>
      <c r="DN12" s="251">
        <v>0</v>
      </c>
      <c r="DO12" s="251">
        <v>0</v>
      </c>
      <c r="DP12" s="57">
        <f t="shared" si="13"/>
        <v>7213</v>
      </c>
      <c r="DQ12" s="253">
        <f t="shared" si="5"/>
        <v>1079</v>
      </c>
      <c r="DR12" s="253">
        <f t="shared" si="6"/>
        <v>316</v>
      </c>
      <c r="DS12" s="253">
        <f t="shared" si="7"/>
        <v>730</v>
      </c>
      <c r="DT12" s="73">
        <f t="shared" si="8"/>
        <v>3.8109020742884706E-2</v>
      </c>
      <c r="DU12" s="258">
        <f t="shared" si="9"/>
        <v>8.8036661842739991E-2</v>
      </c>
      <c r="DV12" s="258">
        <f t="shared" si="10"/>
        <v>0</v>
      </c>
      <c r="DW12" s="74"/>
      <c r="DX12" s="63"/>
      <c r="DY12" s="63"/>
      <c r="DZ12" s="63"/>
      <c r="EA12" s="63"/>
      <c r="EB12" s="63"/>
      <c r="EC12" s="63"/>
      <c r="ED12" s="63"/>
      <c r="EE12" s="63"/>
      <c r="EF12" s="63"/>
      <c r="EG12"/>
      <c r="EH12" s="63"/>
      <c r="EI12" s="63"/>
      <c r="EJ12" s="63"/>
      <c r="EK12" s="63"/>
      <c r="EL12" s="63"/>
      <c r="EM12" s="63"/>
      <c r="EN12" s="63"/>
      <c r="EO12" s="63"/>
      <c r="EP12" s="63"/>
      <c r="EQ12" s="2"/>
      <c r="ER12" s="2"/>
      <c r="ES12" s="80"/>
      <c r="ET12" s="76"/>
      <c r="EU12" s="77"/>
      <c r="EV12" s="2"/>
      <c r="EW12" s="76"/>
      <c r="EX12" s="77"/>
      <c r="EY12" s="2"/>
      <c r="EZ12" s="2"/>
      <c r="FA12" s="76"/>
      <c r="FB12" s="76"/>
      <c r="FC12" s="78"/>
      <c r="FD12" s="2"/>
      <c r="FE12" s="76"/>
      <c r="FF12" s="77"/>
      <c r="FG12" s="2"/>
      <c r="FH12" s="2"/>
      <c r="FI12" s="76"/>
      <c r="FJ12" s="76"/>
      <c r="FK12" s="77"/>
      <c r="FL12" s="2"/>
      <c r="FM12" s="76"/>
      <c r="FN12" s="77"/>
      <c r="FO12" s="5"/>
      <c r="FP12" s="2"/>
      <c r="FQ12" s="76"/>
      <c r="FR12" s="79"/>
      <c r="FS12" s="5"/>
      <c r="FT12" s="63"/>
      <c r="FU12" s="63"/>
      <c r="FV12" s="63"/>
      <c r="FW12" s="63"/>
      <c r="FX12" s="63"/>
      <c r="FY12" s="63"/>
      <c r="FZ12" s="63"/>
      <c r="GA12" s="63"/>
      <c r="GB12" s="63"/>
      <c r="GC12"/>
    </row>
    <row r="13" spans="1:185" ht="12.9" customHeight="1" x14ac:dyDescent="0.25">
      <c r="A13" s="67" t="s">
        <v>67</v>
      </c>
      <c r="B13" s="249">
        <v>1985</v>
      </c>
      <c r="C13" s="68">
        <v>10459.58</v>
      </c>
      <c r="D13" s="254">
        <v>0</v>
      </c>
      <c r="E13" s="254">
        <v>0</v>
      </c>
      <c r="F13" s="254">
        <v>1</v>
      </c>
      <c r="G13" s="254">
        <v>0</v>
      </c>
      <c r="H13" s="254">
        <v>0</v>
      </c>
      <c r="I13" s="254">
        <v>10</v>
      </c>
      <c r="J13" s="254">
        <v>4</v>
      </c>
      <c r="K13" s="254">
        <v>0</v>
      </c>
      <c r="L13" s="254">
        <v>0</v>
      </c>
      <c r="M13" s="254">
        <v>0</v>
      </c>
      <c r="N13" s="254">
        <v>1</v>
      </c>
      <c r="O13" s="254">
        <v>0</v>
      </c>
      <c r="P13" s="254">
        <v>0</v>
      </c>
      <c r="Q13" s="254">
        <v>0</v>
      </c>
      <c r="R13" s="254">
        <v>0</v>
      </c>
      <c r="S13" s="254">
        <v>0</v>
      </c>
      <c r="T13" s="254">
        <v>0</v>
      </c>
      <c r="U13" s="254">
        <v>0</v>
      </c>
      <c r="V13" s="254">
        <v>0</v>
      </c>
      <c r="W13" s="254">
        <v>0</v>
      </c>
      <c r="X13" s="254">
        <v>1</v>
      </c>
      <c r="Y13" s="254">
        <v>0</v>
      </c>
      <c r="Z13" s="254">
        <v>0</v>
      </c>
      <c r="AA13" s="254">
        <v>0</v>
      </c>
      <c r="AB13" s="254"/>
      <c r="AC13" s="254">
        <v>0</v>
      </c>
      <c r="AD13" s="254">
        <v>0</v>
      </c>
      <c r="AE13" s="254">
        <v>0</v>
      </c>
      <c r="AF13" s="254">
        <v>0</v>
      </c>
      <c r="AG13" s="254">
        <v>0</v>
      </c>
      <c r="AH13" s="254">
        <v>0</v>
      </c>
      <c r="AI13" s="254">
        <v>0</v>
      </c>
      <c r="AJ13" s="254">
        <v>0</v>
      </c>
      <c r="AK13" s="254">
        <v>0</v>
      </c>
      <c r="AL13" s="254">
        <v>0</v>
      </c>
      <c r="AM13" s="254">
        <v>0</v>
      </c>
      <c r="AN13" s="254">
        <v>0</v>
      </c>
      <c r="AO13" s="254">
        <v>0</v>
      </c>
      <c r="AP13" s="254">
        <v>0</v>
      </c>
      <c r="AQ13" s="254"/>
      <c r="AR13" s="255">
        <v>0</v>
      </c>
      <c r="AS13" s="255">
        <v>0</v>
      </c>
      <c r="AT13" s="250">
        <v>0</v>
      </c>
      <c r="AU13" s="254">
        <v>0</v>
      </c>
      <c r="AV13" s="254">
        <v>0</v>
      </c>
      <c r="AW13" s="254">
        <v>0</v>
      </c>
      <c r="AX13" s="254">
        <v>0</v>
      </c>
      <c r="AY13" s="254">
        <v>0</v>
      </c>
      <c r="AZ13" s="254">
        <v>0</v>
      </c>
      <c r="BA13" s="254"/>
      <c r="BB13" s="254">
        <v>0</v>
      </c>
      <c r="BC13" s="254">
        <v>0</v>
      </c>
      <c r="BD13" s="254">
        <v>0</v>
      </c>
      <c r="BE13" s="254">
        <v>0</v>
      </c>
      <c r="BF13" s="81">
        <f t="shared" si="11"/>
        <v>17</v>
      </c>
      <c r="BG13" s="81">
        <f t="shared" si="0"/>
        <v>17</v>
      </c>
      <c r="BH13" s="250">
        <f t="shared" si="1"/>
        <v>10</v>
      </c>
      <c r="BI13" s="250">
        <f t="shared" si="2"/>
        <v>6</v>
      </c>
      <c r="BJ13" s="250">
        <f t="shared" si="3"/>
        <v>0</v>
      </c>
      <c r="BK13" s="250">
        <f t="shared" si="4"/>
        <v>1</v>
      </c>
      <c r="BL13" s="71">
        <f t="shared" si="12"/>
        <v>7.4494085443347346E-2</v>
      </c>
      <c r="BM13" s="82">
        <v>1985</v>
      </c>
      <c r="BN13" s="256">
        <v>0</v>
      </c>
      <c r="BO13" s="251">
        <v>0</v>
      </c>
      <c r="BP13" s="251">
        <v>7</v>
      </c>
      <c r="BQ13" s="251">
        <v>0</v>
      </c>
      <c r="BR13" s="251">
        <v>0</v>
      </c>
      <c r="BS13" s="251">
        <v>6131</v>
      </c>
      <c r="BT13" s="251">
        <v>2367</v>
      </c>
      <c r="BU13" s="251">
        <v>0</v>
      </c>
      <c r="BV13" s="251">
        <v>0</v>
      </c>
      <c r="BW13" s="251">
        <v>893</v>
      </c>
      <c r="BX13" s="251">
        <v>69</v>
      </c>
      <c r="BY13" s="251">
        <v>0</v>
      </c>
      <c r="BZ13" s="251">
        <v>0</v>
      </c>
      <c r="CA13" s="251">
        <v>0</v>
      </c>
      <c r="CB13" s="251">
        <v>0</v>
      </c>
      <c r="CC13" s="251">
        <v>0</v>
      </c>
      <c r="CD13" s="251">
        <v>0</v>
      </c>
      <c r="CE13" s="251">
        <v>0</v>
      </c>
      <c r="CF13" s="251">
        <v>0</v>
      </c>
      <c r="CG13" s="251">
        <v>0</v>
      </c>
      <c r="CH13" s="251">
        <v>510</v>
      </c>
      <c r="CI13" s="251">
        <v>0</v>
      </c>
      <c r="CJ13" s="251">
        <v>0</v>
      </c>
      <c r="CK13" s="251">
        <v>48</v>
      </c>
      <c r="CL13" s="251"/>
      <c r="CM13" s="251">
        <v>156</v>
      </c>
      <c r="CN13" s="251">
        <v>0</v>
      </c>
      <c r="CO13" s="251">
        <v>0</v>
      </c>
      <c r="CP13" s="251">
        <v>0</v>
      </c>
      <c r="CQ13" s="251">
        <v>48</v>
      </c>
      <c r="CR13" s="251">
        <v>0</v>
      </c>
      <c r="CS13" s="251">
        <v>0</v>
      </c>
      <c r="CT13" s="251">
        <v>0</v>
      </c>
      <c r="CU13" s="251">
        <v>0</v>
      </c>
      <c r="CV13" s="251">
        <v>0</v>
      </c>
      <c r="CW13" s="251">
        <v>0</v>
      </c>
      <c r="CX13" s="251">
        <v>0</v>
      </c>
      <c r="CY13" s="251">
        <v>0</v>
      </c>
      <c r="CZ13" s="251">
        <v>0</v>
      </c>
      <c r="DA13" s="251"/>
      <c r="DB13" s="252">
        <v>0</v>
      </c>
      <c r="DC13" s="252">
        <v>0</v>
      </c>
      <c r="DD13" s="251">
        <v>0</v>
      </c>
      <c r="DE13" s="251">
        <v>0</v>
      </c>
      <c r="DF13" s="251">
        <v>0</v>
      </c>
      <c r="DG13" s="251">
        <v>0</v>
      </c>
      <c r="DH13" s="251">
        <v>0</v>
      </c>
      <c r="DI13" s="251">
        <v>0</v>
      </c>
      <c r="DJ13" s="251">
        <v>0</v>
      </c>
      <c r="DK13" s="251"/>
      <c r="DL13" s="251">
        <v>0</v>
      </c>
      <c r="DM13" s="251">
        <v>0</v>
      </c>
      <c r="DN13" s="251">
        <v>0</v>
      </c>
      <c r="DO13" s="251">
        <v>0</v>
      </c>
      <c r="DP13" s="57">
        <f t="shared" si="13"/>
        <v>7024</v>
      </c>
      <c r="DQ13" s="253">
        <f t="shared" si="5"/>
        <v>2443</v>
      </c>
      <c r="DR13" s="253">
        <f t="shared" si="6"/>
        <v>0</v>
      </c>
      <c r="DS13" s="253">
        <f t="shared" si="7"/>
        <v>762</v>
      </c>
      <c r="DT13" s="73">
        <f t="shared" si="8"/>
        <v>0</v>
      </c>
      <c r="DU13" s="258">
        <f t="shared" si="9"/>
        <v>8.0490123587197634E-2</v>
      </c>
      <c r="DV13" s="258">
        <f t="shared" si="10"/>
        <v>4.6122292050585212E-2</v>
      </c>
      <c r="DW13" s="74"/>
      <c r="DX13" s="63"/>
      <c r="DY13" s="63"/>
      <c r="DZ13" s="63"/>
      <c r="EA13" s="63"/>
      <c r="EB13" s="63"/>
      <c r="EC13" s="63"/>
      <c r="ED13" s="63"/>
      <c r="EE13" s="63"/>
      <c r="EF13" s="63"/>
      <c r="EG13"/>
      <c r="EH13" s="63"/>
      <c r="EI13" s="63"/>
      <c r="EJ13" s="63"/>
      <c r="EK13" s="63"/>
      <c r="EL13" s="63"/>
      <c r="EM13" s="63"/>
      <c r="EN13" s="63"/>
      <c r="EO13" s="63"/>
      <c r="EP13" s="63"/>
      <c r="EQ13" s="83"/>
      <c r="ER13" s="2"/>
      <c r="ES13" s="80"/>
      <c r="ET13" s="76"/>
      <c r="EU13" s="77"/>
      <c r="EV13" s="2"/>
      <c r="EW13" s="76"/>
      <c r="EX13" s="77"/>
      <c r="EY13" s="2"/>
      <c r="EZ13" s="2"/>
      <c r="FA13" s="76"/>
      <c r="FB13" s="76"/>
      <c r="FC13" s="78"/>
      <c r="FD13" s="2"/>
      <c r="FE13" s="76"/>
      <c r="FF13" s="77"/>
      <c r="FG13" s="2"/>
      <c r="FH13" s="2"/>
      <c r="FI13" s="76"/>
      <c r="FJ13" s="76"/>
      <c r="FK13" s="77"/>
      <c r="FL13" s="2"/>
      <c r="FM13" s="76"/>
      <c r="FN13" s="77"/>
      <c r="FO13" s="5"/>
      <c r="FP13" s="2"/>
      <c r="FQ13" s="76"/>
      <c r="FR13" s="79"/>
      <c r="FS13" s="5"/>
      <c r="FT13" s="63"/>
      <c r="FU13" s="63"/>
      <c r="FV13" s="63"/>
      <c r="FW13" s="63"/>
      <c r="FX13" s="63"/>
      <c r="FY13" s="63"/>
      <c r="FZ13" s="63"/>
      <c r="GA13" s="63"/>
      <c r="GB13" s="63"/>
      <c r="GC13"/>
    </row>
    <row r="14" spans="1:185" ht="12.9" customHeight="1" x14ac:dyDescent="0.25">
      <c r="A14" s="84" t="s">
        <v>68</v>
      </c>
      <c r="B14" s="259">
        <v>1986</v>
      </c>
      <c r="C14" s="85">
        <v>13606.445133259043</v>
      </c>
      <c r="D14" s="260"/>
      <c r="E14" s="259"/>
      <c r="F14" s="259"/>
      <c r="G14" s="259"/>
      <c r="H14" s="259"/>
      <c r="I14" s="259">
        <v>14</v>
      </c>
      <c r="J14" s="259">
        <v>14</v>
      </c>
      <c r="K14" s="259">
        <v>1</v>
      </c>
      <c r="L14" s="259"/>
      <c r="M14" s="259">
        <v>4</v>
      </c>
      <c r="N14" s="259">
        <v>2</v>
      </c>
      <c r="O14" s="259"/>
      <c r="P14" s="259"/>
      <c r="Q14" s="259"/>
      <c r="R14" s="259"/>
      <c r="S14" s="259"/>
      <c r="T14" s="259"/>
      <c r="U14" s="259"/>
      <c r="V14" s="259"/>
      <c r="W14" s="259"/>
      <c r="X14" s="259">
        <v>3</v>
      </c>
      <c r="Y14" s="259"/>
      <c r="Z14" s="259"/>
      <c r="AA14" s="259"/>
      <c r="AB14" s="259"/>
      <c r="AC14" s="259"/>
      <c r="AD14" s="259"/>
      <c r="AE14" s="259"/>
      <c r="AF14" s="259"/>
      <c r="AG14" s="259"/>
      <c r="AH14" s="259"/>
      <c r="AI14" s="259"/>
      <c r="AJ14" s="259"/>
      <c r="AK14" s="259"/>
      <c r="AL14" s="259"/>
      <c r="AM14" s="259"/>
      <c r="AN14" s="259"/>
      <c r="AO14" s="259"/>
      <c r="AP14" s="259"/>
      <c r="AQ14" s="259"/>
      <c r="AR14" s="252"/>
      <c r="AS14" s="252">
        <v>34</v>
      </c>
      <c r="AT14" s="259"/>
      <c r="AU14" s="259">
        <v>1</v>
      </c>
      <c r="AV14" s="259">
        <v>2</v>
      </c>
      <c r="AW14" s="259"/>
      <c r="AX14" s="259">
        <v>1</v>
      </c>
      <c r="AY14" s="259"/>
      <c r="AZ14" s="259"/>
      <c r="BA14" s="259"/>
      <c r="BB14" s="259"/>
      <c r="BC14" s="259"/>
      <c r="BD14" s="259"/>
      <c r="BE14" s="259"/>
      <c r="BF14" s="86">
        <f t="shared" si="11"/>
        <v>38</v>
      </c>
      <c r="BG14" s="86">
        <f t="shared" si="0"/>
        <v>42</v>
      </c>
      <c r="BH14" s="261">
        <f t="shared" si="1"/>
        <v>19</v>
      </c>
      <c r="BI14" s="261">
        <f t="shared" si="2"/>
        <v>18</v>
      </c>
      <c r="BJ14" s="261">
        <f t="shared" si="3"/>
        <v>1</v>
      </c>
      <c r="BK14" s="261">
        <f t="shared" si="4"/>
        <v>4</v>
      </c>
      <c r="BL14" s="87">
        <f t="shared" ref="BL14:BL49" si="14">BK14/BG14</f>
        <v>9.5238095238095233E-2</v>
      </c>
      <c r="BM14" s="88">
        <v>1986</v>
      </c>
      <c r="BN14" s="262">
        <f t="shared" ref="BN14:BN23" si="15">(D14/$BG14)*$C14</f>
        <v>0</v>
      </c>
      <c r="BO14" s="263">
        <f t="shared" ref="BO14:BO23" si="16">(E14/$BG14)*$C14</f>
        <v>0</v>
      </c>
      <c r="BP14" s="263">
        <f t="shared" ref="BP14:BP23" si="17">(F14/$BG14)*$C14</f>
        <v>0</v>
      </c>
      <c r="BQ14" s="263">
        <f t="shared" ref="BQ14:BQ23" si="18">(G14/$BG14)*$C14</f>
        <v>0</v>
      </c>
      <c r="BR14" s="263">
        <f t="shared" ref="BR14:BR23" si="19">(H14/$BG14)*$C14</f>
        <v>0</v>
      </c>
      <c r="BS14" s="263">
        <f t="shared" ref="BS14:BS23" si="20">(I14/$BG14)*$C14</f>
        <v>4535.4817110863478</v>
      </c>
      <c r="BT14" s="263">
        <f t="shared" ref="BT14:BT23" si="21">(J14/$BG14)*$C14</f>
        <v>4535.4817110863478</v>
      </c>
      <c r="BU14" s="263">
        <f t="shared" ref="BU14:BU23" si="22">(K14/$BG14)*$C14</f>
        <v>323.96297936331052</v>
      </c>
      <c r="BV14" s="263">
        <f t="shared" ref="BV14:BV23" si="23">(L14/$BG14)*$C14</f>
        <v>0</v>
      </c>
      <c r="BW14" s="263">
        <f t="shared" ref="BW14:BW23" si="24">(M14/$BG14)*$C14</f>
        <v>1295.8519174532421</v>
      </c>
      <c r="BX14" s="263">
        <f t="shared" ref="BX14:BX23" si="25">(N14/$BG14)*$C14</f>
        <v>647.92595872662105</v>
      </c>
      <c r="BY14" s="263">
        <f t="shared" ref="BY14:BY23" si="26">(O14/$BG14)*$C14</f>
        <v>0</v>
      </c>
      <c r="BZ14" s="263">
        <f t="shared" ref="BZ14:BZ23" si="27">(P14/$BG14)*$C14</f>
        <v>0</v>
      </c>
      <c r="CA14" s="263">
        <f t="shared" ref="CA14:CA23" si="28">(Q14/$BG14)*$C14</f>
        <v>0</v>
      </c>
      <c r="CB14" s="263">
        <f t="shared" ref="CB14:CB23" si="29">(R14/$BG14)*$C14</f>
        <v>0</v>
      </c>
      <c r="CC14" s="263">
        <f t="shared" ref="CC14:CC23" si="30">(S14/$BG14)*$C14</f>
        <v>0</v>
      </c>
      <c r="CD14" s="263">
        <f t="shared" ref="CD14:CD23" si="31">(T14/$BG14)*$C14</f>
        <v>0</v>
      </c>
      <c r="CE14" s="263">
        <f t="shared" ref="CE14:CE23" si="32">(U14/$BG14)*$C14</f>
        <v>0</v>
      </c>
      <c r="CF14" s="263">
        <f t="shared" ref="CF14:CF23" si="33">(V14/$BG14)*$C14</f>
        <v>0</v>
      </c>
      <c r="CG14" s="263">
        <f t="shared" ref="CG14:CG23" si="34">(W14/$BG14)*$C14</f>
        <v>0</v>
      </c>
      <c r="CH14" s="263">
        <f t="shared" ref="CH14:CH23" si="35">(X14/$BG14)*$C14</f>
        <v>971.88893808993157</v>
      </c>
      <c r="CI14" s="263">
        <f t="shared" ref="CI14:CI23" si="36">(Y14/$BG14)*$C14</f>
        <v>0</v>
      </c>
      <c r="CJ14" s="263">
        <f t="shared" ref="CJ14:CJ23" si="37">(Z14/$BG14)*$C14</f>
        <v>0</v>
      </c>
      <c r="CK14" s="263">
        <f t="shared" ref="CK14:CK23" si="38">(AA14/$BG14)*$C14</f>
        <v>0</v>
      </c>
      <c r="CL14" s="263">
        <f t="shared" ref="CL14:CL23" si="39">(AB14/$BG14)*$C14</f>
        <v>0</v>
      </c>
      <c r="CM14" s="263">
        <f t="shared" ref="CM14:CM23" si="40">(AC14/$BG14)*$C14</f>
        <v>0</v>
      </c>
      <c r="CN14" s="263">
        <f t="shared" ref="CN14:CN23" si="41">(AD14/$BG14)*$C14</f>
        <v>0</v>
      </c>
      <c r="CO14" s="263">
        <f t="shared" ref="CO14:CO23" si="42">(AE14/$BG14)*$C14</f>
        <v>0</v>
      </c>
      <c r="CP14" s="263">
        <f t="shared" ref="CP14:CP23" si="43">(AF14/$BG14)*$C14</f>
        <v>0</v>
      </c>
      <c r="CQ14" s="263">
        <f t="shared" ref="CQ14:CQ23" si="44">(AG14/$BG14)*$C14</f>
        <v>0</v>
      </c>
      <c r="CR14" s="263">
        <f t="shared" ref="CR14:CR23" si="45">(AH14/$BG14)*$C14</f>
        <v>0</v>
      </c>
      <c r="CS14" s="263">
        <f t="shared" ref="CS14:CS23" si="46">(AI14/$BG14)*$C14</f>
        <v>0</v>
      </c>
      <c r="CT14" s="263">
        <f t="shared" ref="CT14:CT23" si="47">(AJ14/$BG14)*$C14</f>
        <v>0</v>
      </c>
      <c r="CU14" s="263">
        <f t="shared" ref="CU14:CU23" si="48">(AK14/$BG14)*$C14</f>
        <v>0</v>
      </c>
      <c r="CV14" s="263">
        <f t="shared" ref="CV14:CV23" si="49">(AL14/$BG14)*$C14</f>
        <v>0</v>
      </c>
      <c r="CW14" s="263">
        <f t="shared" ref="CW14:CW23" si="50">(AM14/$BG14)*$C14</f>
        <v>0</v>
      </c>
      <c r="CX14" s="263">
        <f t="shared" ref="CX14:CX23" si="51">(AN14/$BG14)*$C14</f>
        <v>0</v>
      </c>
      <c r="CY14" s="263">
        <f t="shared" ref="CY14:CY23" si="52">(AO14/$BG14)*$C14</f>
        <v>0</v>
      </c>
      <c r="CZ14" s="263">
        <f t="shared" ref="CZ14:CZ23" si="53">(AP14/$BG14)*$C14</f>
        <v>0</v>
      </c>
      <c r="DA14" s="263">
        <f t="shared" ref="DA14:DA23" si="54">(AQ14/$BG14)*$C14</f>
        <v>0</v>
      </c>
      <c r="DB14" s="264">
        <f t="shared" ref="DB14:DB23" si="55">(AR14/$BG14)*$C14</f>
        <v>0</v>
      </c>
      <c r="DC14" s="264">
        <f t="shared" ref="DC14:DC23" si="56">(AS14/$BG14)*$C14</f>
        <v>11014.741298352559</v>
      </c>
      <c r="DD14" s="263">
        <f t="shared" ref="DD14:DD23" si="57">(AT14/$BG14)*$C14</f>
        <v>0</v>
      </c>
      <c r="DE14" s="263">
        <f t="shared" ref="DE14:DE23" si="58">(AU14/$BG14)*$C14</f>
        <v>323.96297936331052</v>
      </c>
      <c r="DF14" s="263">
        <f t="shared" ref="DF14:DF23" si="59">(AV14/$BG14)*$C14</f>
        <v>647.92595872662105</v>
      </c>
      <c r="DG14" s="263">
        <f t="shared" ref="DG14:DG23" si="60">(AW14/$BG14)*$C14</f>
        <v>0</v>
      </c>
      <c r="DH14" s="263">
        <f t="shared" ref="DH14:DH23" si="61">(AX14/$BG14)*$C14</f>
        <v>323.96297936331052</v>
      </c>
      <c r="DI14" s="263">
        <f t="shared" ref="DI14:DI23" si="62">(AY14/$BG14)*$C14</f>
        <v>0</v>
      </c>
      <c r="DJ14" s="263">
        <f t="shared" ref="DJ14:DJ23" si="63">(AZ14/$BG14)*$C14</f>
        <v>0</v>
      </c>
      <c r="DK14" s="263">
        <f t="shared" ref="DK14:DK49" si="64">(BA14/$BG14)*$C14</f>
        <v>0</v>
      </c>
      <c r="DL14" s="263">
        <f t="shared" ref="DL14:DL23" si="65">(BB14/$BG14)*$C14</f>
        <v>0</v>
      </c>
      <c r="DM14" s="263">
        <f t="shared" ref="DM14:DM23" si="66">(BC14/$BG14)*$C14</f>
        <v>0</v>
      </c>
      <c r="DN14" s="263">
        <f t="shared" ref="DN14:DN23" si="67">(BD14/$BG14)*$C14</f>
        <v>0</v>
      </c>
      <c r="DO14" s="263">
        <f t="shared" ref="DO14:DO49" si="68">(BE14/$BG14)*$C14</f>
        <v>0</v>
      </c>
      <c r="DP14" s="89">
        <f t="shared" si="13"/>
        <v>6155.2966079029002</v>
      </c>
      <c r="DQ14" s="260">
        <f t="shared" si="5"/>
        <v>5831.333628539589</v>
      </c>
      <c r="DR14" s="260">
        <f t="shared" si="6"/>
        <v>323.96297936331052</v>
      </c>
      <c r="DS14" s="260">
        <f t="shared" si="7"/>
        <v>1295.8519174532421</v>
      </c>
      <c r="DT14" s="90">
        <f>DR14/SUM(DP14:DQ14)</f>
        <v>2.7027027027027029E-2</v>
      </c>
      <c r="DU14" s="265">
        <f>DS14/SUM(DP14:DQ14)</f>
        <v>0.10810810810810811</v>
      </c>
      <c r="DV14" s="265">
        <f t="shared" si="10"/>
        <v>9.849224993572539E-2</v>
      </c>
      <c r="DW14" s="91"/>
      <c r="DX14" s="63"/>
      <c r="DY14" s="63"/>
      <c r="DZ14" s="63"/>
      <c r="EA14" s="63"/>
      <c r="EB14" s="63"/>
      <c r="EC14" s="63"/>
      <c r="ED14" s="63"/>
      <c r="EE14" s="63"/>
      <c r="EF14" s="63"/>
      <c r="EG14"/>
      <c r="EH14" s="63"/>
      <c r="EI14" s="63"/>
      <c r="EJ14" s="63"/>
      <c r="EK14" s="63"/>
      <c r="EL14" s="63"/>
      <c r="EM14" s="63"/>
      <c r="EN14" s="63"/>
      <c r="EO14" s="63"/>
      <c r="EP14" s="63"/>
      <c r="EQ14" s="2"/>
      <c r="ER14" s="2"/>
      <c r="ES14" s="80"/>
      <c r="ET14" s="76"/>
      <c r="EU14" s="77"/>
      <c r="EV14" s="2"/>
      <c r="EW14" s="76"/>
      <c r="EX14" s="77"/>
      <c r="EY14" s="2"/>
      <c r="EZ14" s="2"/>
      <c r="FA14" s="76"/>
      <c r="FB14" s="76"/>
      <c r="FC14" s="78"/>
      <c r="FD14" s="2"/>
      <c r="FE14" s="76"/>
      <c r="FF14" s="77"/>
      <c r="FG14" s="2"/>
      <c r="FH14" s="2"/>
      <c r="FI14" s="76"/>
      <c r="FJ14" s="76"/>
      <c r="FK14" s="77"/>
      <c r="FL14" s="2"/>
      <c r="FM14" s="76"/>
      <c r="FN14" s="77"/>
      <c r="FO14" s="5"/>
      <c r="FP14" s="2"/>
      <c r="FQ14" s="76"/>
      <c r="FR14" s="79"/>
      <c r="FS14" s="5"/>
      <c r="FT14" s="63"/>
      <c r="FU14" s="63"/>
      <c r="FV14" s="63"/>
      <c r="FW14" s="63"/>
      <c r="FX14" s="63"/>
      <c r="FY14" s="63"/>
      <c r="FZ14" s="63"/>
      <c r="GA14" s="63"/>
      <c r="GB14" s="63"/>
      <c r="GC14"/>
    </row>
    <row r="15" spans="1:185" x14ac:dyDescent="0.25">
      <c r="A15" s="84" t="s">
        <v>69</v>
      </c>
      <c r="B15" s="259">
        <v>1987</v>
      </c>
      <c r="C15" s="85">
        <v>11064.044467797237</v>
      </c>
      <c r="D15" s="260"/>
      <c r="E15" s="259">
        <v>1</v>
      </c>
      <c r="F15" s="259"/>
      <c r="G15" s="259"/>
      <c r="H15" s="259">
        <v>1</v>
      </c>
      <c r="I15" s="259">
        <v>23</v>
      </c>
      <c r="J15" s="259">
        <v>28</v>
      </c>
      <c r="K15" s="259">
        <v>1</v>
      </c>
      <c r="L15" s="259"/>
      <c r="M15" s="259">
        <v>1</v>
      </c>
      <c r="N15" s="259">
        <v>6</v>
      </c>
      <c r="O15" s="259"/>
      <c r="P15" s="259"/>
      <c r="Q15" s="259"/>
      <c r="R15" s="259"/>
      <c r="S15" s="259"/>
      <c r="T15" s="259"/>
      <c r="U15" s="259"/>
      <c r="V15" s="259"/>
      <c r="W15" s="259"/>
      <c r="X15" s="259">
        <v>3</v>
      </c>
      <c r="Y15" s="259"/>
      <c r="Z15" s="259">
        <v>2</v>
      </c>
      <c r="AA15" s="259"/>
      <c r="AB15" s="259"/>
      <c r="AC15" s="259">
        <v>3</v>
      </c>
      <c r="AD15" s="259"/>
      <c r="AE15" s="259"/>
      <c r="AF15" s="259"/>
      <c r="AG15" s="259">
        <v>1</v>
      </c>
      <c r="AH15" s="259"/>
      <c r="AI15" s="259"/>
      <c r="AJ15" s="259"/>
      <c r="AK15" s="259"/>
      <c r="AL15" s="259"/>
      <c r="AM15" s="259"/>
      <c r="AN15" s="259"/>
      <c r="AO15" s="259"/>
      <c r="AP15" s="259"/>
      <c r="AQ15" s="259"/>
      <c r="AR15" s="252"/>
      <c r="AS15" s="252">
        <v>36</v>
      </c>
      <c r="AT15" s="259"/>
      <c r="AU15" s="259"/>
      <c r="AV15" s="259">
        <v>1</v>
      </c>
      <c r="AW15" s="259">
        <v>2</v>
      </c>
      <c r="AX15" s="259"/>
      <c r="AY15" s="259"/>
      <c r="AZ15" s="259"/>
      <c r="BA15" s="259"/>
      <c r="BB15" s="259"/>
      <c r="BC15" s="259"/>
      <c r="BD15" s="259"/>
      <c r="BE15" s="259"/>
      <c r="BF15" s="93">
        <f t="shared" si="11"/>
        <v>70</v>
      </c>
      <c r="BG15" s="93">
        <f t="shared" si="0"/>
        <v>73</v>
      </c>
      <c r="BH15" s="261">
        <f t="shared" si="1"/>
        <v>25</v>
      </c>
      <c r="BI15" s="261">
        <f t="shared" si="2"/>
        <v>35</v>
      </c>
      <c r="BJ15" s="261">
        <f t="shared" si="3"/>
        <v>4</v>
      </c>
      <c r="BK15" s="261">
        <f t="shared" si="4"/>
        <v>9</v>
      </c>
      <c r="BL15" s="87">
        <f t="shared" si="14"/>
        <v>0.12328767123287671</v>
      </c>
      <c r="BM15" s="88">
        <v>1987</v>
      </c>
      <c r="BN15" s="262">
        <f t="shared" si="15"/>
        <v>0</v>
      </c>
      <c r="BO15" s="263">
        <f t="shared" si="16"/>
        <v>151.56225298352379</v>
      </c>
      <c r="BP15" s="263">
        <f t="shared" si="17"/>
        <v>0</v>
      </c>
      <c r="BQ15" s="263">
        <f t="shared" si="18"/>
        <v>0</v>
      </c>
      <c r="BR15" s="263">
        <f t="shared" si="19"/>
        <v>151.56225298352379</v>
      </c>
      <c r="BS15" s="263">
        <f t="shared" si="20"/>
        <v>3485.9318186210471</v>
      </c>
      <c r="BT15" s="263">
        <f t="shared" si="21"/>
        <v>4243.7430835386658</v>
      </c>
      <c r="BU15" s="263">
        <f t="shared" si="22"/>
        <v>151.56225298352379</v>
      </c>
      <c r="BV15" s="263">
        <f t="shared" si="23"/>
        <v>0</v>
      </c>
      <c r="BW15" s="263">
        <f t="shared" si="24"/>
        <v>151.56225298352379</v>
      </c>
      <c r="BX15" s="263">
        <f t="shared" si="25"/>
        <v>909.37351790114269</v>
      </c>
      <c r="BY15" s="263">
        <f t="shared" si="26"/>
        <v>0</v>
      </c>
      <c r="BZ15" s="263">
        <f t="shared" si="27"/>
        <v>0</v>
      </c>
      <c r="CA15" s="263">
        <f t="shared" si="28"/>
        <v>0</v>
      </c>
      <c r="CB15" s="263">
        <f t="shared" si="29"/>
        <v>0</v>
      </c>
      <c r="CC15" s="263">
        <f t="shared" si="30"/>
        <v>0</v>
      </c>
      <c r="CD15" s="263">
        <f t="shared" si="31"/>
        <v>0</v>
      </c>
      <c r="CE15" s="263">
        <f t="shared" si="32"/>
        <v>0</v>
      </c>
      <c r="CF15" s="263">
        <f t="shared" si="33"/>
        <v>0</v>
      </c>
      <c r="CG15" s="263">
        <f t="shared" si="34"/>
        <v>0</v>
      </c>
      <c r="CH15" s="263">
        <f t="shared" si="35"/>
        <v>454.68675895057135</v>
      </c>
      <c r="CI15" s="263">
        <f t="shared" si="36"/>
        <v>0</v>
      </c>
      <c r="CJ15" s="263">
        <f t="shared" si="37"/>
        <v>303.12450596704758</v>
      </c>
      <c r="CK15" s="263">
        <f t="shared" si="38"/>
        <v>0</v>
      </c>
      <c r="CL15" s="263">
        <f t="shared" si="39"/>
        <v>0</v>
      </c>
      <c r="CM15" s="263">
        <f t="shared" si="40"/>
        <v>454.68675895057135</v>
      </c>
      <c r="CN15" s="263">
        <f t="shared" si="41"/>
        <v>0</v>
      </c>
      <c r="CO15" s="263">
        <f t="shared" si="42"/>
        <v>0</v>
      </c>
      <c r="CP15" s="263">
        <f t="shared" si="43"/>
        <v>0</v>
      </c>
      <c r="CQ15" s="263">
        <f t="shared" si="44"/>
        <v>151.56225298352379</v>
      </c>
      <c r="CR15" s="263">
        <f t="shared" si="45"/>
        <v>0</v>
      </c>
      <c r="CS15" s="263">
        <f t="shared" si="46"/>
        <v>0</v>
      </c>
      <c r="CT15" s="263">
        <f t="shared" si="47"/>
        <v>0</v>
      </c>
      <c r="CU15" s="263">
        <f t="shared" si="48"/>
        <v>0</v>
      </c>
      <c r="CV15" s="263">
        <f t="shared" si="49"/>
        <v>0</v>
      </c>
      <c r="CW15" s="263">
        <f t="shared" si="50"/>
        <v>0</v>
      </c>
      <c r="CX15" s="263">
        <f t="shared" si="51"/>
        <v>0</v>
      </c>
      <c r="CY15" s="263">
        <f t="shared" si="52"/>
        <v>0</v>
      </c>
      <c r="CZ15" s="263">
        <f t="shared" si="53"/>
        <v>0</v>
      </c>
      <c r="DA15" s="263">
        <f t="shared" si="54"/>
        <v>0</v>
      </c>
      <c r="DB15" s="264">
        <f t="shared" si="55"/>
        <v>0</v>
      </c>
      <c r="DC15" s="264">
        <f t="shared" si="56"/>
        <v>5456.2411074068568</v>
      </c>
      <c r="DD15" s="263">
        <f t="shared" si="57"/>
        <v>0</v>
      </c>
      <c r="DE15" s="263">
        <f t="shared" si="58"/>
        <v>0</v>
      </c>
      <c r="DF15" s="263">
        <f t="shared" si="59"/>
        <v>151.56225298352379</v>
      </c>
      <c r="DG15" s="263">
        <f t="shared" si="60"/>
        <v>303.12450596704758</v>
      </c>
      <c r="DH15" s="263">
        <f t="shared" si="61"/>
        <v>0</v>
      </c>
      <c r="DI15" s="263">
        <f t="shared" si="62"/>
        <v>0</v>
      </c>
      <c r="DJ15" s="263">
        <f t="shared" si="63"/>
        <v>0</v>
      </c>
      <c r="DK15" s="263">
        <f t="shared" si="64"/>
        <v>0</v>
      </c>
      <c r="DL15" s="263">
        <f t="shared" si="65"/>
        <v>0</v>
      </c>
      <c r="DM15" s="263">
        <f t="shared" si="66"/>
        <v>0</v>
      </c>
      <c r="DN15" s="263">
        <f t="shared" si="67"/>
        <v>0</v>
      </c>
      <c r="DO15" s="263">
        <f t="shared" si="68"/>
        <v>0</v>
      </c>
      <c r="DP15" s="89">
        <f t="shared" si="13"/>
        <v>3789.0563245880944</v>
      </c>
      <c r="DQ15" s="260">
        <f t="shared" si="5"/>
        <v>5304.6788544233323</v>
      </c>
      <c r="DR15" s="260">
        <f t="shared" si="6"/>
        <v>606.24901193409517</v>
      </c>
      <c r="DS15" s="260">
        <f t="shared" si="7"/>
        <v>1364.0602768517142</v>
      </c>
      <c r="DT15" s="90">
        <f t="shared" ref="DT15:DT39" si="69">DR15/SUM(DP15:DQ15)</f>
        <v>6.666666666666668E-2</v>
      </c>
      <c r="DU15" s="265">
        <f t="shared" ref="DU15:DU39" si="70">DS15/SUM(DP15:DQ15)</f>
        <v>0.15000000000000002</v>
      </c>
      <c r="DV15" s="265">
        <f t="shared" si="10"/>
        <v>4.2441808036204745E-2</v>
      </c>
      <c r="DW15" s="91">
        <f>DQ15/DP14</f>
        <v>0.86180718693759717</v>
      </c>
      <c r="DX15" s="94"/>
      <c r="DY15" s="94"/>
      <c r="DZ15" s="94"/>
      <c r="EA15" s="94"/>
      <c r="EB15" s="94"/>
      <c r="EC15" s="94"/>
      <c r="ED15" s="63"/>
      <c r="EE15" s="63"/>
      <c r="EF15" s="63"/>
      <c r="EG15"/>
      <c r="EH15" s="94"/>
      <c r="EI15" s="94"/>
      <c r="EJ15" s="94"/>
      <c r="EK15" s="94"/>
      <c r="EL15" s="94"/>
      <c r="EM15" s="94"/>
      <c r="EN15" s="63"/>
      <c r="EO15" s="63"/>
      <c r="EP15" s="63"/>
      <c r="EQ15" s="2"/>
      <c r="ER15" s="2"/>
      <c r="ES15" s="80"/>
      <c r="ET15" s="76"/>
      <c r="EU15" s="77"/>
      <c r="EV15" s="2"/>
      <c r="EW15" s="76"/>
      <c r="EX15" s="77"/>
      <c r="EY15" s="2"/>
      <c r="EZ15" s="2"/>
      <c r="FA15" s="76"/>
      <c r="FB15" s="76"/>
      <c r="FC15" s="78"/>
      <c r="FD15" s="2"/>
      <c r="FE15" s="76"/>
      <c r="FF15" s="77"/>
      <c r="FG15" s="2"/>
      <c r="FH15" s="2"/>
      <c r="FI15" s="76"/>
      <c r="FJ15" s="76"/>
      <c r="FK15" s="77"/>
      <c r="FL15" s="2"/>
      <c r="FM15" s="76"/>
      <c r="FN15" s="77"/>
      <c r="FO15" s="5"/>
      <c r="FP15" s="2"/>
      <c r="FQ15" s="76"/>
      <c r="FR15" s="79"/>
      <c r="FS15" s="5"/>
      <c r="FT15" s="63"/>
      <c r="FU15" s="63"/>
      <c r="FV15" s="63"/>
      <c r="FW15" s="63"/>
      <c r="FX15" s="63"/>
      <c r="FY15" s="63"/>
      <c r="FZ15" s="63"/>
      <c r="GA15" s="63"/>
      <c r="GB15" s="63"/>
      <c r="GC15"/>
    </row>
    <row r="16" spans="1:185" x14ac:dyDescent="0.25">
      <c r="A16" s="84" t="s">
        <v>70</v>
      </c>
      <c r="B16" s="259">
        <v>1988</v>
      </c>
      <c r="C16" s="85">
        <v>16242.254517820074</v>
      </c>
      <c r="D16" s="260"/>
      <c r="E16" s="259">
        <v>1</v>
      </c>
      <c r="F16" s="259">
        <v>1</v>
      </c>
      <c r="G16" s="259"/>
      <c r="H16" s="259"/>
      <c r="I16" s="259">
        <v>98</v>
      </c>
      <c r="J16" s="259">
        <v>53</v>
      </c>
      <c r="K16" s="259">
        <v>2</v>
      </c>
      <c r="L16" s="259"/>
      <c r="M16" s="259">
        <v>13</v>
      </c>
      <c r="N16" s="259">
        <v>9</v>
      </c>
      <c r="O16" s="259"/>
      <c r="P16" s="259"/>
      <c r="Q16" s="259"/>
      <c r="R16" s="259"/>
      <c r="S16" s="259">
        <v>1</v>
      </c>
      <c r="T16" s="259"/>
      <c r="U16" s="259"/>
      <c r="V16" s="259"/>
      <c r="W16" s="259"/>
      <c r="X16" s="259">
        <v>7</v>
      </c>
      <c r="Y16" s="259"/>
      <c r="Z16" s="259">
        <v>1</v>
      </c>
      <c r="AA16" s="259">
        <v>2</v>
      </c>
      <c r="AB16" s="259"/>
      <c r="AC16" s="259">
        <v>5</v>
      </c>
      <c r="AD16" s="259">
        <v>1</v>
      </c>
      <c r="AE16" s="259"/>
      <c r="AF16" s="259"/>
      <c r="AG16" s="259">
        <v>2</v>
      </c>
      <c r="AH16" s="259"/>
      <c r="AI16" s="259">
        <v>1</v>
      </c>
      <c r="AJ16" s="259"/>
      <c r="AK16" s="259">
        <v>1</v>
      </c>
      <c r="AL16" s="259"/>
      <c r="AM16" s="259"/>
      <c r="AN16" s="259"/>
      <c r="AO16" s="259"/>
      <c r="AP16" s="259"/>
      <c r="AQ16" s="259"/>
      <c r="AR16" s="252"/>
      <c r="AS16" s="252">
        <v>94</v>
      </c>
      <c r="AT16" s="259"/>
      <c r="AU16" s="259"/>
      <c r="AV16" s="259"/>
      <c r="AW16" s="259"/>
      <c r="AX16" s="259"/>
      <c r="AY16" s="259"/>
      <c r="AZ16" s="259">
        <v>2</v>
      </c>
      <c r="BA16" s="259"/>
      <c r="BB16" s="259">
        <v>2</v>
      </c>
      <c r="BC16" s="259"/>
      <c r="BD16" s="259"/>
      <c r="BE16" s="266"/>
      <c r="BF16" s="93">
        <f t="shared" si="11"/>
        <v>198</v>
      </c>
      <c r="BG16" s="93">
        <f t="shared" si="0"/>
        <v>202</v>
      </c>
      <c r="BH16" s="261">
        <f t="shared" si="1"/>
        <v>112</v>
      </c>
      <c r="BI16" s="261">
        <f t="shared" si="2"/>
        <v>63</v>
      </c>
      <c r="BJ16" s="261">
        <f t="shared" si="3"/>
        <v>2</v>
      </c>
      <c r="BK16" s="261">
        <f t="shared" si="4"/>
        <v>25</v>
      </c>
      <c r="BL16" s="87">
        <f t="shared" si="14"/>
        <v>0.12376237623762376</v>
      </c>
      <c r="BM16" s="88">
        <v>1988</v>
      </c>
      <c r="BN16" s="262">
        <f t="shared" si="15"/>
        <v>0</v>
      </c>
      <c r="BO16" s="263">
        <f t="shared" si="16"/>
        <v>80.407200583267695</v>
      </c>
      <c r="BP16" s="263">
        <f t="shared" si="17"/>
        <v>80.407200583267695</v>
      </c>
      <c r="BQ16" s="263">
        <f t="shared" si="18"/>
        <v>0</v>
      </c>
      <c r="BR16" s="263">
        <f t="shared" si="19"/>
        <v>0</v>
      </c>
      <c r="BS16" s="263">
        <f t="shared" si="20"/>
        <v>7879.9056571602341</v>
      </c>
      <c r="BT16" s="263">
        <f t="shared" si="21"/>
        <v>4261.5816309131878</v>
      </c>
      <c r="BU16" s="263">
        <f t="shared" si="22"/>
        <v>160.81440116653539</v>
      </c>
      <c r="BV16" s="263">
        <f t="shared" si="23"/>
        <v>0</v>
      </c>
      <c r="BW16" s="263">
        <f t="shared" si="24"/>
        <v>1045.29360758248</v>
      </c>
      <c r="BX16" s="263">
        <f t="shared" si="25"/>
        <v>723.66480524940926</v>
      </c>
      <c r="BY16" s="263">
        <f t="shared" si="26"/>
        <v>0</v>
      </c>
      <c r="BZ16" s="263">
        <f t="shared" si="27"/>
        <v>0</v>
      </c>
      <c r="CA16" s="263">
        <f t="shared" si="28"/>
        <v>0</v>
      </c>
      <c r="CB16" s="263">
        <f t="shared" si="29"/>
        <v>0</v>
      </c>
      <c r="CC16" s="263">
        <f t="shared" si="30"/>
        <v>80.407200583267695</v>
      </c>
      <c r="CD16" s="263">
        <f t="shared" si="31"/>
        <v>0</v>
      </c>
      <c r="CE16" s="263">
        <f t="shared" si="32"/>
        <v>0</v>
      </c>
      <c r="CF16" s="263">
        <f t="shared" si="33"/>
        <v>0</v>
      </c>
      <c r="CG16" s="263">
        <f t="shared" si="34"/>
        <v>0</v>
      </c>
      <c r="CH16" s="263">
        <f t="shared" si="35"/>
        <v>562.85040408287387</v>
      </c>
      <c r="CI16" s="263">
        <f t="shared" si="36"/>
        <v>0</v>
      </c>
      <c r="CJ16" s="263">
        <f t="shared" si="37"/>
        <v>80.407200583267695</v>
      </c>
      <c r="CK16" s="263">
        <f t="shared" si="38"/>
        <v>160.81440116653539</v>
      </c>
      <c r="CL16" s="263">
        <f t="shared" si="39"/>
        <v>0</v>
      </c>
      <c r="CM16" s="263">
        <f t="shared" si="40"/>
        <v>402.03600291633848</v>
      </c>
      <c r="CN16" s="263">
        <f t="shared" si="41"/>
        <v>80.407200583267695</v>
      </c>
      <c r="CO16" s="263">
        <f t="shared" si="42"/>
        <v>0</v>
      </c>
      <c r="CP16" s="263">
        <f t="shared" si="43"/>
        <v>0</v>
      </c>
      <c r="CQ16" s="263">
        <f t="shared" si="44"/>
        <v>160.81440116653539</v>
      </c>
      <c r="CR16" s="263">
        <f t="shared" si="45"/>
        <v>0</v>
      </c>
      <c r="CS16" s="263">
        <f t="shared" si="46"/>
        <v>80.407200583267695</v>
      </c>
      <c r="CT16" s="263">
        <f t="shared" si="47"/>
        <v>0</v>
      </c>
      <c r="CU16" s="263">
        <f t="shared" si="48"/>
        <v>80.407200583267695</v>
      </c>
      <c r="CV16" s="263">
        <f t="shared" si="49"/>
        <v>0</v>
      </c>
      <c r="CW16" s="263">
        <f t="shared" si="50"/>
        <v>0</v>
      </c>
      <c r="CX16" s="263">
        <f t="shared" si="51"/>
        <v>0</v>
      </c>
      <c r="CY16" s="263">
        <f t="shared" si="52"/>
        <v>0</v>
      </c>
      <c r="CZ16" s="263">
        <f t="shared" si="53"/>
        <v>0</v>
      </c>
      <c r="DA16" s="263">
        <f t="shared" si="54"/>
        <v>0</v>
      </c>
      <c r="DB16" s="264">
        <f t="shared" si="55"/>
        <v>0</v>
      </c>
      <c r="DC16" s="264">
        <f t="shared" si="56"/>
        <v>7558.2768548271633</v>
      </c>
      <c r="DD16" s="263">
        <f t="shared" si="57"/>
        <v>0</v>
      </c>
      <c r="DE16" s="263">
        <f t="shared" si="58"/>
        <v>0</v>
      </c>
      <c r="DF16" s="263">
        <f t="shared" si="59"/>
        <v>0</v>
      </c>
      <c r="DG16" s="263">
        <f t="shared" si="60"/>
        <v>0</v>
      </c>
      <c r="DH16" s="263">
        <f t="shared" si="61"/>
        <v>0</v>
      </c>
      <c r="DI16" s="263">
        <f t="shared" si="62"/>
        <v>0</v>
      </c>
      <c r="DJ16" s="263">
        <f t="shared" si="63"/>
        <v>160.81440116653539</v>
      </c>
      <c r="DK16" s="263">
        <f t="shared" si="64"/>
        <v>0</v>
      </c>
      <c r="DL16" s="263">
        <f t="shared" si="65"/>
        <v>160.81440116653539</v>
      </c>
      <c r="DM16" s="263">
        <f t="shared" si="66"/>
        <v>0</v>
      </c>
      <c r="DN16" s="263">
        <f t="shared" si="67"/>
        <v>0</v>
      </c>
      <c r="DO16" s="263">
        <f t="shared" si="68"/>
        <v>0</v>
      </c>
      <c r="DP16" s="89">
        <f t="shared" si="13"/>
        <v>9005.6064653259818</v>
      </c>
      <c r="DQ16" s="260">
        <f t="shared" si="5"/>
        <v>5065.6536367458648</v>
      </c>
      <c r="DR16" s="260">
        <f t="shared" si="6"/>
        <v>160.81440116653539</v>
      </c>
      <c r="DS16" s="260">
        <f t="shared" si="7"/>
        <v>2010.1800145816924</v>
      </c>
      <c r="DT16" s="90">
        <f t="shared" si="69"/>
        <v>1.1428571428571429E-2</v>
      </c>
      <c r="DU16" s="265">
        <f t="shared" si="70"/>
        <v>0.14285714285714285</v>
      </c>
      <c r="DV16" s="265">
        <f t="shared" si="10"/>
        <v>2.1793738022067553E-2</v>
      </c>
      <c r="DW16" s="91">
        <f t="shared" ref="DW16:DW47" si="71">DQ16/DP15</f>
        <v>1.3369169531404494</v>
      </c>
      <c r="DX16" s="63"/>
      <c r="DY16" s="63"/>
      <c r="DZ16" s="63"/>
      <c r="EA16" s="63"/>
      <c r="EB16" s="63"/>
      <c r="EC16" s="63"/>
      <c r="ED16" s="63"/>
      <c r="EE16" s="63"/>
      <c r="EF16" s="63"/>
      <c r="EG16"/>
      <c r="EH16" s="63"/>
      <c r="EI16" s="63"/>
      <c r="EJ16" s="63"/>
      <c r="EK16" s="63"/>
      <c r="EL16" s="63"/>
      <c r="EM16" s="63"/>
      <c r="EN16" s="63"/>
      <c r="EO16" s="63"/>
      <c r="EP16" s="63"/>
      <c r="EQ16" s="2"/>
      <c r="ER16" s="2"/>
      <c r="ES16" s="80"/>
      <c r="ET16" s="76"/>
      <c r="EU16" s="77"/>
      <c r="EV16" s="2"/>
      <c r="EW16" s="76"/>
      <c r="EX16" s="77"/>
      <c r="EY16" s="2"/>
      <c r="EZ16" s="2"/>
      <c r="FA16" s="76"/>
      <c r="FB16" s="76"/>
      <c r="FC16" s="78"/>
      <c r="FD16" s="2"/>
      <c r="FE16" s="76"/>
      <c r="FF16" s="77"/>
      <c r="FG16" s="2"/>
      <c r="FH16" s="2"/>
      <c r="FI16" s="76"/>
      <c r="FJ16" s="76"/>
      <c r="FK16" s="77"/>
      <c r="FL16" s="2"/>
      <c r="FM16" s="76"/>
      <c r="FN16" s="77"/>
      <c r="FO16" s="5"/>
      <c r="FP16" s="2"/>
      <c r="FQ16" s="76"/>
      <c r="FR16" s="79"/>
      <c r="FS16" s="5"/>
      <c r="FT16" s="94"/>
      <c r="FU16" s="94"/>
      <c r="FV16" s="94"/>
      <c r="FW16" s="94"/>
      <c r="FX16" s="94"/>
      <c r="FY16" s="94"/>
      <c r="FZ16" s="63"/>
      <c r="GA16" s="63"/>
      <c r="GB16" s="63"/>
      <c r="GC16"/>
    </row>
    <row r="17" spans="1:185" x14ac:dyDescent="0.25">
      <c r="A17" s="84" t="s">
        <v>71</v>
      </c>
      <c r="B17" s="259">
        <v>1989</v>
      </c>
      <c r="C17" s="85">
        <v>14719.937102636417</v>
      </c>
      <c r="D17" s="260"/>
      <c r="E17" s="259"/>
      <c r="F17" s="259"/>
      <c r="G17" s="259"/>
      <c r="H17" s="259"/>
      <c r="I17" s="259">
        <v>69</v>
      </c>
      <c r="J17" s="259">
        <v>101</v>
      </c>
      <c r="K17" s="259">
        <v>3</v>
      </c>
      <c r="L17" s="259"/>
      <c r="M17" s="259">
        <v>11</v>
      </c>
      <c r="N17" s="259">
        <v>18</v>
      </c>
      <c r="O17" s="259"/>
      <c r="P17" s="259"/>
      <c r="Q17" s="259"/>
      <c r="R17" s="259"/>
      <c r="S17" s="259"/>
      <c r="T17" s="259"/>
      <c r="U17" s="259"/>
      <c r="V17" s="259">
        <v>1</v>
      </c>
      <c r="W17" s="259"/>
      <c r="X17" s="259">
        <v>6</v>
      </c>
      <c r="Y17" s="259"/>
      <c r="Z17" s="259">
        <v>2</v>
      </c>
      <c r="AA17" s="259"/>
      <c r="AB17" s="259"/>
      <c r="AC17" s="259">
        <v>5</v>
      </c>
      <c r="AD17" s="259">
        <v>3</v>
      </c>
      <c r="AE17" s="259"/>
      <c r="AF17" s="259"/>
      <c r="AG17" s="259"/>
      <c r="AH17" s="259"/>
      <c r="AI17" s="259">
        <v>1</v>
      </c>
      <c r="AJ17" s="259"/>
      <c r="AK17" s="259"/>
      <c r="AL17" s="259"/>
      <c r="AM17" s="259"/>
      <c r="AN17" s="259"/>
      <c r="AO17" s="259"/>
      <c r="AP17" s="259"/>
      <c r="AQ17" s="259"/>
      <c r="AR17" s="252"/>
      <c r="AS17" s="252">
        <v>94</v>
      </c>
      <c r="AT17" s="259"/>
      <c r="AU17" s="259"/>
      <c r="AV17" s="259">
        <v>1</v>
      </c>
      <c r="AW17" s="259"/>
      <c r="AX17" s="259"/>
      <c r="AY17" s="259">
        <v>3</v>
      </c>
      <c r="AZ17" s="259"/>
      <c r="BA17" s="259"/>
      <c r="BB17" s="259">
        <v>1</v>
      </c>
      <c r="BC17" s="259"/>
      <c r="BD17" s="259"/>
      <c r="BE17" s="259"/>
      <c r="BF17" s="93">
        <f t="shared" si="11"/>
        <v>220</v>
      </c>
      <c r="BG17" s="93">
        <f t="shared" si="0"/>
        <v>225</v>
      </c>
      <c r="BH17" s="261">
        <f t="shared" si="1"/>
        <v>80</v>
      </c>
      <c r="BI17" s="261">
        <f t="shared" si="2"/>
        <v>120</v>
      </c>
      <c r="BJ17" s="261">
        <f t="shared" si="3"/>
        <v>3</v>
      </c>
      <c r="BK17" s="261">
        <f t="shared" si="4"/>
        <v>22</v>
      </c>
      <c r="BL17" s="87">
        <f t="shared" si="14"/>
        <v>9.7777777777777783E-2</v>
      </c>
      <c r="BM17" s="88">
        <v>1989</v>
      </c>
      <c r="BN17" s="262">
        <f t="shared" si="15"/>
        <v>0</v>
      </c>
      <c r="BO17" s="263">
        <f t="shared" si="16"/>
        <v>0</v>
      </c>
      <c r="BP17" s="263">
        <f t="shared" si="17"/>
        <v>0</v>
      </c>
      <c r="BQ17" s="263">
        <f t="shared" si="18"/>
        <v>0</v>
      </c>
      <c r="BR17" s="263">
        <f t="shared" si="19"/>
        <v>0</v>
      </c>
      <c r="BS17" s="263">
        <f t="shared" si="20"/>
        <v>4514.1140448085007</v>
      </c>
      <c r="BT17" s="263">
        <f t="shared" si="21"/>
        <v>6607.6162105167914</v>
      </c>
      <c r="BU17" s="263">
        <f t="shared" si="22"/>
        <v>196.26582803515223</v>
      </c>
      <c r="BV17" s="263">
        <f t="shared" si="23"/>
        <v>0</v>
      </c>
      <c r="BW17" s="263">
        <f t="shared" si="24"/>
        <v>719.64136946222482</v>
      </c>
      <c r="BX17" s="263">
        <f t="shared" si="25"/>
        <v>1177.5949682109133</v>
      </c>
      <c r="BY17" s="263">
        <f t="shared" si="26"/>
        <v>0</v>
      </c>
      <c r="BZ17" s="263">
        <f t="shared" si="27"/>
        <v>0</v>
      </c>
      <c r="CA17" s="263">
        <f t="shared" si="28"/>
        <v>0</v>
      </c>
      <c r="CB17" s="263">
        <f t="shared" si="29"/>
        <v>0</v>
      </c>
      <c r="CC17" s="263">
        <f t="shared" si="30"/>
        <v>0</v>
      </c>
      <c r="CD17" s="263">
        <f t="shared" si="31"/>
        <v>0</v>
      </c>
      <c r="CE17" s="263">
        <f t="shared" si="32"/>
        <v>0</v>
      </c>
      <c r="CF17" s="263">
        <f t="shared" si="33"/>
        <v>65.42194267838407</v>
      </c>
      <c r="CG17" s="263">
        <f t="shared" si="34"/>
        <v>0</v>
      </c>
      <c r="CH17" s="263">
        <f t="shared" si="35"/>
        <v>392.53165607030445</v>
      </c>
      <c r="CI17" s="263">
        <f t="shared" si="36"/>
        <v>0</v>
      </c>
      <c r="CJ17" s="263">
        <f t="shared" si="37"/>
        <v>130.84388535676814</v>
      </c>
      <c r="CK17" s="263">
        <f t="shared" si="38"/>
        <v>0</v>
      </c>
      <c r="CL17" s="263">
        <f t="shared" si="39"/>
        <v>0</v>
      </c>
      <c r="CM17" s="263">
        <f t="shared" si="40"/>
        <v>327.10971339192037</v>
      </c>
      <c r="CN17" s="263">
        <f t="shared" si="41"/>
        <v>196.26582803515223</v>
      </c>
      <c r="CO17" s="263">
        <f t="shared" si="42"/>
        <v>0</v>
      </c>
      <c r="CP17" s="263">
        <f t="shared" si="43"/>
        <v>0</v>
      </c>
      <c r="CQ17" s="263">
        <f t="shared" si="44"/>
        <v>0</v>
      </c>
      <c r="CR17" s="263">
        <f t="shared" si="45"/>
        <v>0</v>
      </c>
      <c r="CS17" s="263">
        <f t="shared" si="46"/>
        <v>65.42194267838407</v>
      </c>
      <c r="CT17" s="263">
        <f t="shared" si="47"/>
        <v>0</v>
      </c>
      <c r="CU17" s="263">
        <f t="shared" si="48"/>
        <v>0</v>
      </c>
      <c r="CV17" s="263">
        <f t="shared" si="49"/>
        <v>0</v>
      </c>
      <c r="CW17" s="263">
        <f t="shared" si="50"/>
        <v>0</v>
      </c>
      <c r="CX17" s="263">
        <f t="shared" si="51"/>
        <v>0</v>
      </c>
      <c r="CY17" s="263">
        <f t="shared" si="52"/>
        <v>0</v>
      </c>
      <c r="CZ17" s="263">
        <f t="shared" si="53"/>
        <v>0</v>
      </c>
      <c r="DA17" s="263">
        <f t="shared" si="54"/>
        <v>0</v>
      </c>
      <c r="DB17" s="264">
        <f t="shared" si="55"/>
        <v>0</v>
      </c>
      <c r="DC17" s="264">
        <f t="shared" si="56"/>
        <v>6149.6626117681035</v>
      </c>
      <c r="DD17" s="263">
        <f t="shared" si="57"/>
        <v>0</v>
      </c>
      <c r="DE17" s="263">
        <f t="shared" si="58"/>
        <v>0</v>
      </c>
      <c r="DF17" s="263">
        <f t="shared" si="59"/>
        <v>65.42194267838407</v>
      </c>
      <c r="DG17" s="263">
        <f t="shared" si="60"/>
        <v>0</v>
      </c>
      <c r="DH17" s="263">
        <f t="shared" si="61"/>
        <v>0</v>
      </c>
      <c r="DI17" s="263">
        <f t="shared" si="62"/>
        <v>196.26582803515223</v>
      </c>
      <c r="DJ17" s="263">
        <f t="shared" si="63"/>
        <v>0</v>
      </c>
      <c r="DK17" s="263">
        <f t="shared" si="64"/>
        <v>0</v>
      </c>
      <c r="DL17" s="263">
        <f t="shared" si="65"/>
        <v>65.42194267838407</v>
      </c>
      <c r="DM17" s="263">
        <f t="shared" si="66"/>
        <v>0</v>
      </c>
      <c r="DN17" s="263">
        <f t="shared" si="67"/>
        <v>0</v>
      </c>
      <c r="DO17" s="263">
        <f t="shared" si="68"/>
        <v>0</v>
      </c>
      <c r="DP17" s="89">
        <f t="shared" si="13"/>
        <v>5233.7554142707259</v>
      </c>
      <c r="DQ17" s="260">
        <f t="shared" si="5"/>
        <v>7850.6331214060883</v>
      </c>
      <c r="DR17" s="260">
        <f t="shared" si="6"/>
        <v>196.26582803515223</v>
      </c>
      <c r="DS17" s="260">
        <f t="shared" si="7"/>
        <v>1439.2827389244496</v>
      </c>
      <c r="DT17" s="90">
        <f t="shared" si="69"/>
        <v>1.4999999999999999E-2</v>
      </c>
      <c r="DU17" s="265">
        <f t="shared" si="70"/>
        <v>0.11</v>
      </c>
      <c r="DV17" s="265">
        <f t="shared" si="10"/>
        <v>4.0169787961080852E-2</v>
      </c>
      <c r="DW17" s="91">
        <f t="shared" si="71"/>
        <v>0.87174952088270197</v>
      </c>
      <c r="DX17" s="63"/>
      <c r="DY17" s="63"/>
      <c r="DZ17" s="63"/>
      <c r="EA17" s="63"/>
      <c r="EB17" s="63"/>
      <c r="EC17" s="63"/>
      <c r="ED17" s="63"/>
      <c r="EE17" s="63"/>
      <c r="EF17" s="63"/>
      <c r="EG17"/>
      <c r="EH17" s="63"/>
      <c r="EI17" s="63"/>
      <c r="EJ17" s="63"/>
      <c r="EK17" s="63"/>
      <c r="EL17" s="63"/>
      <c r="EM17" s="63"/>
      <c r="EN17" s="63"/>
      <c r="EO17" s="63"/>
      <c r="EP17" s="63"/>
      <c r="EQ17"/>
      <c r="ER17" s="2"/>
      <c r="ES17" s="80"/>
      <c r="ET17" s="76"/>
      <c r="EU17" s="77"/>
      <c r="EV17" s="2"/>
      <c r="EW17" s="76"/>
      <c r="EX17" s="77"/>
      <c r="EY17" s="2"/>
      <c r="EZ17" s="2"/>
      <c r="FA17" s="76"/>
      <c r="FB17" s="76"/>
      <c r="FC17" s="78"/>
      <c r="FD17" s="2"/>
      <c r="FE17" s="76"/>
      <c r="FF17" s="77"/>
      <c r="FG17" s="2"/>
      <c r="FH17" s="5"/>
      <c r="FI17" s="76"/>
      <c r="FJ17" s="76"/>
      <c r="FK17" s="77"/>
      <c r="FL17" s="2"/>
      <c r="FM17" s="76"/>
      <c r="FN17" s="77"/>
      <c r="FO17" s="5"/>
      <c r="FP17" s="2"/>
      <c r="FQ17" s="76"/>
      <c r="FR17" s="79"/>
      <c r="FS17" s="5"/>
      <c r="FT17" s="63"/>
      <c r="FU17" s="63"/>
      <c r="FV17" s="63"/>
      <c r="FW17" s="63"/>
      <c r="FX17" s="63"/>
      <c r="FY17" s="63"/>
      <c r="FZ17" s="63"/>
      <c r="GA17" s="63"/>
      <c r="GB17" s="63"/>
      <c r="GC17"/>
    </row>
    <row r="18" spans="1:185" x14ac:dyDescent="0.25">
      <c r="A18" s="84" t="s">
        <v>72</v>
      </c>
      <c r="B18" s="259">
        <v>1990</v>
      </c>
      <c r="C18" s="85">
        <v>11878.494755574888</v>
      </c>
      <c r="D18" s="260"/>
      <c r="E18" s="259"/>
      <c r="F18" s="259"/>
      <c r="G18" s="259"/>
      <c r="H18" s="259"/>
      <c r="I18" s="259">
        <v>43</v>
      </c>
      <c r="J18" s="259">
        <v>26</v>
      </c>
      <c r="K18" s="259">
        <v>2</v>
      </c>
      <c r="L18" s="259"/>
      <c r="M18" s="259">
        <v>16</v>
      </c>
      <c r="N18" s="259">
        <v>14</v>
      </c>
      <c r="O18" s="259"/>
      <c r="P18" s="259"/>
      <c r="Q18" s="259"/>
      <c r="R18" s="259"/>
      <c r="S18" s="259"/>
      <c r="T18" s="259"/>
      <c r="U18" s="259"/>
      <c r="V18" s="259">
        <v>1</v>
      </c>
      <c r="W18" s="259"/>
      <c r="X18" s="259">
        <v>2</v>
      </c>
      <c r="Y18" s="259"/>
      <c r="Z18" s="259">
        <v>2</v>
      </c>
      <c r="AA18" s="259"/>
      <c r="AB18" s="259"/>
      <c r="AC18" s="259">
        <v>2</v>
      </c>
      <c r="AD18" s="259"/>
      <c r="AE18" s="259"/>
      <c r="AF18" s="259"/>
      <c r="AG18" s="259">
        <v>1</v>
      </c>
      <c r="AH18" s="259"/>
      <c r="AI18" s="259"/>
      <c r="AJ18" s="259"/>
      <c r="AK18" s="259"/>
      <c r="AL18" s="259">
        <v>1</v>
      </c>
      <c r="AM18" s="259"/>
      <c r="AN18" s="259"/>
      <c r="AO18" s="259"/>
      <c r="AP18" s="259"/>
      <c r="AQ18" s="259"/>
      <c r="AR18" s="252"/>
      <c r="AS18" s="252">
        <v>39</v>
      </c>
      <c r="AT18" s="259"/>
      <c r="AU18" s="259">
        <v>2</v>
      </c>
      <c r="AV18" s="259"/>
      <c r="AW18" s="259"/>
      <c r="AX18" s="259"/>
      <c r="AY18" s="259">
        <v>1</v>
      </c>
      <c r="AZ18" s="259"/>
      <c r="BA18" s="259"/>
      <c r="BB18" s="259"/>
      <c r="BC18" s="259"/>
      <c r="BD18" s="259"/>
      <c r="BE18" s="259"/>
      <c r="BF18" s="93">
        <f t="shared" si="11"/>
        <v>110</v>
      </c>
      <c r="BG18" s="93">
        <f t="shared" si="0"/>
        <v>113</v>
      </c>
      <c r="BH18" s="261">
        <f t="shared" si="1"/>
        <v>61</v>
      </c>
      <c r="BI18" s="261">
        <f t="shared" si="2"/>
        <v>40</v>
      </c>
      <c r="BJ18" s="261">
        <f t="shared" si="3"/>
        <v>2</v>
      </c>
      <c r="BK18" s="261">
        <f t="shared" si="4"/>
        <v>10</v>
      </c>
      <c r="BL18" s="87">
        <f t="shared" si="14"/>
        <v>8.8495575221238937E-2</v>
      </c>
      <c r="BM18" s="88">
        <v>1990</v>
      </c>
      <c r="BN18" s="262">
        <f t="shared" si="15"/>
        <v>0</v>
      </c>
      <c r="BO18" s="263">
        <f t="shared" si="16"/>
        <v>0</v>
      </c>
      <c r="BP18" s="263">
        <f t="shared" si="17"/>
        <v>0</v>
      </c>
      <c r="BQ18" s="263">
        <f t="shared" si="18"/>
        <v>0</v>
      </c>
      <c r="BR18" s="263">
        <f t="shared" si="19"/>
        <v>0</v>
      </c>
      <c r="BS18" s="263">
        <f t="shared" si="20"/>
        <v>4520.1351724753995</v>
      </c>
      <c r="BT18" s="263">
        <f t="shared" si="21"/>
        <v>2733.104988008381</v>
      </c>
      <c r="BU18" s="263">
        <f t="shared" si="22"/>
        <v>210.23884523141393</v>
      </c>
      <c r="BV18" s="263">
        <f t="shared" si="23"/>
        <v>0</v>
      </c>
      <c r="BW18" s="263">
        <f t="shared" si="24"/>
        <v>1681.9107618513115</v>
      </c>
      <c r="BX18" s="263">
        <f t="shared" si="25"/>
        <v>1471.6719166198975</v>
      </c>
      <c r="BY18" s="263">
        <f t="shared" si="26"/>
        <v>0</v>
      </c>
      <c r="BZ18" s="263">
        <f t="shared" si="27"/>
        <v>0</v>
      </c>
      <c r="CA18" s="263">
        <f t="shared" si="28"/>
        <v>0</v>
      </c>
      <c r="CB18" s="263">
        <f t="shared" si="29"/>
        <v>0</v>
      </c>
      <c r="CC18" s="263">
        <f t="shared" si="30"/>
        <v>0</v>
      </c>
      <c r="CD18" s="263">
        <f t="shared" si="31"/>
        <v>0</v>
      </c>
      <c r="CE18" s="263">
        <f t="shared" si="32"/>
        <v>0</v>
      </c>
      <c r="CF18" s="263">
        <f t="shared" si="33"/>
        <v>105.11942261570697</v>
      </c>
      <c r="CG18" s="263">
        <f t="shared" si="34"/>
        <v>0</v>
      </c>
      <c r="CH18" s="263">
        <f t="shared" si="35"/>
        <v>210.23884523141393</v>
      </c>
      <c r="CI18" s="263">
        <f t="shared" si="36"/>
        <v>0</v>
      </c>
      <c r="CJ18" s="263">
        <f t="shared" si="37"/>
        <v>210.23884523141393</v>
      </c>
      <c r="CK18" s="263">
        <f t="shared" si="38"/>
        <v>0</v>
      </c>
      <c r="CL18" s="263">
        <f t="shared" si="39"/>
        <v>0</v>
      </c>
      <c r="CM18" s="263">
        <f t="shared" si="40"/>
        <v>210.23884523141393</v>
      </c>
      <c r="CN18" s="263">
        <f t="shared" si="41"/>
        <v>0</v>
      </c>
      <c r="CO18" s="263">
        <f t="shared" si="42"/>
        <v>0</v>
      </c>
      <c r="CP18" s="263">
        <f t="shared" si="43"/>
        <v>0</v>
      </c>
      <c r="CQ18" s="263">
        <f t="shared" si="44"/>
        <v>105.11942261570697</v>
      </c>
      <c r="CR18" s="263">
        <f t="shared" si="45"/>
        <v>0</v>
      </c>
      <c r="CS18" s="263">
        <f t="shared" si="46"/>
        <v>0</v>
      </c>
      <c r="CT18" s="263">
        <f t="shared" si="47"/>
        <v>0</v>
      </c>
      <c r="CU18" s="263">
        <f t="shared" si="48"/>
        <v>0</v>
      </c>
      <c r="CV18" s="263">
        <f t="shared" si="49"/>
        <v>105.11942261570697</v>
      </c>
      <c r="CW18" s="263">
        <f t="shared" si="50"/>
        <v>0</v>
      </c>
      <c r="CX18" s="263">
        <f t="shared" si="51"/>
        <v>0</v>
      </c>
      <c r="CY18" s="263">
        <f t="shared" si="52"/>
        <v>0</v>
      </c>
      <c r="CZ18" s="263">
        <f t="shared" si="53"/>
        <v>0</v>
      </c>
      <c r="DA18" s="263">
        <f t="shared" si="54"/>
        <v>0</v>
      </c>
      <c r="DB18" s="264">
        <f t="shared" si="55"/>
        <v>0</v>
      </c>
      <c r="DC18" s="264">
        <f t="shared" si="56"/>
        <v>4099.6574820125716</v>
      </c>
      <c r="DD18" s="263">
        <f t="shared" si="57"/>
        <v>0</v>
      </c>
      <c r="DE18" s="263">
        <f t="shared" si="58"/>
        <v>210.23884523141393</v>
      </c>
      <c r="DF18" s="263">
        <f t="shared" si="59"/>
        <v>0</v>
      </c>
      <c r="DG18" s="263">
        <f t="shared" si="60"/>
        <v>0</v>
      </c>
      <c r="DH18" s="263">
        <f t="shared" si="61"/>
        <v>0</v>
      </c>
      <c r="DI18" s="263">
        <f t="shared" si="62"/>
        <v>105.11942261570697</v>
      </c>
      <c r="DJ18" s="263">
        <f t="shared" si="63"/>
        <v>0</v>
      </c>
      <c r="DK18" s="263">
        <f t="shared" si="64"/>
        <v>0</v>
      </c>
      <c r="DL18" s="263">
        <f t="shared" si="65"/>
        <v>0</v>
      </c>
      <c r="DM18" s="263">
        <f t="shared" si="66"/>
        <v>0</v>
      </c>
      <c r="DN18" s="263">
        <f t="shared" si="67"/>
        <v>0</v>
      </c>
      <c r="DO18" s="263">
        <f t="shared" si="68"/>
        <v>0</v>
      </c>
      <c r="DP18" s="89">
        <f t="shared" si="13"/>
        <v>6412.2847795581247</v>
      </c>
      <c r="DQ18" s="260">
        <f t="shared" si="5"/>
        <v>4204.7769046282783</v>
      </c>
      <c r="DR18" s="260">
        <f t="shared" si="6"/>
        <v>210.23884523141393</v>
      </c>
      <c r="DS18" s="260">
        <f t="shared" si="7"/>
        <v>1051.1942261570696</v>
      </c>
      <c r="DT18" s="90">
        <f t="shared" si="69"/>
        <v>1.9801980198019802E-2</v>
      </c>
      <c r="DU18" s="265">
        <f t="shared" si="70"/>
        <v>9.9009900990099001E-2</v>
      </c>
      <c r="DV18" s="265">
        <f t="shared" si="10"/>
        <v>7.1228285474009122E-3</v>
      </c>
      <c r="DW18" s="91">
        <f t="shared" si="71"/>
        <v>0.80339575922161699</v>
      </c>
      <c r="DX18" s="63"/>
      <c r="DY18" s="63"/>
      <c r="DZ18" s="63"/>
      <c r="EA18" s="63"/>
      <c r="EB18" s="63"/>
      <c r="EC18" s="63"/>
      <c r="ED18" s="63"/>
      <c r="EE18" s="63"/>
      <c r="EF18" s="63"/>
      <c r="EG18"/>
      <c r="EH18" s="63"/>
      <c r="EI18" s="63"/>
      <c r="EJ18" s="63"/>
      <c r="EK18" s="63"/>
      <c r="EL18" s="63"/>
      <c r="EM18" s="63"/>
      <c r="EN18" s="63"/>
      <c r="EO18" s="63"/>
      <c r="EP18" s="63"/>
      <c r="EQ18" s="83"/>
      <c r="ER18" s="2"/>
      <c r="ES18" s="80"/>
      <c r="ET18" s="76"/>
      <c r="EU18" s="77"/>
      <c r="EV18" s="2"/>
      <c r="EW18" s="76"/>
      <c r="EX18" s="77"/>
      <c r="EY18" s="2"/>
      <c r="EZ18" s="2"/>
      <c r="FA18" s="76"/>
      <c r="FB18" s="76"/>
      <c r="FC18" s="78"/>
      <c r="FD18" s="2"/>
      <c r="FE18" s="76"/>
      <c r="FF18" s="77"/>
      <c r="FG18" s="2"/>
      <c r="FH18" s="2"/>
      <c r="FI18" s="76"/>
      <c r="FJ18" s="76"/>
      <c r="FK18" s="77"/>
      <c r="FL18" s="2"/>
      <c r="FM18" s="76"/>
      <c r="FN18" s="77"/>
      <c r="FO18" s="5"/>
      <c r="FP18" s="2"/>
      <c r="FQ18" s="76"/>
      <c r="FR18" s="79"/>
      <c r="FS18" s="5"/>
      <c r="FT18" s="63"/>
      <c r="FU18" s="63"/>
      <c r="FV18" s="63"/>
      <c r="FW18" s="63"/>
      <c r="FX18" s="63"/>
      <c r="FY18" s="63"/>
      <c r="FZ18" s="63"/>
      <c r="GA18" s="63"/>
      <c r="GB18" s="63"/>
      <c r="GC18"/>
    </row>
    <row r="19" spans="1:185" x14ac:dyDescent="0.25">
      <c r="A19" s="96" t="s">
        <v>73</v>
      </c>
      <c r="B19" s="267">
        <v>1991</v>
      </c>
      <c r="C19" s="97">
        <v>7170.7559978584522</v>
      </c>
      <c r="D19" s="260"/>
      <c r="E19" s="259">
        <v>1</v>
      </c>
      <c r="F19" s="259"/>
      <c r="G19" s="259"/>
      <c r="H19" s="259"/>
      <c r="I19" s="259">
        <v>17</v>
      </c>
      <c r="J19" s="259">
        <v>69</v>
      </c>
      <c r="K19" s="259">
        <v>1</v>
      </c>
      <c r="L19" s="259"/>
      <c r="M19" s="259">
        <v>4</v>
      </c>
      <c r="N19" s="259">
        <v>22</v>
      </c>
      <c r="O19" s="259"/>
      <c r="P19" s="259"/>
      <c r="Q19" s="259"/>
      <c r="R19" s="259">
        <v>1</v>
      </c>
      <c r="S19" s="259"/>
      <c r="T19" s="259"/>
      <c r="U19" s="259"/>
      <c r="V19" s="259"/>
      <c r="W19" s="259"/>
      <c r="X19" s="259">
        <v>9</v>
      </c>
      <c r="Y19" s="259"/>
      <c r="Z19" s="259">
        <v>2</v>
      </c>
      <c r="AA19" s="259">
        <v>1</v>
      </c>
      <c r="AB19" s="259"/>
      <c r="AC19" s="259">
        <v>1</v>
      </c>
      <c r="AD19" s="259"/>
      <c r="AE19" s="259"/>
      <c r="AF19" s="259"/>
      <c r="AG19" s="259">
        <v>4</v>
      </c>
      <c r="AH19" s="259"/>
      <c r="AI19" s="259"/>
      <c r="AJ19" s="259"/>
      <c r="AK19" s="259">
        <v>2</v>
      </c>
      <c r="AL19" s="259"/>
      <c r="AM19" s="259"/>
      <c r="AN19" s="259"/>
      <c r="AO19" s="259"/>
      <c r="AP19" s="259"/>
      <c r="AQ19" s="259"/>
      <c r="AR19" s="252"/>
      <c r="AS19" s="252">
        <v>24</v>
      </c>
      <c r="AT19" s="259"/>
      <c r="AU19" s="259">
        <v>8</v>
      </c>
      <c r="AV19" s="259">
        <v>12</v>
      </c>
      <c r="AW19" s="259"/>
      <c r="AX19" s="259"/>
      <c r="AY19" s="259">
        <v>2</v>
      </c>
      <c r="AZ19" s="259"/>
      <c r="BA19" s="259"/>
      <c r="BB19" s="259"/>
      <c r="BC19" s="259">
        <v>1</v>
      </c>
      <c r="BD19" s="259"/>
      <c r="BE19" s="259"/>
      <c r="BF19" s="93">
        <f t="shared" si="11"/>
        <v>134</v>
      </c>
      <c r="BG19" s="93">
        <f t="shared" si="0"/>
        <v>157</v>
      </c>
      <c r="BH19" s="261">
        <f t="shared" si="1"/>
        <v>30</v>
      </c>
      <c r="BI19" s="261">
        <f t="shared" si="2"/>
        <v>104</v>
      </c>
      <c r="BJ19" s="261">
        <f t="shared" si="3"/>
        <v>1</v>
      </c>
      <c r="BK19" s="261">
        <f t="shared" si="4"/>
        <v>22</v>
      </c>
      <c r="BL19" s="87">
        <f t="shared" si="14"/>
        <v>0.14012738853503184</v>
      </c>
      <c r="BM19" s="88">
        <v>1991</v>
      </c>
      <c r="BN19" s="262">
        <f t="shared" si="15"/>
        <v>0</v>
      </c>
      <c r="BO19" s="263">
        <f t="shared" si="16"/>
        <v>45.673605081900973</v>
      </c>
      <c r="BP19" s="263">
        <f t="shared" si="17"/>
        <v>0</v>
      </c>
      <c r="BQ19" s="263">
        <f t="shared" si="18"/>
        <v>0</v>
      </c>
      <c r="BR19" s="263">
        <f t="shared" si="19"/>
        <v>0</v>
      </c>
      <c r="BS19" s="263">
        <f t="shared" si="20"/>
        <v>776.45128639231655</v>
      </c>
      <c r="BT19" s="263">
        <f t="shared" si="21"/>
        <v>3151.478750651167</v>
      </c>
      <c r="BU19" s="263">
        <f t="shared" si="22"/>
        <v>45.673605081900973</v>
      </c>
      <c r="BV19" s="263">
        <f t="shared" si="23"/>
        <v>0</v>
      </c>
      <c r="BW19" s="263">
        <f t="shared" si="24"/>
        <v>182.69442032760389</v>
      </c>
      <c r="BX19" s="263">
        <f t="shared" si="25"/>
        <v>1004.8193118018213</v>
      </c>
      <c r="BY19" s="263">
        <f t="shared" si="26"/>
        <v>0</v>
      </c>
      <c r="BZ19" s="263">
        <f t="shared" si="27"/>
        <v>0</v>
      </c>
      <c r="CA19" s="263">
        <f t="shared" si="28"/>
        <v>0</v>
      </c>
      <c r="CB19" s="263">
        <f t="shared" si="29"/>
        <v>45.673605081900973</v>
      </c>
      <c r="CC19" s="263">
        <f t="shared" si="30"/>
        <v>0</v>
      </c>
      <c r="CD19" s="263">
        <f t="shared" si="31"/>
        <v>0</v>
      </c>
      <c r="CE19" s="263">
        <f t="shared" si="32"/>
        <v>0</v>
      </c>
      <c r="CF19" s="263">
        <f t="shared" si="33"/>
        <v>0</v>
      </c>
      <c r="CG19" s="263">
        <f t="shared" si="34"/>
        <v>0</v>
      </c>
      <c r="CH19" s="263">
        <f t="shared" si="35"/>
        <v>411.06244573710876</v>
      </c>
      <c r="CI19" s="263">
        <f t="shared" si="36"/>
        <v>0</v>
      </c>
      <c r="CJ19" s="263">
        <f t="shared" si="37"/>
        <v>91.347210163801947</v>
      </c>
      <c r="CK19" s="263">
        <f t="shared" si="38"/>
        <v>45.673605081900973</v>
      </c>
      <c r="CL19" s="263">
        <f t="shared" si="39"/>
        <v>0</v>
      </c>
      <c r="CM19" s="263">
        <f t="shared" si="40"/>
        <v>45.673605081900973</v>
      </c>
      <c r="CN19" s="263">
        <f t="shared" si="41"/>
        <v>0</v>
      </c>
      <c r="CO19" s="263">
        <f t="shared" si="42"/>
        <v>0</v>
      </c>
      <c r="CP19" s="263">
        <f t="shared" si="43"/>
        <v>0</v>
      </c>
      <c r="CQ19" s="263">
        <f t="shared" si="44"/>
        <v>182.69442032760389</v>
      </c>
      <c r="CR19" s="263">
        <f t="shared" si="45"/>
        <v>0</v>
      </c>
      <c r="CS19" s="263">
        <f t="shared" si="46"/>
        <v>0</v>
      </c>
      <c r="CT19" s="263">
        <f t="shared" si="47"/>
        <v>0</v>
      </c>
      <c r="CU19" s="263">
        <f t="shared" si="48"/>
        <v>91.347210163801947</v>
      </c>
      <c r="CV19" s="263">
        <f t="shared" si="49"/>
        <v>0</v>
      </c>
      <c r="CW19" s="263">
        <f t="shared" si="50"/>
        <v>0</v>
      </c>
      <c r="CX19" s="263">
        <f t="shared" si="51"/>
        <v>0</v>
      </c>
      <c r="CY19" s="263">
        <f t="shared" si="52"/>
        <v>0</v>
      </c>
      <c r="CZ19" s="263">
        <f t="shared" si="53"/>
        <v>0</v>
      </c>
      <c r="DA19" s="263">
        <f t="shared" si="54"/>
        <v>0</v>
      </c>
      <c r="DB19" s="264">
        <f t="shared" si="55"/>
        <v>0</v>
      </c>
      <c r="DC19" s="264">
        <f t="shared" si="56"/>
        <v>1096.1665219656231</v>
      </c>
      <c r="DD19" s="263">
        <f t="shared" si="57"/>
        <v>0</v>
      </c>
      <c r="DE19" s="263">
        <f t="shared" si="58"/>
        <v>365.38884065520779</v>
      </c>
      <c r="DF19" s="263">
        <f t="shared" si="59"/>
        <v>548.08326098281157</v>
      </c>
      <c r="DG19" s="263">
        <f t="shared" si="60"/>
        <v>0</v>
      </c>
      <c r="DH19" s="263">
        <f t="shared" si="61"/>
        <v>0</v>
      </c>
      <c r="DI19" s="263">
        <f t="shared" si="62"/>
        <v>91.347210163801947</v>
      </c>
      <c r="DJ19" s="263">
        <f t="shared" si="63"/>
        <v>0</v>
      </c>
      <c r="DK19" s="263">
        <f t="shared" si="64"/>
        <v>0</v>
      </c>
      <c r="DL19" s="263">
        <f t="shared" si="65"/>
        <v>0</v>
      </c>
      <c r="DM19" s="263">
        <f t="shared" si="66"/>
        <v>45.673605081900973</v>
      </c>
      <c r="DN19" s="263">
        <f t="shared" si="67"/>
        <v>0</v>
      </c>
      <c r="DO19" s="263">
        <f t="shared" si="68"/>
        <v>0</v>
      </c>
      <c r="DP19" s="89">
        <f t="shared" si="13"/>
        <v>1370.2081524570292</v>
      </c>
      <c r="DQ19" s="260">
        <f t="shared" si="5"/>
        <v>4750.0549285177003</v>
      </c>
      <c r="DR19" s="260">
        <f t="shared" si="6"/>
        <v>45.673605081900973</v>
      </c>
      <c r="DS19" s="260">
        <f t="shared" si="7"/>
        <v>1004.8193118018214</v>
      </c>
      <c r="DT19" s="90">
        <f t="shared" si="69"/>
        <v>7.4626865671641798E-3</v>
      </c>
      <c r="DU19" s="265">
        <f t="shared" si="70"/>
        <v>0.16417910447761197</v>
      </c>
      <c r="DV19" s="265">
        <f t="shared" si="10"/>
        <v>0</v>
      </c>
      <c r="DW19" s="91">
        <f t="shared" si="71"/>
        <v>0.74077416892969472</v>
      </c>
      <c r="DX19" s="63"/>
      <c r="DY19" s="63"/>
      <c r="DZ19" s="63"/>
      <c r="EA19" s="63"/>
      <c r="EB19" s="63"/>
      <c r="EC19" s="63"/>
      <c r="ED19" s="63"/>
      <c r="EE19" s="63"/>
      <c r="EF19" s="63"/>
      <c r="EG19"/>
      <c r="EH19" s="63"/>
      <c r="EI19" s="63"/>
      <c r="EJ19" s="63"/>
      <c r="EK19" s="63"/>
      <c r="EL19" s="63"/>
      <c r="EM19" s="63"/>
      <c r="EN19" s="63"/>
      <c r="EO19" s="63"/>
      <c r="EP19" s="63"/>
      <c r="EQ19" s="83"/>
      <c r="ER19" s="2"/>
      <c r="ES19" s="80"/>
      <c r="ET19" s="76"/>
      <c r="EU19" s="77"/>
      <c r="EV19" s="2"/>
      <c r="EW19" s="76"/>
      <c r="EX19" s="77"/>
      <c r="EY19" s="2"/>
      <c r="EZ19" s="2"/>
      <c r="FA19" s="76"/>
      <c r="FB19" s="76"/>
      <c r="FC19" s="78"/>
      <c r="FD19" s="2"/>
      <c r="FE19" s="76"/>
      <c r="FF19" s="77"/>
      <c r="FG19" s="2"/>
      <c r="FH19" s="2"/>
      <c r="FI19" s="76"/>
      <c r="FJ19" s="76"/>
      <c r="FK19" s="77"/>
      <c r="FL19" s="2"/>
      <c r="FM19" s="76"/>
      <c r="FN19" s="77"/>
      <c r="FO19" s="5"/>
      <c r="FP19" s="2"/>
      <c r="FQ19" s="76"/>
      <c r="FR19" s="79"/>
      <c r="FS19" s="5"/>
      <c r="FT19" s="63"/>
      <c r="FU19" s="63"/>
      <c r="FV19" s="63"/>
      <c r="FW19" s="63"/>
      <c r="FX19" s="63"/>
      <c r="FY19" s="63"/>
      <c r="FZ19" s="63"/>
      <c r="GA19" s="63"/>
      <c r="GB19" s="63"/>
      <c r="GC19"/>
    </row>
    <row r="20" spans="1:185" x14ac:dyDescent="0.25">
      <c r="A20" s="98" t="s">
        <v>74</v>
      </c>
      <c r="B20" s="259">
        <v>1992</v>
      </c>
      <c r="C20" s="85">
        <v>7753.5430285714283</v>
      </c>
      <c r="D20" s="260"/>
      <c r="E20" s="259"/>
      <c r="F20" s="259"/>
      <c r="G20" s="259"/>
      <c r="H20" s="259"/>
      <c r="I20" s="259">
        <v>4</v>
      </c>
      <c r="J20" s="259">
        <v>7</v>
      </c>
      <c r="K20" s="259"/>
      <c r="L20" s="259"/>
      <c r="M20" s="259"/>
      <c r="N20" s="259"/>
      <c r="O20" s="259"/>
      <c r="P20" s="259"/>
      <c r="Q20" s="259"/>
      <c r="R20" s="259"/>
      <c r="S20" s="259"/>
      <c r="T20" s="259"/>
      <c r="U20" s="259"/>
      <c r="V20" s="259"/>
      <c r="W20" s="259"/>
      <c r="X20" s="259"/>
      <c r="Y20" s="259"/>
      <c r="Z20" s="259"/>
      <c r="AA20" s="259"/>
      <c r="AB20" s="259"/>
      <c r="AC20" s="259"/>
      <c r="AD20" s="259"/>
      <c r="AE20" s="259"/>
      <c r="AF20" s="259"/>
      <c r="AG20" s="259"/>
      <c r="AH20" s="259"/>
      <c r="AI20" s="259"/>
      <c r="AJ20" s="259"/>
      <c r="AK20" s="259"/>
      <c r="AL20" s="259"/>
      <c r="AM20" s="259"/>
      <c r="AN20" s="259"/>
      <c r="AO20" s="259"/>
      <c r="AP20" s="259"/>
      <c r="AQ20" s="259"/>
      <c r="AR20" s="252"/>
      <c r="AS20" s="252">
        <v>6</v>
      </c>
      <c r="AT20" s="259"/>
      <c r="AU20" s="259"/>
      <c r="AV20" s="259"/>
      <c r="AW20" s="259"/>
      <c r="AX20" s="259"/>
      <c r="AY20" s="259"/>
      <c r="AZ20" s="259"/>
      <c r="BA20" s="259"/>
      <c r="BB20" s="259"/>
      <c r="BC20" s="259"/>
      <c r="BD20" s="259"/>
      <c r="BE20" s="259"/>
      <c r="BF20" s="99">
        <f t="shared" si="11"/>
        <v>11</v>
      </c>
      <c r="BG20" s="99">
        <f t="shared" si="0"/>
        <v>11</v>
      </c>
      <c r="BH20" s="261">
        <f t="shared" si="1"/>
        <v>4</v>
      </c>
      <c r="BI20" s="261">
        <f t="shared" si="2"/>
        <v>7</v>
      </c>
      <c r="BJ20" s="261">
        <f t="shared" si="3"/>
        <v>0</v>
      </c>
      <c r="BK20" s="261">
        <f t="shared" si="4"/>
        <v>0</v>
      </c>
      <c r="BL20" s="87"/>
      <c r="BM20" s="100">
        <v>1992</v>
      </c>
      <c r="BN20" s="262">
        <f t="shared" si="15"/>
        <v>0</v>
      </c>
      <c r="BO20" s="263">
        <f t="shared" si="16"/>
        <v>0</v>
      </c>
      <c r="BP20" s="263">
        <f t="shared" si="17"/>
        <v>0</v>
      </c>
      <c r="BQ20" s="263">
        <f t="shared" si="18"/>
        <v>0</v>
      </c>
      <c r="BR20" s="263">
        <f t="shared" si="19"/>
        <v>0</v>
      </c>
      <c r="BS20" s="263">
        <f t="shared" si="20"/>
        <v>2819.470192207792</v>
      </c>
      <c r="BT20" s="263">
        <f t="shared" si="21"/>
        <v>4934.0728363636363</v>
      </c>
      <c r="BU20" s="263">
        <f t="shared" si="22"/>
        <v>0</v>
      </c>
      <c r="BV20" s="263">
        <f t="shared" si="23"/>
        <v>0</v>
      </c>
      <c r="BW20" s="263">
        <f t="shared" si="24"/>
        <v>0</v>
      </c>
      <c r="BX20" s="263">
        <f t="shared" si="25"/>
        <v>0</v>
      </c>
      <c r="BY20" s="263">
        <f t="shared" si="26"/>
        <v>0</v>
      </c>
      <c r="BZ20" s="263">
        <f t="shared" si="27"/>
        <v>0</v>
      </c>
      <c r="CA20" s="263">
        <f t="shared" si="28"/>
        <v>0</v>
      </c>
      <c r="CB20" s="263">
        <f t="shared" si="29"/>
        <v>0</v>
      </c>
      <c r="CC20" s="263">
        <f t="shared" si="30"/>
        <v>0</v>
      </c>
      <c r="CD20" s="263">
        <f t="shared" si="31"/>
        <v>0</v>
      </c>
      <c r="CE20" s="263">
        <f t="shared" si="32"/>
        <v>0</v>
      </c>
      <c r="CF20" s="263">
        <f t="shared" si="33"/>
        <v>0</v>
      </c>
      <c r="CG20" s="263">
        <f t="shared" si="34"/>
        <v>0</v>
      </c>
      <c r="CH20" s="263">
        <f t="shared" si="35"/>
        <v>0</v>
      </c>
      <c r="CI20" s="263">
        <f t="shared" si="36"/>
        <v>0</v>
      </c>
      <c r="CJ20" s="263">
        <f t="shared" si="37"/>
        <v>0</v>
      </c>
      <c r="CK20" s="263">
        <f t="shared" si="38"/>
        <v>0</v>
      </c>
      <c r="CL20" s="263">
        <f t="shared" si="39"/>
        <v>0</v>
      </c>
      <c r="CM20" s="263">
        <f t="shared" si="40"/>
        <v>0</v>
      </c>
      <c r="CN20" s="263">
        <f t="shared" si="41"/>
        <v>0</v>
      </c>
      <c r="CO20" s="263">
        <f t="shared" si="42"/>
        <v>0</v>
      </c>
      <c r="CP20" s="263">
        <f t="shared" si="43"/>
        <v>0</v>
      </c>
      <c r="CQ20" s="263">
        <f t="shared" si="44"/>
        <v>0</v>
      </c>
      <c r="CR20" s="263">
        <f t="shared" si="45"/>
        <v>0</v>
      </c>
      <c r="CS20" s="263">
        <f t="shared" si="46"/>
        <v>0</v>
      </c>
      <c r="CT20" s="263">
        <f t="shared" si="47"/>
        <v>0</v>
      </c>
      <c r="CU20" s="263">
        <f t="shared" si="48"/>
        <v>0</v>
      </c>
      <c r="CV20" s="263">
        <f t="shared" si="49"/>
        <v>0</v>
      </c>
      <c r="CW20" s="263">
        <f t="shared" si="50"/>
        <v>0</v>
      </c>
      <c r="CX20" s="263">
        <f t="shared" si="51"/>
        <v>0</v>
      </c>
      <c r="CY20" s="263">
        <f t="shared" si="52"/>
        <v>0</v>
      </c>
      <c r="CZ20" s="263">
        <f t="shared" si="53"/>
        <v>0</v>
      </c>
      <c r="DA20" s="263">
        <f t="shared" si="54"/>
        <v>0</v>
      </c>
      <c r="DB20" s="264">
        <f t="shared" si="55"/>
        <v>0</v>
      </c>
      <c r="DC20" s="264">
        <f t="shared" si="56"/>
        <v>4229.2052883116876</v>
      </c>
      <c r="DD20" s="263">
        <f t="shared" si="57"/>
        <v>0</v>
      </c>
      <c r="DE20" s="263">
        <f t="shared" si="58"/>
        <v>0</v>
      </c>
      <c r="DF20" s="263">
        <f t="shared" si="59"/>
        <v>0</v>
      </c>
      <c r="DG20" s="263">
        <f t="shared" si="60"/>
        <v>0</v>
      </c>
      <c r="DH20" s="263">
        <f t="shared" si="61"/>
        <v>0</v>
      </c>
      <c r="DI20" s="263">
        <f t="shared" si="62"/>
        <v>0</v>
      </c>
      <c r="DJ20" s="263">
        <f t="shared" si="63"/>
        <v>0</v>
      </c>
      <c r="DK20" s="263">
        <f t="shared" si="64"/>
        <v>0</v>
      </c>
      <c r="DL20" s="263">
        <f t="shared" si="65"/>
        <v>0</v>
      </c>
      <c r="DM20" s="263">
        <f t="shared" si="66"/>
        <v>0</v>
      </c>
      <c r="DN20" s="263">
        <f t="shared" si="67"/>
        <v>0</v>
      </c>
      <c r="DO20" s="263">
        <f t="shared" si="68"/>
        <v>0</v>
      </c>
      <c r="DP20" s="89">
        <f t="shared" si="13"/>
        <v>2819.470192207792</v>
      </c>
      <c r="DQ20" s="260">
        <f t="shared" si="5"/>
        <v>4934.0728363636363</v>
      </c>
      <c r="DR20" s="260">
        <f t="shared" si="6"/>
        <v>0</v>
      </c>
      <c r="DS20" s="260">
        <f t="shared" si="7"/>
        <v>0</v>
      </c>
      <c r="DT20" s="90">
        <f t="shared" si="69"/>
        <v>0</v>
      </c>
      <c r="DU20" s="265">
        <f t="shared" si="70"/>
        <v>0</v>
      </c>
      <c r="DV20" s="265">
        <f t="shared" si="10"/>
        <v>0.36017467273353998</v>
      </c>
      <c r="DW20" s="91">
        <f t="shared" si="71"/>
        <v>3.6009659025279901</v>
      </c>
      <c r="DX20" s="94"/>
      <c r="DY20" s="94"/>
      <c r="DZ20" s="94"/>
      <c r="EA20" s="94"/>
      <c r="EB20" s="94"/>
      <c r="EC20" s="94"/>
      <c r="ED20" s="94"/>
      <c r="EE20" s="94"/>
      <c r="EF20" s="94"/>
      <c r="EG20"/>
      <c r="EH20" s="94"/>
      <c r="EI20" s="94"/>
      <c r="EJ20" s="94"/>
      <c r="EK20" s="94"/>
      <c r="EL20" s="94"/>
      <c r="EM20" s="94"/>
      <c r="EN20" s="94"/>
      <c r="EO20" s="94"/>
      <c r="EP20" s="94"/>
      <c r="EQ20" s="83"/>
      <c r="ER20" s="2"/>
      <c r="ES20" s="80"/>
      <c r="ET20" s="76"/>
      <c r="EU20" s="77"/>
      <c r="EV20" s="2"/>
      <c r="EW20" s="76"/>
      <c r="EX20" s="77"/>
      <c r="EY20" s="2"/>
      <c r="EZ20" s="2"/>
      <c r="FA20" s="76"/>
      <c r="FB20" s="76"/>
      <c r="FC20" s="78"/>
      <c r="FD20" s="2"/>
      <c r="FE20" s="76"/>
      <c r="FF20" s="77"/>
      <c r="FG20" s="2"/>
      <c r="FH20" s="5"/>
      <c r="FI20" s="76"/>
      <c r="FJ20" s="76"/>
      <c r="FK20" s="77"/>
      <c r="FL20" s="101"/>
      <c r="FM20" s="102"/>
      <c r="FN20" s="103"/>
      <c r="FO20" s="5"/>
      <c r="FP20" s="2"/>
      <c r="FQ20" s="76"/>
      <c r="FR20" s="79"/>
      <c r="FS20" s="5"/>
      <c r="FT20" s="63"/>
      <c r="FU20" s="63"/>
      <c r="FV20" s="63"/>
      <c r="FW20" s="63"/>
      <c r="FX20" s="63"/>
      <c r="FY20" s="63"/>
      <c r="FZ20" s="63"/>
      <c r="GA20" s="63"/>
      <c r="GB20" s="63"/>
      <c r="GC20"/>
    </row>
    <row r="21" spans="1:185" x14ac:dyDescent="0.25">
      <c r="A21" s="84" t="s">
        <v>75</v>
      </c>
      <c r="B21" s="259">
        <v>1993</v>
      </c>
      <c r="C21" s="85">
        <v>8349.6810864745021</v>
      </c>
      <c r="D21" s="260"/>
      <c r="E21" s="259"/>
      <c r="F21" s="259"/>
      <c r="G21" s="259"/>
      <c r="H21" s="259"/>
      <c r="I21" s="259">
        <v>12</v>
      </c>
      <c r="J21" s="259">
        <v>8</v>
      </c>
      <c r="K21" s="259">
        <v>2</v>
      </c>
      <c r="L21" s="259">
        <v>1</v>
      </c>
      <c r="M21" s="259">
        <v>9</v>
      </c>
      <c r="N21" s="259">
        <v>13</v>
      </c>
      <c r="O21" s="259">
        <v>5</v>
      </c>
      <c r="P21" s="259"/>
      <c r="Q21" s="259">
        <v>1</v>
      </c>
      <c r="R21" s="259"/>
      <c r="S21" s="259"/>
      <c r="T21" s="259"/>
      <c r="U21" s="259"/>
      <c r="V21" s="259"/>
      <c r="W21" s="259"/>
      <c r="X21" s="259"/>
      <c r="Y21" s="259"/>
      <c r="Z21" s="259"/>
      <c r="AA21" s="259"/>
      <c r="AB21" s="259"/>
      <c r="AC21" s="259"/>
      <c r="AD21" s="259"/>
      <c r="AE21" s="259"/>
      <c r="AF21" s="259"/>
      <c r="AG21" s="259">
        <v>2</v>
      </c>
      <c r="AH21" s="259"/>
      <c r="AI21" s="259"/>
      <c r="AJ21" s="259"/>
      <c r="AK21" s="259">
        <v>1</v>
      </c>
      <c r="AL21" s="259">
        <v>2</v>
      </c>
      <c r="AM21" s="259"/>
      <c r="AN21" s="259">
        <v>1</v>
      </c>
      <c r="AO21" s="259"/>
      <c r="AP21" s="259"/>
      <c r="AQ21" s="259"/>
      <c r="AR21" s="252"/>
      <c r="AS21" s="252"/>
      <c r="AT21" s="259"/>
      <c r="AU21" s="259">
        <v>7</v>
      </c>
      <c r="AV21" s="259">
        <v>8</v>
      </c>
      <c r="AW21" s="259">
        <v>1</v>
      </c>
      <c r="AX21" s="259"/>
      <c r="AY21" s="259">
        <v>1</v>
      </c>
      <c r="AZ21" s="259"/>
      <c r="BA21" s="259"/>
      <c r="BB21" s="259"/>
      <c r="BC21" s="259"/>
      <c r="BD21" s="259"/>
      <c r="BE21" s="259"/>
      <c r="BF21" s="93">
        <f t="shared" si="11"/>
        <v>57</v>
      </c>
      <c r="BG21" s="93">
        <f t="shared" si="0"/>
        <v>74</v>
      </c>
      <c r="BH21" s="261">
        <f t="shared" si="1"/>
        <v>29</v>
      </c>
      <c r="BI21" s="261">
        <f t="shared" si="2"/>
        <v>29</v>
      </c>
      <c r="BJ21" s="261">
        <f t="shared" si="3"/>
        <v>9</v>
      </c>
      <c r="BK21" s="261">
        <f t="shared" si="4"/>
        <v>7</v>
      </c>
      <c r="BL21" s="87">
        <f t="shared" si="14"/>
        <v>9.45945945945946E-2</v>
      </c>
      <c r="BM21" s="88">
        <v>1993</v>
      </c>
      <c r="BN21" s="262">
        <f t="shared" si="15"/>
        <v>0</v>
      </c>
      <c r="BO21" s="263">
        <f t="shared" si="16"/>
        <v>0</v>
      </c>
      <c r="BP21" s="263">
        <f t="shared" si="17"/>
        <v>0</v>
      </c>
      <c r="BQ21" s="263">
        <f t="shared" si="18"/>
        <v>0</v>
      </c>
      <c r="BR21" s="263">
        <f t="shared" si="19"/>
        <v>0</v>
      </c>
      <c r="BS21" s="263">
        <f t="shared" si="20"/>
        <v>1354.0023383472167</v>
      </c>
      <c r="BT21" s="263">
        <f t="shared" si="21"/>
        <v>902.66822556481111</v>
      </c>
      <c r="BU21" s="263">
        <f t="shared" si="22"/>
        <v>225.66705639120278</v>
      </c>
      <c r="BV21" s="263">
        <f t="shared" si="23"/>
        <v>112.83352819560139</v>
      </c>
      <c r="BW21" s="263">
        <f t="shared" si="24"/>
        <v>1015.5017537604125</v>
      </c>
      <c r="BX21" s="263">
        <f t="shared" si="25"/>
        <v>1466.8358665428179</v>
      </c>
      <c r="BY21" s="263">
        <f t="shared" si="26"/>
        <v>564.16764097800694</v>
      </c>
      <c r="BZ21" s="263">
        <f t="shared" si="27"/>
        <v>0</v>
      </c>
      <c r="CA21" s="263">
        <f t="shared" si="28"/>
        <v>112.83352819560139</v>
      </c>
      <c r="CB21" s="263">
        <f t="shared" si="29"/>
        <v>0</v>
      </c>
      <c r="CC21" s="263">
        <f t="shared" si="30"/>
        <v>0</v>
      </c>
      <c r="CD21" s="263">
        <f t="shared" si="31"/>
        <v>0</v>
      </c>
      <c r="CE21" s="263">
        <f t="shared" si="32"/>
        <v>0</v>
      </c>
      <c r="CF21" s="263">
        <f t="shared" si="33"/>
        <v>0</v>
      </c>
      <c r="CG21" s="263">
        <f t="shared" si="34"/>
        <v>0</v>
      </c>
      <c r="CH21" s="263">
        <f t="shared" si="35"/>
        <v>0</v>
      </c>
      <c r="CI21" s="263">
        <f t="shared" si="36"/>
        <v>0</v>
      </c>
      <c r="CJ21" s="263">
        <f t="shared" si="37"/>
        <v>0</v>
      </c>
      <c r="CK21" s="263">
        <f t="shared" si="38"/>
        <v>0</v>
      </c>
      <c r="CL21" s="263">
        <f t="shared" si="39"/>
        <v>0</v>
      </c>
      <c r="CM21" s="263">
        <f t="shared" si="40"/>
        <v>0</v>
      </c>
      <c r="CN21" s="263">
        <f t="shared" si="41"/>
        <v>0</v>
      </c>
      <c r="CO21" s="263">
        <f t="shared" si="42"/>
        <v>0</v>
      </c>
      <c r="CP21" s="263">
        <f t="shared" si="43"/>
        <v>0</v>
      </c>
      <c r="CQ21" s="263">
        <f t="shared" si="44"/>
        <v>225.66705639120278</v>
      </c>
      <c r="CR21" s="263">
        <f t="shared" si="45"/>
        <v>0</v>
      </c>
      <c r="CS21" s="263">
        <f t="shared" si="46"/>
        <v>0</v>
      </c>
      <c r="CT21" s="263">
        <f t="shared" si="47"/>
        <v>0</v>
      </c>
      <c r="CU21" s="263">
        <f t="shared" si="48"/>
        <v>112.83352819560139</v>
      </c>
      <c r="CV21" s="263">
        <f t="shared" si="49"/>
        <v>225.66705639120278</v>
      </c>
      <c r="CW21" s="263">
        <f t="shared" si="50"/>
        <v>0</v>
      </c>
      <c r="CX21" s="263">
        <f t="shared" si="51"/>
        <v>112.83352819560139</v>
      </c>
      <c r="CY21" s="263">
        <f t="shared" si="52"/>
        <v>0</v>
      </c>
      <c r="CZ21" s="263">
        <f t="shared" si="53"/>
        <v>0</v>
      </c>
      <c r="DA21" s="263">
        <f t="shared" si="54"/>
        <v>0</v>
      </c>
      <c r="DB21" s="264">
        <f t="shared" si="55"/>
        <v>0</v>
      </c>
      <c r="DC21" s="264">
        <f t="shared" si="56"/>
        <v>0</v>
      </c>
      <c r="DD21" s="263">
        <f t="shared" si="57"/>
        <v>0</v>
      </c>
      <c r="DE21" s="263">
        <f t="shared" si="58"/>
        <v>789.83469736920972</v>
      </c>
      <c r="DF21" s="263">
        <f t="shared" si="59"/>
        <v>902.66822556481111</v>
      </c>
      <c r="DG21" s="263">
        <f t="shared" si="60"/>
        <v>112.83352819560139</v>
      </c>
      <c r="DH21" s="263">
        <f t="shared" si="61"/>
        <v>0</v>
      </c>
      <c r="DI21" s="263">
        <f t="shared" si="62"/>
        <v>112.83352819560139</v>
      </c>
      <c r="DJ21" s="263">
        <f t="shared" si="63"/>
        <v>0</v>
      </c>
      <c r="DK21" s="263">
        <f t="shared" si="64"/>
        <v>0</v>
      </c>
      <c r="DL21" s="263">
        <f t="shared" si="65"/>
        <v>0</v>
      </c>
      <c r="DM21" s="263">
        <f t="shared" si="66"/>
        <v>0</v>
      </c>
      <c r="DN21" s="263">
        <f t="shared" si="67"/>
        <v>0</v>
      </c>
      <c r="DO21" s="263">
        <f t="shared" si="68"/>
        <v>0</v>
      </c>
      <c r="DP21" s="89">
        <f t="shared" si="13"/>
        <v>3272.1723176724404</v>
      </c>
      <c r="DQ21" s="260">
        <f t="shared" si="5"/>
        <v>3272.1723176724399</v>
      </c>
      <c r="DR21" s="260">
        <f t="shared" si="6"/>
        <v>1015.5017537604125</v>
      </c>
      <c r="DS21" s="260">
        <f t="shared" si="7"/>
        <v>789.83469736920972</v>
      </c>
      <c r="DT21" s="90">
        <f t="shared" si="69"/>
        <v>0.15517241379310345</v>
      </c>
      <c r="DU21" s="265">
        <f t="shared" si="70"/>
        <v>0.12068965517241381</v>
      </c>
      <c r="DV21" s="265">
        <f t="shared" si="10"/>
        <v>0.15008293299660866</v>
      </c>
      <c r="DW21" s="91">
        <f t="shared" si="71"/>
        <v>1.1605628343636287</v>
      </c>
      <c r="DX21" s="63"/>
      <c r="DY21" s="63"/>
      <c r="DZ21" s="63"/>
      <c r="EA21" s="63"/>
      <c r="EB21" s="63"/>
      <c r="EC21" s="63"/>
      <c r="ED21" s="63"/>
      <c r="EE21" s="63"/>
      <c r="EF21" s="63"/>
      <c r="EG21"/>
      <c r="EH21" s="63"/>
      <c r="EI21" s="63"/>
      <c r="EJ21" s="63"/>
      <c r="EK21" s="63"/>
      <c r="EL21" s="63"/>
      <c r="EM21" s="63"/>
      <c r="EN21" s="63"/>
      <c r="EO21" s="63"/>
      <c r="EP21" s="63"/>
      <c r="EQ21" s="83"/>
      <c r="ER21" s="2"/>
      <c r="ES21" s="80"/>
      <c r="ET21" s="76"/>
      <c r="EU21" s="77"/>
      <c r="EV21" s="2"/>
      <c r="EW21" s="102"/>
      <c r="EX21" s="103"/>
      <c r="EY21" s="2"/>
      <c r="EZ21" s="2"/>
      <c r="FA21" s="76"/>
      <c r="FB21" s="76"/>
      <c r="FC21" s="78"/>
      <c r="FD21" s="101"/>
      <c r="FE21" s="102"/>
      <c r="FF21" s="103"/>
      <c r="FG21" s="2"/>
      <c r="FH21" s="2"/>
      <c r="FI21" s="76"/>
      <c r="FJ21" s="76"/>
      <c r="FK21" s="77"/>
      <c r="FL21" s="101"/>
      <c r="FM21" s="102"/>
      <c r="FN21" s="104"/>
      <c r="FO21" s="5"/>
      <c r="FP21" s="2"/>
      <c r="FQ21" s="76"/>
      <c r="FR21" s="79"/>
      <c r="FS21" s="5"/>
      <c r="FT21" s="94"/>
      <c r="FU21" s="94"/>
      <c r="FV21" s="94"/>
      <c r="FW21" s="94"/>
      <c r="FX21" s="94"/>
      <c r="FY21" s="94"/>
      <c r="FZ21" s="94"/>
      <c r="GA21" s="94"/>
      <c r="GB21" s="94"/>
      <c r="GC21"/>
    </row>
    <row r="22" spans="1:185" x14ac:dyDescent="0.25">
      <c r="A22" s="84" t="s">
        <v>76</v>
      </c>
      <c r="B22" s="259">
        <v>1994</v>
      </c>
      <c r="C22" s="85">
        <v>7612.006889952153</v>
      </c>
      <c r="D22" s="260"/>
      <c r="E22" s="259">
        <v>1</v>
      </c>
      <c r="F22" s="259"/>
      <c r="G22" s="259"/>
      <c r="H22" s="259">
        <v>2</v>
      </c>
      <c r="I22" s="259">
        <v>26</v>
      </c>
      <c r="J22" s="259">
        <v>3</v>
      </c>
      <c r="K22" s="259">
        <v>2</v>
      </c>
      <c r="L22" s="259"/>
      <c r="M22" s="259">
        <v>14</v>
      </c>
      <c r="N22" s="259">
        <v>9</v>
      </c>
      <c r="O22" s="259"/>
      <c r="P22" s="259"/>
      <c r="Q22" s="259"/>
      <c r="R22" s="259"/>
      <c r="S22" s="259"/>
      <c r="T22" s="259"/>
      <c r="U22" s="259"/>
      <c r="V22" s="259"/>
      <c r="W22" s="259"/>
      <c r="X22" s="259">
        <v>1</v>
      </c>
      <c r="Y22" s="259"/>
      <c r="Z22" s="259">
        <v>1</v>
      </c>
      <c r="AA22" s="259"/>
      <c r="AB22" s="259"/>
      <c r="AC22" s="259"/>
      <c r="AD22" s="259"/>
      <c r="AE22" s="259"/>
      <c r="AF22" s="259"/>
      <c r="AG22" s="259">
        <v>1</v>
      </c>
      <c r="AH22" s="259"/>
      <c r="AI22" s="259"/>
      <c r="AJ22" s="259"/>
      <c r="AK22" s="259"/>
      <c r="AL22" s="259"/>
      <c r="AM22" s="259"/>
      <c r="AN22" s="259"/>
      <c r="AO22" s="259"/>
      <c r="AP22" s="259"/>
      <c r="AQ22" s="259"/>
      <c r="AR22" s="252"/>
      <c r="AS22" s="252">
        <v>29</v>
      </c>
      <c r="AT22" s="259"/>
      <c r="AU22" s="259"/>
      <c r="AV22" s="259">
        <v>1</v>
      </c>
      <c r="AW22" s="259"/>
      <c r="AX22" s="259"/>
      <c r="AY22" s="259">
        <v>1</v>
      </c>
      <c r="AZ22" s="259"/>
      <c r="BA22" s="259"/>
      <c r="BB22" s="259"/>
      <c r="BC22" s="259"/>
      <c r="BD22" s="259"/>
      <c r="BE22" s="259"/>
      <c r="BF22" s="93">
        <f t="shared" si="11"/>
        <v>60</v>
      </c>
      <c r="BG22" s="93">
        <f t="shared" si="0"/>
        <v>62</v>
      </c>
      <c r="BH22" s="261">
        <f t="shared" si="1"/>
        <v>41</v>
      </c>
      <c r="BI22" s="261">
        <f t="shared" si="2"/>
        <v>13</v>
      </c>
      <c r="BJ22" s="261">
        <f t="shared" si="3"/>
        <v>4</v>
      </c>
      <c r="BK22" s="261">
        <f t="shared" si="4"/>
        <v>4</v>
      </c>
      <c r="BL22" s="87">
        <f t="shared" si="14"/>
        <v>6.4516129032258063E-2</v>
      </c>
      <c r="BM22" s="88">
        <v>1994</v>
      </c>
      <c r="BN22" s="262">
        <f t="shared" si="15"/>
        <v>0</v>
      </c>
      <c r="BO22" s="263">
        <f t="shared" si="16"/>
        <v>122.77430467664763</v>
      </c>
      <c r="BP22" s="263">
        <f t="shared" si="17"/>
        <v>0</v>
      </c>
      <c r="BQ22" s="263">
        <f t="shared" si="18"/>
        <v>0</v>
      </c>
      <c r="BR22" s="263">
        <f t="shared" si="19"/>
        <v>245.54860935329526</v>
      </c>
      <c r="BS22" s="263">
        <f t="shared" si="20"/>
        <v>3192.1319215928384</v>
      </c>
      <c r="BT22" s="263">
        <f t="shared" si="21"/>
        <v>368.32291402994286</v>
      </c>
      <c r="BU22" s="263">
        <f t="shared" si="22"/>
        <v>245.54860935329526</v>
      </c>
      <c r="BV22" s="263">
        <f t="shared" si="23"/>
        <v>0</v>
      </c>
      <c r="BW22" s="263">
        <f t="shared" si="24"/>
        <v>1718.8402654730667</v>
      </c>
      <c r="BX22" s="263">
        <f t="shared" si="25"/>
        <v>1104.9687420898288</v>
      </c>
      <c r="BY22" s="263">
        <f t="shared" si="26"/>
        <v>0</v>
      </c>
      <c r="BZ22" s="263">
        <f t="shared" si="27"/>
        <v>0</v>
      </c>
      <c r="CA22" s="263">
        <f t="shared" si="28"/>
        <v>0</v>
      </c>
      <c r="CB22" s="263">
        <f t="shared" si="29"/>
        <v>0</v>
      </c>
      <c r="CC22" s="263">
        <f t="shared" si="30"/>
        <v>0</v>
      </c>
      <c r="CD22" s="263">
        <f t="shared" si="31"/>
        <v>0</v>
      </c>
      <c r="CE22" s="263">
        <f t="shared" si="32"/>
        <v>0</v>
      </c>
      <c r="CF22" s="263">
        <f t="shared" si="33"/>
        <v>0</v>
      </c>
      <c r="CG22" s="263">
        <f t="shared" si="34"/>
        <v>0</v>
      </c>
      <c r="CH22" s="263">
        <f t="shared" si="35"/>
        <v>122.77430467664763</v>
      </c>
      <c r="CI22" s="263">
        <f t="shared" si="36"/>
        <v>0</v>
      </c>
      <c r="CJ22" s="263">
        <f t="shared" si="37"/>
        <v>122.77430467664763</v>
      </c>
      <c r="CK22" s="263">
        <f t="shared" si="38"/>
        <v>0</v>
      </c>
      <c r="CL22" s="263">
        <f t="shared" si="39"/>
        <v>0</v>
      </c>
      <c r="CM22" s="263">
        <f t="shared" si="40"/>
        <v>0</v>
      </c>
      <c r="CN22" s="263">
        <f t="shared" si="41"/>
        <v>0</v>
      </c>
      <c r="CO22" s="263">
        <f t="shared" si="42"/>
        <v>0</v>
      </c>
      <c r="CP22" s="263">
        <f t="shared" si="43"/>
        <v>0</v>
      </c>
      <c r="CQ22" s="263">
        <f t="shared" si="44"/>
        <v>122.77430467664763</v>
      </c>
      <c r="CR22" s="263">
        <f t="shared" si="45"/>
        <v>0</v>
      </c>
      <c r="CS22" s="263">
        <f t="shared" si="46"/>
        <v>0</v>
      </c>
      <c r="CT22" s="263">
        <f t="shared" si="47"/>
        <v>0</v>
      </c>
      <c r="CU22" s="263">
        <f t="shared" si="48"/>
        <v>0</v>
      </c>
      <c r="CV22" s="263">
        <f t="shared" si="49"/>
        <v>0</v>
      </c>
      <c r="CW22" s="263">
        <f t="shared" si="50"/>
        <v>0</v>
      </c>
      <c r="CX22" s="263">
        <f t="shared" si="51"/>
        <v>0</v>
      </c>
      <c r="CY22" s="263">
        <f t="shared" si="52"/>
        <v>0</v>
      </c>
      <c r="CZ22" s="263">
        <f t="shared" si="53"/>
        <v>0</v>
      </c>
      <c r="DA22" s="263">
        <f t="shared" si="54"/>
        <v>0</v>
      </c>
      <c r="DB22" s="264">
        <f t="shared" si="55"/>
        <v>0</v>
      </c>
      <c r="DC22" s="264">
        <f t="shared" si="56"/>
        <v>3560.454835622781</v>
      </c>
      <c r="DD22" s="263">
        <f t="shared" si="57"/>
        <v>0</v>
      </c>
      <c r="DE22" s="263">
        <f t="shared" si="58"/>
        <v>0</v>
      </c>
      <c r="DF22" s="263">
        <f t="shared" si="59"/>
        <v>122.77430467664763</v>
      </c>
      <c r="DG22" s="263">
        <f t="shared" si="60"/>
        <v>0</v>
      </c>
      <c r="DH22" s="263">
        <f t="shared" si="61"/>
        <v>0</v>
      </c>
      <c r="DI22" s="263">
        <f t="shared" si="62"/>
        <v>122.77430467664763</v>
      </c>
      <c r="DJ22" s="263">
        <f t="shared" si="63"/>
        <v>0</v>
      </c>
      <c r="DK22" s="263">
        <f t="shared" si="64"/>
        <v>0</v>
      </c>
      <c r="DL22" s="263">
        <f t="shared" si="65"/>
        <v>0</v>
      </c>
      <c r="DM22" s="263">
        <f t="shared" si="66"/>
        <v>0</v>
      </c>
      <c r="DN22" s="263">
        <f t="shared" si="67"/>
        <v>0</v>
      </c>
      <c r="DO22" s="263">
        <f t="shared" si="68"/>
        <v>0</v>
      </c>
      <c r="DP22" s="89">
        <f t="shared" si="13"/>
        <v>5033.7464917425532</v>
      </c>
      <c r="DQ22" s="260">
        <f t="shared" si="5"/>
        <v>1596.0659607964194</v>
      </c>
      <c r="DR22" s="260">
        <f t="shared" si="6"/>
        <v>491.09721870659052</v>
      </c>
      <c r="DS22" s="260">
        <f t="shared" si="7"/>
        <v>491.09721870659052</v>
      </c>
      <c r="DT22" s="90">
        <f t="shared" si="69"/>
        <v>7.407407407407407E-2</v>
      </c>
      <c r="DU22" s="265">
        <f t="shared" si="70"/>
        <v>7.407407407407407E-2</v>
      </c>
      <c r="DV22" s="265">
        <f t="shared" si="10"/>
        <v>0.13546368116777707</v>
      </c>
      <c r="DW22" s="91">
        <f t="shared" si="71"/>
        <v>0.48776953223897818</v>
      </c>
      <c r="DX22" s="63"/>
      <c r="DY22" s="63"/>
      <c r="DZ22" s="63"/>
      <c r="EA22" s="63"/>
      <c r="EB22" s="63"/>
      <c r="EC22" s="63"/>
      <c r="ED22" s="63"/>
      <c r="EE22" s="63"/>
      <c r="EF22" s="63"/>
      <c r="EG22"/>
      <c r="EH22" s="63"/>
      <c r="EI22" s="63"/>
      <c r="EJ22" s="63"/>
      <c r="EK22" s="63"/>
      <c r="EL22" s="63"/>
      <c r="EM22" s="63"/>
      <c r="EN22" s="63"/>
      <c r="EO22" s="63"/>
      <c r="EP22" s="63"/>
      <c r="EQ22" s="83"/>
      <c r="ER22" s="2"/>
      <c r="ES22" s="80"/>
      <c r="ET22" s="76"/>
      <c r="EU22" s="77"/>
      <c r="EV22" s="101"/>
      <c r="EW22" s="102"/>
      <c r="EX22" s="104"/>
      <c r="EY22" s="2"/>
      <c r="EZ22" s="2"/>
      <c r="FA22" s="76"/>
      <c r="FB22" s="76"/>
      <c r="FC22" s="78"/>
      <c r="FD22" s="101"/>
      <c r="FE22" s="102"/>
      <c r="FF22" s="104"/>
      <c r="FG22" s="2"/>
      <c r="FH22" s="2"/>
      <c r="FI22" s="76"/>
      <c r="FJ22" s="76"/>
      <c r="FK22" s="77"/>
      <c r="FL22" s="101"/>
      <c r="FM22" s="101"/>
      <c r="FN22" s="105"/>
      <c r="FO22" s="5"/>
      <c r="FP22" s="5"/>
      <c r="FQ22" s="76"/>
      <c r="FR22" s="79"/>
      <c r="FS22" s="106"/>
      <c r="FT22" s="63"/>
      <c r="FU22" s="63"/>
      <c r="FV22" s="63"/>
      <c r="FW22" s="63"/>
      <c r="FX22" s="63"/>
      <c r="FY22" s="63"/>
      <c r="FZ22" s="63"/>
      <c r="GA22" s="63"/>
      <c r="GB22" s="63"/>
      <c r="GC22"/>
    </row>
    <row r="23" spans="1:185" x14ac:dyDescent="0.25">
      <c r="A23" s="84" t="s">
        <v>77</v>
      </c>
      <c r="B23" s="259">
        <v>1995</v>
      </c>
      <c r="C23" s="85">
        <v>8572.3292893772887</v>
      </c>
      <c r="D23" s="260"/>
      <c r="E23" s="259"/>
      <c r="F23" s="259"/>
      <c r="G23" s="259"/>
      <c r="H23" s="259"/>
      <c r="I23" s="259">
        <v>14</v>
      </c>
      <c r="J23" s="259">
        <v>22</v>
      </c>
      <c r="K23" s="259">
        <v>4</v>
      </c>
      <c r="L23" s="259"/>
      <c r="M23" s="259">
        <v>5</v>
      </c>
      <c r="N23" s="259">
        <v>21</v>
      </c>
      <c r="O23" s="259">
        <v>1</v>
      </c>
      <c r="P23" s="259"/>
      <c r="Q23" s="259"/>
      <c r="R23" s="259">
        <v>3</v>
      </c>
      <c r="S23" s="259"/>
      <c r="T23" s="259"/>
      <c r="U23" s="259"/>
      <c r="V23" s="259"/>
      <c r="W23" s="259"/>
      <c r="X23" s="259">
        <v>2</v>
      </c>
      <c r="Y23" s="259"/>
      <c r="Z23" s="259"/>
      <c r="AA23" s="259"/>
      <c r="AB23" s="259"/>
      <c r="AC23" s="259">
        <v>1</v>
      </c>
      <c r="AD23" s="259"/>
      <c r="AE23" s="259"/>
      <c r="AF23" s="259"/>
      <c r="AG23" s="259">
        <v>2</v>
      </c>
      <c r="AH23" s="259"/>
      <c r="AI23" s="259"/>
      <c r="AJ23" s="259"/>
      <c r="AK23" s="259">
        <v>2</v>
      </c>
      <c r="AL23" s="259"/>
      <c r="AM23" s="259"/>
      <c r="AN23" s="259"/>
      <c r="AO23" s="259"/>
      <c r="AP23" s="259"/>
      <c r="AQ23" s="259"/>
      <c r="AR23" s="252"/>
      <c r="AS23" s="252"/>
      <c r="AT23" s="259"/>
      <c r="AU23" s="259">
        <v>6</v>
      </c>
      <c r="AV23" s="259">
        <v>2</v>
      </c>
      <c r="AW23" s="259">
        <v>2</v>
      </c>
      <c r="AX23" s="259"/>
      <c r="AY23" s="259">
        <v>1</v>
      </c>
      <c r="AZ23" s="259"/>
      <c r="BA23" s="259"/>
      <c r="BB23" s="259"/>
      <c r="BC23" s="259"/>
      <c r="BD23" s="259"/>
      <c r="BE23" s="259"/>
      <c r="BF23" s="93">
        <f t="shared" si="11"/>
        <v>77</v>
      </c>
      <c r="BG23" s="93">
        <f t="shared" si="0"/>
        <v>88</v>
      </c>
      <c r="BH23" s="261">
        <f t="shared" si="1"/>
        <v>25</v>
      </c>
      <c r="BI23" s="261">
        <f t="shared" si="2"/>
        <v>48</v>
      </c>
      <c r="BJ23" s="261">
        <f t="shared" si="3"/>
        <v>7</v>
      </c>
      <c r="BK23" s="261">
        <f t="shared" si="4"/>
        <v>8</v>
      </c>
      <c r="BL23" s="87">
        <f t="shared" si="14"/>
        <v>9.0909090909090912E-2</v>
      </c>
      <c r="BM23" s="88">
        <v>1995</v>
      </c>
      <c r="BN23" s="262">
        <f t="shared" si="15"/>
        <v>0</v>
      </c>
      <c r="BO23" s="263">
        <f t="shared" si="16"/>
        <v>0</v>
      </c>
      <c r="BP23" s="263">
        <f t="shared" si="17"/>
        <v>0</v>
      </c>
      <c r="BQ23" s="263">
        <f t="shared" si="18"/>
        <v>0</v>
      </c>
      <c r="BR23" s="263">
        <f t="shared" si="19"/>
        <v>0</v>
      </c>
      <c r="BS23" s="263">
        <f t="shared" si="20"/>
        <v>1363.7796596736596</v>
      </c>
      <c r="BT23" s="263">
        <f t="shared" si="21"/>
        <v>2143.0823223443222</v>
      </c>
      <c r="BU23" s="263">
        <f t="shared" si="22"/>
        <v>389.65133133533129</v>
      </c>
      <c r="BV23" s="263">
        <f t="shared" si="23"/>
        <v>0</v>
      </c>
      <c r="BW23" s="263">
        <f t="shared" si="24"/>
        <v>487.06416416916409</v>
      </c>
      <c r="BX23" s="263">
        <f t="shared" si="25"/>
        <v>2045.6694895104895</v>
      </c>
      <c r="BY23" s="263">
        <f t="shared" si="26"/>
        <v>97.412832833832823</v>
      </c>
      <c r="BZ23" s="263">
        <f t="shared" si="27"/>
        <v>0</v>
      </c>
      <c r="CA23" s="263">
        <f t="shared" si="28"/>
        <v>0</v>
      </c>
      <c r="CB23" s="263">
        <f t="shared" si="29"/>
        <v>292.23849850149844</v>
      </c>
      <c r="CC23" s="263">
        <f t="shared" si="30"/>
        <v>0</v>
      </c>
      <c r="CD23" s="263">
        <f t="shared" si="31"/>
        <v>0</v>
      </c>
      <c r="CE23" s="263">
        <f t="shared" si="32"/>
        <v>0</v>
      </c>
      <c r="CF23" s="263">
        <f t="shared" si="33"/>
        <v>0</v>
      </c>
      <c r="CG23" s="263">
        <f t="shared" si="34"/>
        <v>0</v>
      </c>
      <c r="CH23" s="263">
        <f t="shared" si="35"/>
        <v>194.82566566766565</v>
      </c>
      <c r="CI23" s="263">
        <f t="shared" si="36"/>
        <v>0</v>
      </c>
      <c r="CJ23" s="263">
        <f t="shared" si="37"/>
        <v>0</v>
      </c>
      <c r="CK23" s="263">
        <f t="shared" si="38"/>
        <v>0</v>
      </c>
      <c r="CL23" s="263">
        <f t="shared" si="39"/>
        <v>0</v>
      </c>
      <c r="CM23" s="263">
        <f t="shared" si="40"/>
        <v>97.412832833832823</v>
      </c>
      <c r="CN23" s="263">
        <f t="shared" si="41"/>
        <v>0</v>
      </c>
      <c r="CO23" s="263">
        <f t="shared" si="42"/>
        <v>0</v>
      </c>
      <c r="CP23" s="263">
        <f t="shared" si="43"/>
        <v>0</v>
      </c>
      <c r="CQ23" s="263">
        <f t="shared" si="44"/>
        <v>194.82566566766565</v>
      </c>
      <c r="CR23" s="263">
        <f t="shared" si="45"/>
        <v>0</v>
      </c>
      <c r="CS23" s="263">
        <f t="shared" si="46"/>
        <v>0</v>
      </c>
      <c r="CT23" s="263">
        <f t="shared" si="47"/>
        <v>0</v>
      </c>
      <c r="CU23" s="263">
        <f t="shared" si="48"/>
        <v>194.82566566766565</v>
      </c>
      <c r="CV23" s="263">
        <f t="shared" si="49"/>
        <v>0</v>
      </c>
      <c r="CW23" s="263">
        <f t="shared" si="50"/>
        <v>0</v>
      </c>
      <c r="CX23" s="263">
        <f t="shared" si="51"/>
        <v>0</v>
      </c>
      <c r="CY23" s="263">
        <f t="shared" si="52"/>
        <v>0</v>
      </c>
      <c r="CZ23" s="263">
        <f t="shared" si="53"/>
        <v>0</v>
      </c>
      <c r="DA23" s="263">
        <f t="shared" si="54"/>
        <v>0</v>
      </c>
      <c r="DB23" s="264">
        <f t="shared" si="55"/>
        <v>0</v>
      </c>
      <c r="DC23" s="264">
        <f t="shared" si="56"/>
        <v>0</v>
      </c>
      <c r="DD23" s="263">
        <f t="shared" si="57"/>
        <v>0</v>
      </c>
      <c r="DE23" s="263">
        <f t="shared" si="58"/>
        <v>584.47699700299688</v>
      </c>
      <c r="DF23" s="263">
        <f t="shared" si="59"/>
        <v>194.82566566766565</v>
      </c>
      <c r="DG23" s="263">
        <f t="shared" si="60"/>
        <v>194.82566566766565</v>
      </c>
      <c r="DH23" s="263">
        <f t="shared" si="61"/>
        <v>0</v>
      </c>
      <c r="DI23" s="263">
        <f t="shared" si="62"/>
        <v>97.412832833832823</v>
      </c>
      <c r="DJ23" s="263">
        <f t="shared" si="63"/>
        <v>0</v>
      </c>
      <c r="DK23" s="263">
        <f t="shared" si="64"/>
        <v>0</v>
      </c>
      <c r="DL23" s="263">
        <f t="shared" si="65"/>
        <v>0</v>
      </c>
      <c r="DM23" s="263">
        <f t="shared" si="66"/>
        <v>0</v>
      </c>
      <c r="DN23" s="263">
        <f t="shared" si="67"/>
        <v>0</v>
      </c>
      <c r="DO23" s="263">
        <f t="shared" si="68"/>
        <v>0</v>
      </c>
      <c r="DP23" s="89">
        <f t="shared" si="13"/>
        <v>2435.3208208458204</v>
      </c>
      <c r="DQ23" s="260">
        <f t="shared" si="5"/>
        <v>4675.815976023976</v>
      </c>
      <c r="DR23" s="260">
        <f t="shared" si="6"/>
        <v>681.88982983682968</v>
      </c>
      <c r="DS23" s="260">
        <f t="shared" si="7"/>
        <v>779.30266267066258</v>
      </c>
      <c r="DT23" s="90">
        <f t="shared" si="69"/>
        <v>9.5890410958904104E-2</v>
      </c>
      <c r="DU23" s="265">
        <f t="shared" si="70"/>
        <v>0.10958904109589042</v>
      </c>
      <c r="DV23" s="265">
        <f t="shared" si="10"/>
        <v>0</v>
      </c>
      <c r="DW23" s="91">
        <f t="shared" si="71"/>
        <v>0.92889381372190027</v>
      </c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 s="83"/>
      <c r="ER23" s="2"/>
      <c r="ES23" s="80"/>
      <c r="ET23" s="76"/>
      <c r="EU23" s="77"/>
      <c r="EV23" s="101"/>
      <c r="EW23" s="101"/>
      <c r="EX23" s="107"/>
      <c r="EY23" s="2"/>
      <c r="EZ23" s="2"/>
      <c r="FA23" s="76"/>
      <c r="FB23" s="76"/>
      <c r="FC23" s="78"/>
      <c r="FD23" s="101"/>
      <c r="FE23" s="108"/>
      <c r="FF23" s="107"/>
      <c r="FG23" s="2"/>
      <c r="FH23" s="5"/>
      <c r="FI23" s="76"/>
      <c r="FJ23" s="76"/>
      <c r="FK23" s="77"/>
      <c r="FL23" s="101"/>
      <c r="FM23" s="109"/>
      <c r="FN23" s="110"/>
      <c r="FO23" s="5"/>
      <c r="FP23" s="5"/>
      <c r="FQ23" s="76"/>
      <c r="FR23" s="2"/>
      <c r="FS23" s="5"/>
      <c r="FT23" s="63"/>
      <c r="FU23" s="63"/>
      <c r="FV23" s="63"/>
      <c r="FW23" s="63"/>
      <c r="FX23" s="63"/>
      <c r="FY23" s="63"/>
      <c r="FZ23" s="63"/>
      <c r="GA23" s="63"/>
      <c r="GB23" s="63"/>
      <c r="GC23"/>
    </row>
    <row r="24" spans="1:185" x14ac:dyDescent="0.25">
      <c r="A24" s="11" t="s">
        <v>78</v>
      </c>
      <c r="B24" s="111">
        <v>1996</v>
      </c>
      <c r="C24" s="68"/>
      <c r="D24" s="253"/>
      <c r="E24" s="251"/>
      <c r="F24" s="251"/>
      <c r="G24" s="251"/>
      <c r="H24" s="251"/>
      <c r="I24" s="251">
        <v>13</v>
      </c>
      <c r="J24" s="251">
        <v>3</v>
      </c>
      <c r="K24" s="251"/>
      <c r="L24" s="251"/>
      <c r="M24" s="251">
        <v>1</v>
      </c>
      <c r="N24" s="251">
        <v>1</v>
      </c>
      <c r="O24" s="251"/>
      <c r="P24" s="251"/>
      <c r="Q24" s="251"/>
      <c r="R24" s="251"/>
      <c r="S24" s="251"/>
      <c r="T24" s="251"/>
      <c r="U24" s="251"/>
      <c r="V24" s="251"/>
      <c r="W24" s="251"/>
      <c r="X24" s="251">
        <v>1</v>
      </c>
      <c r="Y24" s="251"/>
      <c r="Z24" s="251"/>
      <c r="AA24" s="251"/>
      <c r="AB24" s="251"/>
      <c r="AC24" s="251"/>
      <c r="AD24" s="251"/>
      <c r="AE24" s="251"/>
      <c r="AF24" s="251"/>
      <c r="AG24" s="251"/>
      <c r="AH24" s="251"/>
      <c r="AI24" s="251"/>
      <c r="AJ24" s="251"/>
      <c r="AK24" s="251"/>
      <c r="AL24" s="251"/>
      <c r="AM24" s="251"/>
      <c r="AN24" s="251"/>
      <c r="AO24" s="251"/>
      <c r="AP24" s="251"/>
      <c r="AQ24" s="251"/>
      <c r="AR24" s="252"/>
      <c r="AS24" s="252"/>
      <c r="AT24" s="268"/>
      <c r="AU24" s="251">
        <v>1</v>
      </c>
      <c r="AV24" s="251">
        <v>1</v>
      </c>
      <c r="AW24" s="251"/>
      <c r="AX24" s="251"/>
      <c r="AY24" s="251"/>
      <c r="AZ24" s="251"/>
      <c r="BA24" s="251"/>
      <c r="BB24" s="251"/>
      <c r="BC24" s="251">
        <v>1</v>
      </c>
      <c r="BD24" s="251"/>
      <c r="BE24" s="251">
        <v>1</v>
      </c>
      <c r="BF24" s="99">
        <f t="shared" si="11"/>
        <v>19</v>
      </c>
      <c r="BG24" s="99">
        <f t="shared" si="0"/>
        <v>23</v>
      </c>
      <c r="BH24" s="254">
        <f t="shared" si="1"/>
        <v>15</v>
      </c>
      <c r="BI24" s="254">
        <f t="shared" si="2"/>
        <v>5</v>
      </c>
      <c r="BJ24" s="254">
        <f t="shared" si="3"/>
        <v>0</v>
      </c>
      <c r="BK24" s="250">
        <f t="shared" si="4"/>
        <v>3</v>
      </c>
      <c r="BL24" s="71"/>
      <c r="BM24" s="99">
        <v>1996</v>
      </c>
      <c r="BN24" s="257"/>
      <c r="BO24" s="269"/>
      <c r="BP24" s="269"/>
      <c r="BQ24" s="269"/>
      <c r="BR24" s="269"/>
      <c r="BS24" s="269"/>
      <c r="BT24" s="269"/>
      <c r="BU24" s="269"/>
      <c r="BV24" s="269"/>
      <c r="BW24" s="269"/>
      <c r="BX24" s="269"/>
      <c r="BY24" s="269"/>
      <c r="BZ24" s="269"/>
      <c r="CA24" s="269"/>
      <c r="CB24" s="269"/>
      <c r="CC24" s="269"/>
      <c r="CD24" s="269"/>
      <c r="CE24" s="269"/>
      <c r="CF24" s="269"/>
      <c r="CG24" s="269"/>
      <c r="CH24" s="269"/>
      <c r="CI24" s="269"/>
      <c r="CJ24" s="269"/>
      <c r="CK24" s="269"/>
      <c r="CL24" s="269"/>
      <c r="CM24" s="269"/>
      <c r="CN24" s="269"/>
      <c r="CO24" s="269"/>
      <c r="CP24" s="269"/>
      <c r="CQ24" s="269"/>
      <c r="CR24" s="269"/>
      <c r="CS24" s="269"/>
      <c r="CT24" s="269"/>
      <c r="CU24" s="269"/>
      <c r="CV24" s="269"/>
      <c r="CW24" s="269"/>
      <c r="CX24" s="269"/>
      <c r="CY24" s="269"/>
      <c r="CZ24" s="269"/>
      <c r="DA24" s="269"/>
      <c r="DB24" s="264"/>
      <c r="DC24" s="264"/>
      <c r="DD24" s="269"/>
      <c r="DE24" s="269"/>
      <c r="DF24" s="269"/>
      <c r="DG24" s="269"/>
      <c r="DH24" s="269"/>
      <c r="DI24" s="269"/>
      <c r="DJ24" s="269"/>
      <c r="DK24" s="269"/>
      <c r="DL24" s="269"/>
      <c r="DM24" s="269"/>
      <c r="DN24" s="269"/>
      <c r="DO24" s="269"/>
      <c r="DP24" s="57">
        <f t="shared" si="13"/>
        <v>0</v>
      </c>
      <c r="DQ24" s="253">
        <f t="shared" si="5"/>
        <v>0</v>
      </c>
      <c r="DR24" s="253">
        <f t="shared" si="6"/>
        <v>0</v>
      </c>
      <c r="DS24" s="270">
        <f t="shared" si="7"/>
        <v>0</v>
      </c>
      <c r="DT24" s="73"/>
      <c r="DU24" s="258"/>
      <c r="DV24" s="258"/>
      <c r="DW24" s="11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 s="83"/>
      <c r="ER24" s="2"/>
      <c r="ES24" s="80"/>
      <c r="ET24" s="76"/>
      <c r="EU24" s="77"/>
      <c r="EV24" s="101"/>
      <c r="EW24" s="102"/>
      <c r="EX24" s="103"/>
      <c r="EY24" s="2"/>
      <c r="EZ24" s="2"/>
      <c r="FA24" s="76"/>
      <c r="FB24" s="76"/>
      <c r="FC24" s="78"/>
      <c r="FD24" s="101"/>
      <c r="FE24" s="102"/>
      <c r="FF24" s="101"/>
      <c r="FG24" s="2"/>
      <c r="FH24" s="2"/>
      <c r="FI24" s="76"/>
      <c r="FJ24" s="76"/>
      <c r="FK24" s="77"/>
      <c r="FL24" s="101"/>
      <c r="FM24" s="109"/>
      <c r="FN24" s="40"/>
      <c r="FO24" s="5"/>
      <c r="FP24" s="5"/>
      <c r="FQ24" s="109"/>
      <c r="FR24" s="116"/>
      <c r="FS24" s="5"/>
      <c r="FT24"/>
      <c r="FU24"/>
      <c r="FV24"/>
      <c r="FW24"/>
      <c r="FX24"/>
      <c r="FY24"/>
      <c r="FZ24"/>
      <c r="GA24"/>
      <c r="GB24"/>
      <c r="GC24"/>
    </row>
    <row r="25" spans="1:185" x14ac:dyDescent="0.25">
      <c r="A25" s="117" t="s">
        <v>79</v>
      </c>
      <c r="B25" s="118">
        <v>1997</v>
      </c>
      <c r="C25" s="68"/>
      <c r="D25" s="253"/>
      <c r="E25" s="251">
        <v>1</v>
      </c>
      <c r="F25" s="251"/>
      <c r="G25" s="251"/>
      <c r="H25" s="251"/>
      <c r="I25" s="251">
        <v>30</v>
      </c>
      <c r="J25" s="251">
        <v>7</v>
      </c>
      <c r="K25" s="251"/>
      <c r="L25" s="251">
        <v>1</v>
      </c>
      <c r="M25" s="251">
        <v>4</v>
      </c>
      <c r="N25" s="251">
        <v>2</v>
      </c>
      <c r="O25" s="251"/>
      <c r="P25" s="251"/>
      <c r="Q25" s="251"/>
      <c r="R25" s="251"/>
      <c r="S25" s="251"/>
      <c r="T25" s="251"/>
      <c r="U25" s="251"/>
      <c r="V25" s="251"/>
      <c r="W25" s="251"/>
      <c r="X25" s="251">
        <v>1</v>
      </c>
      <c r="Y25" s="251"/>
      <c r="Z25" s="251"/>
      <c r="AA25" s="251"/>
      <c r="AB25" s="251"/>
      <c r="AC25" s="251"/>
      <c r="AD25" s="251"/>
      <c r="AE25" s="251"/>
      <c r="AF25" s="251"/>
      <c r="AG25" s="251">
        <v>1</v>
      </c>
      <c r="AH25" s="251"/>
      <c r="AI25" s="251"/>
      <c r="AJ25" s="251"/>
      <c r="AK25" s="251"/>
      <c r="AL25" s="251"/>
      <c r="AM25" s="251"/>
      <c r="AN25" s="251"/>
      <c r="AO25" s="251"/>
      <c r="AP25" s="251"/>
      <c r="AQ25" s="251"/>
      <c r="AR25" s="252"/>
      <c r="AS25" s="252"/>
      <c r="AT25" s="268"/>
      <c r="AU25" s="251">
        <v>9</v>
      </c>
      <c r="AV25" s="251">
        <v>2</v>
      </c>
      <c r="AW25" s="251"/>
      <c r="AX25" s="251"/>
      <c r="AY25" s="251"/>
      <c r="AZ25" s="251"/>
      <c r="BA25" s="251"/>
      <c r="BB25" s="251"/>
      <c r="BC25" s="251"/>
      <c r="BD25" s="251"/>
      <c r="BE25" s="251"/>
      <c r="BF25" s="93">
        <f t="shared" si="11"/>
        <v>47</v>
      </c>
      <c r="BG25" s="93">
        <f t="shared" si="0"/>
        <v>58</v>
      </c>
      <c r="BH25" s="254">
        <f t="shared" si="1"/>
        <v>44</v>
      </c>
      <c r="BI25" s="254">
        <f t="shared" si="2"/>
        <v>11</v>
      </c>
      <c r="BJ25" s="254">
        <f t="shared" si="3"/>
        <v>1</v>
      </c>
      <c r="BK25" s="250">
        <f t="shared" si="4"/>
        <v>2</v>
      </c>
      <c r="BL25" s="71">
        <f t="shared" si="14"/>
        <v>3.4482758620689655E-2</v>
      </c>
      <c r="BM25" s="99">
        <v>1997</v>
      </c>
      <c r="BN25" s="257"/>
      <c r="BO25" s="269"/>
      <c r="BP25" s="269"/>
      <c r="BQ25" s="269"/>
      <c r="BR25" s="269"/>
      <c r="BS25" s="269"/>
      <c r="BT25" s="269"/>
      <c r="BU25" s="269"/>
      <c r="BV25" s="269"/>
      <c r="BW25" s="269"/>
      <c r="BX25" s="269"/>
      <c r="BY25" s="269"/>
      <c r="BZ25" s="269"/>
      <c r="CA25" s="269"/>
      <c r="CB25" s="269"/>
      <c r="CC25" s="269"/>
      <c r="CD25" s="269"/>
      <c r="CE25" s="269"/>
      <c r="CF25" s="269"/>
      <c r="CG25" s="269"/>
      <c r="CH25" s="269"/>
      <c r="CI25" s="269"/>
      <c r="CJ25" s="269"/>
      <c r="CK25" s="269"/>
      <c r="CL25" s="269"/>
      <c r="CM25" s="269"/>
      <c r="CN25" s="269"/>
      <c r="CO25" s="269"/>
      <c r="CP25" s="269"/>
      <c r="CQ25" s="269"/>
      <c r="CR25" s="269"/>
      <c r="CS25" s="269"/>
      <c r="CT25" s="269"/>
      <c r="CU25" s="269"/>
      <c r="CV25" s="269"/>
      <c r="CW25" s="269"/>
      <c r="CX25" s="269"/>
      <c r="CY25" s="269"/>
      <c r="CZ25" s="269"/>
      <c r="DA25" s="269"/>
      <c r="DB25" s="264"/>
      <c r="DC25" s="264"/>
      <c r="DD25" s="269"/>
      <c r="DE25" s="269"/>
      <c r="DF25" s="269"/>
      <c r="DG25" s="269"/>
      <c r="DH25" s="269"/>
      <c r="DI25" s="269"/>
      <c r="DJ25" s="269"/>
      <c r="DK25" s="269"/>
      <c r="DL25" s="269"/>
      <c r="DM25" s="269"/>
      <c r="DN25" s="269"/>
      <c r="DO25" s="269"/>
      <c r="DP25" s="57">
        <f t="shared" si="13"/>
        <v>0</v>
      </c>
      <c r="DQ25" s="253">
        <f t="shared" si="5"/>
        <v>0</v>
      </c>
      <c r="DR25" s="253">
        <f t="shared" si="6"/>
        <v>0</v>
      </c>
      <c r="DS25" s="270">
        <f t="shared" si="7"/>
        <v>0</v>
      </c>
      <c r="DT25" s="73"/>
      <c r="DU25" s="258"/>
      <c r="DV25" s="258"/>
      <c r="DW25" s="114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 s="2"/>
      <c r="ES25" s="80"/>
      <c r="ET25" s="76"/>
      <c r="EU25" s="77"/>
      <c r="EV25" s="101"/>
      <c r="EW25" s="102"/>
      <c r="EX25" s="104"/>
      <c r="EY25" s="2"/>
      <c r="EZ25" s="2"/>
      <c r="FA25" s="76"/>
      <c r="FB25" s="76"/>
      <c r="FC25" s="78"/>
      <c r="FD25" s="101"/>
      <c r="FE25" s="102"/>
      <c r="FF25" s="104"/>
      <c r="FG25" s="2"/>
      <c r="FH25" s="2"/>
      <c r="FI25" s="76"/>
      <c r="FJ25" s="76"/>
      <c r="FK25" s="77"/>
      <c r="FL25" s="2"/>
      <c r="FM25" s="2"/>
      <c r="FN25" s="2"/>
      <c r="FO25" s="5"/>
      <c r="FP25" s="5"/>
      <c r="FQ25" s="110"/>
      <c r="FR25" s="119"/>
      <c r="FS25" s="5"/>
      <c r="FT25"/>
      <c r="FU25"/>
      <c r="FV25"/>
      <c r="FW25"/>
      <c r="FX25"/>
      <c r="FY25"/>
      <c r="FZ25"/>
      <c r="GA25"/>
      <c r="GB25"/>
      <c r="GC25"/>
    </row>
    <row r="26" spans="1:185" x14ac:dyDescent="0.25">
      <c r="A26" s="98" t="s">
        <v>80</v>
      </c>
      <c r="B26" s="259">
        <v>1998</v>
      </c>
      <c r="C26" s="85">
        <v>7573.06</v>
      </c>
      <c r="D26" s="260"/>
      <c r="E26" s="259"/>
      <c r="F26" s="259"/>
      <c r="G26" s="259"/>
      <c r="H26" s="259"/>
      <c r="I26" s="259">
        <v>5</v>
      </c>
      <c r="J26" s="259">
        <v>5</v>
      </c>
      <c r="K26" s="259">
        <v>1</v>
      </c>
      <c r="L26" s="259"/>
      <c r="M26" s="259">
        <v>1</v>
      </c>
      <c r="N26" s="259">
        <v>1</v>
      </c>
      <c r="O26" s="259"/>
      <c r="P26" s="259"/>
      <c r="Q26" s="259"/>
      <c r="R26" s="259"/>
      <c r="S26" s="259"/>
      <c r="T26" s="259"/>
      <c r="U26" s="259"/>
      <c r="V26" s="259"/>
      <c r="W26" s="259"/>
      <c r="X26" s="259"/>
      <c r="Y26" s="259"/>
      <c r="Z26" s="259">
        <v>1</v>
      </c>
      <c r="AA26" s="259"/>
      <c r="AB26" s="259"/>
      <c r="AC26" s="259"/>
      <c r="AD26" s="259"/>
      <c r="AE26" s="259"/>
      <c r="AF26" s="259"/>
      <c r="AG26" s="259"/>
      <c r="AH26" s="259"/>
      <c r="AI26" s="259"/>
      <c r="AJ26" s="259"/>
      <c r="AK26" s="259"/>
      <c r="AL26" s="259"/>
      <c r="AM26" s="259"/>
      <c r="AN26" s="259"/>
      <c r="AO26" s="259"/>
      <c r="AP26" s="259"/>
      <c r="AQ26" s="259"/>
      <c r="AR26" s="252"/>
      <c r="AS26" s="252">
        <v>2</v>
      </c>
      <c r="AT26" s="259"/>
      <c r="AU26" s="259">
        <v>3</v>
      </c>
      <c r="AV26" s="259"/>
      <c r="AW26" s="259"/>
      <c r="AX26" s="259"/>
      <c r="AY26" s="259"/>
      <c r="AZ26" s="259"/>
      <c r="BA26" s="259"/>
      <c r="BB26" s="259"/>
      <c r="BC26" s="259"/>
      <c r="BD26" s="259"/>
      <c r="BE26" s="259"/>
      <c r="BF26" s="99">
        <f t="shared" si="11"/>
        <v>14</v>
      </c>
      <c r="BG26" s="99">
        <f t="shared" si="0"/>
        <v>17</v>
      </c>
      <c r="BH26" s="261">
        <f t="shared" si="1"/>
        <v>9</v>
      </c>
      <c r="BI26" s="261">
        <f t="shared" si="2"/>
        <v>6</v>
      </c>
      <c r="BJ26" s="261">
        <f t="shared" si="3"/>
        <v>1</v>
      </c>
      <c r="BK26" s="261">
        <f t="shared" si="4"/>
        <v>1</v>
      </c>
      <c r="BL26" s="87"/>
      <c r="BM26" s="100">
        <v>1998</v>
      </c>
      <c r="BN26" s="262">
        <f t="shared" ref="BN26:CS26" si="72">(D26/$BG26)*$C26</f>
        <v>0</v>
      </c>
      <c r="BO26" s="263">
        <f t="shared" si="72"/>
        <v>0</v>
      </c>
      <c r="BP26" s="263">
        <f t="shared" si="72"/>
        <v>0</v>
      </c>
      <c r="BQ26" s="263">
        <f t="shared" si="72"/>
        <v>0</v>
      </c>
      <c r="BR26" s="263">
        <f t="shared" si="72"/>
        <v>0</v>
      </c>
      <c r="BS26" s="263">
        <f t="shared" si="72"/>
        <v>2227.3705882352942</v>
      </c>
      <c r="BT26" s="263">
        <f t="shared" si="72"/>
        <v>2227.3705882352942</v>
      </c>
      <c r="BU26" s="263">
        <f t="shared" si="72"/>
        <v>445.47411764705885</v>
      </c>
      <c r="BV26" s="263">
        <f t="shared" si="72"/>
        <v>0</v>
      </c>
      <c r="BW26" s="263">
        <f t="shared" si="72"/>
        <v>445.47411764705885</v>
      </c>
      <c r="BX26" s="263">
        <f t="shared" si="72"/>
        <v>445.47411764705885</v>
      </c>
      <c r="BY26" s="263">
        <f t="shared" si="72"/>
        <v>0</v>
      </c>
      <c r="BZ26" s="263">
        <f t="shared" si="72"/>
        <v>0</v>
      </c>
      <c r="CA26" s="263">
        <f t="shared" si="72"/>
        <v>0</v>
      </c>
      <c r="CB26" s="263">
        <f t="shared" si="72"/>
        <v>0</v>
      </c>
      <c r="CC26" s="263">
        <f t="shared" si="72"/>
        <v>0</v>
      </c>
      <c r="CD26" s="263">
        <f t="shared" si="72"/>
        <v>0</v>
      </c>
      <c r="CE26" s="263">
        <f t="shared" si="72"/>
        <v>0</v>
      </c>
      <c r="CF26" s="263">
        <f t="shared" si="72"/>
        <v>0</v>
      </c>
      <c r="CG26" s="263">
        <f t="shared" si="72"/>
        <v>0</v>
      </c>
      <c r="CH26" s="263">
        <f t="shared" si="72"/>
        <v>0</v>
      </c>
      <c r="CI26" s="263">
        <f t="shared" si="72"/>
        <v>0</v>
      </c>
      <c r="CJ26" s="263">
        <f t="shared" si="72"/>
        <v>445.47411764705885</v>
      </c>
      <c r="CK26" s="263">
        <f t="shared" si="72"/>
        <v>0</v>
      </c>
      <c r="CL26" s="263">
        <f t="shared" si="72"/>
        <v>0</v>
      </c>
      <c r="CM26" s="263">
        <f t="shared" si="72"/>
        <v>0</v>
      </c>
      <c r="CN26" s="263">
        <f t="shared" si="72"/>
        <v>0</v>
      </c>
      <c r="CO26" s="263">
        <f t="shared" si="72"/>
        <v>0</v>
      </c>
      <c r="CP26" s="263">
        <f t="shared" si="72"/>
        <v>0</v>
      </c>
      <c r="CQ26" s="263">
        <f t="shared" si="72"/>
        <v>0</v>
      </c>
      <c r="CR26" s="263">
        <f t="shared" si="72"/>
        <v>0</v>
      </c>
      <c r="CS26" s="263">
        <f t="shared" si="72"/>
        <v>0</v>
      </c>
      <c r="CT26" s="263">
        <f t="shared" ref="CT26:DJ26" si="73">(AJ26/$BG26)*$C26</f>
        <v>0</v>
      </c>
      <c r="CU26" s="263">
        <f t="shared" si="73"/>
        <v>0</v>
      </c>
      <c r="CV26" s="263">
        <f t="shared" si="73"/>
        <v>0</v>
      </c>
      <c r="CW26" s="263">
        <f t="shared" si="73"/>
        <v>0</v>
      </c>
      <c r="CX26" s="263">
        <f t="shared" si="73"/>
        <v>0</v>
      </c>
      <c r="CY26" s="263">
        <f t="shared" si="73"/>
        <v>0</v>
      </c>
      <c r="CZ26" s="263">
        <f t="shared" si="73"/>
        <v>0</v>
      </c>
      <c r="DA26" s="263">
        <f t="shared" si="73"/>
        <v>0</v>
      </c>
      <c r="DB26" s="264">
        <f t="shared" si="73"/>
        <v>0</v>
      </c>
      <c r="DC26" s="264">
        <f t="shared" si="73"/>
        <v>890.94823529411769</v>
      </c>
      <c r="DD26" s="263">
        <f t="shared" si="73"/>
        <v>0</v>
      </c>
      <c r="DE26" s="263">
        <f t="shared" si="73"/>
        <v>1336.4223529411765</v>
      </c>
      <c r="DF26" s="263">
        <f t="shared" si="73"/>
        <v>0</v>
      </c>
      <c r="DG26" s="263">
        <f t="shared" si="73"/>
        <v>0</v>
      </c>
      <c r="DH26" s="263">
        <f t="shared" si="73"/>
        <v>0</v>
      </c>
      <c r="DI26" s="263">
        <f t="shared" si="73"/>
        <v>0</v>
      </c>
      <c r="DJ26" s="263">
        <f t="shared" si="73"/>
        <v>0</v>
      </c>
      <c r="DK26" s="263">
        <f t="shared" si="64"/>
        <v>0</v>
      </c>
      <c r="DL26" s="263">
        <f>(BB26/$BG26)*$C26</f>
        <v>0</v>
      </c>
      <c r="DM26" s="263">
        <f>(BC26/$BG26)*$C26</f>
        <v>0</v>
      </c>
      <c r="DN26" s="263">
        <f>(BD26/$BG26)*$C26</f>
        <v>0</v>
      </c>
      <c r="DO26" s="263">
        <f t="shared" si="68"/>
        <v>0</v>
      </c>
      <c r="DP26" s="89">
        <f t="shared" si="13"/>
        <v>4009.2670588235296</v>
      </c>
      <c r="DQ26" s="260">
        <f t="shared" si="5"/>
        <v>2672.8447058823531</v>
      </c>
      <c r="DR26" s="260">
        <f t="shared" si="6"/>
        <v>445.47411764705885</v>
      </c>
      <c r="DS26" s="260">
        <f t="shared" si="7"/>
        <v>445.47411764705885</v>
      </c>
      <c r="DT26" s="90">
        <f t="shared" si="69"/>
        <v>6.6666666666666666E-2</v>
      </c>
      <c r="DU26" s="265">
        <f t="shared" si="70"/>
        <v>6.6666666666666666E-2</v>
      </c>
      <c r="DV26" s="265">
        <f>DR27/DP26</f>
        <v>0</v>
      </c>
      <c r="DW26" s="120">
        <f>DS27/DQ26</f>
        <v>0</v>
      </c>
      <c r="DX26" s="3"/>
      <c r="DY26" s="3"/>
      <c r="DZ26" s="3"/>
      <c r="EB26" s="63"/>
      <c r="EC26" s="63"/>
      <c r="ED26" s="63"/>
      <c r="EE26" s="63"/>
      <c r="EF26" s="63"/>
      <c r="EG26" s="63"/>
      <c r="EH26" s="63"/>
      <c r="EI26" s="63"/>
      <c r="EJ26" s="63"/>
      <c r="EK26" s="63"/>
      <c r="EL26" s="63"/>
      <c r="EM26" s="63"/>
      <c r="EN26" s="63"/>
      <c r="EO26" s="63"/>
      <c r="EP26" s="63"/>
      <c r="EQ26" s="63"/>
      <c r="ER26" s="2"/>
      <c r="ES26" s="80"/>
      <c r="ET26" s="76"/>
      <c r="EU26" s="77"/>
      <c r="EV26" s="95"/>
      <c r="EW26" s="95"/>
      <c r="EX26" s="121"/>
      <c r="EY26" s="95"/>
      <c r="EZ26" s="2"/>
      <c r="FA26" s="76"/>
      <c r="FB26" s="76"/>
      <c r="FC26" s="78"/>
      <c r="FD26" s="95"/>
      <c r="FE26" s="95"/>
      <c r="FF26" s="121"/>
      <c r="FG26" s="95"/>
      <c r="FH26" s="5"/>
      <c r="FI26" s="76"/>
      <c r="FJ26" s="76"/>
      <c r="FK26" s="77"/>
      <c r="FL26" s="95"/>
      <c r="FM26" s="95"/>
      <c r="FN26" s="122"/>
      <c r="FO26" s="122"/>
      <c r="FP26" s="122"/>
      <c r="FQ26" s="122"/>
      <c r="FR26" s="123"/>
      <c r="FS26" s="122"/>
      <c r="FT26" s="63"/>
      <c r="FU26" s="63"/>
      <c r="FV26" s="63"/>
      <c r="FW26" s="63"/>
      <c r="FX26" s="63"/>
      <c r="FY26" s="63"/>
      <c r="FZ26" s="63"/>
      <c r="GA26" s="63"/>
      <c r="GB26" s="63"/>
      <c r="GC26" s="63"/>
    </row>
    <row r="27" spans="1:185" x14ac:dyDescent="0.25">
      <c r="A27" s="124" t="s">
        <v>81</v>
      </c>
      <c r="B27" s="111">
        <v>1999</v>
      </c>
      <c r="C27" s="68">
        <v>9095.146798534799</v>
      </c>
      <c r="D27" s="253"/>
      <c r="E27" s="251"/>
      <c r="F27" s="251"/>
      <c r="G27" s="251"/>
      <c r="H27" s="251"/>
      <c r="I27" s="251">
        <v>1</v>
      </c>
      <c r="J27" s="251">
        <v>2</v>
      </c>
      <c r="K27" s="251"/>
      <c r="L27" s="251"/>
      <c r="M27" s="251"/>
      <c r="N27" s="251"/>
      <c r="O27" s="251"/>
      <c r="P27" s="251"/>
      <c r="Q27" s="251"/>
      <c r="R27" s="251"/>
      <c r="S27" s="251"/>
      <c r="T27" s="251"/>
      <c r="U27" s="251"/>
      <c r="V27" s="251"/>
      <c r="W27" s="251"/>
      <c r="X27" s="251"/>
      <c r="Y27" s="251"/>
      <c r="Z27" s="251"/>
      <c r="AA27" s="251"/>
      <c r="AB27" s="251"/>
      <c r="AC27" s="251"/>
      <c r="AD27" s="251"/>
      <c r="AE27" s="251"/>
      <c r="AF27" s="251"/>
      <c r="AG27" s="251"/>
      <c r="AH27" s="251"/>
      <c r="AI27" s="251"/>
      <c r="AJ27" s="251"/>
      <c r="AK27" s="251"/>
      <c r="AL27" s="251"/>
      <c r="AM27" s="251"/>
      <c r="AN27" s="251"/>
      <c r="AO27" s="251"/>
      <c r="AP27" s="251"/>
      <c r="AQ27" s="251"/>
      <c r="AR27" s="252"/>
      <c r="AS27" s="252"/>
      <c r="AT27" s="268"/>
      <c r="AU27" s="251"/>
      <c r="AV27" s="251">
        <v>1</v>
      </c>
      <c r="AW27" s="251"/>
      <c r="AX27" s="251"/>
      <c r="AY27" s="251"/>
      <c r="AZ27" s="251"/>
      <c r="BA27" s="251"/>
      <c r="BB27" s="251"/>
      <c r="BC27" s="251"/>
      <c r="BD27" s="251"/>
      <c r="BE27" s="251"/>
      <c r="BF27" s="99">
        <f t="shared" si="11"/>
        <v>3</v>
      </c>
      <c r="BG27" s="99">
        <f t="shared" si="0"/>
        <v>4</v>
      </c>
      <c r="BH27" s="254">
        <f t="shared" si="1"/>
        <v>1</v>
      </c>
      <c r="BI27" s="254">
        <f t="shared" si="2"/>
        <v>3</v>
      </c>
      <c r="BJ27" s="254">
        <f t="shared" si="3"/>
        <v>0</v>
      </c>
      <c r="BK27" s="250">
        <f t="shared" si="4"/>
        <v>0</v>
      </c>
      <c r="BL27" s="71"/>
      <c r="BM27" s="99">
        <v>1999</v>
      </c>
      <c r="BN27" s="257"/>
      <c r="BO27" s="269"/>
      <c r="BP27" s="269"/>
      <c r="BQ27" s="269"/>
      <c r="BR27" s="269"/>
      <c r="BS27" s="269"/>
      <c r="BT27" s="269"/>
      <c r="BU27" s="269"/>
      <c r="BV27" s="269"/>
      <c r="BW27" s="269"/>
      <c r="BX27" s="269"/>
      <c r="BY27" s="269"/>
      <c r="BZ27" s="269"/>
      <c r="CA27" s="269"/>
      <c r="CB27" s="269"/>
      <c r="CC27" s="269"/>
      <c r="CD27" s="269"/>
      <c r="CE27" s="269"/>
      <c r="CF27" s="269"/>
      <c r="CG27" s="269"/>
      <c r="CH27" s="269"/>
      <c r="CI27" s="269"/>
      <c r="CJ27" s="269"/>
      <c r="CK27" s="269"/>
      <c r="CL27" s="269"/>
      <c r="CM27" s="269"/>
      <c r="CN27" s="269"/>
      <c r="CO27" s="269"/>
      <c r="CP27" s="269"/>
      <c r="CQ27" s="269"/>
      <c r="CR27" s="269"/>
      <c r="CS27" s="269"/>
      <c r="CT27" s="269"/>
      <c r="CU27" s="269"/>
      <c r="CV27" s="269"/>
      <c r="CW27" s="269"/>
      <c r="CX27" s="269"/>
      <c r="CY27" s="269"/>
      <c r="CZ27" s="269"/>
      <c r="DA27" s="269"/>
      <c r="DB27" s="264"/>
      <c r="DC27" s="264"/>
      <c r="DD27" s="269"/>
      <c r="DE27" s="269"/>
      <c r="DF27" s="269"/>
      <c r="DG27" s="269"/>
      <c r="DH27" s="269"/>
      <c r="DI27" s="269"/>
      <c r="DJ27" s="269"/>
      <c r="DK27" s="269"/>
      <c r="DL27" s="269"/>
      <c r="DM27" s="269"/>
      <c r="DN27" s="269"/>
      <c r="DO27" s="269"/>
      <c r="DP27" s="57">
        <f t="shared" si="13"/>
        <v>0</v>
      </c>
      <c r="DQ27" s="253">
        <f t="shared" si="5"/>
        <v>0</v>
      </c>
      <c r="DR27" s="253">
        <f t="shared" si="6"/>
        <v>0</v>
      </c>
      <c r="DS27" s="270">
        <f t="shared" si="7"/>
        <v>0</v>
      </c>
      <c r="DT27" s="73"/>
      <c r="DU27" s="258"/>
      <c r="DV27" s="258"/>
      <c r="DW27" s="114"/>
      <c r="DX27" s="3"/>
      <c r="DY27" s="3"/>
      <c r="DZ27" s="3"/>
      <c r="EB27" s="63"/>
      <c r="EC27" s="63"/>
      <c r="ED27" s="63"/>
      <c r="EE27" s="63"/>
      <c r="EF27" s="63"/>
      <c r="EG27" s="63"/>
      <c r="EH27" s="63"/>
      <c r="EI27" s="63"/>
      <c r="EJ27" s="63"/>
      <c r="EK27" s="63"/>
      <c r="EL27" s="63"/>
      <c r="EM27" s="63"/>
      <c r="EN27" s="63"/>
      <c r="EO27" s="63"/>
      <c r="EP27" s="63"/>
      <c r="EQ27" s="63"/>
      <c r="ER27" s="2"/>
      <c r="ES27" s="80"/>
      <c r="ET27" s="76"/>
      <c r="EU27" s="77"/>
      <c r="EV27" s="95"/>
      <c r="EW27" s="95"/>
      <c r="EX27" s="95"/>
      <c r="EY27" s="95"/>
      <c r="EZ27" s="2"/>
      <c r="FA27" s="76"/>
      <c r="FB27" s="76"/>
      <c r="FC27" s="78"/>
      <c r="FD27" s="95"/>
      <c r="FE27" s="95"/>
      <c r="FF27" s="95"/>
      <c r="FG27" s="95"/>
      <c r="FH27" s="2"/>
      <c r="FI27" s="76"/>
      <c r="FJ27" s="76"/>
      <c r="FK27" s="77"/>
      <c r="FL27" s="95"/>
      <c r="FM27" s="95"/>
      <c r="FN27" s="122"/>
      <c r="FO27" s="122"/>
      <c r="FP27" s="122"/>
      <c r="FQ27" s="125"/>
      <c r="FR27" s="126"/>
      <c r="FS27" s="122"/>
      <c r="FT27" s="63"/>
      <c r="FU27" s="63"/>
      <c r="FV27" s="63"/>
      <c r="FW27" s="63"/>
      <c r="FX27" s="63"/>
      <c r="FY27" s="63"/>
      <c r="FZ27" s="63"/>
      <c r="GA27" s="63"/>
      <c r="GB27" s="63"/>
      <c r="GC27" s="63"/>
    </row>
    <row r="28" spans="1:185" x14ac:dyDescent="0.25">
      <c r="A28" s="124" t="s">
        <v>82</v>
      </c>
      <c r="B28" s="118">
        <v>2000</v>
      </c>
      <c r="C28" s="68">
        <v>4238.164737420474</v>
      </c>
      <c r="D28" s="253"/>
      <c r="E28" s="251"/>
      <c r="F28" s="251"/>
      <c r="G28" s="251"/>
      <c r="H28" s="251"/>
      <c r="I28" s="251"/>
      <c r="J28" s="251"/>
      <c r="K28" s="251"/>
      <c r="L28" s="251"/>
      <c r="M28" s="251"/>
      <c r="N28" s="251"/>
      <c r="O28" s="251"/>
      <c r="P28" s="251"/>
      <c r="Q28" s="251"/>
      <c r="R28" s="251"/>
      <c r="S28" s="251"/>
      <c r="T28" s="251"/>
      <c r="U28" s="251"/>
      <c r="V28" s="251"/>
      <c r="W28" s="251"/>
      <c r="X28" s="251"/>
      <c r="Y28" s="251"/>
      <c r="Z28" s="251"/>
      <c r="AA28" s="251"/>
      <c r="AB28" s="251"/>
      <c r="AC28" s="251"/>
      <c r="AD28" s="251"/>
      <c r="AE28" s="251"/>
      <c r="AF28" s="251"/>
      <c r="AG28" s="251"/>
      <c r="AH28" s="251"/>
      <c r="AI28" s="251"/>
      <c r="AJ28" s="251"/>
      <c r="AK28" s="251"/>
      <c r="AL28" s="251"/>
      <c r="AM28" s="251"/>
      <c r="AN28" s="251"/>
      <c r="AO28" s="251"/>
      <c r="AP28" s="251"/>
      <c r="AQ28" s="251"/>
      <c r="AR28" s="252"/>
      <c r="AS28" s="252"/>
      <c r="AT28" s="268"/>
      <c r="AU28" s="251"/>
      <c r="AV28" s="251"/>
      <c r="AW28" s="251"/>
      <c r="AX28" s="251"/>
      <c r="AY28" s="251"/>
      <c r="AZ28" s="251"/>
      <c r="BA28" s="251"/>
      <c r="BB28" s="251"/>
      <c r="BC28" s="251"/>
      <c r="BD28" s="251"/>
      <c r="BE28" s="251"/>
      <c r="BF28" s="99">
        <f t="shared" si="11"/>
        <v>0</v>
      </c>
      <c r="BG28" s="99">
        <f t="shared" si="0"/>
        <v>0</v>
      </c>
      <c r="BH28" s="254">
        <f t="shared" si="1"/>
        <v>0</v>
      </c>
      <c r="BI28" s="254">
        <f t="shared" si="2"/>
        <v>0</v>
      </c>
      <c r="BJ28" s="254">
        <f t="shared" si="3"/>
        <v>0</v>
      </c>
      <c r="BK28" s="250">
        <f t="shared" si="4"/>
        <v>0</v>
      </c>
      <c r="BL28" s="71"/>
      <c r="BM28" s="99">
        <v>2000</v>
      </c>
      <c r="BN28" s="257"/>
      <c r="BO28" s="269"/>
      <c r="BP28" s="269"/>
      <c r="BQ28" s="269"/>
      <c r="BR28" s="269"/>
      <c r="BS28" s="269"/>
      <c r="BT28" s="269"/>
      <c r="BU28" s="269"/>
      <c r="BV28" s="269"/>
      <c r="BW28" s="269"/>
      <c r="BX28" s="269"/>
      <c r="BY28" s="269"/>
      <c r="BZ28" s="269"/>
      <c r="CA28" s="269"/>
      <c r="CB28" s="269"/>
      <c r="CC28" s="269"/>
      <c r="CD28" s="269"/>
      <c r="CE28" s="269"/>
      <c r="CF28" s="269"/>
      <c r="CG28" s="269"/>
      <c r="CH28" s="269"/>
      <c r="CI28" s="269"/>
      <c r="CJ28" s="269"/>
      <c r="CK28" s="269"/>
      <c r="CL28" s="269"/>
      <c r="CM28" s="269"/>
      <c r="CN28" s="269"/>
      <c r="CO28" s="269"/>
      <c r="CP28" s="269"/>
      <c r="CQ28" s="269"/>
      <c r="CR28" s="269"/>
      <c r="CS28" s="269"/>
      <c r="CT28" s="269"/>
      <c r="CU28" s="269"/>
      <c r="CV28" s="269"/>
      <c r="CW28" s="269"/>
      <c r="CX28" s="269"/>
      <c r="CY28" s="269"/>
      <c r="CZ28" s="269"/>
      <c r="DA28" s="269"/>
      <c r="DB28" s="264"/>
      <c r="DC28" s="264"/>
      <c r="DD28" s="269"/>
      <c r="DE28" s="269"/>
      <c r="DF28" s="269"/>
      <c r="DG28" s="269"/>
      <c r="DH28" s="269"/>
      <c r="DI28" s="269"/>
      <c r="DJ28" s="269"/>
      <c r="DK28" s="269"/>
      <c r="DL28" s="269"/>
      <c r="DM28" s="269"/>
      <c r="DN28" s="269"/>
      <c r="DO28" s="269"/>
      <c r="DP28" s="57">
        <f t="shared" si="13"/>
        <v>0</v>
      </c>
      <c r="DQ28" s="253">
        <f t="shared" si="5"/>
        <v>0</v>
      </c>
      <c r="DR28" s="253">
        <f t="shared" si="6"/>
        <v>0</v>
      </c>
      <c r="DS28" s="270">
        <f t="shared" si="7"/>
        <v>0</v>
      </c>
      <c r="DT28" s="73"/>
      <c r="DU28" s="258"/>
      <c r="DV28" s="258"/>
      <c r="DW28" s="114"/>
      <c r="DX28" s="3"/>
      <c r="DY28" s="3"/>
      <c r="DZ28" s="3"/>
      <c r="EB28" s="63"/>
      <c r="EC28" s="94"/>
      <c r="ED28" s="94"/>
      <c r="EE28" s="94"/>
      <c r="EF28" s="94"/>
      <c r="EG28" s="63"/>
      <c r="EH28" s="94"/>
      <c r="EI28" s="94"/>
      <c r="EJ28" s="94"/>
      <c r="EK28" s="94"/>
      <c r="EL28" s="63"/>
      <c r="EM28" s="63"/>
      <c r="EN28" s="63"/>
      <c r="EO28" s="63"/>
      <c r="EP28" s="63"/>
      <c r="EQ28" s="63"/>
      <c r="ER28" s="2"/>
      <c r="ES28" s="80"/>
      <c r="ET28" s="76"/>
      <c r="EU28" s="77"/>
      <c r="EV28" s="95"/>
      <c r="EW28" s="95"/>
      <c r="EX28" s="95"/>
      <c r="EY28" s="95"/>
      <c r="EZ28" s="2"/>
      <c r="FA28" s="76"/>
      <c r="FB28" s="76"/>
      <c r="FC28" s="78"/>
      <c r="FD28" s="95"/>
      <c r="FE28" s="63"/>
      <c r="FF28" s="63"/>
      <c r="FG28" s="63"/>
      <c r="FH28" s="2"/>
      <c r="FI28" s="76"/>
      <c r="FJ28" s="76"/>
      <c r="FK28" s="77"/>
      <c r="FL28" s="63"/>
      <c r="FM28" s="63"/>
      <c r="FN28" s="122"/>
      <c r="FO28" s="122"/>
      <c r="FP28" s="122"/>
      <c r="FQ28" s="122"/>
      <c r="FR28" s="127"/>
      <c r="FS28" s="127"/>
      <c r="FT28" s="63"/>
      <c r="FU28" s="63"/>
      <c r="FV28" s="63"/>
      <c r="FW28" s="63"/>
      <c r="FX28" s="63"/>
      <c r="FY28" s="63"/>
      <c r="FZ28" s="63"/>
      <c r="GA28" s="63"/>
      <c r="GB28" s="63"/>
      <c r="GC28" s="63"/>
    </row>
    <row r="29" spans="1:185" x14ac:dyDescent="0.25">
      <c r="A29" s="128" t="s">
        <v>83</v>
      </c>
      <c r="B29" s="259">
        <v>2001</v>
      </c>
      <c r="C29" s="85">
        <v>4719.2526554286951</v>
      </c>
      <c r="D29" s="260"/>
      <c r="E29" s="259"/>
      <c r="F29" s="259">
        <v>1</v>
      </c>
      <c r="G29" s="259"/>
      <c r="H29" s="259"/>
      <c r="I29" s="259"/>
      <c r="J29" s="259">
        <v>8</v>
      </c>
      <c r="K29" s="259"/>
      <c r="L29" s="259"/>
      <c r="M29" s="259">
        <v>1</v>
      </c>
      <c r="N29" s="259">
        <v>1</v>
      </c>
      <c r="O29" s="259"/>
      <c r="P29" s="259"/>
      <c r="Q29" s="259"/>
      <c r="R29" s="259"/>
      <c r="S29" s="259"/>
      <c r="T29" s="259"/>
      <c r="U29" s="259"/>
      <c r="V29" s="259"/>
      <c r="W29" s="259"/>
      <c r="X29" s="259"/>
      <c r="Y29" s="259"/>
      <c r="Z29" s="259"/>
      <c r="AA29" s="259"/>
      <c r="AB29" s="259"/>
      <c r="AC29" s="259"/>
      <c r="AD29" s="259"/>
      <c r="AE29" s="259"/>
      <c r="AF29" s="259"/>
      <c r="AG29" s="259"/>
      <c r="AH29" s="259"/>
      <c r="AI29" s="259"/>
      <c r="AJ29" s="259"/>
      <c r="AK29" s="259"/>
      <c r="AL29" s="259"/>
      <c r="AM29" s="259"/>
      <c r="AN29" s="259"/>
      <c r="AO29" s="259"/>
      <c r="AP29" s="259"/>
      <c r="AQ29" s="259"/>
      <c r="AR29" s="252"/>
      <c r="AS29" s="252">
        <v>1</v>
      </c>
      <c r="AT29" s="259"/>
      <c r="AU29" s="259"/>
      <c r="AV29" s="259"/>
      <c r="AW29" s="259"/>
      <c r="AX29" s="259"/>
      <c r="AY29" s="259"/>
      <c r="AZ29" s="259"/>
      <c r="BA29" s="259"/>
      <c r="BB29" s="259"/>
      <c r="BC29" s="259"/>
      <c r="BD29" s="259"/>
      <c r="BE29" s="259"/>
      <c r="BF29" s="99">
        <f t="shared" si="11"/>
        <v>11</v>
      </c>
      <c r="BG29" s="99">
        <f t="shared" si="0"/>
        <v>11</v>
      </c>
      <c r="BH29" s="261">
        <f t="shared" si="1"/>
        <v>1</v>
      </c>
      <c r="BI29" s="261">
        <f t="shared" si="2"/>
        <v>10</v>
      </c>
      <c r="BJ29" s="261">
        <f t="shared" si="3"/>
        <v>0</v>
      </c>
      <c r="BK29" s="261">
        <f t="shared" si="4"/>
        <v>0</v>
      </c>
      <c r="BL29" s="87"/>
      <c r="BM29" s="100">
        <v>2001</v>
      </c>
      <c r="BN29" s="262">
        <f t="shared" ref="BN29:BN47" si="74">(D29/$BG29)*$C29</f>
        <v>0</v>
      </c>
      <c r="BO29" s="263">
        <f t="shared" ref="BO29:BO47" si="75">(E29/$BG29)*$C29</f>
        <v>0</v>
      </c>
      <c r="BP29" s="263">
        <f t="shared" ref="BP29:BP47" si="76">(F29/$BG29)*$C29</f>
        <v>429.0229686753359</v>
      </c>
      <c r="BQ29" s="263">
        <f t="shared" ref="BQ29:BQ47" si="77">(G29/$BG29)*$C29</f>
        <v>0</v>
      </c>
      <c r="BR29" s="263">
        <f t="shared" ref="BR29:BR47" si="78">(H29/$BG29)*$C29</f>
        <v>0</v>
      </c>
      <c r="BS29" s="263">
        <f t="shared" ref="BS29:BS47" si="79">(I29/$BG29)*$C29</f>
        <v>0</v>
      </c>
      <c r="BT29" s="263">
        <f t="shared" ref="BT29:BT47" si="80">(J29/$BG29)*$C29</f>
        <v>3432.1837494026872</v>
      </c>
      <c r="BU29" s="263">
        <f t="shared" ref="BU29:BU47" si="81">(K29/$BG29)*$C29</f>
        <v>0</v>
      </c>
      <c r="BV29" s="263">
        <f t="shared" ref="BV29:BV47" si="82">(L29/$BG29)*$C29</f>
        <v>0</v>
      </c>
      <c r="BW29" s="263">
        <f t="shared" ref="BW29:BW47" si="83">(M29/$BG29)*$C29</f>
        <v>429.0229686753359</v>
      </c>
      <c r="BX29" s="263">
        <f t="shared" ref="BX29:BX47" si="84">(N29/$BG29)*$C29</f>
        <v>429.0229686753359</v>
      </c>
      <c r="BY29" s="263">
        <f t="shared" ref="BY29:BY47" si="85">(O29/$BG29)*$C29</f>
        <v>0</v>
      </c>
      <c r="BZ29" s="263">
        <f t="shared" ref="BZ29:BZ47" si="86">(P29/$BG29)*$C29</f>
        <v>0</v>
      </c>
      <c r="CA29" s="263">
        <f t="shared" ref="CA29:CA47" si="87">(Q29/$BG29)*$C29</f>
        <v>0</v>
      </c>
      <c r="CB29" s="263">
        <f t="shared" ref="CB29:CB47" si="88">(R29/$BG29)*$C29</f>
        <v>0</v>
      </c>
      <c r="CC29" s="263">
        <f t="shared" ref="CC29:CC47" si="89">(S29/$BG29)*$C29</f>
        <v>0</v>
      </c>
      <c r="CD29" s="263">
        <f t="shared" ref="CD29:CD47" si="90">(T29/$BG29)*$C29</f>
        <v>0</v>
      </c>
      <c r="CE29" s="263">
        <f t="shared" ref="CE29:CE47" si="91">(U29/$BG29)*$C29</f>
        <v>0</v>
      </c>
      <c r="CF29" s="263">
        <f t="shared" ref="CF29:CF47" si="92">(V29/$BG29)*$C29</f>
        <v>0</v>
      </c>
      <c r="CG29" s="263">
        <f t="shared" ref="CG29:CG47" si="93">(W29/$BG29)*$C29</f>
        <v>0</v>
      </c>
      <c r="CH29" s="263">
        <f t="shared" ref="CH29:CH47" si="94">(X29/$BG29)*$C29</f>
        <v>0</v>
      </c>
      <c r="CI29" s="263">
        <f t="shared" ref="CI29:CI47" si="95">(Y29/$BG29)*$C29</f>
        <v>0</v>
      </c>
      <c r="CJ29" s="263">
        <f t="shared" ref="CJ29:CJ47" si="96">(Z29/$BG29)*$C29</f>
        <v>0</v>
      </c>
      <c r="CK29" s="263">
        <f t="shared" ref="CK29:CK47" si="97">(AA29/$BG29)*$C29</f>
        <v>0</v>
      </c>
      <c r="CL29" s="263">
        <f t="shared" ref="CL29:CL47" si="98">(AB29/$BG29)*$C29</f>
        <v>0</v>
      </c>
      <c r="CM29" s="263">
        <f t="shared" ref="CM29:CM47" si="99">(AC29/$BG29)*$C29</f>
        <v>0</v>
      </c>
      <c r="CN29" s="263">
        <f t="shared" ref="CN29:CN47" si="100">(AD29/$BG29)*$C29</f>
        <v>0</v>
      </c>
      <c r="CO29" s="263">
        <f t="shared" ref="CO29:CO47" si="101">(AE29/$BG29)*$C29</f>
        <v>0</v>
      </c>
      <c r="CP29" s="263">
        <f t="shared" ref="CP29:CP47" si="102">(AF29/$BG29)*$C29</f>
        <v>0</v>
      </c>
      <c r="CQ29" s="263">
        <f t="shared" ref="CQ29:CQ47" si="103">(AG29/$BG29)*$C29</f>
        <v>0</v>
      </c>
      <c r="CR29" s="263">
        <f t="shared" ref="CR29:CR47" si="104">(AH29/$BG29)*$C29</f>
        <v>0</v>
      </c>
      <c r="CS29" s="263">
        <f t="shared" ref="CS29:CS47" si="105">(AI29/$BG29)*$C29</f>
        <v>0</v>
      </c>
      <c r="CT29" s="263">
        <f t="shared" ref="CT29:CT47" si="106">(AJ29/$BG29)*$C29</f>
        <v>0</v>
      </c>
      <c r="CU29" s="263">
        <f t="shared" ref="CU29:CU47" si="107">(AK29/$BG29)*$C29</f>
        <v>0</v>
      </c>
      <c r="CV29" s="263">
        <f t="shared" ref="CV29:CV47" si="108">(AL29/$BG29)*$C29</f>
        <v>0</v>
      </c>
      <c r="CW29" s="263">
        <f t="shared" ref="CW29:CW47" si="109">(AM29/$BG29)*$C29</f>
        <v>0</v>
      </c>
      <c r="CX29" s="263">
        <f t="shared" ref="CX29:CX47" si="110">(AN29/$BG29)*$C29</f>
        <v>0</v>
      </c>
      <c r="CY29" s="263">
        <f t="shared" ref="CY29:CY47" si="111">(AO29/$BG29)*$C29</f>
        <v>0</v>
      </c>
      <c r="CZ29" s="263">
        <f t="shared" ref="CZ29:CZ47" si="112">(AP29/$BG29)*$C29</f>
        <v>0</v>
      </c>
      <c r="DA29" s="263">
        <f t="shared" ref="DA29:DA47" si="113">(AQ29/$BG29)*$C29</f>
        <v>0</v>
      </c>
      <c r="DB29" s="264">
        <f t="shared" ref="DB29:DB47" si="114">(AR29/$BG29)*$C29</f>
        <v>0</v>
      </c>
      <c r="DC29" s="264">
        <f t="shared" ref="DC29:DC47" si="115">(AS29/$BG29)*$C29</f>
        <v>429.0229686753359</v>
      </c>
      <c r="DD29" s="263">
        <f t="shared" ref="DD29:DD47" si="116">(AT29/$BG29)*$C29</f>
        <v>0</v>
      </c>
      <c r="DE29" s="263">
        <f t="shared" ref="DE29:DE47" si="117">(AU29/$BG29)*$C29</f>
        <v>0</v>
      </c>
      <c r="DF29" s="263">
        <f t="shared" ref="DF29:DF47" si="118">(AV29/$BG29)*$C29</f>
        <v>0</v>
      </c>
      <c r="DG29" s="263">
        <f t="shared" ref="DG29:DG47" si="119">(AW29/$BG29)*$C29</f>
        <v>0</v>
      </c>
      <c r="DH29" s="263">
        <f t="shared" ref="DH29:DH47" si="120">(AX29/$BG29)*$C29</f>
        <v>0</v>
      </c>
      <c r="DI29" s="263">
        <f t="shared" ref="DI29:DI47" si="121">(AY29/$BG29)*$C29</f>
        <v>0</v>
      </c>
      <c r="DJ29" s="263">
        <f t="shared" ref="DJ29:DJ47" si="122">(AZ29/$BG29)*$C29</f>
        <v>0</v>
      </c>
      <c r="DK29" s="263">
        <f t="shared" si="64"/>
        <v>0</v>
      </c>
      <c r="DL29" s="263">
        <f t="shared" ref="DL29:DL47" si="123">(BB29/$BG29)*$C29</f>
        <v>0</v>
      </c>
      <c r="DM29" s="263">
        <f t="shared" ref="DM29:DM47" si="124">(BC29/$BG29)*$C29</f>
        <v>0</v>
      </c>
      <c r="DN29" s="263">
        <f t="shared" ref="DN29:DN47" si="125">(BD29/$BG29)*$C29</f>
        <v>0</v>
      </c>
      <c r="DO29" s="263">
        <f t="shared" si="68"/>
        <v>0</v>
      </c>
      <c r="DP29" s="89">
        <f t="shared" si="13"/>
        <v>429.0229686753359</v>
      </c>
      <c r="DQ29" s="260">
        <f t="shared" si="5"/>
        <v>4290.2296867533587</v>
      </c>
      <c r="DR29" s="260">
        <f t="shared" si="6"/>
        <v>0</v>
      </c>
      <c r="DS29" s="260">
        <f t="shared" si="7"/>
        <v>0</v>
      </c>
      <c r="DT29" s="90">
        <f t="shared" si="69"/>
        <v>0</v>
      </c>
      <c r="DU29" s="265">
        <f t="shared" si="70"/>
        <v>0</v>
      </c>
      <c r="DV29" s="265">
        <f t="shared" ref="DV29:DV37" si="126">DR30/DP29</f>
        <v>0</v>
      </c>
      <c r="DW29" s="91"/>
      <c r="DX29" s="3"/>
      <c r="DY29" s="3"/>
      <c r="DZ29" s="3"/>
      <c r="EB29" s="63"/>
      <c r="EC29" s="63"/>
      <c r="ED29" s="63"/>
      <c r="EE29" s="63"/>
      <c r="EF29" s="63"/>
      <c r="EG29" s="63"/>
      <c r="EH29" s="63"/>
      <c r="EI29" s="63"/>
      <c r="EJ29" s="63"/>
      <c r="EK29" s="63"/>
      <c r="EL29" s="63"/>
      <c r="EM29" s="63"/>
      <c r="EN29" s="63"/>
      <c r="EO29" s="63"/>
      <c r="EP29" s="63"/>
      <c r="EQ29" s="63"/>
      <c r="ER29" s="2"/>
      <c r="ES29" s="80"/>
      <c r="ET29" s="76"/>
      <c r="EU29" s="77"/>
      <c r="EV29" s="95"/>
      <c r="EW29" s="95"/>
      <c r="EX29" s="95"/>
      <c r="EY29" s="95"/>
      <c r="EZ29" s="2"/>
      <c r="FA29" s="76"/>
      <c r="FB29" s="76"/>
      <c r="FC29" s="78"/>
      <c r="FD29" s="95"/>
      <c r="FE29" s="95"/>
      <c r="FF29" s="95"/>
      <c r="FG29" s="63"/>
      <c r="FH29" s="63"/>
      <c r="FI29" s="63"/>
      <c r="FJ29" s="63"/>
      <c r="FK29" s="63"/>
      <c r="FL29" s="63"/>
      <c r="FM29" s="63"/>
      <c r="FN29" s="122"/>
      <c r="FO29" s="122"/>
      <c r="FP29" s="122"/>
      <c r="FQ29" s="125"/>
      <c r="FR29" s="129"/>
      <c r="FS29" s="63"/>
      <c r="FT29" s="94"/>
      <c r="FU29" s="94"/>
      <c r="FV29" s="94"/>
      <c r="FW29" s="94"/>
      <c r="FX29" s="63"/>
      <c r="FY29" s="63"/>
      <c r="FZ29" s="63"/>
      <c r="GA29" s="63"/>
      <c r="GB29" s="63"/>
      <c r="GC29" s="63"/>
    </row>
    <row r="30" spans="1:185" x14ac:dyDescent="0.25">
      <c r="A30" s="88" t="s">
        <v>84</v>
      </c>
      <c r="B30" s="259">
        <v>2002</v>
      </c>
      <c r="C30" s="85">
        <v>5692.3242161977396</v>
      </c>
      <c r="D30" s="260"/>
      <c r="E30" s="259"/>
      <c r="F30" s="259">
        <v>1</v>
      </c>
      <c r="G30" s="259"/>
      <c r="H30" s="259"/>
      <c r="I30" s="259">
        <v>2</v>
      </c>
      <c r="J30" s="259">
        <v>4</v>
      </c>
      <c r="K30" s="259"/>
      <c r="L30" s="259"/>
      <c r="M30" s="259">
        <v>2</v>
      </c>
      <c r="N30" s="259"/>
      <c r="O30" s="259"/>
      <c r="P30" s="259"/>
      <c r="Q30" s="259"/>
      <c r="R30" s="259"/>
      <c r="S30" s="259"/>
      <c r="T30" s="259"/>
      <c r="U30" s="259"/>
      <c r="V30" s="259"/>
      <c r="W30" s="259"/>
      <c r="X30" s="259"/>
      <c r="Y30" s="259"/>
      <c r="Z30" s="259"/>
      <c r="AA30" s="259"/>
      <c r="AB30" s="259"/>
      <c r="AC30" s="259"/>
      <c r="AD30" s="259"/>
      <c r="AE30" s="259"/>
      <c r="AF30" s="259"/>
      <c r="AG30" s="259"/>
      <c r="AH30" s="259"/>
      <c r="AI30" s="259"/>
      <c r="AJ30" s="259"/>
      <c r="AK30" s="259">
        <v>1</v>
      </c>
      <c r="AL30" s="259"/>
      <c r="AM30" s="259"/>
      <c r="AN30" s="259"/>
      <c r="AO30" s="259"/>
      <c r="AP30" s="259"/>
      <c r="AQ30" s="259"/>
      <c r="AR30" s="252"/>
      <c r="AS30" s="252"/>
      <c r="AT30" s="259"/>
      <c r="AU30" s="259"/>
      <c r="AV30" s="259"/>
      <c r="AW30" s="259"/>
      <c r="AX30" s="259"/>
      <c r="AY30" s="259"/>
      <c r="AZ30" s="259"/>
      <c r="BA30" s="259"/>
      <c r="BB30" s="259"/>
      <c r="BC30" s="259"/>
      <c r="BD30" s="259"/>
      <c r="BE30" s="259"/>
      <c r="BF30" s="99">
        <f t="shared" si="11"/>
        <v>10</v>
      </c>
      <c r="BG30" s="99">
        <f t="shared" si="0"/>
        <v>10</v>
      </c>
      <c r="BH30" s="261">
        <f t="shared" si="1"/>
        <v>4</v>
      </c>
      <c r="BI30" s="261">
        <f t="shared" si="2"/>
        <v>5</v>
      </c>
      <c r="BJ30" s="261">
        <f t="shared" si="3"/>
        <v>0</v>
      </c>
      <c r="BK30" s="261">
        <f t="shared" si="4"/>
        <v>1</v>
      </c>
      <c r="BL30" s="87"/>
      <c r="BM30" s="100">
        <v>2002</v>
      </c>
      <c r="BN30" s="262">
        <f t="shared" si="74"/>
        <v>0</v>
      </c>
      <c r="BO30" s="263">
        <f t="shared" si="75"/>
        <v>0</v>
      </c>
      <c r="BP30" s="263">
        <f t="shared" si="76"/>
        <v>569.23242161977396</v>
      </c>
      <c r="BQ30" s="263">
        <f t="shared" si="77"/>
        <v>0</v>
      </c>
      <c r="BR30" s="263">
        <f t="shared" si="78"/>
        <v>0</v>
      </c>
      <c r="BS30" s="263">
        <f t="shared" si="79"/>
        <v>1138.4648432395479</v>
      </c>
      <c r="BT30" s="263">
        <f t="shared" si="80"/>
        <v>2276.9296864790958</v>
      </c>
      <c r="BU30" s="263">
        <f t="shared" si="81"/>
        <v>0</v>
      </c>
      <c r="BV30" s="263">
        <f t="shared" si="82"/>
        <v>0</v>
      </c>
      <c r="BW30" s="263">
        <f t="shared" si="83"/>
        <v>1138.4648432395479</v>
      </c>
      <c r="BX30" s="263">
        <f t="shared" si="84"/>
        <v>0</v>
      </c>
      <c r="BY30" s="263">
        <f t="shared" si="85"/>
        <v>0</v>
      </c>
      <c r="BZ30" s="263">
        <f t="shared" si="86"/>
        <v>0</v>
      </c>
      <c r="CA30" s="263">
        <f t="shared" si="87"/>
        <v>0</v>
      </c>
      <c r="CB30" s="263">
        <f t="shared" si="88"/>
        <v>0</v>
      </c>
      <c r="CC30" s="263">
        <f t="shared" si="89"/>
        <v>0</v>
      </c>
      <c r="CD30" s="263">
        <f t="shared" si="90"/>
        <v>0</v>
      </c>
      <c r="CE30" s="263">
        <f t="shared" si="91"/>
        <v>0</v>
      </c>
      <c r="CF30" s="263">
        <f t="shared" si="92"/>
        <v>0</v>
      </c>
      <c r="CG30" s="263">
        <f t="shared" si="93"/>
        <v>0</v>
      </c>
      <c r="CH30" s="263">
        <f t="shared" si="94"/>
        <v>0</v>
      </c>
      <c r="CI30" s="263">
        <f t="shared" si="95"/>
        <v>0</v>
      </c>
      <c r="CJ30" s="263">
        <f t="shared" si="96"/>
        <v>0</v>
      </c>
      <c r="CK30" s="263">
        <f t="shared" si="97"/>
        <v>0</v>
      </c>
      <c r="CL30" s="263">
        <f t="shared" si="98"/>
        <v>0</v>
      </c>
      <c r="CM30" s="263">
        <f t="shared" si="99"/>
        <v>0</v>
      </c>
      <c r="CN30" s="263">
        <f t="shared" si="100"/>
        <v>0</v>
      </c>
      <c r="CO30" s="263">
        <f t="shared" si="101"/>
        <v>0</v>
      </c>
      <c r="CP30" s="263">
        <f t="shared" si="102"/>
        <v>0</v>
      </c>
      <c r="CQ30" s="263">
        <f t="shared" si="103"/>
        <v>0</v>
      </c>
      <c r="CR30" s="263">
        <f t="shared" si="104"/>
        <v>0</v>
      </c>
      <c r="CS30" s="263">
        <f t="shared" si="105"/>
        <v>0</v>
      </c>
      <c r="CT30" s="263">
        <f t="shared" si="106"/>
        <v>0</v>
      </c>
      <c r="CU30" s="263">
        <f t="shared" si="107"/>
        <v>569.23242161977396</v>
      </c>
      <c r="CV30" s="263">
        <f t="shared" si="108"/>
        <v>0</v>
      </c>
      <c r="CW30" s="263">
        <f t="shared" si="109"/>
        <v>0</v>
      </c>
      <c r="CX30" s="263">
        <f t="shared" si="110"/>
        <v>0</v>
      </c>
      <c r="CY30" s="263">
        <f t="shared" si="111"/>
        <v>0</v>
      </c>
      <c r="CZ30" s="263">
        <f t="shared" si="112"/>
        <v>0</v>
      </c>
      <c r="DA30" s="263">
        <f t="shared" si="113"/>
        <v>0</v>
      </c>
      <c r="DB30" s="264">
        <f t="shared" si="114"/>
        <v>0</v>
      </c>
      <c r="DC30" s="264">
        <f t="shared" si="115"/>
        <v>0</v>
      </c>
      <c r="DD30" s="263">
        <f t="shared" si="116"/>
        <v>0</v>
      </c>
      <c r="DE30" s="263">
        <f t="shared" si="117"/>
        <v>0</v>
      </c>
      <c r="DF30" s="263">
        <f t="shared" si="118"/>
        <v>0</v>
      </c>
      <c r="DG30" s="263">
        <f t="shared" si="119"/>
        <v>0</v>
      </c>
      <c r="DH30" s="263">
        <f t="shared" si="120"/>
        <v>0</v>
      </c>
      <c r="DI30" s="263">
        <f t="shared" si="121"/>
        <v>0</v>
      </c>
      <c r="DJ30" s="263">
        <f t="shared" si="122"/>
        <v>0</v>
      </c>
      <c r="DK30" s="263">
        <f t="shared" si="64"/>
        <v>0</v>
      </c>
      <c r="DL30" s="263">
        <f t="shared" si="123"/>
        <v>0</v>
      </c>
      <c r="DM30" s="263">
        <f t="shared" si="124"/>
        <v>0</v>
      </c>
      <c r="DN30" s="263">
        <f t="shared" si="125"/>
        <v>0</v>
      </c>
      <c r="DO30" s="263">
        <f t="shared" si="68"/>
        <v>0</v>
      </c>
      <c r="DP30" s="89">
        <f t="shared" si="13"/>
        <v>2276.9296864790958</v>
      </c>
      <c r="DQ30" s="260">
        <f t="shared" si="5"/>
        <v>2846.1621080988698</v>
      </c>
      <c r="DR30" s="260">
        <f t="shared" si="6"/>
        <v>0</v>
      </c>
      <c r="DS30" s="260">
        <f t="shared" si="7"/>
        <v>569.23242161977396</v>
      </c>
      <c r="DT30" s="90">
        <f t="shared" si="69"/>
        <v>0</v>
      </c>
      <c r="DU30" s="265">
        <f t="shared" si="70"/>
        <v>0.1111111111111111</v>
      </c>
      <c r="DV30" s="265">
        <f t="shared" si="126"/>
        <v>0</v>
      </c>
      <c r="DW30" s="91">
        <f t="shared" si="71"/>
        <v>6.6340553208299422</v>
      </c>
      <c r="DX30" s="3"/>
      <c r="DY30" s="3"/>
      <c r="DZ30" s="3"/>
      <c r="EB30" s="63"/>
      <c r="EC30" s="63"/>
      <c r="ED30" s="63"/>
      <c r="EE30" s="63"/>
      <c r="EF30" s="63"/>
      <c r="EG30" s="63"/>
      <c r="EH30" s="63"/>
      <c r="EI30" s="63"/>
      <c r="EJ30" s="63"/>
      <c r="EK30" s="63"/>
      <c r="EL30" s="63"/>
      <c r="EM30" s="63"/>
      <c r="EN30" s="63"/>
      <c r="EO30" s="63"/>
      <c r="EP30" s="63"/>
      <c r="EQ30" s="63"/>
      <c r="ER30" s="2"/>
      <c r="ES30" s="80"/>
      <c r="ET30" s="76"/>
      <c r="EU30" s="77"/>
      <c r="EV30" s="130"/>
      <c r="EW30" s="95"/>
      <c r="EX30" s="95"/>
      <c r="EY30" s="95"/>
      <c r="EZ30" s="131"/>
      <c r="FA30" s="63"/>
      <c r="FB30" s="95"/>
      <c r="FC30" s="63"/>
      <c r="FD30" s="95"/>
      <c r="FE30" s="63"/>
      <c r="FF30" s="63"/>
      <c r="FG30" s="63"/>
      <c r="FH30" s="63"/>
      <c r="FI30" s="63"/>
      <c r="FJ30" s="63"/>
      <c r="FK30" s="63"/>
      <c r="FL30" s="63"/>
      <c r="FM30" s="63"/>
      <c r="FN30" s="122"/>
      <c r="FO30" s="122"/>
      <c r="FP30" s="122"/>
      <c r="FQ30" s="122"/>
      <c r="FR30" s="127"/>
      <c r="FS30" s="63"/>
      <c r="FT30" s="63"/>
      <c r="FU30" s="63"/>
      <c r="FV30" s="63"/>
      <c r="FW30" s="63"/>
      <c r="FX30" s="63"/>
      <c r="FY30" s="63"/>
      <c r="FZ30" s="63"/>
      <c r="GA30" s="63"/>
      <c r="GB30" s="63"/>
      <c r="GC30" s="63"/>
    </row>
    <row r="31" spans="1:185" x14ac:dyDescent="0.25">
      <c r="A31" s="132" t="s">
        <v>85</v>
      </c>
      <c r="B31" s="259">
        <v>2003</v>
      </c>
      <c r="C31" s="85">
        <v>6878.815970458294</v>
      </c>
      <c r="D31" s="260"/>
      <c r="E31" s="259"/>
      <c r="F31" s="259"/>
      <c r="G31" s="259"/>
      <c r="H31" s="259"/>
      <c r="I31" s="259">
        <v>1</v>
      </c>
      <c r="J31" s="259">
        <v>8</v>
      </c>
      <c r="K31" s="259"/>
      <c r="L31" s="259"/>
      <c r="M31" s="259">
        <v>1</v>
      </c>
      <c r="N31" s="259">
        <v>2</v>
      </c>
      <c r="O31" s="259"/>
      <c r="P31" s="259"/>
      <c r="Q31" s="259"/>
      <c r="R31" s="259"/>
      <c r="S31" s="259"/>
      <c r="T31" s="259"/>
      <c r="U31" s="259"/>
      <c r="V31" s="259"/>
      <c r="W31" s="259"/>
      <c r="X31" s="259"/>
      <c r="Y31" s="259"/>
      <c r="Z31" s="259"/>
      <c r="AA31" s="259"/>
      <c r="AB31" s="259"/>
      <c r="AC31" s="259"/>
      <c r="AD31" s="259"/>
      <c r="AE31" s="259"/>
      <c r="AF31" s="259"/>
      <c r="AG31" s="259"/>
      <c r="AH31" s="259"/>
      <c r="AI31" s="259"/>
      <c r="AJ31" s="259"/>
      <c r="AK31" s="259"/>
      <c r="AL31" s="259"/>
      <c r="AM31" s="259"/>
      <c r="AN31" s="259"/>
      <c r="AO31" s="259"/>
      <c r="AP31" s="259"/>
      <c r="AQ31" s="259"/>
      <c r="AR31" s="252"/>
      <c r="AS31" s="252"/>
      <c r="AT31" s="259"/>
      <c r="AU31" s="259"/>
      <c r="AV31" s="259">
        <v>1</v>
      </c>
      <c r="AW31" s="259"/>
      <c r="AX31" s="259"/>
      <c r="AY31" s="259"/>
      <c r="AZ31" s="259"/>
      <c r="BA31" s="259"/>
      <c r="BB31" s="259"/>
      <c r="BC31" s="259"/>
      <c r="BD31" s="259"/>
      <c r="BE31" s="259"/>
      <c r="BF31" s="99">
        <f t="shared" si="11"/>
        <v>12</v>
      </c>
      <c r="BG31" s="99">
        <f t="shared" si="0"/>
        <v>13</v>
      </c>
      <c r="BH31" s="261">
        <f t="shared" si="1"/>
        <v>2</v>
      </c>
      <c r="BI31" s="261">
        <f t="shared" si="2"/>
        <v>11</v>
      </c>
      <c r="BJ31" s="261">
        <f t="shared" si="3"/>
        <v>0</v>
      </c>
      <c r="BK31" s="261">
        <f t="shared" si="4"/>
        <v>0</v>
      </c>
      <c r="BL31" s="87"/>
      <c r="BM31" s="100">
        <v>2003</v>
      </c>
      <c r="BN31" s="262">
        <f t="shared" si="74"/>
        <v>0</v>
      </c>
      <c r="BO31" s="263">
        <f t="shared" si="75"/>
        <v>0</v>
      </c>
      <c r="BP31" s="263">
        <f t="shared" si="76"/>
        <v>0</v>
      </c>
      <c r="BQ31" s="263">
        <f t="shared" si="77"/>
        <v>0</v>
      </c>
      <c r="BR31" s="263">
        <f t="shared" si="78"/>
        <v>0</v>
      </c>
      <c r="BS31" s="263">
        <f t="shared" si="79"/>
        <v>529.13969003525347</v>
      </c>
      <c r="BT31" s="263">
        <f t="shared" si="80"/>
        <v>4233.1175202820277</v>
      </c>
      <c r="BU31" s="263">
        <f t="shared" si="81"/>
        <v>0</v>
      </c>
      <c r="BV31" s="263">
        <f t="shared" si="82"/>
        <v>0</v>
      </c>
      <c r="BW31" s="263">
        <f t="shared" si="83"/>
        <v>529.13969003525347</v>
      </c>
      <c r="BX31" s="263">
        <f t="shared" si="84"/>
        <v>1058.2793800705069</v>
      </c>
      <c r="BY31" s="263">
        <f t="shared" si="85"/>
        <v>0</v>
      </c>
      <c r="BZ31" s="263">
        <f t="shared" si="86"/>
        <v>0</v>
      </c>
      <c r="CA31" s="263">
        <f t="shared" si="87"/>
        <v>0</v>
      </c>
      <c r="CB31" s="263">
        <f t="shared" si="88"/>
        <v>0</v>
      </c>
      <c r="CC31" s="263">
        <f t="shared" si="89"/>
        <v>0</v>
      </c>
      <c r="CD31" s="263">
        <f t="shared" si="90"/>
        <v>0</v>
      </c>
      <c r="CE31" s="263">
        <f t="shared" si="91"/>
        <v>0</v>
      </c>
      <c r="CF31" s="263">
        <f t="shared" si="92"/>
        <v>0</v>
      </c>
      <c r="CG31" s="263">
        <f t="shared" si="93"/>
        <v>0</v>
      </c>
      <c r="CH31" s="263">
        <f t="shared" si="94"/>
        <v>0</v>
      </c>
      <c r="CI31" s="263">
        <f t="shared" si="95"/>
        <v>0</v>
      </c>
      <c r="CJ31" s="263">
        <f t="shared" si="96"/>
        <v>0</v>
      </c>
      <c r="CK31" s="263">
        <f t="shared" si="97"/>
        <v>0</v>
      </c>
      <c r="CL31" s="263">
        <f t="shared" si="98"/>
        <v>0</v>
      </c>
      <c r="CM31" s="263">
        <f t="shared" si="99"/>
        <v>0</v>
      </c>
      <c r="CN31" s="263">
        <f t="shared" si="100"/>
        <v>0</v>
      </c>
      <c r="CO31" s="263">
        <f t="shared" si="101"/>
        <v>0</v>
      </c>
      <c r="CP31" s="263">
        <f t="shared" si="102"/>
        <v>0</v>
      </c>
      <c r="CQ31" s="263">
        <f t="shared" si="103"/>
        <v>0</v>
      </c>
      <c r="CR31" s="263">
        <f t="shared" si="104"/>
        <v>0</v>
      </c>
      <c r="CS31" s="263">
        <f t="shared" si="105"/>
        <v>0</v>
      </c>
      <c r="CT31" s="263">
        <f t="shared" si="106"/>
        <v>0</v>
      </c>
      <c r="CU31" s="263">
        <f t="shared" si="107"/>
        <v>0</v>
      </c>
      <c r="CV31" s="263">
        <f t="shared" si="108"/>
        <v>0</v>
      </c>
      <c r="CW31" s="263">
        <f t="shared" si="109"/>
        <v>0</v>
      </c>
      <c r="CX31" s="263">
        <f t="shared" si="110"/>
        <v>0</v>
      </c>
      <c r="CY31" s="263">
        <f t="shared" si="111"/>
        <v>0</v>
      </c>
      <c r="CZ31" s="263">
        <f t="shared" si="112"/>
        <v>0</v>
      </c>
      <c r="DA31" s="263">
        <f t="shared" si="113"/>
        <v>0</v>
      </c>
      <c r="DB31" s="264">
        <f t="shared" si="114"/>
        <v>0</v>
      </c>
      <c r="DC31" s="264">
        <f t="shared" si="115"/>
        <v>0</v>
      </c>
      <c r="DD31" s="263">
        <f t="shared" si="116"/>
        <v>0</v>
      </c>
      <c r="DE31" s="263">
        <f t="shared" si="117"/>
        <v>0</v>
      </c>
      <c r="DF31" s="263">
        <f t="shared" si="118"/>
        <v>529.13969003525347</v>
      </c>
      <c r="DG31" s="263">
        <f t="shared" si="119"/>
        <v>0</v>
      </c>
      <c r="DH31" s="263">
        <f t="shared" si="120"/>
        <v>0</v>
      </c>
      <c r="DI31" s="263">
        <f t="shared" si="121"/>
        <v>0</v>
      </c>
      <c r="DJ31" s="263">
        <f t="shared" si="122"/>
        <v>0</v>
      </c>
      <c r="DK31" s="263">
        <f t="shared" si="64"/>
        <v>0</v>
      </c>
      <c r="DL31" s="263">
        <f t="shared" si="123"/>
        <v>0</v>
      </c>
      <c r="DM31" s="263">
        <f t="shared" si="124"/>
        <v>0</v>
      </c>
      <c r="DN31" s="263">
        <f t="shared" si="125"/>
        <v>0</v>
      </c>
      <c r="DO31" s="263">
        <f t="shared" si="68"/>
        <v>0</v>
      </c>
      <c r="DP31" s="89">
        <f t="shared" si="13"/>
        <v>1058.2793800705069</v>
      </c>
      <c r="DQ31" s="260">
        <f t="shared" si="5"/>
        <v>5820.5365903877882</v>
      </c>
      <c r="DR31" s="260">
        <f t="shared" si="6"/>
        <v>0</v>
      </c>
      <c r="DS31" s="260">
        <f t="shared" si="7"/>
        <v>0</v>
      </c>
      <c r="DT31" s="90">
        <f t="shared" si="69"/>
        <v>0</v>
      </c>
      <c r="DU31" s="265">
        <f t="shared" si="70"/>
        <v>0</v>
      </c>
      <c r="DV31" s="265">
        <f t="shared" si="126"/>
        <v>0.32501853580150547</v>
      </c>
      <c r="DW31" s="91">
        <f t="shared" si="71"/>
        <v>2.5563093252072742</v>
      </c>
      <c r="DX31" s="3"/>
      <c r="DY31" s="3"/>
      <c r="DZ31" s="3"/>
      <c r="EB31" s="63"/>
      <c r="EC31" s="63"/>
      <c r="ED31" s="63"/>
      <c r="EE31" s="63"/>
      <c r="EF31" s="63"/>
      <c r="EG31" s="63"/>
      <c r="EH31" s="63"/>
      <c r="EI31" s="63"/>
      <c r="EJ31" s="63"/>
      <c r="EK31" s="63"/>
      <c r="EL31" s="63"/>
      <c r="EM31" s="63"/>
      <c r="EN31" s="63"/>
      <c r="EO31" s="63"/>
      <c r="EP31" s="63"/>
      <c r="EQ31" s="63"/>
      <c r="ER31" s="2"/>
      <c r="ES31" s="80"/>
      <c r="ET31" s="76"/>
      <c r="EU31" s="77"/>
      <c r="EV31" s="95"/>
      <c r="EW31" s="95"/>
      <c r="EX31" s="95"/>
      <c r="EY31" s="95"/>
      <c r="EZ31" s="95"/>
      <c r="FA31" s="63"/>
      <c r="FB31" s="95"/>
      <c r="FC31" s="63"/>
      <c r="FD31" s="95"/>
      <c r="FE31" s="63"/>
      <c r="FF31" s="63"/>
      <c r="FG31" s="63"/>
      <c r="FH31" s="63"/>
      <c r="FI31" s="63"/>
      <c r="FJ31" s="63"/>
      <c r="FK31" s="63"/>
      <c r="FL31" s="63"/>
      <c r="FM31" s="63"/>
      <c r="FN31" s="122"/>
      <c r="FO31" s="122"/>
      <c r="FP31" s="122"/>
      <c r="FQ31" s="125"/>
      <c r="FR31" s="129"/>
      <c r="FS31" s="63"/>
      <c r="FT31" s="63"/>
      <c r="FU31" s="63"/>
      <c r="FV31" s="63"/>
      <c r="FW31" s="63"/>
      <c r="FX31" s="63"/>
      <c r="FY31" s="63"/>
      <c r="FZ31" s="63"/>
      <c r="GA31" s="63"/>
      <c r="GB31" s="63"/>
      <c r="GC31" s="63"/>
    </row>
    <row r="32" spans="1:185" x14ac:dyDescent="0.25">
      <c r="A32" s="84" t="s">
        <v>86</v>
      </c>
      <c r="B32" s="259">
        <v>2004</v>
      </c>
      <c r="C32" s="85">
        <v>7567.1291207477034</v>
      </c>
      <c r="D32" s="260"/>
      <c r="E32" s="259"/>
      <c r="F32" s="259"/>
      <c r="G32" s="259"/>
      <c r="H32" s="259"/>
      <c r="I32" s="259">
        <v>20</v>
      </c>
      <c r="J32" s="259">
        <v>13</v>
      </c>
      <c r="K32" s="259">
        <v>2</v>
      </c>
      <c r="L32" s="259"/>
      <c r="M32" s="259">
        <v>12</v>
      </c>
      <c r="N32" s="259">
        <v>5</v>
      </c>
      <c r="O32" s="259">
        <v>1</v>
      </c>
      <c r="P32" s="259"/>
      <c r="Q32" s="259">
        <v>1</v>
      </c>
      <c r="R32" s="259"/>
      <c r="S32" s="259"/>
      <c r="T32" s="259"/>
      <c r="U32" s="259"/>
      <c r="V32" s="259"/>
      <c r="W32" s="259"/>
      <c r="X32" s="259"/>
      <c r="Y32" s="259"/>
      <c r="Z32" s="259"/>
      <c r="AA32" s="259"/>
      <c r="AB32" s="259"/>
      <c r="AC32" s="259">
        <v>1</v>
      </c>
      <c r="AD32" s="259"/>
      <c r="AE32" s="259"/>
      <c r="AF32" s="259"/>
      <c r="AG32" s="259">
        <v>1</v>
      </c>
      <c r="AH32" s="259"/>
      <c r="AI32" s="259"/>
      <c r="AJ32" s="259"/>
      <c r="AK32" s="259">
        <v>1</v>
      </c>
      <c r="AL32" s="259"/>
      <c r="AM32" s="259"/>
      <c r="AN32" s="259"/>
      <c r="AO32" s="259"/>
      <c r="AP32" s="259"/>
      <c r="AQ32" s="259"/>
      <c r="AR32" s="252"/>
      <c r="AS32" s="252"/>
      <c r="AT32" s="259"/>
      <c r="AU32" s="259">
        <v>4</v>
      </c>
      <c r="AV32" s="259">
        <v>4</v>
      </c>
      <c r="AW32" s="259"/>
      <c r="AX32" s="259"/>
      <c r="AY32" s="259"/>
      <c r="AZ32" s="259">
        <v>1</v>
      </c>
      <c r="BA32" s="259"/>
      <c r="BB32" s="259"/>
      <c r="BC32" s="259"/>
      <c r="BD32" s="259"/>
      <c r="BE32" s="259"/>
      <c r="BF32" s="93">
        <f t="shared" si="11"/>
        <v>57</v>
      </c>
      <c r="BG32" s="93">
        <f t="shared" si="0"/>
        <v>66</v>
      </c>
      <c r="BH32" s="261">
        <f t="shared" si="1"/>
        <v>37</v>
      </c>
      <c r="BI32" s="261">
        <f t="shared" si="2"/>
        <v>22</v>
      </c>
      <c r="BJ32" s="261">
        <f t="shared" si="3"/>
        <v>3</v>
      </c>
      <c r="BK32" s="261">
        <f t="shared" si="4"/>
        <v>4</v>
      </c>
      <c r="BL32" s="87">
        <f t="shared" si="14"/>
        <v>6.0606060606060608E-2</v>
      </c>
      <c r="BM32" s="88">
        <v>2004</v>
      </c>
      <c r="BN32" s="262">
        <f t="shared" si="74"/>
        <v>0</v>
      </c>
      <c r="BO32" s="263">
        <f t="shared" si="75"/>
        <v>0</v>
      </c>
      <c r="BP32" s="263">
        <f t="shared" si="76"/>
        <v>0</v>
      </c>
      <c r="BQ32" s="263">
        <f t="shared" si="77"/>
        <v>0</v>
      </c>
      <c r="BR32" s="263">
        <f t="shared" si="78"/>
        <v>0</v>
      </c>
      <c r="BS32" s="263">
        <f t="shared" si="79"/>
        <v>2293.069430529607</v>
      </c>
      <c r="BT32" s="263">
        <f t="shared" si="80"/>
        <v>1490.4951298442445</v>
      </c>
      <c r="BU32" s="263">
        <f t="shared" si="81"/>
        <v>229.30694305296072</v>
      </c>
      <c r="BV32" s="263">
        <f t="shared" si="82"/>
        <v>0</v>
      </c>
      <c r="BW32" s="263">
        <f t="shared" si="83"/>
        <v>1375.8416583177643</v>
      </c>
      <c r="BX32" s="263">
        <f t="shared" si="84"/>
        <v>573.26735763240174</v>
      </c>
      <c r="BY32" s="263">
        <f t="shared" si="85"/>
        <v>114.65347152648036</v>
      </c>
      <c r="BZ32" s="263">
        <f t="shared" si="86"/>
        <v>0</v>
      </c>
      <c r="CA32" s="263">
        <f t="shared" si="87"/>
        <v>114.65347152648036</v>
      </c>
      <c r="CB32" s="263">
        <f t="shared" si="88"/>
        <v>0</v>
      </c>
      <c r="CC32" s="263">
        <f t="shared" si="89"/>
        <v>0</v>
      </c>
      <c r="CD32" s="263">
        <f t="shared" si="90"/>
        <v>0</v>
      </c>
      <c r="CE32" s="263">
        <f t="shared" si="91"/>
        <v>0</v>
      </c>
      <c r="CF32" s="263">
        <f t="shared" si="92"/>
        <v>0</v>
      </c>
      <c r="CG32" s="263">
        <f t="shared" si="93"/>
        <v>0</v>
      </c>
      <c r="CH32" s="263">
        <f t="shared" si="94"/>
        <v>0</v>
      </c>
      <c r="CI32" s="263">
        <f t="shared" si="95"/>
        <v>0</v>
      </c>
      <c r="CJ32" s="263">
        <f t="shared" si="96"/>
        <v>0</v>
      </c>
      <c r="CK32" s="263">
        <f t="shared" si="97"/>
        <v>0</v>
      </c>
      <c r="CL32" s="263">
        <f t="shared" si="98"/>
        <v>0</v>
      </c>
      <c r="CM32" s="263">
        <f t="shared" si="99"/>
        <v>114.65347152648036</v>
      </c>
      <c r="CN32" s="263">
        <f t="shared" si="100"/>
        <v>0</v>
      </c>
      <c r="CO32" s="263">
        <f t="shared" si="101"/>
        <v>0</v>
      </c>
      <c r="CP32" s="263">
        <f t="shared" si="102"/>
        <v>0</v>
      </c>
      <c r="CQ32" s="263">
        <f t="shared" si="103"/>
        <v>114.65347152648036</v>
      </c>
      <c r="CR32" s="263">
        <f t="shared" si="104"/>
        <v>0</v>
      </c>
      <c r="CS32" s="263">
        <f t="shared" si="105"/>
        <v>0</v>
      </c>
      <c r="CT32" s="263">
        <f t="shared" si="106"/>
        <v>0</v>
      </c>
      <c r="CU32" s="263">
        <f t="shared" si="107"/>
        <v>114.65347152648036</v>
      </c>
      <c r="CV32" s="263">
        <f t="shared" si="108"/>
        <v>0</v>
      </c>
      <c r="CW32" s="263">
        <f t="shared" si="109"/>
        <v>0</v>
      </c>
      <c r="CX32" s="263">
        <f t="shared" si="110"/>
        <v>0</v>
      </c>
      <c r="CY32" s="263">
        <f t="shared" si="111"/>
        <v>0</v>
      </c>
      <c r="CZ32" s="263">
        <f t="shared" si="112"/>
        <v>0</v>
      </c>
      <c r="DA32" s="263">
        <f t="shared" si="113"/>
        <v>0</v>
      </c>
      <c r="DB32" s="264">
        <f t="shared" si="114"/>
        <v>0</v>
      </c>
      <c r="DC32" s="264">
        <f t="shared" si="115"/>
        <v>0</v>
      </c>
      <c r="DD32" s="263">
        <f t="shared" si="116"/>
        <v>0</v>
      </c>
      <c r="DE32" s="263">
        <f t="shared" si="117"/>
        <v>458.61388610592144</v>
      </c>
      <c r="DF32" s="263">
        <f t="shared" si="118"/>
        <v>458.61388610592144</v>
      </c>
      <c r="DG32" s="263">
        <f t="shared" si="119"/>
        <v>0</v>
      </c>
      <c r="DH32" s="263">
        <f t="shared" si="120"/>
        <v>0</v>
      </c>
      <c r="DI32" s="263">
        <f t="shared" si="121"/>
        <v>0</v>
      </c>
      <c r="DJ32" s="263">
        <f t="shared" si="122"/>
        <v>114.65347152648036</v>
      </c>
      <c r="DK32" s="263">
        <f t="shared" si="64"/>
        <v>0</v>
      </c>
      <c r="DL32" s="263">
        <f t="shared" si="123"/>
        <v>0</v>
      </c>
      <c r="DM32" s="263">
        <f t="shared" si="124"/>
        <v>0</v>
      </c>
      <c r="DN32" s="263">
        <f t="shared" si="125"/>
        <v>0</v>
      </c>
      <c r="DO32" s="263">
        <f t="shared" si="68"/>
        <v>0</v>
      </c>
      <c r="DP32" s="89">
        <f t="shared" si="13"/>
        <v>4242.1784464797729</v>
      </c>
      <c r="DQ32" s="260">
        <f t="shared" si="5"/>
        <v>2522.3763735825678</v>
      </c>
      <c r="DR32" s="260">
        <f t="shared" si="6"/>
        <v>343.96041457944108</v>
      </c>
      <c r="DS32" s="260">
        <f t="shared" si="7"/>
        <v>458.61388610592144</v>
      </c>
      <c r="DT32" s="90">
        <f t="shared" si="69"/>
        <v>5.0847457627118647E-2</v>
      </c>
      <c r="DU32" s="265">
        <f t="shared" si="70"/>
        <v>6.7796610169491525E-2</v>
      </c>
      <c r="DV32" s="265">
        <f t="shared" si="126"/>
        <v>3.6887361910468985E-2</v>
      </c>
      <c r="DW32" s="91">
        <f t="shared" si="71"/>
        <v>2.3834692625443732</v>
      </c>
      <c r="DX32" s="3"/>
      <c r="DY32" s="3"/>
      <c r="DZ32" s="3"/>
      <c r="EB32" s="63"/>
      <c r="EC32" s="63"/>
      <c r="ED32" s="63"/>
      <c r="EE32" s="63"/>
      <c r="EF32" s="63"/>
      <c r="EG32" s="63"/>
      <c r="EH32" s="63"/>
      <c r="EI32" s="63"/>
      <c r="EJ32" s="63"/>
      <c r="EK32" s="63"/>
      <c r="EL32" s="63"/>
      <c r="EM32" s="63"/>
      <c r="EN32" s="63"/>
      <c r="EO32" s="63"/>
      <c r="EP32" s="63"/>
      <c r="EQ32" s="63"/>
      <c r="ER32" s="2"/>
      <c r="ES32" s="80"/>
      <c r="ET32" s="76"/>
      <c r="EU32" s="77"/>
      <c r="EV32" s="95"/>
      <c r="EW32" s="95"/>
      <c r="EX32" s="95"/>
      <c r="EY32" s="95"/>
      <c r="EZ32" s="95"/>
      <c r="FA32" s="63"/>
      <c r="FB32" s="95"/>
      <c r="FC32" s="63"/>
      <c r="FD32" s="95"/>
      <c r="FE32" s="63"/>
      <c r="FF32" s="63"/>
      <c r="FG32" s="63"/>
      <c r="FH32" s="63"/>
      <c r="FI32" s="63"/>
      <c r="FJ32" s="63"/>
      <c r="FK32" s="63"/>
      <c r="FL32" s="63"/>
      <c r="FM32" s="63"/>
      <c r="FN32" s="122"/>
      <c r="FO32" s="122"/>
      <c r="FP32" s="122"/>
      <c r="FQ32" s="122"/>
      <c r="FR32" s="127"/>
      <c r="FS32" s="63"/>
      <c r="FT32" s="63"/>
      <c r="FU32" s="63"/>
      <c r="FV32" s="63"/>
      <c r="FW32" s="63"/>
      <c r="FX32" s="63"/>
      <c r="FY32" s="63"/>
      <c r="FZ32" s="63"/>
      <c r="GA32" s="63"/>
      <c r="GB32" s="63"/>
      <c r="GC32" s="63"/>
    </row>
    <row r="33" spans="1:210" x14ac:dyDescent="0.25">
      <c r="A33" s="84" t="s">
        <v>87</v>
      </c>
      <c r="B33" s="259">
        <v>2005</v>
      </c>
      <c r="C33" s="85">
        <v>6611.3971019628225</v>
      </c>
      <c r="D33" s="260"/>
      <c r="E33" s="259">
        <v>2</v>
      </c>
      <c r="F33" s="259"/>
      <c r="G33" s="259"/>
      <c r="H33" s="259">
        <v>1</v>
      </c>
      <c r="I33" s="259">
        <v>22</v>
      </c>
      <c r="J33" s="259">
        <v>51</v>
      </c>
      <c r="K33" s="259">
        <v>2</v>
      </c>
      <c r="L33" s="259"/>
      <c r="M33" s="259">
        <v>15</v>
      </c>
      <c r="N33" s="259">
        <v>30</v>
      </c>
      <c r="O33" s="259">
        <v>1</v>
      </c>
      <c r="P33" s="259"/>
      <c r="Q33" s="259">
        <v>2</v>
      </c>
      <c r="R33" s="259">
        <v>1</v>
      </c>
      <c r="S33" s="259"/>
      <c r="T33" s="259"/>
      <c r="U33" s="259"/>
      <c r="V33" s="259"/>
      <c r="W33" s="259"/>
      <c r="X33" s="259">
        <v>3</v>
      </c>
      <c r="Y33" s="259"/>
      <c r="Z33" s="259"/>
      <c r="AA33" s="259"/>
      <c r="AB33" s="259"/>
      <c r="AC33" s="259">
        <v>8</v>
      </c>
      <c r="AD33" s="259"/>
      <c r="AE33" s="259"/>
      <c r="AF33" s="259"/>
      <c r="AG33" s="259">
        <v>4</v>
      </c>
      <c r="AH33" s="259"/>
      <c r="AI33" s="259"/>
      <c r="AJ33" s="259"/>
      <c r="AK33" s="259"/>
      <c r="AL33" s="259"/>
      <c r="AM33" s="259"/>
      <c r="AN33" s="259"/>
      <c r="AO33" s="259"/>
      <c r="AP33" s="259"/>
      <c r="AQ33" s="259"/>
      <c r="AR33" s="252"/>
      <c r="AS33" s="252"/>
      <c r="AT33" s="259"/>
      <c r="AU33" s="259">
        <v>5</v>
      </c>
      <c r="AV33" s="259">
        <v>19</v>
      </c>
      <c r="AW33" s="259"/>
      <c r="AX33" s="259"/>
      <c r="AY33" s="259">
        <v>2</v>
      </c>
      <c r="AZ33" s="259"/>
      <c r="BA33" s="259"/>
      <c r="BB33" s="259">
        <v>1</v>
      </c>
      <c r="BC33" s="259"/>
      <c r="BD33" s="259"/>
      <c r="BE33" s="259"/>
      <c r="BF33" s="93">
        <f t="shared" si="11"/>
        <v>142</v>
      </c>
      <c r="BG33" s="93">
        <f t="shared" si="0"/>
        <v>169</v>
      </c>
      <c r="BH33" s="261">
        <f t="shared" si="1"/>
        <v>46</v>
      </c>
      <c r="BI33" s="261">
        <f t="shared" si="2"/>
        <v>101</v>
      </c>
      <c r="BJ33" s="261">
        <f t="shared" si="3"/>
        <v>4</v>
      </c>
      <c r="BK33" s="261">
        <f t="shared" si="4"/>
        <v>18</v>
      </c>
      <c r="BL33" s="87">
        <f t="shared" si="14"/>
        <v>0.10650887573964497</v>
      </c>
      <c r="BM33" s="88">
        <v>2005</v>
      </c>
      <c r="BN33" s="262">
        <f t="shared" si="74"/>
        <v>0</v>
      </c>
      <c r="BO33" s="263">
        <f t="shared" si="75"/>
        <v>78.241385822045231</v>
      </c>
      <c r="BP33" s="263">
        <f t="shared" si="76"/>
        <v>0</v>
      </c>
      <c r="BQ33" s="263">
        <f t="shared" si="77"/>
        <v>0</v>
      </c>
      <c r="BR33" s="263">
        <f t="shared" si="78"/>
        <v>39.120692911022616</v>
      </c>
      <c r="BS33" s="263">
        <f t="shared" si="79"/>
        <v>860.65524404249754</v>
      </c>
      <c r="BT33" s="263">
        <f t="shared" si="80"/>
        <v>1995.1553384621534</v>
      </c>
      <c r="BU33" s="263">
        <f t="shared" si="81"/>
        <v>78.241385822045231</v>
      </c>
      <c r="BV33" s="263">
        <f t="shared" si="82"/>
        <v>0</v>
      </c>
      <c r="BW33" s="263">
        <f t="shared" si="83"/>
        <v>586.81039366533923</v>
      </c>
      <c r="BX33" s="263">
        <f t="shared" si="84"/>
        <v>1173.6207873306785</v>
      </c>
      <c r="BY33" s="263">
        <f t="shared" si="85"/>
        <v>39.120692911022616</v>
      </c>
      <c r="BZ33" s="263">
        <f t="shared" si="86"/>
        <v>0</v>
      </c>
      <c r="CA33" s="263">
        <f t="shared" si="87"/>
        <v>78.241385822045231</v>
      </c>
      <c r="CB33" s="263">
        <f t="shared" si="88"/>
        <v>39.120692911022616</v>
      </c>
      <c r="CC33" s="263">
        <f t="shared" si="89"/>
        <v>0</v>
      </c>
      <c r="CD33" s="263">
        <f t="shared" si="90"/>
        <v>0</v>
      </c>
      <c r="CE33" s="263">
        <f t="shared" si="91"/>
        <v>0</v>
      </c>
      <c r="CF33" s="263">
        <f t="shared" si="92"/>
        <v>0</v>
      </c>
      <c r="CG33" s="263">
        <f t="shared" si="93"/>
        <v>0</v>
      </c>
      <c r="CH33" s="263">
        <f t="shared" si="94"/>
        <v>117.36207873306786</v>
      </c>
      <c r="CI33" s="263">
        <f t="shared" si="95"/>
        <v>0</v>
      </c>
      <c r="CJ33" s="263">
        <f t="shared" si="96"/>
        <v>0</v>
      </c>
      <c r="CK33" s="263">
        <f t="shared" si="97"/>
        <v>0</v>
      </c>
      <c r="CL33" s="263">
        <f t="shared" si="98"/>
        <v>0</v>
      </c>
      <c r="CM33" s="263">
        <f t="shared" si="99"/>
        <v>312.96554328818092</v>
      </c>
      <c r="CN33" s="263">
        <f t="shared" si="100"/>
        <v>0</v>
      </c>
      <c r="CO33" s="263">
        <f t="shared" si="101"/>
        <v>0</v>
      </c>
      <c r="CP33" s="263">
        <f t="shared" si="102"/>
        <v>0</v>
      </c>
      <c r="CQ33" s="263">
        <f t="shared" si="103"/>
        <v>156.48277164409046</v>
      </c>
      <c r="CR33" s="263">
        <f t="shared" si="104"/>
        <v>0</v>
      </c>
      <c r="CS33" s="263">
        <f t="shared" si="105"/>
        <v>0</v>
      </c>
      <c r="CT33" s="263">
        <f t="shared" si="106"/>
        <v>0</v>
      </c>
      <c r="CU33" s="263">
        <f t="shared" si="107"/>
        <v>0</v>
      </c>
      <c r="CV33" s="263">
        <f t="shared" si="108"/>
        <v>0</v>
      </c>
      <c r="CW33" s="263">
        <f t="shared" si="109"/>
        <v>0</v>
      </c>
      <c r="CX33" s="263">
        <f t="shared" si="110"/>
        <v>0</v>
      </c>
      <c r="CY33" s="263">
        <f t="shared" si="111"/>
        <v>0</v>
      </c>
      <c r="CZ33" s="263">
        <f t="shared" si="112"/>
        <v>0</v>
      </c>
      <c r="DA33" s="263">
        <f t="shared" si="113"/>
        <v>0</v>
      </c>
      <c r="DB33" s="264">
        <f t="shared" si="114"/>
        <v>0</v>
      </c>
      <c r="DC33" s="264">
        <f t="shared" si="115"/>
        <v>0</v>
      </c>
      <c r="DD33" s="263">
        <f t="shared" si="116"/>
        <v>0</v>
      </c>
      <c r="DE33" s="263">
        <f t="shared" si="117"/>
        <v>195.60346455511308</v>
      </c>
      <c r="DF33" s="263">
        <f t="shared" si="118"/>
        <v>743.29316530942981</v>
      </c>
      <c r="DG33" s="263">
        <f t="shared" si="119"/>
        <v>0</v>
      </c>
      <c r="DH33" s="263">
        <f t="shared" si="120"/>
        <v>0</v>
      </c>
      <c r="DI33" s="263">
        <f t="shared" si="121"/>
        <v>78.241385822045231</v>
      </c>
      <c r="DJ33" s="263">
        <f t="shared" si="122"/>
        <v>0</v>
      </c>
      <c r="DK33" s="263">
        <f t="shared" si="64"/>
        <v>0</v>
      </c>
      <c r="DL33" s="263">
        <f t="shared" si="123"/>
        <v>39.120692911022616</v>
      </c>
      <c r="DM33" s="263">
        <f t="shared" si="124"/>
        <v>0</v>
      </c>
      <c r="DN33" s="263">
        <f t="shared" si="125"/>
        <v>0</v>
      </c>
      <c r="DO33" s="263">
        <f t="shared" si="68"/>
        <v>0</v>
      </c>
      <c r="DP33" s="89">
        <f t="shared" si="13"/>
        <v>1799.5518739070403</v>
      </c>
      <c r="DQ33" s="260">
        <f t="shared" si="5"/>
        <v>3951.1899840132842</v>
      </c>
      <c r="DR33" s="260">
        <f t="shared" si="6"/>
        <v>156.48277164409046</v>
      </c>
      <c r="DS33" s="260">
        <f t="shared" si="7"/>
        <v>704.17247239840708</v>
      </c>
      <c r="DT33" s="90">
        <f t="shared" si="69"/>
        <v>2.7210884353741499E-2</v>
      </c>
      <c r="DU33" s="265">
        <f t="shared" si="70"/>
        <v>0.12244897959183675</v>
      </c>
      <c r="DV33" s="265">
        <f t="shared" si="126"/>
        <v>2.1295186324616237E-2</v>
      </c>
      <c r="DW33" s="91">
        <f t="shared" si="71"/>
        <v>0.93140588823934189</v>
      </c>
      <c r="DX33" s="3"/>
      <c r="DY33" s="3"/>
      <c r="DZ33" s="3"/>
      <c r="EB33" s="63"/>
      <c r="EC33" s="63"/>
      <c r="ED33" s="63"/>
      <c r="EE33" s="63"/>
      <c r="EF33" s="63"/>
      <c r="EG33" s="63"/>
      <c r="EH33" s="63"/>
      <c r="EI33" s="63"/>
      <c r="EJ33" s="63"/>
      <c r="EK33" s="63"/>
      <c r="EL33" s="63"/>
      <c r="EM33" s="63"/>
      <c r="EN33" s="63"/>
      <c r="EO33" s="63"/>
      <c r="EP33" s="63"/>
      <c r="EQ33" s="63"/>
      <c r="ER33" s="95"/>
      <c r="ES33" s="95"/>
      <c r="ET33" s="95"/>
      <c r="EU33" s="95"/>
      <c r="EV33" s="95"/>
      <c r="EW33" s="95"/>
      <c r="EX33" s="63"/>
      <c r="EY33" s="63"/>
      <c r="EZ33" s="63"/>
      <c r="FA33" s="63"/>
      <c r="FB33" s="63"/>
      <c r="FC33" s="63"/>
      <c r="FD33" s="63"/>
      <c r="FE33" s="63"/>
      <c r="FF33" s="63"/>
      <c r="FG33" s="63"/>
      <c r="FH33" s="63"/>
      <c r="FI33" s="63"/>
      <c r="FJ33" s="63"/>
      <c r="FK33" s="63"/>
      <c r="FL33" s="63"/>
      <c r="FM33" s="63"/>
      <c r="FN33" s="122"/>
      <c r="FO33" s="122"/>
      <c r="FP33" s="122"/>
      <c r="FQ33" s="122"/>
      <c r="FR33" s="127"/>
      <c r="FS33" s="63"/>
      <c r="FT33" s="63"/>
      <c r="FU33" s="63"/>
      <c r="FV33" s="63"/>
      <c r="FW33" s="63"/>
      <c r="FX33" s="63"/>
      <c r="FY33" s="63"/>
      <c r="FZ33" s="63"/>
      <c r="GA33" s="63"/>
      <c r="GB33" s="63"/>
      <c r="GC33" s="63"/>
    </row>
    <row r="34" spans="1:210" x14ac:dyDescent="0.25">
      <c r="A34" s="84" t="s">
        <v>88</v>
      </c>
      <c r="B34" s="259">
        <v>2006</v>
      </c>
      <c r="C34" s="85">
        <v>7070.3707080697741</v>
      </c>
      <c r="D34" s="260"/>
      <c r="E34" s="259">
        <v>2</v>
      </c>
      <c r="F34" s="259"/>
      <c r="G34" s="259"/>
      <c r="H34" s="259">
        <v>1</v>
      </c>
      <c r="I34" s="259">
        <v>115</v>
      </c>
      <c r="J34" s="259">
        <v>103</v>
      </c>
      <c r="K34" s="259"/>
      <c r="L34" s="259"/>
      <c r="M34" s="259">
        <v>66</v>
      </c>
      <c r="N34" s="259">
        <v>24</v>
      </c>
      <c r="O34" s="259"/>
      <c r="P34" s="259"/>
      <c r="Q34" s="259">
        <v>2</v>
      </c>
      <c r="R34" s="259"/>
      <c r="S34" s="259"/>
      <c r="T34" s="259"/>
      <c r="U34" s="259"/>
      <c r="V34" s="259"/>
      <c r="W34" s="259"/>
      <c r="X34" s="259">
        <v>4</v>
      </c>
      <c r="Y34" s="259"/>
      <c r="Z34" s="259">
        <v>1</v>
      </c>
      <c r="AA34" s="259"/>
      <c r="AB34" s="259"/>
      <c r="AC34" s="259">
        <v>1</v>
      </c>
      <c r="AD34" s="259"/>
      <c r="AE34" s="259"/>
      <c r="AF34" s="259"/>
      <c r="AG34" s="259">
        <v>1</v>
      </c>
      <c r="AH34" s="259"/>
      <c r="AI34" s="259"/>
      <c r="AJ34" s="259"/>
      <c r="AK34" s="259">
        <v>1</v>
      </c>
      <c r="AL34" s="259"/>
      <c r="AM34" s="259"/>
      <c r="AN34" s="259"/>
      <c r="AO34" s="259">
        <v>1</v>
      </c>
      <c r="AP34" s="259"/>
      <c r="AQ34" s="259"/>
      <c r="AR34" s="252"/>
      <c r="AS34" s="252">
        <v>3</v>
      </c>
      <c r="AT34" s="259"/>
      <c r="AU34" s="259">
        <v>20</v>
      </c>
      <c r="AV34" s="259">
        <v>24</v>
      </c>
      <c r="AW34" s="259">
        <v>1</v>
      </c>
      <c r="AX34" s="259"/>
      <c r="AY34" s="259"/>
      <c r="AZ34" s="259">
        <v>1</v>
      </c>
      <c r="BA34" s="259"/>
      <c r="BB34" s="259">
        <v>1</v>
      </c>
      <c r="BC34" s="259"/>
      <c r="BD34" s="259"/>
      <c r="BE34" s="259"/>
      <c r="BF34" s="93">
        <f t="shared" si="11"/>
        <v>322</v>
      </c>
      <c r="BG34" s="93">
        <f t="shared" si="0"/>
        <v>369</v>
      </c>
      <c r="BH34" s="261">
        <f t="shared" si="1"/>
        <v>205</v>
      </c>
      <c r="BI34" s="261">
        <f t="shared" si="2"/>
        <v>151</v>
      </c>
      <c r="BJ34" s="261">
        <f t="shared" si="3"/>
        <v>2</v>
      </c>
      <c r="BK34" s="261">
        <f t="shared" si="4"/>
        <v>11</v>
      </c>
      <c r="BL34" s="87">
        <f t="shared" si="14"/>
        <v>2.9810298102981029E-2</v>
      </c>
      <c r="BM34" s="88">
        <v>2006</v>
      </c>
      <c r="BN34" s="262">
        <f t="shared" si="74"/>
        <v>0</v>
      </c>
      <c r="BO34" s="263">
        <f t="shared" si="75"/>
        <v>38.321792455662731</v>
      </c>
      <c r="BP34" s="263">
        <f t="shared" si="76"/>
        <v>0</v>
      </c>
      <c r="BQ34" s="263">
        <f t="shared" si="77"/>
        <v>0</v>
      </c>
      <c r="BR34" s="263">
        <f t="shared" si="78"/>
        <v>19.160896227831365</v>
      </c>
      <c r="BS34" s="263">
        <f t="shared" si="79"/>
        <v>2203.503066200607</v>
      </c>
      <c r="BT34" s="263">
        <f t="shared" si="80"/>
        <v>1973.5723114666309</v>
      </c>
      <c r="BU34" s="263">
        <f t="shared" si="81"/>
        <v>0</v>
      </c>
      <c r="BV34" s="263">
        <f t="shared" si="82"/>
        <v>0</v>
      </c>
      <c r="BW34" s="263">
        <f t="shared" si="83"/>
        <v>1264.6191510368701</v>
      </c>
      <c r="BX34" s="263">
        <f t="shared" si="84"/>
        <v>459.86150946795283</v>
      </c>
      <c r="BY34" s="263">
        <f t="shared" si="85"/>
        <v>0</v>
      </c>
      <c r="BZ34" s="263">
        <f t="shared" si="86"/>
        <v>0</v>
      </c>
      <c r="CA34" s="263">
        <f t="shared" si="87"/>
        <v>38.321792455662731</v>
      </c>
      <c r="CB34" s="263">
        <f t="shared" si="88"/>
        <v>0</v>
      </c>
      <c r="CC34" s="263">
        <f t="shared" si="89"/>
        <v>0</v>
      </c>
      <c r="CD34" s="263">
        <f t="shared" si="90"/>
        <v>0</v>
      </c>
      <c r="CE34" s="263">
        <f t="shared" si="91"/>
        <v>0</v>
      </c>
      <c r="CF34" s="263">
        <f t="shared" si="92"/>
        <v>0</v>
      </c>
      <c r="CG34" s="263">
        <f t="shared" si="93"/>
        <v>0</v>
      </c>
      <c r="CH34" s="263">
        <f t="shared" si="94"/>
        <v>76.643584911325462</v>
      </c>
      <c r="CI34" s="263">
        <f t="shared" si="95"/>
        <v>0</v>
      </c>
      <c r="CJ34" s="263">
        <f t="shared" si="96"/>
        <v>19.160896227831365</v>
      </c>
      <c r="CK34" s="263">
        <f t="shared" si="97"/>
        <v>0</v>
      </c>
      <c r="CL34" s="263">
        <f t="shared" si="98"/>
        <v>0</v>
      </c>
      <c r="CM34" s="263">
        <f t="shared" si="99"/>
        <v>19.160896227831365</v>
      </c>
      <c r="CN34" s="263">
        <f t="shared" si="100"/>
        <v>0</v>
      </c>
      <c r="CO34" s="263">
        <f t="shared" si="101"/>
        <v>0</v>
      </c>
      <c r="CP34" s="263">
        <f t="shared" si="102"/>
        <v>0</v>
      </c>
      <c r="CQ34" s="263">
        <f t="shared" si="103"/>
        <v>19.160896227831365</v>
      </c>
      <c r="CR34" s="263">
        <f t="shared" si="104"/>
        <v>0</v>
      </c>
      <c r="CS34" s="263">
        <f t="shared" si="105"/>
        <v>0</v>
      </c>
      <c r="CT34" s="263">
        <f t="shared" si="106"/>
        <v>0</v>
      </c>
      <c r="CU34" s="263">
        <f t="shared" si="107"/>
        <v>19.160896227831365</v>
      </c>
      <c r="CV34" s="263">
        <f t="shared" si="108"/>
        <v>0</v>
      </c>
      <c r="CW34" s="263">
        <f t="shared" si="109"/>
        <v>0</v>
      </c>
      <c r="CX34" s="263">
        <f t="shared" si="110"/>
        <v>0</v>
      </c>
      <c r="CY34" s="263">
        <f t="shared" si="111"/>
        <v>19.160896227831365</v>
      </c>
      <c r="CZ34" s="263">
        <f t="shared" si="112"/>
        <v>0</v>
      </c>
      <c r="DA34" s="263">
        <f t="shared" si="113"/>
        <v>0</v>
      </c>
      <c r="DB34" s="264">
        <f t="shared" si="114"/>
        <v>0</v>
      </c>
      <c r="DC34" s="264">
        <f t="shared" si="115"/>
        <v>57.482688683494104</v>
      </c>
      <c r="DD34" s="263">
        <f t="shared" si="116"/>
        <v>0</v>
      </c>
      <c r="DE34" s="263">
        <f t="shared" si="117"/>
        <v>383.21792455662734</v>
      </c>
      <c r="DF34" s="263">
        <f t="shared" si="118"/>
        <v>459.86150946795283</v>
      </c>
      <c r="DG34" s="263">
        <f t="shared" si="119"/>
        <v>19.160896227831365</v>
      </c>
      <c r="DH34" s="263">
        <f t="shared" si="120"/>
        <v>0</v>
      </c>
      <c r="DI34" s="263">
        <f t="shared" si="121"/>
        <v>0</v>
      </c>
      <c r="DJ34" s="263">
        <f t="shared" si="122"/>
        <v>19.160896227831365</v>
      </c>
      <c r="DK34" s="263">
        <f t="shared" si="64"/>
        <v>0</v>
      </c>
      <c r="DL34" s="263">
        <f t="shared" si="123"/>
        <v>19.160896227831365</v>
      </c>
      <c r="DM34" s="263">
        <f t="shared" si="124"/>
        <v>0</v>
      </c>
      <c r="DN34" s="263">
        <f t="shared" si="125"/>
        <v>0</v>
      </c>
      <c r="DO34" s="263">
        <f t="shared" si="68"/>
        <v>0</v>
      </c>
      <c r="DP34" s="89">
        <f t="shared" si="13"/>
        <v>3927.9837267054304</v>
      </c>
      <c r="DQ34" s="260">
        <f t="shared" si="5"/>
        <v>2893.2953304025368</v>
      </c>
      <c r="DR34" s="260">
        <f t="shared" si="6"/>
        <v>38.321792455662731</v>
      </c>
      <c r="DS34" s="260">
        <f t="shared" si="7"/>
        <v>210.76985850614497</v>
      </c>
      <c r="DT34" s="90">
        <f t="shared" si="69"/>
        <v>5.6179775280898866E-3</v>
      </c>
      <c r="DU34" s="265">
        <f t="shared" si="70"/>
        <v>3.0898876404494367E-2</v>
      </c>
      <c r="DV34" s="265">
        <f t="shared" si="126"/>
        <v>1.0598082742961422E-2</v>
      </c>
      <c r="DW34" s="91">
        <f t="shared" si="71"/>
        <v>1.6077865675085263</v>
      </c>
      <c r="DX34" s="3"/>
      <c r="DY34" s="3"/>
      <c r="DZ34" s="3"/>
      <c r="EB34" s="63"/>
      <c r="EC34" s="63"/>
      <c r="ED34" s="63"/>
      <c r="EE34" s="63"/>
      <c r="EF34" s="63"/>
      <c r="EG34" s="63"/>
      <c r="EH34" s="63"/>
      <c r="EI34" s="63"/>
      <c r="EJ34" s="63"/>
      <c r="EK34" s="63"/>
      <c r="EL34" s="63"/>
      <c r="EM34" s="63"/>
      <c r="EN34" s="63"/>
      <c r="EO34" s="63"/>
      <c r="EP34" s="63"/>
      <c r="EQ34" s="63"/>
      <c r="ER34" s="95"/>
      <c r="ES34" s="95"/>
      <c r="ET34" s="95"/>
      <c r="EU34" s="95"/>
      <c r="EV34" s="95"/>
      <c r="EW34" s="95"/>
      <c r="EX34" s="63"/>
      <c r="EY34" s="63"/>
      <c r="EZ34" s="63"/>
      <c r="FA34" s="63"/>
      <c r="FB34" s="63"/>
      <c r="FC34" s="63"/>
      <c r="FD34" s="63"/>
      <c r="FE34" s="63"/>
      <c r="FF34" s="63"/>
      <c r="FG34" s="63"/>
      <c r="FH34" s="63"/>
      <c r="FI34" s="63"/>
      <c r="FJ34" s="63"/>
      <c r="FK34" s="63"/>
      <c r="FL34" s="63"/>
      <c r="FM34" s="63"/>
      <c r="FN34" s="122"/>
      <c r="FO34" s="122"/>
      <c r="FP34" s="122"/>
      <c r="FQ34" s="122"/>
      <c r="FR34" s="127"/>
      <c r="FS34" s="63"/>
      <c r="FT34" s="63"/>
      <c r="FU34" s="63"/>
      <c r="FV34" s="63"/>
      <c r="FW34" s="63"/>
      <c r="FX34" s="63"/>
      <c r="FY34" s="63"/>
      <c r="FZ34" s="63"/>
      <c r="GA34" s="63"/>
      <c r="GB34" s="63"/>
      <c r="GC34" s="63"/>
    </row>
    <row r="35" spans="1:210" x14ac:dyDescent="0.25">
      <c r="A35" s="84" t="s">
        <v>89</v>
      </c>
      <c r="B35" s="259">
        <v>2007</v>
      </c>
      <c r="C35" s="85">
        <v>4593.0769858655231</v>
      </c>
      <c r="D35" s="260"/>
      <c r="E35" s="260"/>
      <c r="F35" s="260">
        <v>4</v>
      </c>
      <c r="G35" s="260"/>
      <c r="H35" s="260"/>
      <c r="I35" s="260">
        <v>38</v>
      </c>
      <c r="J35" s="260">
        <v>143</v>
      </c>
      <c r="K35" s="260">
        <v>2</v>
      </c>
      <c r="L35" s="260"/>
      <c r="M35" s="260">
        <v>10</v>
      </c>
      <c r="N35" s="260">
        <v>49</v>
      </c>
      <c r="O35" s="260">
        <v>1</v>
      </c>
      <c r="P35" s="260"/>
      <c r="Q35" s="260">
        <v>1</v>
      </c>
      <c r="R35" s="260">
        <v>4</v>
      </c>
      <c r="S35" s="260"/>
      <c r="T35" s="260">
        <v>2</v>
      </c>
      <c r="U35" s="260"/>
      <c r="V35" s="260"/>
      <c r="W35" s="260"/>
      <c r="X35" s="260">
        <v>17</v>
      </c>
      <c r="Y35" s="260"/>
      <c r="Z35" s="260"/>
      <c r="AA35" s="260"/>
      <c r="AB35" s="260"/>
      <c r="AC35" s="260">
        <v>12</v>
      </c>
      <c r="AD35" s="260">
        <v>1</v>
      </c>
      <c r="AE35" s="260"/>
      <c r="AF35" s="260">
        <v>1</v>
      </c>
      <c r="AG35" s="260">
        <v>5</v>
      </c>
      <c r="AH35" s="260">
        <v>1</v>
      </c>
      <c r="AI35" s="260"/>
      <c r="AJ35" s="260">
        <v>1</v>
      </c>
      <c r="AK35" s="260">
        <v>2</v>
      </c>
      <c r="AL35" s="260"/>
      <c r="AM35" s="260"/>
      <c r="AN35" s="260">
        <v>1</v>
      </c>
      <c r="AO35" s="260"/>
      <c r="AP35" s="260">
        <v>1</v>
      </c>
      <c r="AQ35" s="260"/>
      <c r="AR35" s="271"/>
      <c r="AS35" s="271">
        <v>1</v>
      </c>
      <c r="AT35" s="260"/>
      <c r="AU35" s="260">
        <v>7</v>
      </c>
      <c r="AV35" s="260">
        <v>23</v>
      </c>
      <c r="AW35" s="260"/>
      <c r="AX35" s="260"/>
      <c r="AY35" s="260">
        <v>4</v>
      </c>
      <c r="AZ35" s="260"/>
      <c r="BA35" s="260"/>
      <c r="BB35" s="260"/>
      <c r="BC35" s="260">
        <v>1</v>
      </c>
      <c r="BD35" s="260"/>
      <c r="BE35" s="260"/>
      <c r="BF35" s="93">
        <f t="shared" si="11"/>
        <v>296</v>
      </c>
      <c r="BG35" s="93">
        <f t="shared" si="0"/>
        <v>331</v>
      </c>
      <c r="BH35" s="261">
        <f t="shared" si="1"/>
        <v>56</v>
      </c>
      <c r="BI35" s="261">
        <f t="shared" si="2"/>
        <v>223</v>
      </c>
      <c r="BJ35" s="261">
        <f t="shared" si="3"/>
        <v>3</v>
      </c>
      <c r="BK35" s="261">
        <f t="shared" si="4"/>
        <v>49</v>
      </c>
      <c r="BL35" s="87">
        <f t="shared" si="14"/>
        <v>0.14803625377643503</v>
      </c>
      <c r="BM35" s="88">
        <v>2007</v>
      </c>
      <c r="BN35" s="262">
        <f t="shared" si="74"/>
        <v>0</v>
      </c>
      <c r="BO35" s="263">
        <f t="shared" si="75"/>
        <v>0</v>
      </c>
      <c r="BP35" s="263">
        <f t="shared" si="76"/>
        <v>55.50546206484016</v>
      </c>
      <c r="BQ35" s="263">
        <f t="shared" si="77"/>
        <v>0</v>
      </c>
      <c r="BR35" s="263">
        <f t="shared" si="78"/>
        <v>0</v>
      </c>
      <c r="BS35" s="263">
        <f t="shared" si="79"/>
        <v>527.30188961598151</v>
      </c>
      <c r="BT35" s="263">
        <f t="shared" si="80"/>
        <v>1984.3202688180356</v>
      </c>
      <c r="BU35" s="263">
        <f t="shared" si="81"/>
        <v>27.75273103242008</v>
      </c>
      <c r="BV35" s="263">
        <f t="shared" si="82"/>
        <v>0</v>
      </c>
      <c r="BW35" s="263">
        <f t="shared" si="83"/>
        <v>138.76365516210041</v>
      </c>
      <c r="BX35" s="263">
        <f t="shared" si="84"/>
        <v>679.94191029429192</v>
      </c>
      <c r="BY35" s="263">
        <f t="shared" si="85"/>
        <v>13.87636551621004</v>
      </c>
      <c r="BZ35" s="263">
        <f t="shared" si="86"/>
        <v>0</v>
      </c>
      <c r="CA35" s="263">
        <f t="shared" si="87"/>
        <v>13.87636551621004</v>
      </c>
      <c r="CB35" s="263">
        <f t="shared" si="88"/>
        <v>55.50546206484016</v>
      </c>
      <c r="CC35" s="263">
        <f t="shared" si="89"/>
        <v>0</v>
      </c>
      <c r="CD35" s="263">
        <f t="shared" si="90"/>
        <v>27.75273103242008</v>
      </c>
      <c r="CE35" s="263">
        <f t="shared" si="91"/>
        <v>0</v>
      </c>
      <c r="CF35" s="263">
        <f t="shared" si="92"/>
        <v>0</v>
      </c>
      <c r="CG35" s="263">
        <f t="shared" si="93"/>
        <v>0</v>
      </c>
      <c r="CH35" s="263">
        <f t="shared" si="94"/>
        <v>235.8982137755707</v>
      </c>
      <c r="CI35" s="263">
        <f t="shared" si="95"/>
        <v>0</v>
      </c>
      <c r="CJ35" s="263">
        <f t="shared" si="96"/>
        <v>0</v>
      </c>
      <c r="CK35" s="263">
        <f t="shared" si="97"/>
        <v>0</v>
      </c>
      <c r="CL35" s="263">
        <f t="shared" si="98"/>
        <v>0</v>
      </c>
      <c r="CM35" s="263">
        <f t="shared" si="99"/>
        <v>166.51638619452049</v>
      </c>
      <c r="CN35" s="263">
        <f t="shared" si="100"/>
        <v>13.87636551621004</v>
      </c>
      <c r="CO35" s="263">
        <f t="shared" si="101"/>
        <v>0</v>
      </c>
      <c r="CP35" s="263">
        <f t="shared" si="102"/>
        <v>13.87636551621004</v>
      </c>
      <c r="CQ35" s="263">
        <f t="shared" si="103"/>
        <v>69.381827581050203</v>
      </c>
      <c r="CR35" s="263">
        <f t="shared" si="104"/>
        <v>13.87636551621004</v>
      </c>
      <c r="CS35" s="263">
        <f t="shared" si="105"/>
        <v>0</v>
      </c>
      <c r="CT35" s="263">
        <f t="shared" si="106"/>
        <v>13.87636551621004</v>
      </c>
      <c r="CU35" s="263">
        <f t="shared" si="107"/>
        <v>27.75273103242008</v>
      </c>
      <c r="CV35" s="263">
        <f t="shared" si="108"/>
        <v>0</v>
      </c>
      <c r="CW35" s="263">
        <f t="shared" si="109"/>
        <v>0</v>
      </c>
      <c r="CX35" s="263">
        <f t="shared" si="110"/>
        <v>13.87636551621004</v>
      </c>
      <c r="CY35" s="263">
        <f t="shared" si="111"/>
        <v>0</v>
      </c>
      <c r="CZ35" s="263">
        <f t="shared" si="112"/>
        <v>13.87636551621004</v>
      </c>
      <c r="DA35" s="263">
        <f t="shared" si="113"/>
        <v>0</v>
      </c>
      <c r="DB35" s="264">
        <f t="shared" si="114"/>
        <v>0</v>
      </c>
      <c r="DC35" s="264">
        <f t="shared" si="115"/>
        <v>13.87636551621004</v>
      </c>
      <c r="DD35" s="263">
        <f t="shared" si="116"/>
        <v>0</v>
      </c>
      <c r="DE35" s="263">
        <f t="shared" si="117"/>
        <v>97.134558613470276</v>
      </c>
      <c r="DF35" s="263">
        <f t="shared" si="118"/>
        <v>319.15640687283093</v>
      </c>
      <c r="DG35" s="263">
        <f t="shared" si="119"/>
        <v>0</v>
      </c>
      <c r="DH35" s="263">
        <f t="shared" si="120"/>
        <v>0</v>
      </c>
      <c r="DI35" s="263">
        <f t="shared" si="121"/>
        <v>55.50546206484016</v>
      </c>
      <c r="DJ35" s="263">
        <f t="shared" si="122"/>
        <v>0</v>
      </c>
      <c r="DK35" s="263">
        <f t="shared" si="64"/>
        <v>0</v>
      </c>
      <c r="DL35" s="263">
        <f t="shared" si="123"/>
        <v>0</v>
      </c>
      <c r="DM35" s="263">
        <f t="shared" si="124"/>
        <v>13.87636551621004</v>
      </c>
      <c r="DN35" s="263">
        <f t="shared" si="125"/>
        <v>0</v>
      </c>
      <c r="DO35" s="263">
        <f t="shared" si="68"/>
        <v>0</v>
      </c>
      <c r="DP35" s="89">
        <f t="shared" si="13"/>
        <v>777.07646890776221</v>
      </c>
      <c r="DQ35" s="260">
        <f t="shared" si="5"/>
        <v>3094.4295101148386</v>
      </c>
      <c r="DR35" s="260">
        <f t="shared" si="6"/>
        <v>41.629096548630116</v>
      </c>
      <c r="DS35" s="260">
        <f t="shared" si="7"/>
        <v>679.94191029429203</v>
      </c>
      <c r="DT35" s="90">
        <f t="shared" si="69"/>
        <v>1.075268817204301E-2</v>
      </c>
      <c r="DU35" s="265">
        <f t="shared" si="70"/>
        <v>0.1756272401433692</v>
      </c>
      <c r="DV35" s="265">
        <f t="shared" si="126"/>
        <v>8.4288662006643145E-2</v>
      </c>
      <c r="DW35" s="91">
        <f t="shared" si="71"/>
        <v>0.787790817226799</v>
      </c>
      <c r="DX35" s="3"/>
      <c r="DY35" s="3"/>
      <c r="DZ35" s="3"/>
      <c r="EB35" s="63"/>
      <c r="EC35" s="63"/>
      <c r="ED35" s="63"/>
      <c r="EE35" s="63"/>
      <c r="EF35" s="63"/>
      <c r="EG35" s="63"/>
      <c r="EH35" s="63"/>
      <c r="EI35" s="63"/>
      <c r="EJ35" s="63"/>
      <c r="EK35" s="63"/>
      <c r="EL35" s="63"/>
      <c r="EM35" s="63"/>
      <c r="EN35" s="63"/>
      <c r="EO35" s="63"/>
      <c r="EP35" s="63"/>
      <c r="EQ35" s="63"/>
      <c r="ER35" s="63"/>
      <c r="ES35" s="63"/>
      <c r="ET35" s="63"/>
      <c r="EU35" s="63"/>
      <c r="EV35" s="63"/>
      <c r="EW35" s="63"/>
      <c r="EX35" s="63"/>
      <c r="EY35" s="63"/>
      <c r="EZ35" s="63"/>
      <c r="FA35" s="63"/>
      <c r="FB35" s="63"/>
      <c r="FC35" s="63"/>
      <c r="FD35" s="63"/>
      <c r="FE35" s="63"/>
      <c r="FF35" s="63"/>
      <c r="FG35" s="63"/>
      <c r="FH35" s="63"/>
      <c r="FI35" s="63"/>
      <c r="FJ35" s="63"/>
      <c r="FK35" s="63"/>
      <c r="FL35" s="63"/>
      <c r="FM35" s="63"/>
      <c r="FN35" s="122"/>
      <c r="FO35" s="122"/>
      <c r="FP35" s="122"/>
      <c r="FQ35" s="122"/>
      <c r="FR35" s="127"/>
      <c r="FS35" s="63"/>
      <c r="FT35" s="63"/>
      <c r="FU35" s="63"/>
      <c r="FV35" s="63"/>
      <c r="FW35" s="63"/>
      <c r="FX35" s="63"/>
      <c r="FY35" s="63"/>
      <c r="FZ35" s="63"/>
      <c r="GA35" s="63"/>
      <c r="GB35" s="63"/>
      <c r="GC35" s="63"/>
    </row>
    <row r="36" spans="1:210" x14ac:dyDescent="0.25">
      <c r="A36" s="84" t="s">
        <v>90</v>
      </c>
      <c r="B36" s="259">
        <v>2008</v>
      </c>
      <c r="C36" s="85">
        <v>5218.0659553395417</v>
      </c>
      <c r="D36" s="272"/>
      <c r="E36" s="259">
        <v>3</v>
      </c>
      <c r="F36" s="259"/>
      <c r="G36" s="259"/>
      <c r="H36" s="259"/>
      <c r="I36" s="259">
        <v>114</v>
      </c>
      <c r="J36" s="259">
        <v>35</v>
      </c>
      <c r="K36" s="259">
        <v>2</v>
      </c>
      <c r="L36" s="259"/>
      <c r="M36" s="259">
        <v>28</v>
      </c>
      <c r="N36" s="259">
        <v>6</v>
      </c>
      <c r="O36" s="259">
        <v>1</v>
      </c>
      <c r="P36" s="259"/>
      <c r="Q36" s="259">
        <v>1</v>
      </c>
      <c r="R36" s="259"/>
      <c r="S36" s="259"/>
      <c r="T36" s="259"/>
      <c r="U36" s="259"/>
      <c r="V36" s="259"/>
      <c r="W36" s="259"/>
      <c r="X36" s="259">
        <v>2</v>
      </c>
      <c r="Y36" s="259"/>
      <c r="Z36" s="259">
        <v>3</v>
      </c>
      <c r="AA36" s="259"/>
      <c r="AB36" s="259"/>
      <c r="AC36" s="259">
        <v>9</v>
      </c>
      <c r="AD36" s="259">
        <v>1</v>
      </c>
      <c r="AE36" s="259"/>
      <c r="AF36" s="259"/>
      <c r="AG36" s="259"/>
      <c r="AH36" s="259"/>
      <c r="AI36" s="259"/>
      <c r="AJ36" s="259"/>
      <c r="AK36" s="259">
        <v>3</v>
      </c>
      <c r="AL36" s="259"/>
      <c r="AM36" s="259"/>
      <c r="AN36" s="259"/>
      <c r="AO36" s="259"/>
      <c r="AP36" s="259"/>
      <c r="AQ36" s="259"/>
      <c r="AR36" s="252"/>
      <c r="AS36" s="252">
        <v>2</v>
      </c>
      <c r="AT36" s="259"/>
      <c r="AU36" s="259">
        <v>17</v>
      </c>
      <c r="AV36" s="259">
        <v>9</v>
      </c>
      <c r="AW36" s="259"/>
      <c r="AX36" s="259"/>
      <c r="AY36" s="259">
        <v>2</v>
      </c>
      <c r="AZ36" s="259"/>
      <c r="BA36" s="259"/>
      <c r="BB36" s="259"/>
      <c r="BC36" s="259">
        <v>2</v>
      </c>
      <c r="BD36" s="259">
        <v>1</v>
      </c>
      <c r="BE36" s="259"/>
      <c r="BF36" s="93">
        <f t="shared" si="11"/>
        <v>208</v>
      </c>
      <c r="BG36" s="93">
        <f t="shared" si="0"/>
        <v>239</v>
      </c>
      <c r="BH36" s="261">
        <f t="shared" si="1"/>
        <v>163</v>
      </c>
      <c r="BI36" s="261">
        <f t="shared" si="2"/>
        <v>50</v>
      </c>
      <c r="BJ36" s="261">
        <f t="shared" si="3"/>
        <v>3</v>
      </c>
      <c r="BK36" s="261">
        <f t="shared" si="4"/>
        <v>23</v>
      </c>
      <c r="BL36" s="87">
        <f>BK36/BG36</f>
        <v>9.6234309623430964E-2</v>
      </c>
      <c r="BM36" s="88">
        <v>2008</v>
      </c>
      <c r="BN36" s="262">
        <f t="shared" si="74"/>
        <v>0</v>
      </c>
      <c r="BO36" s="263">
        <f t="shared" si="75"/>
        <v>65.498735841082109</v>
      </c>
      <c r="BP36" s="263">
        <f t="shared" si="76"/>
        <v>0</v>
      </c>
      <c r="BQ36" s="263">
        <f t="shared" si="77"/>
        <v>0</v>
      </c>
      <c r="BR36" s="263">
        <f t="shared" si="78"/>
        <v>0</v>
      </c>
      <c r="BS36" s="263">
        <f t="shared" si="79"/>
        <v>2488.9519619611206</v>
      </c>
      <c r="BT36" s="263">
        <f t="shared" si="80"/>
        <v>764.15191814595801</v>
      </c>
      <c r="BU36" s="263">
        <f t="shared" si="81"/>
        <v>43.665823894054739</v>
      </c>
      <c r="BV36" s="263">
        <f t="shared" si="82"/>
        <v>0</v>
      </c>
      <c r="BW36" s="263">
        <f t="shared" si="83"/>
        <v>611.32153451676641</v>
      </c>
      <c r="BX36" s="263">
        <f t="shared" si="84"/>
        <v>130.99747168216422</v>
      </c>
      <c r="BY36" s="263">
        <f t="shared" si="85"/>
        <v>21.83291194702737</v>
      </c>
      <c r="BZ36" s="263">
        <f t="shared" si="86"/>
        <v>0</v>
      </c>
      <c r="CA36" s="263">
        <f t="shared" si="87"/>
        <v>21.83291194702737</v>
      </c>
      <c r="CB36" s="263">
        <f t="shared" si="88"/>
        <v>0</v>
      </c>
      <c r="CC36" s="263">
        <f t="shared" si="89"/>
        <v>0</v>
      </c>
      <c r="CD36" s="263">
        <f t="shared" si="90"/>
        <v>0</v>
      </c>
      <c r="CE36" s="263">
        <f t="shared" si="91"/>
        <v>0</v>
      </c>
      <c r="CF36" s="263">
        <f t="shared" si="92"/>
        <v>0</v>
      </c>
      <c r="CG36" s="263">
        <f t="shared" si="93"/>
        <v>0</v>
      </c>
      <c r="CH36" s="263">
        <f t="shared" si="94"/>
        <v>43.665823894054739</v>
      </c>
      <c r="CI36" s="263">
        <f t="shared" si="95"/>
        <v>0</v>
      </c>
      <c r="CJ36" s="263">
        <f t="shared" si="96"/>
        <v>65.498735841082109</v>
      </c>
      <c r="CK36" s="263">
        <f t="shared" si="97"/>
        <v>0</v>
      </c>
      <c r="CL36" s="263">
        <f t="shared" si="98"/>
        <v>0</v>
      </c>
      <c r="CM36" s="263">
        <f t="shared" si="99"/>
        <v>196.49620752324634</v>
      </c>
      <c r="CN36" s="263">
        <f t="shared" si="100"/>
        <v>21.83291194702737</v>
      </c>
      <c r="CO36" s="263">
        <f t="shared" si="101"/>
        <v>0</v>
      </c>
      <c r="CP36" s="263">
        <f t="shared" si="102"/>
        <v>0</v>
      </c>
      <c r="CQ36" s="263">
        <f t="shared" si="103"/>
        <v>0</v>
      </c>
      <c r="CR36" s="263">
        <f t="shared" si="104"/>
        <v>0</v>
      </c>
      <c r="CS36" s="263">
        <f t="shared" si="105"/>
        <v>0</v>
      </c>
      <c r="CT36" s="263">
        <f t="shared" si="106"/>
        <v>0</v>
      </c>
      <c r="CU36" s="263">
        <f t="shared" si="107"/>
        <v>65.498735841082109</v>
      </c>
      <c r="CV36" s="263">
        <f t="shared" si="108"/>
        <v>0</v>
      </c>
      <c r="CW36" s="263">
        <f t="shared" si="109"/>
        <v>0</v>
      </c>
      <c r="CX36" s="263">
        <f t="shared" si="110"/>
        <v>0</v>
      </c>
      <c r="CY36" s="263">
        <f t="shared" si="111"/>
        <v>0</v>
      </c>
      <c r="CZ36" s="263">
        <f t="shared" si="112"/>
        <v>0</v>
      </c>
      <c r="DA36" s="263">
        <f t="shared" si="113"/>
        <v>0</v>
      </c>
      <c r="DB36" s="264">
        <f t="shared" si="114"/>
        <v>0</v>
      </c>
      <c r="DC36" s="264">
        <f t="shared" si="115"/>
        <v>43.665823894054739</v>
      </c>
      <c r="DD36" s="263">
        <f t="shared" si="116"/>
        <v>0</v>
      </c>
      <c r="DE36" s="263">
        <f t="shared" si="117"/>
        <v>371.15950309946533</v>
      </c>
      <c r="DF36" s="263">
        <f t="shared" si="118"/>
        <v>196.49620752324634</v>
      </c>
      <c r="DG36" s="263">
        <f t="shared" si="119"/>
        <v>0</v>
      </c>
      <c r="DH36" s="263">
        <f t="shared" si="120"/>
        <v>0</v>
      </c>
      <c r="DI36" s="263">
        <f t="shared" si="121"/>
        <v>43.665823894054739</v>
      </c>
      <c r="DJ36" s="263">
        <f t="shared" si="122"/>
        <v>0</v>
      </c>
      <c r="DK36" s="263">
        <f t="shared" si="64"/>
        <v>0</v>
      </c>
      <c r="DL36" s="263">
        <f t="shared" si="123"/>
        <v>0</v>
      </c>
      <c r="DM36" s="263">
        <f t="shared" si="124"/>
        <v>43.665823894054739</v>
      </c>
      <c r="DN36" s="263">
        <f t="shared" si="125"/>
        <v>21.83291194702737</v>
      </c>
      <c r="DO36" s="263">
        <f t="shared" si="68"/>
        <v>0</v>
      </c>
      <c r="DP36" s="89">
        <f t="shared" si="13"/>
        <v>3558.7646473654618</v>
      </c>
      <c r="DQ36" s="260">
        <f t="shared" si="5"/>
        <v>1091.6455973513687</v>
      </c>
      <c r="DR36" s="260">
        <f t="shared" si="6"/>
        <v>65.498735841082109</v>
      </c>
      <c r="DS36" s="260">
        <f t="shared" si="7"/>
        <v>502.15697478162951</v>
      </c>
      <c r="DT36" s="90">
        <f t="shared" si="69"/>
        <v>1.4084507042253518E-2</v>
      </c>
      <c r="DU36" s="265">
        <f t="shared" si="70"/>
        <v>0.10798122065727697</v>
      </c>
      <c r="DV36" s="265">
        <f t="shared" si="126"/>
        <v>3.0192370375979327E-2</v>
      </c>
      <c r="DW36" s="91">
        <f t="shared" si="71"/>
        <v>1.4048110334440527</v>
      </c>
      <c r="DX36" s="3"/>
      <c r="DY36" s="3"/>
      <c r="DZ36" s="3"/>
      <c r="EB36" s="63"/>
      <c r="EC36" s="63"/>
      <c r="ED36" s="63"/>
      <c r="EE36" s="63"/>
      <c r="EF36" s="63"/>
      <c r="EG36" s="63"/>
      <c r="EH36" s="63"/>
      <c r="EI36" s="63"/>
      <c r="EJ36" s="63"/>
      <c r="EK36" s="63"/>
      <c r="EL36" s="63"/>
      <c r="EM36" s="63"/>
      <c r="EN36" s="63"/>
      <c r="EO36" s="63"/>
      <c r="EP36" s="63"/>
      <c r="EQ36" s="63"/>
      <c r="ER36" s="63"/>
      <c r="ES36" s="63"/>
      <c r="ET36" s="63"/>
      <c r="EU36" s="63"/>
      <c r="EV36" s="63"/>
      <c r="EW36" s="63"/>
      <c r="EX36" s="63"/>
      <c r="EY36" s="63"/>
      <c r="EZ36" s="63"/>
      <c r="FA36" s="63"/>
      <c r="FB36" s="63"/>
      <c r="FC36" s="63"/>
      <c r="FD36" s="63"/>
      <c r="FE36" s="63"/>
      <c r="FF36" s="63"/>
      <c r="FG36" s="63"/>
      <c r="FH36" s="63"/>
      <c r="FI36" s="63"/>
      <c r="FJ36" s="63"/>
      <c r="FK36" s="63"/>
      <c r="FL36" s="63"/>
      <c r="FM36" s="63"/>
      <c r="FN36" s="122"/>
      <c r="FO36" s="122"/>
      <c r="FP36" s="122"/>
      <c r="FQ36" s="122"/>
      <c r="FR36" s="127"/>
      <c r="FS36" s="63"/>
      <c r="FT36" s="63"/>
      <c r="FU36" s="63"/>
      <c r="FV36" s="63"/>
      <c r="FW36" s="63"/>
      <c r="FX36" s="63"/>
      <c r="FY36" s="63"/>
      <c r="FZ36" s="63"/>
      <c r="GA36" s="63"/>
      <c r="GB36" s="63"/>
      <c r="GC36" s="63"/>
    </row>
    <row r="37" spans="1:210" x14ac:dyDescent="0.25">
      <c r="A37" s="84" t="s">
        <v>91</v>
      </c>
      <c r="B37" s="259">
        <v>2009</v>
      </c>
      <c r="C37" s="85">
        <v>2645.8956802371622</v>
      </c>
      <c r="D37" s="260"/>
      <c r="E37" s="259">
        <v>2</v>
      </c>
      <c r="F37" s="259">
        <v>3</v>
      </c>
      <c r="G37" s="259"/>
      <c r="H37" s="259">
        <v>3</v>
      </c>
      <c r="I37" s="259">
        <v>80</v>
      </c>
      <c r="J37" s="259">
        <v>40</v>
      </c>
      <c r="K37" s="259">
        <v>1</v>
      </c>
      <c r="L37" s="259">
        <v>3</v>
      </c>
      <c r="M37" s="259">
        <v>13</v>
      </c>
      <c r="N37" s="259">
        <v>12</v>
      </c>
      <c r="O37" s="259"/>
      <c r="P37" s="243"/>
      <c r="Q37" s="243"/>
      <c r="R37" s="259">
        <v>1</v>
      </c>
      <c r="S37" s="259">
        <v>1</v>
      </c>
      <c r="T37" s="243"/>
      <c r="U37" s="243"/>
      <c r="V37" s="243"/>
      <c r="W37" s="243"/>
      <c r="X37" s="259">
        <v>5</v>
      </c>
      <c r="Y37" s="259">
        <v>1</v>
      </c>
      <c r="Z37" s="273"/>
      <c r="AA37" s="243"/>
      <c r="AB37" s="243"/>
      <c r="AC37" s="259">
        <v>2</v>
      </c>
      <c r="AD37" s="259">
        <v>1</v>
      </c>
      <c r="AE37" s="243"/>
      <c r="AF37" s="243"/>
      <c r="AG37" s="259">
        <v>1</v>
      </c>
      <c r="AH37" s="243"/>
      <c r="AI37" s="243"/>
      <c r="AJ37" s="243"/>
      <c r="AK37" s="243"/>
      <c r="AL37" s="259">
        <v>2</v>
      </c>
      <c r="AM37" s="243"/>
      <c r="AN37" s="243"/>
      <c r="AO37" s="243"/>
      <c r="AP37" s="243"/>
      <c r="AQ37" s="243"/>
      <c r="AR37" s="274"/>
      <c r="AS37" s="252">
        <v>1</v>
      </c>
      <c r="AT37" s="259">
        <v>1</v>
      </c>
      <c r="AU37" s="259">
        <v>15</v>
      </c>
      <c r="AV37" s="259">
        <v>6</v>
      </c>
      <c r="AW37" s="243"/>
      <c r="AX37" s="243"/>
      <c r="AY37" s="259">
        <v>2</v>
      </c>
      <c r="AZ37" s="243"/>
      <c r="BA37" s="243"/>
      <c r="BB37" s="261"/>
      <c r="BC37" s="261">
        <v>2</v>
      </c>
      <c r="BD37" s="261"/>
      <c r="BE37" s="261"/>
      <c r="BF37" s="93">
        <f t="shared" si="11"/>
        <v>171</v>
      </c>
      <c r="BG37" s="93">
        <f t="shared" si="0"/>
        <v>197</v>
      </c>
      <c r="BH37" s="261">
        <f t="shared" si="1"/>
        <v>110</v>
      </c>
      <c r="BI37" s="261">
        <f t="shared" si="2"/>
        <v>62</v>
      </c>
      <c r="BJ37" s="261">
        <f t="shared" si="3"/>
        <v>8</v>
      </c>
      <c r="BK37" s="261">
        <f t="shared" si="4"/>
        <v>17</v>
      </c>
      <c r="BL37" s="87">
        <f t="shared" si="14"/>
        <v>8.6294416243654817E-2</v>
      </c>
      <c r="BM37" s="88">
        <v>2009</v>
      </c>
      <c r="BN37" s="262">
        <f t="shared" si="74"/>
        <v>0</v>
      </c>
      <c r="BO37" s="263">
        <f t="shared" si="75"/>
        <v>26.861885078549868</v>
      </c>
      <c r="BP37" s="263">
        <f t="shared" si="76"/>
        <v>40.292827617824805</v>
      </c>
      <c r="BQ37" s="263">
        <f t="shared" si="77"/>
        <v>0</v>
      </c>
      <c r="BR37" s="263">
        <f t="shared" si="78"/>
        <v>40.292827617824805</v>
      </c>
      <c r="BS37" s="263">
        <f t="shared" si="79"/>
        <v>1074.4754031419948</v>
      </c>
      <c r="BT37" s="263">
        <f t="shared" si="80"/>
        <v>537.23770157099739</v>
      </c>
      <c r="BU37" s="263">
        <f t="shared" si="81"/>
        <v>13.430942539274934</v>
      </c>
      <c r="BV37" s="263">
        <f t="shared" si="82"/>
        <v>40.292827617824805</v>
      </c>
      <c r="BW37" s="263">
        <f t="shared" si="83"/>
        <v>174.60225301057417</v>
      </c>
      <c r="BX37" s="263">
        <f t="shared" si="84"/>
        <v>161.17131047129922</v>
      </c>
      <c r="BY37" s="263">
        <f t="shared" si="85"/>
        <v>0</v>
      </c>
      <c r="BZ37" s="263">
        <f t="shared" si="86"/>
        <v>0</v>
      </c>
      <c r="CA37" s="263">
        <f t="shared" si="87"/>
        <v>0</v>
      </c>
      <c r="CB37" s="263">
        <f t="shared" si="88"/>
        <v>13.430942539274934</v>
      </c>
      <c r="CC37" s="263">
        <f t="shared" si="89"/>
        <v>13.430942539274934</v>
      </c>
      <c r="CD37" s="263">
        <f t="shared" si="90"/>
        <v>0</v>
      </c>
      <c r="CE37" s="263">
        <f t="shared" si="91"/>
        <v>0</v>
      </c>
      <c r="CF37" s="263">
        <f t="shared" si="92"/>
        <v>0</v>
      </c>
      <c r="CG37" s="263">
        <f t="shared" si="93"/>
        <v>0</v>
      </c>
      <c r="CH37" s="263">
        <f t="shared" si="94"/>
        <v>67.154712696374673</v>
      </c>
      <c r="CI37" s="263">
        <f t="shared" si="95"/>
        <v>13.430942539274934</v>
      </c>
      <c r="CJ37" s="263">
        <f t="shared" si="96"/>
        <v>0</v>
      </c>
      <c r="CK37" s="263">
        <f t="shared" si="97"/>
        <v>0</v>
      </c>
      <c r="CL37" s="263">
        <f t="shared" si="98"/>
        <v>0</v>
      </c>
      <c r="CM37" s="263">
        <f t="shared" si="99"/>
        <v>26.861885078549868</v>
      </c>
      <c r="CN37" s="263">
        <f t="shared" si="100"/>
        <v>13.430942539274934</v>
      </c>
      <c r="CO37" s="263">
        <f t="shared" si="101"/>
        <v>0</v>
      </c>
      <c r="CP37" s="263">
        <f t="shared" si="102"/>
        <v>0</v>
      </c>
      <c r="CQ37" s="263">
        <f t="shared" si="103"/>
        <v>13.430942539274934</v>
      </c>
      <c r="CR37" s="263">
        <f t="shared" si="104"/>
        <v>0</v>
      </c>
      <c r="CS37" s="263">
        <f t="shared" si="105"/>
        <v>0</v>
      </c>
      <c r="CT37" s="263">
        <f t="shared" si="106"/>
        <v>0</v>
      </c>
      <c r="CU37" s="263">
        <f t="shared" si="107"/>
        <v>0</v>
      </c>
      <c r="CV37" s="263">
        <f t="shared" si="108"/>
        <v>26.861885078549868</v>
      </c>
      <c r="CW37" s="263">
        <f t="shared" si="109"/>
        <v>0</v>
      </c>
      <c r="CX37" s="263">
        <f t="shared" si="110"/>
        <v>0</v>
      </c>
      <c r="CY37" s="263">
        <f t="shared" si="111"/>
        <v>0</v>
      </c>
      <c r="CZ37" s="263">
        <f t="shared" si="112"/>
        <v>0</v>
      </c>
      <c r="DA37" s="263">
        <f t="shared" si="113"/>
        <v>0</v>
      </c>
      <c r="DB37" s="264">
        <f t="shared" si="114"/>
        <v>0</v>
      </c>
      <c r="DC37" s="264">
        <f t="shared" si="115"/>
        <v>13.430942539274934</v>
      </c>
      <c r="DD37" s="263">
        <f t="shared" si="116"/>
        <v>13.430942539274934</v>
      </c>
      <c r="DE37" s="263">
        <f t="shared" si="117"/>
        <v>201.46413808912405</v>
      </c>
      <c r="DF37" s="263">
        <f t="shared" si="118"/>
        <v>80.585655235649611</v>
      </c>
      <c r="DG37" s="263">
        <f t="shared" si="119"/>
        <v>0</v>
      </c>
      <c r="DH37" s="263">
        <f t="shared" si="120"/>
        <v>0</v>
      </c>
      <c r="DI37" s="263">
        <f t="shared" si="121"/>
        <v>26.861885078549868</v>
      </c>
      <c r="DJ37" s="263">
        <f t="shared" si="122"/>
        <v>0</v>
      </c>
      <c r="DK37" s="263">
        <f t="shared" si="64"/>
        <v>0</v>
      </c>
      <c r="DL37" s="263">
        <f t="shared" si="123"/>
        <v>0</v>
      </c>
      <c r="DM37" s="263">
        <f t="shared" si="124"/>
        <v>26.861885078549868</v>
      </c>
      <c r="DN37" s="263">
        <f t="shared" si="125"/>
        <v>0</v>
      </c>
      <c r="DO37" s="263">
        <f t="shared" si="68"/>
        <v>0</v>
      </c>
      <c r="DP37" s="89">
        <f t="shared" si="13"/>
        <v>1477.4036793202431</v>
      </c>
      <c r="DQ37" s="260">
        <f t="shared" si="5"/>
        <v>832.71843743504598</v>
      </c>
      <c r="DR37" s="260">
        <f t="shared" si="6"/>
        <v>107.44754031419949</v>
      </c>
      <c r="DS37" s="260">
        <f t="shared" si="7"/>
        <v>228.3260231676739</v>
      </c>
      <c r="DT37" s="90">
        <f t="shared" si="69"/>
        <v>4.6511627906976744E-2</v>
      </c>
      <c r="DU37" s="265">
        <f t="shared" si="70"/>
        <v>9.8837209302325577E-2</v>
      </c>
      <c r="DV37" s="265">
        <f t="shared" si="126"/>
        <v>2.5450091963363067E-2</v>
      </c>
      <c r="DW37" s="91">
        <f t="shared" si="71"/>
        <v>0.23399087041383979</v>
      </c>
      <c r="DX37" s="3"/>
      <c r="DY37" s="3"/>
      <c r="DZ37" s="3"/>
      <c r="EB37" s="63"/>
      <c r="EC37" s="63"/>
      <c r="ED37" s="63"/>
      <c r="EE37" s="63"/>
      <c r="EF37" s="63"/>
      <c r="EG37" s="63"/>
      <c r="EH37" s="63"/>
      <c r="EI37" s="63"/>
      <c r="EJ37" s="63"/>
      <c r="EK37" s="63"/>
      <c r="EL37" s="63"/>
      <c r="EM37" s="63"/>
      <c r="EN37" s="63"/>
      <c r="EO37" s="63"/>
      <c r="EP37" s="63"/>
      <c r="EQ37" s="63"/>
      <c r="ER37" s="63"/>
      <c r="ES37" s="63"/>
      <c r="ET37" s="63"/>
      <c r="EU37" s="63"/>
      <c r="EV37" s="63"/>
      <c r="EW37" s="63"/>
      <c r="EX37" s="63"/>
      <c r="EY37" s="63"/>
      <c r="EZ37" s="63"/>
      <c r="FA37" s="63"/>
      <c r="FB37" s="63"/>
      <c r="FC37" s="63"/>
      <c r="FD37" s="63"/>
      <c r="FE37" s="63"/>
      <c r="FF37" s="63"/>
      <c r="FG37" s="63"/>
      <c r="FH37" s="63"/>
      <c r="FI37" s="63"/>
      <c r="FJ37" s="63"/>
      <c r="FK37" s="63"/>
      <c r="FL37" s="63"/>
      <c r="FM37" s="63"/>
      <c r="FN37" s="122"/>
      <c r="FO37" s="122"/>
      <c r="FP37" s="122"/>
      <c r="FQ37" s="122"/>
      <c r="FR37" s="127"/>
      <c r="FS37" s="63"/>
      <c r="FT37" s="63"/>
      <c r="FU37" s="63"/>
      <c r="FV37" s="63"/>
      <c r="FW37" s="63"/>
      <c r="FX37" s="63"/>
      <c r="FY37" s="63"/>
      <c r="FZ37" s="63"/>
      <c r="GA37" s="63"/>
      <c r="GB37" s="63"/>
      <c r="GC37" s="63"/>
    </row>
    <row r="38" spans="1:210" s="2" customFormat="1" ht="13.95" customHeight="1" x14ac:dyDescent="0.25">
      <c r="A38" s="84" t="s">
        <v>92</v>
      </c>
      <c r="B38" s="259">
        <v>2010</v>
      </c>
      <c r="C38" s="85">
        <v>4136.0065456282264</v>
      </c>
      <c r="D38" s="259"/>
      <c r="E38" s="259">
        <v>3</v>
      </c>
      <c r="F38" s="259">
        <v>1</v>
      </c>
      <c r="G38" s="259"/>
      <c r="H38" s="259">
        <v>1</v>
      </c>
      <c r="I38" s="261">
        <v>117</v>
      </c>
      <c r="J38" s="259">
        <v>19</v>
      </c>
      <c r="K38" s="259"/>
      <c r="L38" s="259"/>
      <c r="M38" s="259">
        <v>28</v>
      </c>
      <c r="N38" s="259">
        <v>4</v>
      </c>
      <c r="O38" s="259"/>
      <c r="P38" s="259"/>
      <c r="Q38" s="259"/>
      <c r="R38" s="259"/>
      <c r="S38" s="259"/>
      <c r="T38" s="259"/>
      <c r="U38" s="259"/>
      <c r="V38" s="259"/>
      <c r="W38" s="259"/>
      <c r="X38" s="259">
        <v>6</v>
      </c>
      <c r="Y38" s="259"/>
      <c r="Z38" s="259"/>
      <c r="AA38" s="259"/>
      <c r="AB38" s="259"/>
      <c r="AC38" s="259">
        <v>1</v>
      </c>
      <c r="AD38" s="259"/>
      <c r="AE38" s="259"/>
      <c r="AF38" s="259"/>
      <c r="AG38" s="259">
        <v>4</v>
      </c>
      <c r="AH38" s="259"/>
      <c r="AI38" s="259">
        <v>1</v>
      </c>
      <c r="AJ38" s="259"/>
      <c r="AK38" s="259"/>
      <c r="AL38" s="259"/>
      <c r="AM38" s="259"/>
      <c r="AN38" s="259"/>
      <c r="AO38" s="259"/>
      <c r="AP38" s="259"/>
      <c r="AQ38" s="259"/>
      <c r="AR38" s="252"/>
      <c r="AS38" s="252">
        <v>2</v>
      </c>
      <c r="AT38" s="259">
        <v>1</v>
      </c>
      <c r="AU38" s="259">
        <v>26</v>
      </c>
      <c r="AV38" s="259">
        <v>5</v>
      </c>
      <c r="AW38" s="259"/>
      <c r="AX38" s="259"/>
      <c r="AY38" s="259">
        <v>2</v>
      </c>
      <c r="AZ38" s="259"/>
      <c r="BA38" s="259"/>
      <c r="BB38" s="259"/>
      <c r="BC38" s="259">
        <v>1</v>
      </c>
      <c r="BD38" s="259"/>
      <c r="BE38" s="92"/>
      <c r="BF38" s="115">
        <f t="shared" si="11"/>
        <v>185</v>
      </c>
      <c r="BG38" s="93">
        <f t="shared" si="0"/>
        <v>220</v>
      </c>
      <c r="BH38" s="261">
        <f t="shared" si="1"/>
        <v>174</v>
      </c>
      <c r="BI38" s="259">
        <f t="shared" si="2"/>
        <v>29</v>
      </c>
      <c r="BJ38" s="259">
        <f t="shared" si="3"/>
        <v>2</v>
      </c>
      <c r="BK38" s="259">
        <f t="shared" si="4"/>
        <v>15</v>
      </c>
      <c r="BL38" s="87">
        <f t="shared" si="14"/>
        <v>6.8181818181818177E-2</v>
      </c>
      <c r="BM38" s="88">
        <v>2010</v>
      </c>
      <c r="BN38" s="259">
        <f t="shared" si="74"/>
        <v>0</v>
      </c>
      <c r="BO38" s="262">
        <f t="shared" si="75"/>
        <v>56.400089258566723</v>
      </c>
      <c r="BP38" s="262">
        <f t="shared" si="76"/>
        <v>18.800029752855572</v>
      </c>
      <c r="BQ38" s="262">
        <f t="shared" si="77"/>
        <v>0</v>
      </c>
      <c r="BR38" s="262">
        <f t="shared" si="78"/>
        <v>18.800029752855572</v>
      </c>
      <c r="BS38" s="262">
        <f t="shared" si="79"/>
        <v>2199.6034810841024</v>
      </c>
      <c r="BT38" s="262">
        <f t="shared" si="80"/>
        <v>357.20056530425592</v>
      </c>
      <c r="BU38" s="262">
        <f t="shared" si="81"/>
        <v>0</v>
      </c>
      <c r="BV38" s="262">
        <f t="shared" si="82"/>
        <v>0</v>
      </c>
      <c r="BW38" s="262">
        <f t="shared" si="83"/>
        <v>526.40083307995599</v>
      </c>
      <c r="BX38" s="262">
        <f t="shared" si="84"/>
        <v>75.200119011422288</v>
      </c>
      <c r="BY38" s="262">
        <f t="shared" si="85"/>
        <v>0</v>
      </c>
      <c r="BZ38" s="262">
        <f t="shared" si="86"/>
        <v>0</v>
      </c>
      <c r="CA38" s="262">
        <f t="shared" si="87"/>
        <v>0</v>
      </c>
      <c r="CB38" s="262">
        <f t="shared" si="88"/>
        <v>0</v>
      </c>
      <c r="CC38" s="262">
        <f t="shared" si="89"/>
        <v>0</v>
      </c>
      <c r="CD38" s="262">
        <f t="shared" si="90"/>
        <v>0</v>
      </c>
      <c r="CE38" s="262">
        <f t="shared" si="91"/>
        <v>0</v>
      </c>
      <c r="CF38" s="262">
        <f t="shared" si="92"/>
        <v>0</v>
      </c>
      <c r="CG38" s="262">
        <f t="shared" si="93"/>
        <v>0</v>
      </c>
      <c r="CH38" s="262">
        <f t="shared" si="94"/>
        <v>112.80017851713345</v>
      </c>
      <c r="CI38" s="262">
        <f t="shared" si="95"/>
        <v>0</v>
      </c>
      <c r="CJ38" s="262">
        <f t="shared" si="96"/>
        <v>0</v>
      </c>
      <c r="CK38" s="262">
        <f t="shared" si="97"/>
        <v>0</v>
      </c>
      <c r="CL38" s="262">
        <f t="shared" si="98"/>
        <v>0</v>
      </c>
      <c r="CM38" s="262">
        <f t="shared" si="99"/>
        <v>18.800029752855572</v>
      </c>
      <c r="CN38" s="262">
        <f t="shared" si="100"/>
        <v>0</v>
      </c>
      <c r="CO38" s="262">
        <f t="shared" si="101"/>
        <v>0</v>
      </c>
      <c r="CP38" s="262">
        <f t="shared" si="102"/>
        <v>0</v>
      </c>
      <c r="CQ38" s="262">
        <f t="shared" si="103"/>
        <v>75.200119011422288</v>
      </c>
      <c r="CR38" s="262">
        <f t="shared" si="104"/>
        <v>0</v>
      </c>
      <c r="CS38" s="262">
        <f t="shared" si="105"/>
        <v>18.800029752855572</v>
      </c>
      <c r="CT38" s="262">
        <f t="shared" si="106"/>
        <v>0</v>
      </c>
      <c r="CU38" s="262">
        <f t="shared" si="107"/>
        <v>0</v>
      </c>
      <c r="CV38" s="262">
        <f t="shared" si="108"/>
        <v>0</v>
      </c>
      <c r="CW38" s="262">
        <f t="shared" si="109"/>
        <v>0</v>
      </c>
      <c r="CX38" s="262">
        <f t="shared" si="110"/>
        <v>0</v>
      </c>
      <c r="CY38" s="262">
        <f t="shared" si="111"/>
        <v>0</v>
      </c>
      <c r="CZ38" s="262">
        <f t="shared" si="112"/>
        <v>0</v>
      </c>
      <c r="DA38" s="262">
        <f t="shared" si="113"/>
        <v>0</v>
      </c>
      <c r="DB38" s="275">
        <f t="shared" si="114"/>
        <v>0</v>
      </c>
      <c r="DC38" s="275">
        <f t="shared" si="115"/>
        <v>37.600059505711144</v>
      </c>
      <c r="DD38" s="262">
        <f t="shared" si="116"/>
        <v>18.800029752855572</v>
      </c>
      <c r="DE38" s="262">
        <f t="shared" si="117"/>
        <v>488.80077357424494</v>
      </c>
      <c r="DF38" s="262">
        <f t="shared" si="118"/>
        <v>94.000148764277881</v>
      </c>
      <c r="DG38" s="262">
        <f t="shared" si="119"/>
        <v>0</v>
      </c>
      <c r="DH38" s="262">
        <f t="shared" si="120"/>
        <v>0</v>
      </c>
      <c r="DI38" s="262">
        <f t="shared" si="121"/>
        <v>37.600059505711144</v>
      </c>
      <c r="DJ38" s="262">
        <f t="shared" si="122"/>
        <v>0</v>
      </c>
      <c r="DK38" s="262">
        <f t="shared" si="64"/>
        <v>0</v>
      </c>
      <c r="DL38" s="262">
        <f t="shared" si="123"/>
        <v>0</v>
      </c>
      <c r="DM38" s="262">
        <f t="shared" si="124"/>
        <v>18.800029752855572</v>
      </c>
      <c r="DN38" s="262">
        <f t="shared" si="125"/>
        <v>0</v>
      </c>
      <c r="DO38" s="134">
        <f t="shared" si="68"/>
        <v>0</v>
      </c>
      <c r="DP38" s="262">
        <f t="shared" si="13"/>
        <v>3271.2051769968703</v>
      </c>
      <c r="DQ38" s="262">
        <f t="shared" si="5"/>
        <v>545.20086283281171</v>
      </c>
      <c r="DR38" s="262">
        <f t="shared" si="6"/>
        <v>37.600059505711144</v>
      </c>
      <c r="DS38" s="262">
        <f t="shared" si="7"/>
        <v>282.0004462928336</v>
      </c>
      <c r="DT38" s="90">
        <f t="shared" si="69"/>
        <v>9.8522167487684713E-3</v>
      </c>
      <c r="DU38" s="265">
        <f t="shared" si="70"/>
        <v>7.389162561576354E-2</v>
      </c>
      <c r="DV38" s="265">
        <f t="shared" ref="DV38:DV51" si="127">DR52/DP38</f>
        <v>0</v>
      </c>
      <c r="DW38" s="91">
        <f t="shared" si="71"/>
        <v>0.36902633346876457</v>
      </c>
      <c r="EB38" s="135"/>
      <c r="EC38" s="135"/>
      <c r="ED38" s="135"/>
      <c r="EE38" s="135"/>
      <c r="EF38" s="135"/>
      <c r="EG38" s="135"/>
      <c r="EH38" s="135"/>
      <c r="EI38" s="135"/>
      <c r="EJ38" s="135"/>
      <c r="EK38" s="135"/>
      <c r="EL38" s="135"/>
      <c r="EM38" s="135"/>
      <c r="EN38" s="135"/>
      <c r="EO38" s="135"/>
      <c r="EP38" s="135"/>
      <c r="EQ38" s="135"/>
      <c r="ER38" s="135"/>
      <c r="ES38" s="135"/>
      <c r="ET38" s="135"/>
      <c r="EU38" s="135"/>
      <c r="EV38" s="135"/>
      <c r="EW38" s="135"/>
      <c r="EX38" s="135"/>
      <c r="EY38" s="135"/>
      <c r="EZ38" s="135"/>
      <c r="FA38" s="135"/>
      <c r="FB38" s="135"/>
      <c r="FC38" s="135"/>
      <c r="FD38" s="135"/>
      <c r="FE38" s="135"/>
      <c r="FF38" s="135"/>
      <c r="FG38" s="135"/>
      <c r="FH38" s="135"/>
      <c r="FI38" s="135"/>
      <c r="FJ38" s="135"/>
      <c r="FK38" s="135"/>
      <c r="FL38" s="135"/>
      <c r="FM38" s="135"/>
      <c r="FN38" s="122"/>
      <c r="FO38" s="122"/>
      <c r="FP38" s="122"/>
      <c r="FQ38" s="122"/>
      <c r="FR38" s="127"/>
      <c r="FS38" s="135"/>
      <c r="FT38" s="135"/>
      <c r="FU38" s="135"/>
      <c r="FV38" s="135"/>
      <c r="FW38" s="135"/>
      <c r="FX38" s="135"/>
      <c r="FY38" s="135"/>
      <c r="FZ38" s="135"/>
      <c r="GA38" s="135"/>
      <c r="GB38" s="135"/>
      <c r="GC38" s="135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</row>
    <row r="39" spans="1:210" s="2" customFormat="1" ht="13.95" customHeight="1" x14ac:dyDescent="0.25">
      <c r="A39" s="84" t="s">
        <v>93</v>
      </c>
      <c r="B39" s="259">
        <v>2011</v>
      </c>
      <c r="C39" s="85">
        <v>5691.6830208471392</v>
      </c>
      <c r="D39" s="259"/>
      <c r="E39" s="259"/>
      <c r="F39" s="259">
        <v>1</v>
      </c>
      <c r="G39" s="259"/>
      <c r="H39" s="259">
        <v>5</v>
      </c>
      <c r="I39" s="261">
        <v>103</v>
      </c>
      <c r="J39" s="259">
        <v>125</v>
      </c>
      <c r="K39" s="259"/>
      <c r="L39" s="259">
        <v>5</v>
      </c>
      <c r="M39" s="259">
        <v>43</v>
      </c>
      <c r="N39" s="259">
        <v>17</v>
      </c>
      <c r="O39" s="259"/>
      <c r="P39" s="259">
        <v>1</v>
      </c>
      <c r="Q39" s="259">
        <v>4</v>
      </c>
      <c r="R39" s="259"/>
      <c r="S39" s="259"/>
      <c r="T39" s="259"/>
      <c r="U39" s="259"/>
      <c r="V39" s="259"/>
      <c r="W39" s="259"/>
      <c r="X39" s="259">
        <v>23</v>
      </c>
      <c r="Y39" s="259"/>
      <c r="Z39" s="259"/>
      <c r="AA39" s="259"/>
      <c r="AB39" s="259">
        <v>1</v>
      </c>
      <c r="AC39" s="259">
        <v>5</v>
      </c>
      <c r="AD39" s="259"/>
      <c r="AE39" s="259"/>
      <c r="AF39" s="259"/>
      <c r="AG39" s="259">
        <v>8</v>
      </c>
      <c r="AH39" s="259"/>
      <c r="AI39" s="259"/>
      <c r="AJ39" s="259"/>
      <c r="AK39" s="259"/>
      <c r="AL39" s="259"/>
      <c r="AM39" s="259"/>
      <c r="AN39" s="259">
        <v>1</v>
      </c>
      <c r="AO39" s="259"/>
      <c r="AP39" s="259"/>
      <c r="AQ39" s="259"/>
      <c r="AR39" s="252">
        <v>8</v>
      </c>
      <c r="AS39" s="252"/>
      <c r="AT39" s="259"/>
      <c r="AU39" s="259">
        <v>27</v>
      </c>
      <c r="AV39" s="259">
        <v>24</v>
      </c>
      <c r="AW39" s="259"/>
      <c r="AX39" s="259"/>
      <c r="AY39" s="259">
        <v>2</v>
      </c>
      <c r="AZ39" s="259"/>
      <c r="BA39" s="259"/>
      <c r="BB39" s="259"/>
      <c r="BC39" s="259">
        <v>1</v>
      </c>
      <c r="BD39" s="259"/>
      <c r="BE39" s="92"/>
      <c r="BF39" s="115">
        <f t="shared" si="11"/>
        <v>342</v>
      </c>
      <c r="BG39" s="93">
        <f t="shared" si="0"/>
        <v>396</v>
      </c>
      <c r="BH39" s="261">
        <f t="shared" si="1"/>
        <v>177</v>
      </c>
      <c r="BI39" s="259">
        <f t="shared" si="2"/>
        <v>167</v>
      </c>
      <c r="BJ39" s="259">
        <f t="shared" si="3"/>
        <v>11</v>
      </c>
      <c r="BK39" s="92">
        <f t="shared" si="4"/>
        <v>41</v>
      </c>
      <c r="BL39" s="87">
        <f t="shared" si="14"/>
        <v>0.10353535353535354</v>
      </c>
      <c r="BM39" s="88">
        <v>2011</v>
      </c>
      <c r="BN39" s="259">
        <f t="shared" si="74"/>
        <v>0</v>
      </c>
      <c r="BO39" s="262">
        <f t="shared" si="75"/>
        <v>0</v>
      </c>
      <c r="BP39" s="262">
        <f t="shared" si="76"/>
        <v>14.372936921331162</v>
      </c>
      <c r="BQ39" s="262">
        <f t="shared" si="77"/>
        <v>0</v>
      </c>
      <c r="BR39" s="262">
        <f t="shared" si="78"/>
        <v>71.8646846066558</v>
      </c>
      <c r="BS39" s="262">
        <f t="shared" si="79"/>
        <v>1480.4125028971096</v>
      </c>
      <c r="BT39" s="262">
        <f t="shared" si="80"/>
        <v>1796.6171151663948</v>
      </c>
      <c r="BU39" s="262">
        <f t="shared" si="81"/>
        <v>0</v>
      </c>
      <c r="BV39" s="262">
        <f t="shared" si="82"/>
        <v>71.8646846066558</v>
      </c>
      <c r="BW39" s="262">
        <f t="shared" si="83"/>
        <v>618.03628761723985</v>
      </c>
      <c r="BX39" s="262">
        <f t="shared" si="84"/>
        <v>244.33992766262972</v>
      </c>
      <c r="BY39" s="262">
        <f t="shared" si="85"/>
        <v>0</v>
      </c>
      <c r="BZ39" s="262">
        <f t="shared" si="86"/>
        <v>14.372936921331162</v>
      </c>
      <c r="CA39" s="262">
        <f t="shared" si="87"/>
        <v>57.491747685324647</v>
      </c>
      <c r="CB39" s="262">
        <f t="shared" si="88"/>
        <v>0</v>
      </c>
      <c r="CC39" s="262">
        <f t="shared" si="89"/>
        <v>0</v>
      </c>
      <c r="CD39" s="262">
        <f t="shared" si="90"/>
        <v>0</v>
      </c>
      <c r="CE39" s="262">
        <f t="shared" si="91"/>
        <v>0</v>
      </c>
      <c r="CF39" s="262">
        <f t="shared" si="92"/>
        <v>0</v>
      </c>
      <c r="CG39" s="262">
        <f t="shared" si="93"/>
        <v>0</v>
      </c>
      <c r="CH39" s="262">
        <f t="shared" si="94"/>
        <v>330.57754919061665</v>
      </c>
      <c r="CI39" s="262">
        <f t="shared" si="95"/>
        <v>0</v>
      </c>
      <c r="CJ39" s="262">
        <f t="shared" si="96"/>
        <v>0</v>
      </c>
      <c r="CK39" s="262">
        <f t="shared" si="97"/>
        <v>0</v>
      </c>
      <c r="CL39" s="262">
        <f t="shared" si="98"/>
        <v>14.372936921331162</v>
      </c>
      <c r="CM39" s="262">
        <f t="shared" si="99"/>
        <v>71.8646846066558</v>
      </c>
      <c r="CN39" s="262">
        <f t="shared" si="100"/>
        <v>0</v>
      </c>
      <c r="CO39" s="262">
        <f t="shared" si="101"/>
        <v>0</v>
      </c>
      <c r="CP39" s="262">
        <f t="shared" si="102"/>
        <v>0</v>
      </c>
      <c r="CQ39" s="262">
        <f t="shared" si="103"/>
        <v>114.98349537064929</v>
      </c>
      <c r="CR39" s="262">
        <f t="shared" si="104"/>
        <v>0</v>
      </c>
      <c r="CS39" s="262">
        <f t="shared" si="105"/>
        <v>0</v>
      </c>
      <c r="CT39" s="262">
        <f t="shared" si="106"/>
        <v>0</v>
      </c>
      <c r="CU39" s="262">
        <f t="shared" si="107"/>
        <v>0</v>
      </c>
      <c r="CV39" s="262">
        <f t="shared" si="108"/>
        <v>0</v>
      </c>
      <c r="CW39" s="262">
        <f t="shared" si="109"/>
        <v>0</v>
      </c>
      <c r="CX39" s="262">
        <f t="shared" si="110"/>
        <v>14.372936921331162</v>
      </c>
      <c r="CY39" s="262">
        <f t="shared" si="111"/>
        <v>0</v>
      </c>
      <c r="CZ39" s="262">
        <f t="shared" si="112"/>
        <v>0</v>
      </c>
      <c r="DA39" s="262">
        <f t="shared" si="113"/>
        <v>0</v>
      </c>
      <c r="DB39" s="275">
        <f t="shared" si="114"/>
        <v>114.98349537064929</v>
      </c>
      <c r="DC39" s="275">
        <f t="shared" si="115"/>
        <v>0</v>
      </c>
      <c r="DD39" s="262">
        <f t="shared" si="116"/>
        <v>0</v>
      </c>
      <c r="DE39" s="262">
        <f t="shared" si="117"/>
        <v>388.06929687594129</v>
      </c>
      <c r="DF39" s="262">
        <f t="shared" si="118"/>
        <v>344.95048611194784</v>
      </c>
      <c r="DG39" s="262">
        <f t="shared" si="119"/>
        <v>0</v>
      </c>
      <c r="DH39" s="262">
        <f t="shared" si="120"/>
        <v>0</v>
      </c>
      <c r="DI39" s="262">
        <f t="shared" si="121"/>
        <v>28.745873842662323</v>
      </c>
      <c r="DJ39" s="262">
        <f t="shared" si="122"/>
        <v>0</v>
      </c>
      <c r="DK39" s="262">
        <f t="shared" si="64"/>
        <v>0</v>
      </c>
      <c r="DL39" s="262">
        <f t="shared" si="123"/>
        <v>0</v>
      </c>
      <c r="DM39" s="262">
        <f t="shared" si="124"/>
        <v>14.372936921331162</v>
      </c>
      <c r="DN39" s="262">
        <f t="shared" si="125"/>
        <v>0</v>
      </c>
      <c r="DO39" s="134">
        <f t="shared" si="68"/>
        <v>0</v>
      </c>
      <c r="DP39" s="262">
        <f t="shared" si="13"/>
        <v>2544.0098350756157</v>
      </c>
      <c r="DQ39" s="262">
        <f t="shared" si="5"/>
        <v>2400.2804658623036</v>
      </c>
      <c r="DR39" s="262">
        <f t="shared" si="6"/>
        <v>158.10230613464276</v>
      </c>
      <c r="DS39" s="134">
        <f t="shared" si="7"/>
        <v>589.2904137745777</v>
      </c>
      <c r="DT39" s="265">
        <f t="shared" si="69"/>
        <v>3.1976744186046513E-2</v>
      </c>
      <c r="DU39" s="265">
        <f t="shared" si="70"/>
        <v>0.11918604651162794</v>
      </c>
      <c r="DV39" s="265">
        <f t="shared" si="127"/>
        <v>0</v>
      </c>
      <c r="DW39" s="91">
        <f t="shared" si="71"/>
        <v>0.7337602919991344</v>
      </c>
      <c r="EB39" s="135"/>
      <c r="EC39" s="135"/>
      <c r="ED39" s="135"/>
      <c r="EE39" s="135"/>
      <c r="EF39" s="135"/>
      <c r="EG39" s="135"/>
      <c r="EH39" s="135"/>
      <c r="EI39" s="135"/>
      <c r="EJ39" s="135"/>
      <c r="EK39" s="135"/>
      <c r="EL39" s="135"/>
      <c r="EM39" s="135"/>
      <c r="EN39" s="135"/>
      <c r="EO39" s="135"/>
      <c r="EP39" s="135"/>
      <c r="EQ39" s="135"/>
      <c r="ER39" s="135"/>
      <c r="ES39" s="135"/>
      <c r="ET39" s="135"/>
      <c r="EU39" s="135"/>
      <c r="EV39" s="135"/>
      <c r="EW39" s="135"/>
      <c r="EX39" s="135"/>
      <c r="EY39" s="135"/>
      <c r="EZ39" s="135"/>
      <c r="FA39" s="135"/>
      <c r="FB39" s="135"/>
      <c r="FC39" s="135"/>
      <c r="FD39" s="135"/>
      <c r="FE39" s="135"/>
      <c r="FF39" s="135"/>
      <c r="FG39" s="135"/>
      <c r="FH39" s="135"/>
      <c r="FI39" s="135"/>
      <c r="FJ39" s="135"/>
      <c r="FK39" s="135"/>
      <c r="FL39" s="135"/>
      <c r="FM39" s="135"/>
      <c r="FN39" s="122"/>
      <c r="FO39" s="122"/>
      <c r="FP39" s="122"/>
      <c r="FQ39" s="122"/>
      <c r="FR39" s="127"/>
      <c r="FS39" s="135"/>
      <c r="FT39" s="135"/>
      <c r="FU39" s="135"/>
      <c r="FV39" s="135"/>
      <c r="FW39" s="135"/>
      <c r="FX39" s="135"/>
      <c r="FY39" s="135"/>
      <c r="FZ39" s="135"/>
      <c r="GA39" s="135"/>
      <c r="GB39" s="135"/>
      <c r="GC39" s="135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</row>
    <row r="40" spans="1:210" s="2" customFormat="1" ht="13.95" customHeight="1" x14ac:dyDescent="0.25">
      <c r="A40" s="84" t="s">
        <v>94</v>
      </c>
      <c r="B40" s="259">
        <v>2012</v>
      </c>
      <c r="C40" s="85">
        <v>6391.1539288804943</v>
      </c>
      <c r="D40" s="259"/>
      <c r="E40" s="259">
        <v>11</v>
      </c>
      <c r="F40" s="259">
        <v>2</v>
      </c>
      <c r="G40" s="259"/>
      <c r="H40" s="259">
        <v>1</v>
      </c>
      <c r="I40" s="261">
        <v>131</v>
      </c>
      <c r="J40" s="259">
        <v>85</v>
      </c>
      <c r="K40" s="259">
        <v>1</v>
      </c>
      <c r="L40" s="259"/>
      <c r="M40" s="259">
        <v>107</v>
      </c>
      <c r="N40" s="259">
        <v>21</v>
      </c>
      <c r="O40" s="259"/>
      <c r="P40" s="259"/>
      <c r="Q40" s="259">
        <v>8</v>
      </c>
      <c r="R40" s="259"/>
      <c r="S40" s="259"/>
      <c r="T40" s="259"/>
      <c r="U40" s="259"/>
      <c r="V40" s="259"/>
      <c r="W40" s="259"/>
      <c r="X40" s="259">
        <v>4</v>
      </c>
      <c r="Y40" s="259"/>
      <c r="Z40" s="259">
        <v>2</v>
      </c>
      <c r="AA40" s="259"/>
      <c r="AB40" s="259"/>
      <c r="AC40" s="259">
        <v>6</v>
      </c>
      <c r="AD40" s="259"/>
      <c r="AE40" s="259"/>
      <c r="AF40" s="259">
        <v>1</v>
      </c>
      <c r="AG40" s="259"/>
      <c r="AH40" s="259"/>
      <c r="AI40" s="259"/>
      <c r="AJ40" s="259"/>
      <c r="AK40" s="259">
        <v>1</v>
      </c>
      <c r="AL40" s="259"/>
      <c r="AM40" s="259"/>
      <c r="AN40" s="259"/>
      <c r="AO40" s="259"/>
      <c r="AP40" s="259"/>
      <c r="AQ40" s="259">
        <v>1</v>
      </c>
      <c r="AR40" s="252"/>
      <c r="AS40" s="252"/>
      <c r="AT40" s="259">
        <v>1</v>
      </c>
      <c r="AU40" s="259">
        <v>20</v>
      </c>
      <c r="AV40" s="259">
        <v>21</v>
      </c>
      <c r="AW40" s="259"/>
      <c r="AX40" s="259">
        <v>1</v>
      </c>
      <c r="AY40" s="259">
        <v>1</v>
      </c>
      <c r="AZ40" s="259">
        <v>2</v>
      </c>
      <c r="BA40" s="259"/>
      <c r="BB40" s="259"/>
      <c r="BC40" s="259">
        <v>1</v>
      </c>
      <c r="BD40" s="259"/>
      <c r="BE40" s="92"/>
      <c r="BF40" s="115">
        <f t="shared" ref="BF40:BF47" si="128">SUM(D40:AQ40)</f>
        <v>382</v>
      </c>
      <c r="BG40" s="93">
        <f t="shared" si="0"/>
        <v>429</v>
      </c>
      <c r="BH40" s="261">
        <f t="shared" si="1"/>
        <v>277</v>
      </c>
      <c r="BI40" s="259">
        <f t="shared" si="2"/>
        <v>129</v>
      </c>
      <c r="BJ40" s="259">
        <f t="shared" si="3"/>
        <v>4</v>
      </c>
      <c r="BK40" s="92">
        <f t="shared" si="4"/>
        <v>19</v>
      </c>
      <c r="BL40" s="87">
        <f t="shared" si="14"/>
        <v>4.4289044289044288E-2</v>
      </c>
      <c r="BM40" s="88">
        <v>2012</v>
      </c>
      <c r="BN40" s="259">
        <f t="shared" si="74"/>
        <v>0</v>
      </c>
      <c r="BO40" s="262">
        <f t="shared" si="75"/>
        <v>163.87574176616653</v>
      </c>
      <c r="BP40" s="262">
        <f t="shared" si="76"/>
        <v>29.795589412030278</v>
      </c>
      <c r="BQ40" s="262">
        <f t="shared" si="77"/>
        <v>0</v>
      </c>
      <c r="BR40" s="262">
        <f t="shared" si="78"/>
        <v>14.897794706015139</v>
      </c>
      <c r="BS40" s="262">
        <f t="shared" si="79"/>
        <v>1951.6111064879831</v>
      </c>
      <c r="BT40" s="262">
        <f t="shared" si="80"/>
        <v>1266.3125500112867</v>
      </c>
      <c r="BU40" s="262">
        <f t="shared" si="81"/>
        <v>14.897794706015139</v>
      </c>
      <c r="BV40" s="262">
        <f t="shared" si="82"/>
        <v>0</v>
      </c>
      <c r="BW40" s="262">
        <f t="shared" si="83"/>
        <v>1594.0640335436196</v>
      </c>
      <c r="BX40" s="262">
        <f t="shared" si="84"/>
        <v>312.85368882631792</v>
      </c>
      <c r="BY40" s="262">
        <f t="shared" si="85"/>
        <v>0</v>
      </c>
      <c r="BZ40" s="262">
        <f t="shared" si="86"/>
        <v>0</v>
      </c>
      <c r="CA40" s="262">
        <f t="shared" si="87"/>
        <v>119.18235764812111</v>
      </c>
      <c r="CB40" s="262">
        <f t="shared" si="88"/>
        <v>0</v>
      </c>
      <c r="CC40" s="262">
        <f t="shared" si="89"/>
        <v>0</v>
      </c>
      <c r="CD40" s="262">
        <f t="shared" si="90"/>
        <v>0</v>
      </c>
      <c r="CE40" s="262">
        <f t="shared" si="91"/>
        <v>0</v>
      </c>
      <c r="CF40" s="262">
        <f t="shared" si="92"/>
        <v>0</v>
      </c>
      <c r="CG40" s="262">
        <f t="shared" si="93"/>
        <v>0</v>
      </c>
      <c r="CH40" s="262">
        <f t="shared" si="94"/>
        <v>59.591178824060556</v>
      </c>
      <c r="CI40" s="262">
        <f t="shared" si="95"/>
        <v>0</v>
      </c>
      <c r="CJ40" s="262">
        <f t="shared" si="96"/>
        <v>29.795589412030278</v>
      </c>
      <c r="CK40" s="262">
        <f t="shared" si="97"/>
        <v>0</v>
      </c>
      <c r="CL40" s="262">
        <f t="shared" si="98"/>
        <v>0</v>
      </c>
      <c r="CM40" s="262">
        <f t="shared" si="99"/>
        <v>89.38676823609083</v>
      </c>
      <c r="CN40" s="262">
        <f t="shared" si="100"/>
        <v>0</v>
      </c>
      <c r="CO40" s="262">
        <f t="shared" si="101"/>
        <v>0</v>
      </c>
      <c r="CP40" s="262">
        <f t="shared" si="102"/>
        <v>14.897794706015139</v>
      </c>
      <c r="CQ40" s="262">
        <f t="shared" si="103"/>
        <v>0</v>
      </c>
      <c r="CR40" s="262">
        <f t="shared" si="104"/>
        <v>0</v>
      </c>
      <c r="CS40" s="262">
        <f t="shared" si="105"/>
        <v>0</v>
      </c>
      <c r="CT40" s="262">
        <f t="shared" si="106"/>
        <v>0</v>
      </c>
      <c r="CU40" s="262">
        <f t="shared" si="107"/>
        <v>14.897794706015139</v>
      </c>
      <c r="CV40" s="262">
        <f t="shared" si="108"/>
        <v>0</v>
      </c>
      <c r="CW40" s="262">
        <f t="shared" si="109"/>
        <v>0</v>
      </c>
      <c r="CX40" s="262">
        <f t="shared" si="110"/>
        <v>0</v>
      </c>
      <c r="CY40" s="262">
        <f t="shared" si="111"/>
        <v>0</v>
      </c>
      <c r="CZ40" s="262">
        <f t="shared" si="112"/>
        <v>0</v>
      </c>
      <c r="DA40" s="262">
        <f t="shared" si="113"/>
        <v>14.897794706015139</v>
      </c>
      <c r="DB40" s="275">
        <f t="shared" si="114"/>
        <v>0</v>
      </c>
      <c r="DC40" s="275">
        <f t="shared" si="115"/>
        <v>0</v>
      </c>
      <c r="DD40" s="262">
        <f t="shared" si="116"/>
        <v>14.897794706015139</v>
      </c>
      <c r="DE40" s="262">
        <f t="shared" si="117"/>
        <v>297.95589412030279</v>
      </c>
      <c r="DF40" s="262">
        <f t="shared" si="118"/>
        <v>312.85368882631792</v>
      </c>
      <c r="DG40" s="262">
        <f t="shared" si="119"/>
        <v>0</v>
      </c>
      <c r="DH40" s="262">
        <f t="shared" si="120"/>
        <v>14.897794706015139</v>
      </c>
      <c r="DI40" s="262">
        <f t="shared" si="121"/>
        <v>14.897794706015139</v>
      </c>
      <c r="DJ40" s="262">
        <f t="shared" si="122"/>
        <v>29.795589412030278</v>
      </c>
      <c r="DK40" s="262">
        <f t="shared" si="64"/>
        <v>0</v>
      </c>
      <c r="DL40" s="262">
        <f t="shared" si="123"/>
        <v>0</v>
      </c>
      <c r="DM40" s="262">
        <f t="shared" si="124"/>
        <v>14.897794706015139</v>
      </c>
      <c r="DN40" s="262">
        <f t="shared" si="125"/>
        <v>0</v>
      </c>
      <c r="DO40" s="134">
        <f t="shared" si="68"/>
        <v>0</v>
      </c>
      <c r="DP40" s="262">
        <f t="shared" si="13"/>
        <v>4126.689133566193</v>
      </c>
      <c r="DQ40" s="262">
        <f t="shared" si="5"/>
        <v>1921.8155170759528</v>
      </c>
      <c r="DR40" s="262">
        <f t="shared" si="6"/>
        <v>59.591178824060556</v>
      </c>
      <c r="DS40" s="134">
        <f t="shared" si="7"/>
        <v>283.0580994142876</v>
      </c>
      <c r="DT40" s="265">
        <f t="shared" ref="DT40:DT47" si="129">DR40/SUM(DP40:DQ40)</f>
        <v>9.852216748768473E-3</v>
      </c>
      <c r="DU40" s="265">
        <f t="shared" ref="DU40:DU47" si="130">DS40/SUM(DP40:DQ40)</f>
        <v>4.6798029556650245E-2</v>
      </c>
      <c r="DV40" s="265">
        <f t="shared" si="127"/>
        <v>0</v>
      </c>
      <c r="DW40" s="91">
        <f t="shared" si="71"/>
        <v>0.75542770730634012</v>
      </c>
      <c r="EB40" s="135"/>
      <c r="EC40" s="135"/>
      <c r="ED40" s="135"/>
      <c r="EE40" s="135"/>
      <c r="EF40" s="135"/>
      <c r="EG40" s="135"/>
      <c r="EH40" s="135"/>
      <c r="EI40" s="135"/>
      <c r="EJ40" s="135"/>
      <c r="EK40" s="135"/>
      <c r="EL40" s="135"/>
      <c r="EM40" s="135"/>
      <c r="EN40" s="135"/>
      <c r="EO40" s="135"/>
      <c r="EP40" s="135"/>
      <c r="EQ40" s="135"/>
      <c r="ER40" s="135"/>
      <c r="ES40" s="135"/>
      <c r="ET40" s="135"/>
      <c r="EU40" s="135"/>
      <c r="EV40" s="135"/>
      <c r="EW40" s="135"/>
      <c r="EX40" s="135"/>
      <c r="EY40" s="135"/>
      <c r="EZ40" s="135"/>
      <c r="FA40" s="135"/>
      <c r="FB40" s="135"/>
      <c r="FC40" s="135"/>
      <c r="FD40" s="135"/>
      <c r="FE40" s="135"/>
      <c r="FF40" s="135"/>
      <c r="FG40" s="135"/>
      <c r="FH40" s="135"/>
      <c r="FI40" s="135"/>
      <c r="FJ40" s="135"/>
      <c r="FK40" s="135"/>
      <c r="FL40" s="135"/>
      <c r="FM40" s="135"/>
      <c r="FN40" s="122"/>
      <c r="FO40" s="122"/>
      <c r="FP40" s="122"/>
      <c r="FQ40" s="122"/>
      <c r="FR40" s="127"/>
      <c r="FS40" s="135"/>
      <c r="FT40" s="135"/>
      <c r="FU40" s="135"/>
      <c r="FV40" s="135"/>
      <c r="FW40" s="135"/>
      <c r="FX40" s="135"/>
      <c r="FY40" s="135"/>
      <c r="FZ40" s="135"/>
      <c r="GA40" s="135"/>
      <c r="GB40" s="135"/>
      <c r="GC40" s="135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</row>
    <row r="41" spans="1:210" s="2" customFormat="1" ht="13.95" customHeight="1" x14ac:dyDescent="0.25">
      <c r="A41" s="84" t="s">
        <v>95</v>
      </c>
      <c r="B41" s="259">
        <v>2013</v>
      </c>
      <c r="C41" s="85">
        <v>8935.3346033152757</v>
      </c>
      <c r="D41" s="259"/>
      <c r="E41" s="259">
        <v>12</v>
      </c>
      <c r="F41" s="259">
        <v>8</v>
      </c>
      <c r="G41" s="259"/>
      <c r="H41" s="259"/>
      <c r="I41" s="261">
        <v>70</v>
      </c>
      <c r="J41" s="259">
        <v>85</v>
      </c>
      <c r="K41" s="259"/>
      <c r="L41" s="259"/>
      <c r="M41" s="259">
        <v>10</v>
      </c>
      <c r="N41" s="259">
        <v>53</v>
      </c>
      <c r="O41" s="259"/>
      <c r="P41" s="259"/>
      <c r="Q41" s="259"/>
      <c r="R41" s="259">
        <v>2</v>
      </c>
      <c r="S41" s="259">
        <v>1</v>
      </c>
      <c r="T41" s="259"/>
      <c r="U41" s="259"/>
      <c r="V41" s="259"/>
      <c r="W41" s="259"/>
      <c r="X41" s="259">
        <v>10</v>
      </c>
      <c r="Y41" s="259"/>
      <c r="Z41" s="259">
        <v>1</v>
      </c>
      <c r="AA41" s="259"/>
      <c r="AB41" s="259"/>
      <c r="AC41" s="259">
        <v>8</v>
      </c>
      <c r="AD41" s="259">
        <v>1</v>
      </c>
      <c r="AE41" s="259"/>
      <c r="AF41" s="259"/>
      <c r="AG41" s="259">
        <v>9</v>
      </c>
      <c r="AH41" s="259"/>
      <c r="AI41" s="259"/>
      <c r="AJ41" s="259"/>
      <c r="AK41" s="259"/>
      <c r="AL41" s="259">
        <v>2</v>
      </c>
      <c r="AM41" s="259"/>
      <c r="AN41" s="259">
        <v>1</v>
      </c>
      <c r="AO41" s="259"/>
      <c r="AP41" s="259"/>
      <c r="AQ41" s="259"/>
      <c r="AR41" s="252"/>
      <c r="AS41" s="252">
        <v>1</v>
      </c>
      <c r="AT41" s="259"/>
      <c r="AU41" s="259">
        <v>4</v>
      </c>
      <c r="AV41" s="259">
        <v>17</v>
      </c>
      <c r="AW41" s="259"/>
      <c r="AX41" s="259"/>
      <c r="AY41" s="259">
        <v>3</v>
      </c>
      <c r="AZ41" s="259"/>
      <c r="BA41" s="259"/>
      <c r="BB41" s="259"/>
      <c r="BC41" s="259"/>
      <c r="BD41" s="259"/>
      <c r="BE41" s="92"/>
      <c r="BF41" s="115">
        <f t="shared" si="128"/>
        <v>273</v>
      </c>
      <c r="BG41" s="93">
        <f t="shared" si="0"/>
        <v>297</v>
      </c>
      <c r="BH41" s="261">
        <f t="shared" si="1"/>
        <v>96</v>
      </c>
      <c r="BI41" s="259">
        <f t="shared" si="2"/>
        <v>165</v>
      </c>
      <c r="BJ41" s="259">
        <f t="shared" si="3"/>
        <v>0</v>
      </c>
      <c r="BK41" s="92">
        <f t="shared" si="4"/>
        <v>36</v>
      </c>
      <c r="BL41" s="87">
        <f t="shared" si="14"/>
        <v>0.12121212121212122</v>
      </c>
      <c r="BM41" s="88">
        <v>2013</v>
      </c>
      <c r="BN41" s="259">
        <f t="shared" si="74"/>
        <v>0</v>
      </c>
      <c r="BO41" s="262">
        <f t="shared" si="75"/>
        <v>361.02362033597075</v>
      </c>
      <c r="BP41" s="262">
        <f t="shared" si="76"/>
        <v>240.68241355731382</v>
      </c>
      <c r="BQ41" s="262">
        <f t="shared" si="77"/>
        <v>0</v>
      </c>
      <c r="BR41" s="262">
        <f t="shared" si="78"/>
        <v>0</v>
      </c>
      <c r="BS41" s="262">
        <f t="shared" si="79"/>
        <v>2105.9711186264958</v>
      </c>
      <c r="BT41" s="262">
        <f t="shared" si="80"/>
        <v>2557.250644046459</v>
      </c>
      <c r="BU41" s="262">
        <f t="shared" si="81"/>
        <v>0</v>
      </c>
      <c r="BV41" s="262">
        <f t="shared" si="82"/>
        <v>0</v>
      </c>
      <c r="BW41" s="262">
        <f t="shared" si="83"/>
        <v>300.8530169466423</v>
      </c>
      <c r="BX41" s="262">
        <f t="shared" si="84"/>
        <v>1594.5209898172041</v>
      </c>
      <c r="BY41" s="262">
        <f t="shared" si="85"/>
        <v>0</v>
      </c>
      <c r="BZ41" s="262">
        <f t="shared" si="86"/>
        <v>0</v>
      </c>
      <c r="CA41" s="262">
        <f t="shared" si="87"/>
        <v>0</v>
      </c>
      <c r="CB41" s="262">
        <f t="shared" si="88"/>
        <v>60.170603389328456</v>
      </c>
      <c r="CC41" s="262">
        <f t="shared" si="89"/>
        <v>30.085301694664228</v>
      </c>
      <c r="CD41" s="262">
        <f t="shared" si="90"/>
        <v>0</v>
      </c>
      <c r="CE41" s="262">
        <f t="shared" si="91"/>
        <v>0</v>
      </c>
      <c r="CF41" s="262">
        <f t="shared" si="92"/>
        <v>0</v>
      </c>
      <c r="CG41" s="262">
        <f t="shared" si="93"/>
        <v>0</v>
      </c>
      <c r="CH41" s="262">
        <f t="shared" si="94"/>
        <v>300.8530169466423</v>
      </c>
      <c r="CI41" s="262">
        <f t="shared" si="95"/>
        <v>0</v>
      </c>
      <c r="CJ41" s="262">
        <f t="shared" si="96"/>
        <v>30.085301694664228</v>
      </c>
      <c r="CK41" s="262">
        <f t="shared" si="97"/>
        <v>0</v>
      </c>
      <c r="CL41" s="262">
        <f t="shared" si="98"/>
        <v>0</v>
      </c>
      <c r="CM41" s="262">
        <f t="shared" si="99"/>
        <v>240.68241355731382</v>
      </c>
      <c r="CN41" s="262">
        <f t="shared" si="100"/>
        <v>30.085301694664228</v>
      </c>
      <c r="CO41" s="262">
        <f t="shared" si="101"/>
        <v>0</v>
      </c>
      <c r="CP41" s="262">
        <f t="shared" si="102"/>
        <v>0</v>
      </c>
      <c r="CQ41" s="262">
        <f t="shared" si="103"/>
        <v>270.76771525197807</v>
      </c>
      <c r="CR41" s="262">
        <f t="shared" si="104"/>
        <v>0</v>
      </c>
      <c r="CS41" s="262">
        <f t="shared" si="105"/>
        <v>0</v>
      </c>
      <c r="CT41" s="262">
        <f t="shared" si="106"/>
        <v>0</v>
      </c>
      <c r="CU41" s="262">
        <f t="shared" si="107"/>
        <v>0</v>
      </c>
      <c r="CV41" s="262">
        <f t="shared" si="108"/>
        <v>60.170603389328456</v>
      </c>
      <c r="CW41" s="262">
        <f t="shared" si="109"/>
        <v>0</v>
      </c>
      <c r="CX41" s="262">
        <f t="shared" si="110"/>
        <v>30.085301694664228</v>
      </c>
      <c r="CY41" s="262">
        <f t="shared" si="111"/>
        <v>0</v>
      </c>
      <c r="CZ41" s="262">
        <f t="shared" si="112"/>
        <v>0</v>
      </c>
      <c r="DA41" s="262">
        <f t="shared" si="113"/>
        <v>0</v>
      </c>
      <c r="DB41" s="275">
        <f t="shared" si="114"/>
        <v>0</v>
      </c>
      <c r="DC41" s="275">
        <f t="shared" si="115"/>
        <v>30.085301694664228</v>
      </c>
      <c r="DD41" s="262">
        <f t="shared" si="116"/>
        <v>0</v>
      </c>
      <c r="DE41" s="262">
        <f t="shared" si="117"/>
        <v>120.34120677865691</v>
      </c>
      <c r="DF41" s="262">
        <f t="shared" si="118"/>
        <v>511.45012880929193</v>
      </c>
      <c r="DG41" s="262">
        <f t="shared" si="119"/>
        <v>0</v>
      </c>
      <c r="DH41" s="262">
        <f t="shared" si="120"/>
        <v>0</v>
      </c>
      <c r="DI41" s="262">
        <f t="shared" si="121"/>
        <v>90.255905083992687</v>
      </c>
      <c r="DJ41" s="262">
        <f t="shared" si="122"/>
        <v>0</v>
      </c>
      <c r="DK41" s="262">
        <f t="shared" si="64"/>
        <v>0</v>
      </c>
      <c r="DL41" s="262">
        <f t="shared" si="123"/>
        <v>0</v>
      </c>
      <c r="DM41" s="262">
        <f t="shared" si="124"/>
        <v>0</v>
      </c>
      <c r="DN41" s="262">
        <f t="shared" si="125"/>
        <v>0</v>
      </c>
      <c r="DO41" s="134">
        <f t="shared" si="68"/>
        <v>0</v>
      </c>
      <c r="DP41" s="262">
        <f t="shared" si="13"/>
        <v>2888.188962687766</v>
      </c>
      <c r="DQ41" s="262">
        <f t="shared" si="5"/>
        <v>4964.0747796195974</v>
      </c>
      <c r="DR41" s="262">
        <f t="shared" si="6"/>
        <v>0</v>
      </c>
      <c r="DS41" s="134">
        <f t="shared" si="7"/>
        <v>1083.0708610079123</v>
      </c>
      <c r="DT41" s="265">
        <f t="shared" si="129"/>
        <v>0</v>
      </c>
      <c r="DU41" s="265">
        <f t="shared" si="130"/>
        <v>0.13793103448275865</v>
      </c>
      <c r="DV41" s="265">
        <f t="shared" si="127"/>
        <v>0</v>
      </c>
      <c r="DW41" s="91">
        <f t="shared" si="71"/>
        <v>1.2029194879842462</v>
      </c>
      <c r="EB41" s="135"/>
      <c r="EC41" s="135"/>
      <c r="ED41" s="135"/>
      <c r="EE41" s="135"/>
      <c r="EF41" s="135"/>
      <c r="EG41" s="135"/>
      <c r="EH41" s="135"/>
      <c r="EI41" s="135"/>
      <c r="EJ41" s="135"/>
      <c r="EK41" s="135"/>
      <c r="EL41" s="135"/>
      <c r="EM41" s="135"/>
      <c r="EN41" s="135"/>
      <c r="EO41" s="135"/>
      <c r="EP41" s="135"/>
      <c r="EQ41" s="135"/>
      <c r="ER41" s="135"/>
      <c r="ES41" s="135"/>
      <c r="ET41" s="135"/>
      <c r="EU41" s="135"/>
      <c r="EV41" s="135"/>
      <c r="EW41" s="135"/>
      <c r="EX41" s="135"/>
      <c r="EY41" s="135"/>
      <c r="EZ41" s="135"/>
      <c r="FA41" s="135"/>
      <c r="FB41" s="135"/>
      <c r="FC41" s="135"/>
      <c r="FD41" s="135"/>
      <c r="FE41" s="135"/>
      <c r="FF41" s="135"/>
      <c r="FG41" s="135"/>
      <c r="FH41" s="135"/>
      <c r="FI41" s="135"/>
      <c r="FJ41" s="135"/>
      <c r="FK41" s="135"/>
      <c r="FL41" s="135"/>
      <c r="FM41" s="135"/>
      <c r="FN41" s="122"/>
      <c r="FO41" s="122"/>
      <c r="FP41" s="122"/>
      <c r="FQ41" s="122"/>
      <c r="FR41" s="127"/>
      <c r="FS41" s="135"/>
      <c r="FT41" s="135"/>
      <c r="FU41" s="135"/>
      <c r="FV41" s="135"/>
      <c r="FW41" s="135"/>
      <c r="FX41" s="135"/>
      <c r="FY41" s="135"/>
      <c r="FZ41" s="135"/>
      <c r="GA41" s="135"/>
      <c r="GB41" s="135"/>
      <c r="GC41" s="135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</row>
    <row r="42" spans="1:210" s="2" customFormat="1" ht="13.95" customHeight="1" x14ac:dyDescent="0.25">
      <c r="A42" s="84" t="s">
        <v>96</v>
      </c>
      <c r="B42" s="259">
        <v>2014</v>
      </c>
      <c r="C42" s="85">
        <v>9338.1730028775055</v>
      </c>
      <c r="D42" s="259"/>
      <c r="E42" s="259">
        <v>7</v>
      </c>
      <c r="F42" s="259">
        <v>2</v>
      </c>
      <c r="G42" s="259"/>
      <c r="H42" s="259"/>
      <c r="I42" s="261">
        <v>152</v>
      </c>
      <c r="J42" s="259">
        <v>103</v>
      </c>
      <c r="K42" s="259">
        <v>3</v>
      </c>
      <c r="L42" s="259"/>
      <c r="M42" s="259">
        <v>32</v>
      </c>
      <c r="N42" s="259">
        <v>9</v>
      </c>
      <c r="O42" s="259"/>
      <c r="P42" s="259"/>
      <c r="Q42" s="259">
        <v>1</v>
      </c>
      <c r="R42" s="259"/>
      <c r="S42" s="259">
        <v>1</v>
      </c>
      <c r="T42" s="259">
        <v>1</v>
      </c>
      <c r="U42" s="259"/>
      <c r="V42" s="259"/>
      <c r="W42" s="259"/>
      <c r="X42" s="259">
        <v>8</v>
      </c>
      <c r="Y42" s="259"/>
      <c r="Z42" s="259">
        <v>6</v>
      </c>
      <c r="AA42" s="259"/>
      <c r="AB42" s="259"/>
      <c r="AC42" s="259">
        <v>6</v>
      </c>
      <c r="AD42" s="259"/>
      <c r="AE42" s="259"/>
      <c r="AF42" s="259"/>
      <c r="AG42" s="259">
        <v>1</v>
      </c>
      <c r="AH42" s="259"/>
      <c r="AI42" s="259">
        <v>1</v>
      </c>
      <c r="AJ42" s="259"/>
      <c r="AK42" s="259">
        <v>3</v>
      </c>
      <c r="AL42" s="259"/>
      <c r="AM42" s="259"/>
      <c r="AN42" s="259"/>
      <c r="AO42" s="259"/>
      <c r="AP42" s="259"/>
      <c r="AQ42" s="259"/>
      <c r="AR42" s="252"/>
      <c r="AS42" s="252">
        <v>2</v>
      </c>
      <c r="AT42" s="259"/>
      <c r="AU42" s="259">
        <v>36</v>
      </c>
      <c r="AV42" s="259">
        <v>16</v>
      </c>
      <c r="AW42" s="259">
        <v>2</v>
      </c>
      <c r="AX42" s="259"/>
      <c r="AY42" s="259">
        <v>1</v>
      </c>
      <c r="AZ42" s="259"/>
      <c r="BA42" s="259"/>
      <c r="BB42" s="259"/>
      <c r="BC42" s="259">
        <v>2</v>
      </c>
      <c r="BD42" s="259"/>
      <c r="BE42" s="92"/>
      <c r="BF42" s="115">
        <f t="shared" si="128"/>
        <v>336</v>
      </c>
      <c r="BG42" s="93">
        <f t="shared" si="0"/>
        <v>393</v>
      </c>
      <c r="BH42" s="261">
        <f t="shared" si="1"/>
        <v>228</v>
      </c>
      <c r="BI42" s="259">
        <f t="shared" si="2"/>
        <v>130</v>
      </c>
      <c r="BJ42" s="259">
        <f t="shared" si="3"/>
        <v>5</v>
      </c>
      <c r="BK42" s="92">
        <f t="shared" si="4"/>
        <v>30</v>
      </c>
      <c r="BL42" s="87">
        <f t="shared" si="14"/>
        <v>7.6335877862595422E-2</v>
      </c>
      <c r="BM42" s="88">
        <v>2014</v>
      </c>
      <c r="BN42" s="259">
        <f t="shared" si="74"/>
        <v>0</v>
      </c>
      <c r="BO42" s="262">
        <f t="shared" si="75"/>
        <v>166.32878122173673</v>
      </c>
      <c r="BP42" s="262">
        <f t="shared" si="76"/>
        <v>47.522508920496215</v>
      </c>
      <c r="BQ42" s="262">
        <f t="shared" si="77"/>
        <v>0</v>
      </c>
      <c r="BR42" s="262">
        <f t="shared" si="78"/>
        <v>0</v>
      </c>
      <c r="BS42" s="262">
        <f t="shared" si="79"/>
        <v>3611.7106779577121</v>
      </c>
      <c r="BT42" s="262">
        <f t="shared" si="80"/>
        <v>2447.409209405555</v>
      </c>
      <c r="BU42" s="262">
        <f t="shared" si="81"/>
        <v>71.283763380744318</v>
      </c>
      <c r="BV42" s="262">
        <f t="shared" si="82"/>
        <v>0</v>
      </c>
      <c r="BW42" s="262">
        <f t="shared" si="83"/>
        <v>760.36014272793943</v>
      </c>
      <c r="BX42" s="262">
        <f t="shared" si="84"/>
        <v>213.85129014223295</v>
      </c>
      <c r="BY42" s="262">
        <f t="shared" si="85"/>
        <v>0</v>
      </c>
      <c r="BZ42" s="262">
        <f t="shared" si="86"/>
        <v>0</v>
      </c>
      <c r="CA42" s="262">
        <f t="shared" si="87"/>
        <v>23.761254460248107</v>
      </c>
      <c r="CB42" s="262">
        <f t="shared" si="88"/>
        <v>0</v>
      </c>
      <c r="CC42" s="262">
        <f t="shared" si="89"/>
        <v>23.761254460248107</v>
      </c>
      <c r="CD42" s="262">
        <f t="shared" si="90"/>
        <v>23.761254460248107</v>
      </c>
      <c r="CE42" s="262">
        <f t="shared" si="91"/>
        <v>0</v>
      </c>
      <c r="CF42" s="262">
        <f t="shared" si="92"/>
        <v>0</v>
      </c>
      <c r="CG42" s="262">
        <f t="shared" si="93"/>
        <v>0</v>
      </c>
      <c r="CH42" s="262">
        <f t="shared" si="94"/>
        <v>190.09003568198486</v>
      </c>
      <c r="CI42" s="262">
        <f t="shared" si="95"/>
        <v>0</v>
      </c>
      <c r="CJ42" s="262">
        <f t="shared" si="96"/>
        <v>142.56752676148864</v>
      </c>
      <c r="CK42" s="262">
        <f t="shared" si="97"/>
        <v>0</v>
      </c>
      <c r="CL42" s="262">
        <f t="shared" si="98"/>
        <v>0</v>
      </c>
      <c r="CM42" s="262">
        <f t="shared" si="99"/>
        <v>142.56752676148864</v>
      </c>
      <c r="CN42" s="262">
        <f t="shared" si="100"/>
        <v>0</v>
      </c>
      <c r="CO42" s="262">
        <f t="shared" si="101"/>
        <v>0</v>
      </c>
      <c r="CP42" s="262">
        <f t="shared" si="102"/>
        <v>0</v>
      </c>
      <c r="CQ42" s="262">
        <f t="shared" si="103"/>
        <v>23.761254460248107</v>
      </c>
      <c r="CR42" s="262">
        <f t="shared" si="104"/>
        <v>0</v>
      </c>
      <c r="CS42" s="262">
        <f t="shared" si="105"/>
        <v>23.761254460248107</v>
      </c>
      <c r="CT42" s="262">
        <f t="shared" si="106"/>
        <v>0</v>
      </c>
      <c r="CU42" s="262">
        <f t="shared" si="107"/>
        <v>71.283763380744318</v>
      </c>
      <c r="CV42" s="262">
        <f t="shared" si="108"/>
        <v>0</v>
      </c>
      <c r="CW42" s="262">
        <f t="shared" si="109"/>
        <v>0</v>
      </c>
      <c r="CX42" s="262">
        <f t="shared" si="110"/>
        <v>0</v>
      </c>
      <c r="CY42" s="262">
        <f t="shared" si="111"/>
        <v>0</v>
      </c>
      <c r="CZ42" s="262">
        <f t="shared" si="112"/>
        <v>0</v>
      </c>
      <c r="DA42" s="262">
        <f t="shared" si="113"/>
        <v>0</v>
      </c>
      <c r="DB42" s="275">
        <f t="shared" si="114"/>
        <v>0</v>
      </c>
      <c r="DC42" s="275">
        <f t="shared" si="115"/>
        <v>47.522508920496215</v>
      </c>
      <c r="DD42" s="262">
        <f t="shared" si="116"/>
        <v>0</v>
      </c>
      <c r="DE42" s="262">
        <f t="shared" si="117"/>
        <v>855.40516056893182</v>
      </c>
      <c r="DF42" s="262">
        <f t="shared" si="118"/>
        <v>380.18007136396972</v>
      </c>
      <c r="DG42" s="262">
        <f t="shared" si="119"/>
        <v>47.522508920496215</v>
      </c>
      <c r="DH42" s="262">
        <f t="shared" si="120"/>
        <v>0</v>
      </c>
      <c r="DI42" s="262">
        <f t="shared" si="121"/>
        <v>23.761254460248107</v>
      </c>
      <c r="DJ42" s="262">
        <f t="shared" si="122"/>
        <v>0</v>
      </c>
      <c r="DK42" s="262">
        <f t="shared" si="64"/>
        <v>0</v>
      </c>
      <c r="DL42" s="262">
        <f t="shared" si="123"/>
        <v>0</v>
      </c>
      <c r="DM42" s="262">
        <f t="shared" si="124"/>
        <v>47.522508920496215</v>
      </c>
      <c r="DN42" s="262">
        <f t="shared" si="125"/>
        <v>0</v>
      </c>
      <c r="DO42" s="134">
        <f t="shared" si="68"/>
        <v>0</v>
      </c>
      <c r="DP42" s="262">
        <f t="shared" si="13"/>
        <v>5417.5660169365683</v>
      </c>
      <c r="DQ42" s="262">
        <f t="shared" si="5"/>
        <v>3088.9630798322537</v>
      </c>
      <c r="DR42" s="262">
        <f t="shared" si="6"/>
        <v>118.80627230124054</v>
      </c>
      <c r="DS42" s="134">
        <f t="shared" si="7"/>
        <v>712.83763380744313</v>
      </c>
      <c r="DT42" s="265">
        <f t="shared" si="129"/>
        <v>1.3966480446927377E-2</v>
      </c>
      <c r="DU42" s="265">
        <f t="shared" si="130"/>
        <v>8.3798882681564241E-2</v>
      </c>
      <c r="DV42" s="265">
        <f t="shared" si="127"/>
        <v>0</v>
      </c>
      <c r="DW42" s="91">
        <f t="shared" si="71"/>
        <v>1.0695155752404948</v>
      </c>
      <c r="EB42" s="135"/>
      <c r="EC42" s="135"/>
      <c r="ED42" s="135"/>
      <c r="EE42" s="135"/>
      <c r="EF42" s="135"/>
      <c r="EG42" s="135"/>
      <c r="EH42" s="135"/>
      <c r="EI42" s="135"/>
      <c r="EJ42" s="135"/>
      <c r="EK42" s="135"/>
      <c r="EL42" s="135"/>
      <c r="EM42" s="135"/>
      <c r="EN42" s="135"/>
      <c r="EO42" s="135"/>
      <c r="EP42" s="135"/>
      <c r="EQ42" s="135"/>
      <c r="ER42" s="135"/>
      <c r="ES42" s="135"/>
      <c r="ET42" s="135"/>
      <c r="EU42" s="135"/>
      <c r="EV42" s="135"/>
      <c r="EW42" s="135"/>
      <c r="EX42" s="135"/>
      <c r="EY42" s="135"/>
      <c r="EZ42" s="135"/>
      <c r="FA42" s="135"/>
      <c r="FB42" s="135"/>
      <c r="FC42" s="135"/>
      <c r="FD42" s="135"/>
      <c r="FE42" s="135"/>
      <c r="FF42" s="135"/>
      <c r="FG42" s="135"/>
      <c r="FH42" s="135"/>
      <c r="FI42" s="135"/>
      <c r="FJ42" s="135"/>
      <c r="FK42" s="135"/>
      <c r="FL42" s="135"/>
      <c r="FM42" s="135"/>
      <c r="FN42" s="122"/>
      <c r="FO42" s="122"/>
      <c r="FP42" s="122"/>
      <c r="FQ42" s="122"/>
      <c r="FR42" s="127"/>
      <c r="FS42" s="135"/>
      <c r="FT42" s="135"/>
      <c r="FU42" s="135"/>
      <c r="FV42" s="135"/>
      <c r="FW42" s="135"/>
      <c r="FX42" s="135"/>
      <c r="FY42" s="135"/>
      <c r="FZ42" s="135"/>
      <c r="GA42" s="135"/>
      <c r="GB42" s="135"/>
      <c r="GC42" s="135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</row>
    <row r="43" spans="1:210" s="2" customFormat="1" ht="13.95" customHeight="1" x14ac:dyDescent="0.25">
      <c r="A43" s="84" t="s">
        <v>97</v>
      </c>
      <c r="B43" s="259">
        <v>2015</v>
      </c>
      <c r="C43" s="85">
        <v>8765.7118965245081</v>
      </c>
      <c r="D43" s="259"/>
      <c r="E43" s="259">
        <v>3</v>
      </c>
      <c r="F43" s="259">
        <v>2</v>
      </c>
      <c r="G43" s="259"/>
      <c r="H43" s="259"/>
      <c r="I43" s="261">
        <v>41</v>
      </c>
      <c r="J43" s="259">
        <v>50</v>
      </c>
      <c r="K43" s="259">
        <v>1</v>
      </c>
      <c r="L43" s="259"/>
      <c r="M43" s="259">
        <v>13</v>
      </c>
      <c r="N43" s="259">
        <v>5</v>
      </c>
      <c r="O43" s="259"/>
      <c r="P43" s="259"/>
      <c r="Q43" s="259"/>
      <c r="R43" s="259">
        <v>1</v>
      </c>
      <c r="S43" s="259"/>
      <c r="T43" s="259"/>
      <c r="U43" s="259"/>
      <c r="V43" s="259"/>
      <c r="W43" s="259"/>
      <c r="X43" s="259">
        <v>6</v>
      </c>
      <c r="Y43" s="259">
        <v>1</v>
      </c>
      <c r="Z43" s="259"/>
      <c r="AA43" s="259"/>
      <c r="AB43" s="259"/>
      <c r="AC43" s="259">
        <v>2</v>
      </c>
      <c r="AD43" s="259"/>
      <c r="AE43" s="259"/>
      <c r="AF43" s="259"/>
      <c r="AG43" s="259">
        <v>2</v>
      </c>
      <c r="AH43" s="259"/>
      <c r="AI43" s="259">
        <v>1</v>
      </c>
      <c r="AJ43" s="259"/>
      <c r="AK43" s="259"/>
      <c r="AL43" s="259"/>
      <c r="AM43" s="259"/>
      <c r="AN43" s="259"/>
      <c r="AO43" s="259"/>
      <c r="AP43" s="259"/>
      <c r="AQ43" s="259"/>
      <c r="AR43" s="252"/>
      <c r="AS43" s="252">
        <v>2</v>
      </c>
      <c r="AT43" s="259"/>
      <c r="AU43" s="259">
        <v>12</v>
      </c>
      <c r="AV43" s="259">
        <v>7</v>
      </c>
      <c r="AW43" s="259"/>
      <c r="AX43" s="259">
        <v>1</v>
      </c>
      <c r="AY43" s="259">
        <v>1</v>
      </c>
      <c r="AZ43" s="259"/>
      <c r="BA43" s="259"/>
      <c r="BB43" s="259"/>
      <c r="BC43" s="259"/>
      <c r="BD43" s="259"/>
      <c r="BE43" s="92"/>
      <c r="BF43" s="115">
        <f t="shared" si="128"/>
        <v>128</v>
      </c>
      <c r="BG43" s="93">
        <f t="shared" si="0"/>
        <v>149</v>
      </c>
      <c r="BH43" s="261">
        <f t="shared" si="1"/>
        <v>69</v>
      </c>
      <c r="BI43" s="259">
        <f t="shared" si="2"/>
        <v>65</v>
      </c>
      <c r="BJ43" s="259">
        <f t="shared" si="3"/>
        <v>1</v>
      </c>
      <c r="BK43" s="92">
        <f t="shared" si="4"/>
        <v>14</v>
      </c>
      <c r="BL43" s="87">
        <f t="shared" si="14"/>
        <v>9.3959731543624164E-2</v>
      </c>
      <c r="BM43" s="88">
        <v>2015</v>
      </c>
      <c r="BN43" s="259">
        <f t="shared" si="74"/>
        <v>0</v>
      </c>
      <c r="BO43" s="262">
        <f t="shared" si="75"/>
        <v>176.49084355418472</v>
      </c>
      <c r="BP43" s="262">
        <f t="shared" si="76"/>
        <v>117.66056236945649</v>
      </c>
      <c r="BQ43" s="262">
        <f t="shared" si="77"/>
        <v>0</v>
      </c>
      <c r="BR43" s="262">
        <f t="shared" si="78"/>
        <v>0</v>
      </c>
      <c r="BS43" s="262">
        <f t="shared" si="79"/>
        <v>2412.0415285738577</v>
      </c>
      <c r="BT43" s="262">
        <f t="shared" si="80"/>
        <v>2941.5140592364123</v>
      </c>
      <c r="BU43" s="262">
        <f t="shared" si="81"/>
        <v>58.830281184728243</v>
      </c>
      <c r="BV43" s="262">
        <f t="shared" si="82"/>
        <v>0</v>
      </c>
      <c r="BW43" s="262">
        <f t="shared" si="83"/>
        <v>764.79365540146716</v>
      </c>
      <c r="BX43" s="262">
        <f t="shared" si="84"/>
        <v>294.15140592364122</v>
      </c>
      <c r="BY43" s="262">
        <f t="shared" si="85"/>
        <v>0</v>
      </c>
      <c r="BZ43" s="262">
        <f t="shared" si="86"/>
        <v>0</v>
      </c>
      <c r="CA43" s="262">
        <f t="shared" si="87"/>
        <v>0</v>
      </c>
      <c r="CB43" s="262">
        <f t="shared" si="88"/>
        <v>58.830281184728243</v>
      </c>
      <c r="CC43" s="262">
        <f t="shared" si="89"/>
        <v>0</v>
      </c>
      <c r="CD43" s="262">
        <f t="shared" si="90"/>
        <v>0</v>
      </c>
      <c r="CE43" s="262">
        <f t="shared" si="91"/>
        <v>0</v>
      </c>
      <c r="CF43" s="262">
        <f t="shared" si="92"/>
        <v>0</v>
      </c>
      <c r="CG43" s="262">
        <f t="shared" si="93"/>
        <v>0</v>
      </c>
      <c r="CH43" s="262">
        <f t="shared" si="94"/>
        <v>352.98168710836944</v>
      </c>
      <c r="CI43" s="262">
        <f t="shared" si="95"/>
        <v>58.830281184728243</v>
      </c>
      <c r="CJ43" s="262">
        <f t="shared" si="96"/>
        <v>0</v>
      </c>
      <c r="CK43" s="262">
        <f t="shared" si="97"/>
        <v>0</v>
      </c>
      <c r="CL43" s="262">
        <f t="shared" si="98"/>
        <v>0</v>
      </c>
      <c r="CM43" s="262">
        <f t="shared" si="99"/>
        <v>117.66056236945649</v>
      </c>
      <c r="CN43" s="262">
        <f t="shared" si="100"/>
        <v>0</v>
      </c>
      <c r="CO43" s="262">
        <f t="shared" si="101"/>
        <v>0</v>
      </c>
      <c r="CP43" s="262">
        <f t="shared" si="102"/>
        <v>0</v>
      </c>
      <c r="CQ43" s="262">
        <f t="shared" si="103"/>
        <v>117.66056236945649</v>
      </c>
      <c r="CR43" s="262">
        <f t="shared" si="104"/>
        <v>0</v>
      </c>
      <c r="CS43" s="262">
        <f t="shared" si="105"/>
        <v>58.830281184728243</v>
      </c>
      <c r="CT43" s="262">
        <f t="shared" si="106"/>
        <v>0</v>
      </c>
      <c r="CU43" s="262">
        <f t="shared" si="107"/>
        <v>0</v>
      </c>
      <c r="CV43" s="262">
        <f t="shared" si="108"/>
        <v>0</v>
      </c>
      <c r="CW43" s="262">
        <f t="shared" si="109"/>
        <v>0</v>
      </c>
      <c r="CX43" s="262">
        <f t="shared" si="110"/>
        <v>0</v>
      </c>
      <c r="CY43" s="262">
        <f t="shared" si="111"/>
        <v>0</v>
      </c>
      <c r="CZ43" s="262">
        <f t="shared" si="112"/>
        <v>0</v>
      </c>
      <c r="DA43" s="262">
        <f t="shared" si="113"/>
        <v>0</v>
      </c>
      <c r="DB43" s="275">
        <f t="shared" si="114"/>
        <v>0</v>
      </c>
      <c r="DC43" s="275">
        <f t="shared" si="115"/>
        <v>117.66056236945649</v>
      </c>
      <c r="DD43" s="262">
        <f t="shared" si="116"/>
        <v>0</v>
      </c>
      <c r="DE43" s="262">
        <f t="shared" si="117"/>
        <v>705.96337421673888</v>
      </c>
      <c r="DF43" s="262">
        <f t="shared" si="118"/>
        <v>411.81196829309772</v>
      </c>
      <c r="DG43" s="262">
        <f t="shared" si="119"/>
        <v>0</v>
      </c>
      <c r="DH43" s="262">
        <f t="shared" si="120"/>
        <v>58.830281184728243</v>
      </c>
      <c r="DI43" s="262">
        <f t="shared" si="121"/>
        <v>58.830281184728243</v>
      </c>
      <c r="DJ43" s="262">
        <f t="shared" si="122"/>
        <v>0</v>
      </c>
      <c r="DK43" s="262">
        <f t="shared" si="64"/>
        <v>0</v>
      </c>
      <c r="DL43" s="262">
        <f t="shared" si="123"/>
        <v>0</v>
      </c>
      <c r="DM43" s="262">
        <f t="shared" si="124"/>
        <v>0</v>
      </c>
      <c r="DN43" s="262">
        <f t="shared" si="125"/>
        <v>0</v>
      </c>
      <c r="DO43" s="134">
        <f t="shared" si="68"/>
        <v>0</v>
      </c>
      <c r="DP43" s="262">
        <f t="shared" si="13"/>
        <v>4059.2894017462486</v>
      </c>
      <c r="DQ43" s="262">
        <f t="shared" si="5"/>
        <v>3823.9682770073359</v>
      </c>
      <c r="DR43" s="262">
        <f t="shared" si="6"/>
        <v>58.830281184728243</v>
      </c>
      <c r="DS43" s="134">
        <f t="shared" si="7"/>
        <v>823.62393658619544</v>
      </c>
      <c r="DT43" s="265">
        <f t="shared" si="129"/>
        <v>7.462686567164179E-3</v>
      </c>
      <c r="DU43" s="265">
        <f t="shared" si="130"/>
        <v>0.10447761194029852</v>
      </c>
      <c r="DV43" s="265">
        <f t="shared" si="127"/>
        <v>0</v>
      </c>
      <c r="DW43" s="91">
        <f t="shared" si="71"/>
        <v>0.70584617982553866</v>
      </c>
      <c r="EB43" s="135"/>
      <c r="EC43" s="135"/>
      <c r="ED43" s="135"/>
      <c r="EE43" s="135"/>
      <c r="EF43" s="135"/>
      <c r="EG43" s="135"/>
      <c r="EH43" s="135"/>
      <c r="EI43" s="135"/>
      <c r="EJ43" s="135"/>
      <c r="EK43" s="135"/>
      <c r="EL43" s="135"/>
      <c r="EM43" s="135"/>
      <c r="EN43" s="135"/>
      <c r="EO43" s="135"/>
      <c r="EP43" s="135"/>
      <c r="EQ43" s="135"/>
      <c r="ER43" s="135"/>
      <c r="ES43" s="135"/>
      <c r="ET43" s="135"/>
      <c r="EU43" s="135"/>
      <c r="EV43" s="135"/>
      <c r="EW43" s="135"/>
      <c r="EX43" s="135"/>
      <c r="EY43" s="135"/>
      <c r="EZ43" s="135"/>
      <c r="FA43" s="135"/>
      <c r="FB43" s="135"/>
      <c r="FC43" s="135"/>
      <c r="FD43" s="135"/>
      <c r="FE43" s="135"/>
      <c r="FF43" s="135"/>
      <c r="FG43" s="135"/>
      <c r="FH43" s="135"/>
      <c r="FI43" s="135"/>
      <c r="FJ43" s="135"/>
      <c r="FK43" s="135"/>
      <c r="FL43" s="135"/>
      <c r="FM43" s="135"/>
      <c r="FN43" s="122"/>
      <c r="FO43" s="122"/>
      <c r="FP43" s="122"/>
      <c r="FQ43" s="122"/>
      <c r="FR43" s="127"/>
      <c r="FS43" s="135"/>
      <c r="FT43" s="135"/>
      <c r="FU43" s="135"/>
      <c r="FV43" s="135"/>
      <c r="FW43" s="135"/>
      <c r="FX43" s="135"/>
      <c r="FY43" s="135"/>
      <c r="FZ43" s="135"/>
      <c r="GA43" s="135"/>
      <c r="GB43" s="135"/>
      <c r="GC43" s="135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</row>
    <row r="44" spans="1:210" s="27" customFormat="1" ht="13.95" customHeight="1" x14ac:dyDescent="0.25">
      <c r="A44" s="84" t="s">
        <v>98</v>
      </c>
      <c r="B44" s="259">
        <v>2016</v>
      </c>
      <c r="C44" s="85">
        <v>8009.6407687557257</v>
      </c>
      <c r="D44" s="259"/>
      <c r="E44" s="259"/>
      <c r="F44" s="259"/>
      <c r="G44" s="259"/>
      <c r="H44" s="259"/>
      <c r="I44" s="261">
        <v>45</v>
      </c>
      <c r="J44" s="259">
        <v>20</v>
      </c>
      <c r="K44" s="259">
        <v>1</v>
      </c>
      <c r="L44" s="259"/>
      <c r="M44" s="259">
        <v>27</v>
      </c>
      <c r="N44" s="259">
        <v>4</v>
      </c>
      <c r="O44" s="259"/>
      <c r="P44" s="259"/>
      <c r="Q44" s="259">
        <v>5</v>
      </c>
      <c r="R44" s="259">
        <v>1</v>
      </c>
      <c r="S44" s="259"/>
      <c r="T44" s="259"/>
      <c r="U44" s="259">
        <v>1</v>
      </c>
      <c r="V44" s="259"/>
      <c r="W44" s="259"/>
      <c r="X44" s="259"/>
      <c r="Y44" s="259"/>
      <c r="Z44" s="259">
        <v>2</v>
      </c>
      <c r="AA44" s="259"/>
      <c r="AB44" s="259"/>
      <c r="AC44" s="259">
        <v>1</v>
      </c>
      <c r="AD44" s="259"/>
      <c r="AE44" s="259"/>
      <c r="AF44" s="259"/>
      <c r="AG44" s="259"/>
      <c r="AH44" s="259"/>
      <c r="AI44" s="259"/>
      <c r="AJ44" s="259"/>
      <c r="AK44" s="259">
        <v>1</v>
      </c>
      <c r="AL44" s="259"/>
      <c r="AM44" s="259"/>
      <c r="AN44" s="259"/>
      <c r="AO44" s="259"/>
      <c r="AP44" s="259"/>
      <c r="AQ44" s="259"/>
      <c r="AR44" s="252"/>
      <c r="AS44" s="252"/>
      <c r="AT44" s="259"/>
      <c r="AU44" s="259">
        <v>15</v>
      </c>
      <c r="AV44" s="259">
        <v>4</v>
      </c>
      <c r="AW44" s="259"/>
      <c r="AX44" s="259"/>
      <c r="AY44" s="259">
        <v>1</v>
      </c>
      <c r="AZ44" s="259"/>
      <c r="BA44" s="259"/>
      <c r="BB44" s="259"/>
      <c r="BC44" s="259"/>
      <c r="BD44" s="259"/>
      <c r="BE44" s="92"/>
      <c r="BF44" s="115">
        <f t="shared" si="128"/>
        <v>108</v>
      </c>
      <c r="BG44" s="93">
        <f t="shared" si="0"/>
        <v>128</v>
      </c>
      <c r="BH44" s="261">
        <f t="shared" si="1"/>
        <v>92</v>
      </c>
      <c r="BI44" s="259">
        <f t="shared" si="2"/>
        <v>29</v>
      </c>
      <c r="BJ44" s="259">
        <f t="shared" si="3"/>
        <v>1</v>
      </c>
      <c r="BK44" s="92">
        <f t="shared" si="4"/>
        <v>6</v>
      </c>
      <c r="BL44" s="87">
        <f t="shared" si="14"/>
        <v>4.6875E-2</v>
      </c>
      <c r="BM44" s="88">
        <v>2016</v>
      </c>
      <c r="BN44" s="84">
        <f t="shared" si="74"/>
        <v>0</v>
      </c>
      <c r="BO44" s="262">
        <f t="shared" si="75"/>
        <v>0</v>
      </c>
      <c r="BP44" s="262">
        <f t="shared" si="76"/>
        <v>0</v>
      </c>
      <c r="BQ44" s="262">
        <f t="shared" si="77"/>
        <v>0</v>
      </c>
      <c r="BR44" s="262">
        <f t="shared" si="78"/>
        <v>0</v>
      </c>
      <c r="BS44" s="262">
        <f t="shared" si="79"/>
        <v>2815.8893327656847</v>
      </c>
      <c r="BT44" s="262">
        <f t="shared" si="80"/>
        <v>1251.506370118082</v>
      </c>
      <c r="BU44" s="262">
        <f t="shared" si="81"/>
        <v>62.575318505904107</v>
      </c>
      <c r="BV44" s="262">
        <f t="shared" si="82"/>
        <v>0</v>
      </c>
      <c r="BW44" s="262">
        <f t="shared" si="83"/>
        <v>1689.5335996594108</v>
      </c>
      <c r="BX44" s="262">
        <f t="shared" si="84"/>
        <v>250.30127402361643</v>
      </c>
      <c r="BY44" s="262">
        <f t="shared" si="85"/>
        <v>0</v>
      </c>
      <c r="BZ44" s="262">
        <f t="shared" si="86"/>
        <v>0</v>
      </c>
      <c r="CA44" s="262">
        <f t="shared" si="87"/>
        <v>312.87659252952051</v>
      </c>
      <c r="CB44" s="262">
        <f t="shared" si="88"/>
        <v>62.575318505904107</v>
      </c>
      <c r="CC44" s="262">
        <f t="shared" si="89"/>
        <v>0</v>
      </c>
      <c r="CD44" s="262">
        <f t="shared" si="90"/>
        <v>0</v>
      </c>
      <c r="CE44" s="262">
        <f t="shared" si="91"/>
        <v>62.575318505904107</v>
      </c>
      <c r="CF44" s="262">
        <f t="shared" si="92"/>
        <v>0</v>
      </c>
      <c r="CG44" s="262">
        <f t="shared" si="93"/>
        <v>0</v>
      </c>
      <c r="CH44" s="262">
        <f t="shared" si="94"/>
        <v>0</v>
      </c>
      <c r="CI44" s="262">
        <f t="shared" si="95"/>
        <v>0</v>
      </c>
      <c r="CJ44" s="262">
        <f t="shared" si="96"/>
        <v>125.15063701180821</v>
      </c>
      <c r="CK44" s="262">
        <f t="shared" si="97"/>
        <v>0</v>
      </c>
      <c r="CL44" s="262">
        <f t="shared" si="98"/>
        <v>0</v>
      </c>
      <c r="CM44" s="262">
        <f t="shared" si="99"/>
        <v>62.575318505904107</v>
      </c>
      <c r="CN44" s="262">
        <f t="shared" si="100"/>
        <v>0</v>
      </c>
      <c r="CO44" s="262">
        <f t="shared" si="101"/>
        <v>0</v>
      </c>
      <c r="CP44" s="262">
        <f t="shared" si="102"/>
        <v>0</v>
      </c>
      <c r="CQ44" s="262">
        <f t="shared" si="103"/>
        <v>0</v>
      </c>
      <c r="CR44" s="262">
        <f t="shared" si="104"/>
        <v>0</v>
      </c>
      <c r="CS44" s="262">
        <f t="shared" si="105"/>
        <v>0</v>
      </c>
      <c r="CT44" s="262">
        <f t="shared" si="106"/>
        <v>0</v>
      </c>
      <c r="CU44" s="262">
        <f t="shared" si="107"/>
        <v>62.575318505904107</v>
      </c>
      <c r="CV44" s="262">
        <f t="shared" si="108"/>
        <v>0</v>
      </c>
      <c r="CW44" s="262">
        <f t="shared" si="109"/>
        <v>0</v>
      </c>
      <c r="CX44" s="262">
        <f t="shared" si="110"/>
        <v>0</v>
      </c>
      <c r="CY44" s="262">
        <f t="shared" si="111"/>
        <v>0</v>
      </c>
      <c r="CZ44" s="262">
        <f t="shared" si="112"/>
        <v>0</v>
      </c>
      <c r="DA44" s="262">
        <f t="shared" si="113"/>
        <v>0</v>
      </c>
      <c r="DB44" s="275">
        <f t="shared" si="114"/>
        <v>0</v>
      </c>
      <c r="DC44" s="275">
        <f t="shared" si="115"/>
        <v>0</v>
      </c>
      <c r="DD44" s="262">
        <f t="shared" si="116"/>
        <v>0</v>
      </c>
      <c r="DE44" s="262">
        <f t="shared" si="117"/>
        <v>938.62977758856164</v>
      </c>
      <c r="DF44" s="262">
        <f t="shared" si="118"/>
        <v>250.30127402361643</v>
      </c>
      <c r="DG44" s="262">
        <f t="shared" si="119"/>
        <v>0</v>
      </c>
      <c r="DH44" s="262">
        <f t="shared" si="120"/>
        <v>0</v>
      </c>
      <c r="DI44" s="262">
        <f t="shared" si="121"/>
        <v>62.575318505904107</v>
      </c>
      <c r="DJ44" s="262">
        <f t="shared" si="122"/>
        <v>0</v>
      </c>
      <c r="DK44" s="262">
        <f t="shared" si="64"/>
        <v>0</v>
      </c>
      <c r="DL44" s="262">
        <f t="shared" si="123"/>
        <v>0</v>
      </c>
      <c r="DM44" s="262">
        <f t="shared" si="124"/>
        <v>0</v>
      </c>
      <c r="DN44" s="262">
        <f t="shared" si="125"/>
        <v>0</v>
      </c>
      <c r="DO44" s="134">
        <f t="shared" si="68"/>
        <v>0</v>
      </c>
      <c r="DP44" s="136">
        <f t="shared" si="13"/>
        <v>5756.9293025431771</v>
      </c>
      <c r="DQ44" s="262">
        <f t="shared" si="5"/>
        <v>1814.684236671219</v>
      </c>
      <c r="DR44" s="262">
        <f t="shared" si="6"/>
        <v>62.575318505904107</v>
      </c>
      <c r="DS44" s="134">
        <f t="shared" si="7"/>
        <v>375.45191103542459</v>
      </c>
      <c r="DT44" s="265">
        <f t="shared" si="129"/>
        <v>8.2644628099173556E-3</v>
      </c>
      <c r="DU44" s="265">
        <f t="shared" si="130"/>
        <v>4.9586776859504134E-2</v>
      </c>
      <c r="DV44" s="265">
        <f t="shared" si="127"/>
        <v>0</v>
      </c>
      <c r="DW44" s="91">
        <f t="shared" si="71"/>
        <v>0.44704480441590777</v>
      </c>
      <c r="EB44" s="137"/>
      <c r="EC44" s="137"/>
      <c r="ED44" s="137"/>
      <c r="EE44" s="137"/>
      <c r="EF44" s="137"/>
      <c r="EG44" s="137"/>
      <c r="EH44" s="137"/>
      <c r="EI44" s="137"/>
      <c r="EJ44" s="137"/>
      <c r="EK44" s="137"/>
      <c r="EL44" s="137"/>
      <c r="EM44" s="137"/>
      <c r="EN44" s="137"/>
      <c r="EO44" s="137"/>
      <c r="EP44" s="137"/>
      <c r="EQ44" s="137"/>
      <c r="ER44" s="137"/>
      <c r="ES44" s="137"/>
      <c r="ET44" s="137"/>
      <c r="EU44" s="137"/>
      <c r="EV44" s="137"/>
      <c r="EW44" s="137"/>
      <c r="EX44" s="137"/>
      <c r="EY44" s="137"/>
      <c r="EZ44" s="137"/>
      <c r="FA44" s="137"/>
      <c r="FB44" s="137"/>
      <c r="FC44" s="137"/>
      <c r="FD44" s="137"/>
      <c r="FE44" s="137"/>
      <c r="FF44" s="137"/>
      <c r="FG44" s="137"/>
      <c r="FH44" s="137"/>
      <c r="FI44" s="137"/>
      <c r="FJ44" s="137"/>
      <c r="FK44" s="137"/>
      <c r="FL44" s="137"/>
      <c r="FM44" s="137"/>
      <c r="FN44" s="138"/>
      <c r="FO44" s="138"/>
      <c r="FP44" s="138"/>
      <c r="FQ44" s="138"/>
      <c r="FR44" s="139"/>
      <c r="FS44" s="137"/>
      <c r="FT44" s="137"/>
      <c r="FU44" s="137"/>
      <c r="FV44" s="137"/>
      <c r="FW44" s="137"/>
      <c r="FX44" s="137"/>
      <c r="FY44" s="137"/>
      <c r="FZ44" s="137"/>
      <c r="GA44" s="137"/>
      <c r="GB44" s="137"/>
      <c r="GC44" s="137"/>
      <c r="GD44" s="18"/>
      <c r="GE44" s="18"/>
      <c r="GF44" s="18"/>
      <c r="GG44" s="18"/>
      <c r="GH44" s="18"/>
      <c r="GI44" s="18"/>
      <c r="GJ44" s="18"/>
      <c r="GK44" s="18"/>
      <c r="GL44" s="18"/>
      <c r="GM44" s="18"/>
      <c r="GN44" s="18"/>
      <c r="GO44" s="18"/>
      <c r="GP44" s="18"/>
      <c r="GQ44" s="18"/>
      <c r="GR44" s="18"/>
      <c r="GS44" s="18"/>
      <c r="GT44" s="18"/>
      <c r="GU44" s="18"/>
      <c r="GV44" s="18"/>
      <c r="GW44" s="18"/>
      <c r="GX44" s="18"/>
      <c r="GY44" s="18"/>
      <c r="GZ44" s="18"/>
      <c r="HA44" s="18"/>
      <c r="HB44" s="18"/>
    </row>
    <row r="45" spans="1:210" s="27" customFormat="1" ht="13.95" customHeight="1" x14ac:dyDescent="0.25">
      <c r="A45" s="84" t="s">
        <v>99</v>
      </c>
      <c r="B45" s="259">
        <v>2017</v>
      </c>
      <c r="C45" s="85">
        <v>6492.271140992224</v>
      </c>
      <c r="D45" s="259"/>
      <c r="E45" s="259"/>
      <c r="F45" s="259">
        <v>2</v>
      </c>
      <c r="G45" s="259"/>
      <c r="H45" s="259">
        <v>5</v>
      </c>
      <c r="I45" s="261">
        <v>27</v>
      </c>
      <c r="J45" s="259">
        <v>73</v>
      </c>
      <c r="K45" s="259"/>
      <c r="L45" s="259">
        <v>5</v>
      </c>
      <c r="M45" s="259">
        <v>13</v>
      </c>
      <c r="N45" s="259">
        <v>36</v>
      </c>
      <c r="O45" s="259"/>
      <c r="P45" s="259">
        <v>1</v>
      </c>
      <c r="Q45" s="259">
        <v>1</v>
      </c>
      <c r="R45" s="259">
        <v>4</v>
      </c>
      <c r="S45" s="259"/>
      <c r="T45" s="259"/>
      <c r="U45" s="259"/>
      <c r="V45" s="259"/>
      <c r="W45" s="259"/>
      <c r="X45" s="259">
        <v>16</v>
      </c>
      <c r="Y45" s="259"/>
      <c r="Z45" s="259"/>
      <c r="AA45" s="259"/>
      <c r="AB45" s="259"/>
      <c r="AC45" s="259">
        <v>3</v>
      </c>
      <c r="AD45" s="259"/>
      <c r="AE45" s="259"/>
      <c r="AF45" s="259"/>
      <c r="AG45" s="259">
        <v>6</v>
      </c>
      <c r="AH45" s="259"/>
      <c r="AI45" s="259"/>
      <c r="AJ45" s="259"/>
      <c r="AK45" s="259"/>
      <c r="AL45" s="259"/>
      <c r="AM45" s="259"/>
      <c r="AN45" s="259">
        <v>1</v>
      </c>
      <c r="AO45" s="259"/>
      <c r="AP45" s="259"/>
      <c r="AQ45" s="259">
        <v>1</v>
      </c>
      <c r="AR45" s="252"/>
      <c r="AS45" s="252"/>
      <c r="AT45" s="259">
        <v>4</v>
      </c>
      <c r="AU45" s="259">
        <v>10</v>
      </c>
      <c r="AV45" s="259">
        <v>13</v>
      </c>
      <c r="AW45" s="259"/>
      <c r="AX45" s="259"/>
      <c r="AY45" s="259">
        <v>4</v>
      </c>
      <c r="AZ45" s="259"/>
      <c r="BA45" s="259"/>
      <c r="BB45" s="259"/>
      <c r="BC45" s="259">
        <v>2</v>
      </c>
      <c r="BD45" s="259"/>
      <c r="BE45" s="259"/>
      <c r="BF45" s="124">
        <f t="shared" si="128"/>
        <v>194</v>
      </c>
      <c r="BG45" s="251">
        <f t="shared" si="0"/>
        <v>227</v>
      </c>
      <c r="BH45" s="140">
        <f t="shared" si="1"/>
        <v>51</v>
      </c>
      <c r="BI45" s="259">
        <f t="shared" si="2"/>
        <v>128</v>
      </c>
      <c r="BJ45" s="259">
        <f t="shared" si="3"/>
        <v>16</v>
      </c>
      <c r="BK45" s="92">
        <f t="shared" si="4"/>
        <v>32</v>
      </c>
      <c r="BL45" s="276">
        <f t="shared" si="14"/>
        <v>0.14096916299559473</v>
      </c>
      <c r="BM45" s="88">
        <v>2017</v>
      </c>
      <c r="BN45" s="84">
        <f t="shared" si="74"/>
        <v>0</v>
      </c>
      <c r="BO45" s="262">
        <f t="shared" si="75"/>
        <v>0</v>
      </c>
      <c r="BP45" s="262">
        <f t="shared" si="76"/>
        <v>57.200626792883035</v>
      </c>
      <c r="BQ45" s="262">
        <f t="shared" si="77"/>
        <v>0</v>
      </c>
      <c r="BR45" s="262">
        <f t="shared" si="78"/>
        <v>143.00156698220758</v>
      </c>
      <c r="BS45" s="262">
        <f t="shared" si="79"/>
        <v>772.20846170392088</v>
      </c>
      <c r="BT45" s="262">
        <f t="shared" si="80"/>
        <v>2087.8228779402307</v>
      </c>
      <c r="BU45" s="262">
        <f t="shared" si="81"/>
        <v>0</v>
      </c>
      <c r="BV45" s="262">
        <f t="shared" si="82"/>
        <v>143.00156698220758</v>
      </c>
      <c r="BW45" s="262">
        <f t="shared" si="83"/>
        <v>371.80407415373969</v>
      </c>
      <c r="BX45" s="262">
        <f t="shared" si="84"/>
        <v>1029.6112822718947</v>
      </c>
      <c r="BY45" s="262">
        <f t="shared" si="85"/>
        <v>0</v>
      </c>
      <c r="BZ45" s="262">
        <f t="shared" si="86"/>
        <v>28.600313396441518</v>
      </c>
      <c r="CA45" s="262">
        <f t="shared" si="87"/>
        <v>28.600313396441518</v>
      </c>
      <c r="CB45" s="262">
        <f t="shared" si="88"/>
        <v>114.40125358576607</v>
      </c>
      <c r="CC45" s="262">
        <f t="shared" si="89"/>
        <v>0</v>
      </c>
      <c r="CD45" s="262">
        <f t="shared" si="90"/>
        <v>0</v>
      </c>
      <c r="CE45" s="262">
        <f t="shared" si="91"/>
        <v>0</v>
      </c>
      <c r="CF45" s="262">
        <f t="shared" si="92"/>
        <v>0</v>
      </c>
      <c r="CG45" s="262">
        <f t="shared" si="93"/>
        <v>0</v>
      </c>
      <c r="CH45" s="262">
        <f t="shared" si="94"/>
        <v>457.60501434306428</v>
      </c>
      <c r="CI45" s="262">
        <f t="shared" si="95"/>
        <v>0</v>
      </c>
      <c r="CJ45" s="262">
        <f t="shared" si="96"/>
        <v>0</v>
      </c>
      <c r="CK45" s="262">
        <f t="shared" si="97"/>
        <v>0</v>
      </c>
      <c r="CL45" s="262">
        <f t="shared" si="98"/>
        <v>0</v>
      </c>
      <c r="CM45" s="262">
        <f t="shared" si="99"/>
        <v>85.80094018932455</v>
      </c>
      <c r="CN45" s="262">
        <f t="shared" si="100"/>
        <v>0</v>
      </c>
      <c r="CO45" s="262">
        <f t="shared" si="101"/>
        <v>0</v>
      </c>
      <c r="CP45" s="262">
        <f t="shared" si="102"/>
        <v>0</v>
      </c>
      <c r="CQ45" s="262">
        <f t="shared" si="103"/>
        <v>171.6018803786491</v>
      </c>
      <c r="CR45" s="262">
        <f t="shared" si="104"/>
        <v>0</v>
      </c>
      <c r="CS45" s="262">
        <f t="shared" si="105"/>
        <v>0</v>
      </c>
      <c r="CT45" s="262">
        <f t="shared" si="106"/>
        <v>0</v>
      </c>
      <c r="CU45" s="262">
        <f t="shared" si="107"/>
        <v>0</v>
      </c>
      <c r="CV45" s="262">
        <f t="shared" si="108"/>
        <v>0</v>
      </c>
      <c r="CW45" s="262">
        <f t="shared" si="109"/>
        <v>0</v>
      </c>
      <c r="CX45" s="262">
        <f t="shared" si="110"/>
        <v>28.600313396441518</v>
      </c>
      <c r="CY45" s="262">
        <f t="shared" si="111"/>
        <v>0</v>
      </c>
      <c r="CZ45" s="262">
        <f t="shared" si="112"/>
        <v>0</v>
      </c>
      <c r="DA45" s="262">
        <f t="shared" si="113"/>
        <v>28.600313396441518</v>
      </c>
      <c r="DB45" s="275">
        <f t="shared" si="114"/>
        <v>0</v>
      </c>
      <c r="DC45" s="275">
        <f t="shared" si="115"/>
        <v>0</v>
      </c>
      <c r="DD45" s="262">
        <f t="shared" si="116"/>
        <v>114.40125358576607</v>
      </c>
      <c r="DE45" s="262">
        <f t="shared" si="117"/>
        <v>286.00313396441516</v>
      </c>
      <c r="DF45" s="262">
        <f t="shared" si="118"/>
        <v>371.80407415373969</v>
      </c>
      <c r="DG45" s="262">
        <f t="shared" si="119"/>
        <v>0</v>
      </c>
      <c r="DH45" s="262">
        <f t="shared" si="120"/>
        <v>0</v>
      </c>
      <c r="DI45" s="262">
        <f t="shared" si="121"/>
        <v>114.40125358576607</v>
      </c>
      <c r="DJ45" s="262">
        <f t="shared" si="122"/>
        <v>0</v>
      </c>
      <c r="DK45" s="262">
        <f t="shared" si="64"/>
        <v>0</v>
      </c>
      <c r="DL45" s="262">
        <f t="shared" si="123"/>
        <v>0</v>
      </c>
      <c r="DM45" s="262">
        <f t="shared" si="124"/>
        <v>57.200626792883035</v>
      </c>
      <c r="DN45" s="262">
        <f t="shared" si="125"/>
        <v>0</v>
      </c>
      <c r="DO45" s="134">
        <f t="shared" si="68"/>
        <v>0</v>
      </c>
      <c r="DP45" s="136">
        <f t="shared" si="13"/>
        <v>1458.6159832185174</v>
      </c>
      <c r="DQ45" s="262">
        <f t="shared" si="5"/>
        <v>3660.8401147445143</v>
      </c>
      <c r="DR45" s="262">
        <f t="shared" si="6"/>
        <v>457.60501434306423</v>
      </c>
      <c r="DS45" s="134">
        <f t="shared" si="7"/>
        <v>915.21002868612845</v>
      </c>
      <c r="DT45" s="265">
        <f t="shared" si="129"/>
        <v>8.9385474860335185E-2</v>
      </c>
      <c r="DU45" s="265">
        <f t="shared" si="130"/>
        <v>0.17877094972067037</v>
      </c>
      <c r="DV45" s="265">
        <f t="shared" si="127"/>
        <v>0</v>
      </c>
      <c r="DW45" s="91">
        <f t="shared" si="71"/>
        <v>0.63590152359996921</v>
      </c>
      <c r="DX45" s="2"/>
      <c r="DY45" s="2"/>
      <c r="DZ45" s="2"/>
      <c r="EA45" s="2"/>
      <c r="EB45" s="135"/>
      <c r="EC45" s="135"/>
      <c r="ED45" s="137"/>
      <c r="EE45" s="137"/>
      <c r="EF45" s="137"/>
      <c r="EG45" s="137"/>
      <c r="EH45" s="137"/>
      <c r="EI45" s="137"/>
      <c r="EJ45" s="137"/>
      <c r="EK45" s="137"/>
      <c r="EL45" s="137"/>
      <c r="EM45" s="137"/>
      <c r="EN45" s="137"/>
      <c r="EO45" s="137"/>
      <c r="EP45" s="137"/>
      <c r="EQ45" s="137"/>
      <c r="ER45" s="137"/>
      <c r="ES45" s="137"/>
      <c r="ET45" s="137"/>
      <c r="EU45" s="137"/>
      <c r="EV45" s="137"/>
      <c r="EW45" s="137"/>
      <c r="EX45" s="137"/>
      <c r="EY45" s="137"/>
      <c r="EZ45" s="137"/>
      <c r="FA45" s="137"/>
      <c r="FB45" s="137"/>
      <c r="FC45" s="137"/>
      <c r="FD45" s="137"/>
      <c r="FE45" s="137"/>
      <c r="FF45" s="137"/>
      <c r="FG45" s="137"/>
      <c r="FH45" s="137"/>
      <c r="FI45" s="137"/>
      <c r="FJ45" s="137"/>
      <c r="FK45" s="137"/>
      <c r="FL45" s="137"/>
      <c r="FM45" s="137"/>
      <c r="FN45" s="138"/>
      <c r="FO45" s="138"/>
      <c r="FP45" s="138"/>
      <c r="FQ45" s="138"/>
      <c r="FR45" s="139"/>
      <c r="FS45" s="137"/>
      <c r="FT45" s="137"/>
      <c r="FU45" s="137"/>
      <c r="FV45" s="137"/>
      <c r="FW45" s="137"/>
      <c r="FX45" s="137"/>
      <c r="FY45" s="137"/>
      <c r="FZ45" s="137"/>
      <c r="GA45" s="137"/>
      <c r="GB45" s="137"/>
      <c r="GC45" s="137"/>
      <c r="GD45" s="18"/>
      <c r="GE45" s="18"/>
      <c r="GF45" s="18"/>
      <c r="GG45" s="18"/>
      <c r="GH45" s="18"/>
      <c r="GI45" s="18"/>
      <c r="GJ45" s="18"/>
      <c r="GK45" s="18"/>
      <c r="GL45" s="18"/>
      <c r="GM45" s="18"/>
      <c r="GN45" s="18"/>
      <c r="GO45" s="18"/>
      <c r="GP45" s="18"/>
      <c r="GQ45" s="18"/>
      <c r="GR45" s="18"/>
      <c r="GS45" s="18"/>
      <c r="GT45" s="18"/>
      <c r="GU45" s="18"/>
      <c r="GV45" s="18"/>
      <c r="GW45" s="18"/>
      <c r="GX45" s="18"/>
      <c r="GY45" s="18"/>
      <c r="GZ45" s="18"/>
      <c r="HA45" s="18"/>
      <c r="HB45" s="18"/>
    </row>
    <row r="46" spans="1:210" s="2" customFormat="1" ht="13.95" customHeight="1" x14ac:dyDescent="0.25">
      <c r="A46" s="84" t="s">
        <v>100</v>
      </c>
      <c r="B46" s="259">
        <v>2018</v>
      </c>
      <c r="C46" s="85">
        <v>6199.6218484379988</v>
      </c>
      <c r="D46" s="259"/>
      <c r="E46" s="259">
        <v>1</v>
      </c>
      <c r="F46" s="259"/>
      <c r="G46" s="259"/>
      <c r="H46" s="259"/>
      <c r="I46" s="261">
        <v>18</v>
      </c>
      <c r="J46" s="259">
        <v>6</v>
      </c>
      <c r="K46" s="259"/>
      <c r="L46" s="259"/>
      <c r="M46" s="259">
        <v>15</v>
      </c>
      <c r="N46" s="259">
        <v>2</v>
      </c>
      <c r="O46" s="259"/>
      <c r="P46" s="259"/>
      <c r="Q46" s="259">
        <v>1</v>
      </c>
      <c r="R46" s="259"/>
      <c r="S46" s="259"/>
      <c r="T46" s="259"/>
      <c r="U46" s="259"/>
      <c r="V46" s="259"/>
      <c r="W46" s="259"/>
      <c r="X46" s="259">
        <v>2</v>
      </c>
      <c r="Y46" s="259"/>
      <c r="Z46" s="259"/>
      <c r="AA46" s="259"/>
      <c r="AB46" s="259"/>
      <c r="AC46" s="259">
        <v>2</v>
      </c>
      <c r="AD46" s="259"/>
      <c r="AE46" s="259"/>
      <c r="AF46" s="259"/>
      <c r="AG46" s="259"/>
      <c r="AH46" s="259"/>
      <c r="AI46" s="259"/>
      <c r="AJ46" s="259"/>
      <c r="AK46" s="259">
        <v>1</v>
      </c>
      <c r="AL46" s="259"/>
      <c r="AM46" s="259"/>
      <c r="AN46" s="259"/>
      <c r="AO46" s="259"/>
      <c r="AP46" s="259"/>
      <c r="AQ46" s="259"/>
      <c r="AR46" s="252"/>
      <c r="AS46" s="252"/>
      <c r="AT46" s="259"/>
      <c r="AU46" s="259">
        <v>8</v>
      </c>
      <c r="AV46" s="259">
        <v>2</v>
      </c>
      <c r="AW46" s="259"/>
      <c r="AX46" s="259"/>
      <c r="AY46" s="259"/>
      <c r="AZ46" s="259"/>
      <c r="BA46" s="259"/>
      <c r="BB46" s="259"/>
      <c r="BC46" s="259"/>
      <c r="BD46" s="259"/>
      <c r="BE46" s="259"/>
      <c r="BF46" s="124">
        <f t="shared" si="128"/>
        <v>48</v>
      </c>
      <c r="BG46" s="251">
        <f t="shared" si="0"/>
        <v>58</v>
      </c>
      <c r="BH46" s="140">
        <f t="shared" si="1"/>
        <v>43</v>
      </c>
      <c r="BI46" s="259">
        <f t="shared" si="2"/>
        <v>10</v>
      </c>
      <c r="BJ46" s="259">
        <f t="shared" si="3"/>
        <v>0</v>
      </c>
      <c r="BK46" s="92">
        <f t="shared" si="4"/>
        <v>5</v>
      </c>
      <c r="BL46" s="142">
        <f t="shared" si="14"/>
        <v>8.6206896551724144E-2</v>
      </c>
      <c r="BM46" s="88">
        <v>2018</v>
      </c>
      <c r="BN46" s="84">
        <f t="shared" si="74"/>
        <v>0</v>
      </c>
      <c r="BO46" s="262">
        <f t="shared" si="75"/>
        <v>106.89003186962067</v>
      </c>
      <c r="BP46" s="262">
        <f t="shared" si="76"/>
        <v>0</v>
      </c>
      <c r="BQ46" s="262">
        <f t="shared" si="77"/>
        <v>0</v>
      </c>
      <c r="BR46" s="262">
        <f t="shared" si="78"/>
        <v>0</v>
      </c>
      <c r="BS46" s="262">
        <f t="shared" si="79"/>
        <v>1924.0205736531721</v>
      </c>
      <c r="BT46" s="262">
        <f t="shared" si="80"/>
        <v>641.34019121772405</v>
      </c>
      <c r="BU46" s="262">
        <f t="shared" si="81"/>
        <v>0</v>
      </c>
      <c r="BV46" s="262">
        <f t="shared" si="82"/>
        <v>0</v>
      </c>
      <c r="BW46" s="262">
        <f t="shared" si="83"/>
        <v>1603.3504780443102</v>
      </c>
      <c r="BX46" s="262">
        <f t="shared" si="84"/>
        <v>213.78006373924134</v>
      </c>
      <c r="BY46" s="262">
        <f t="shared" si="85"/>
        <v>0</v>
      </c>
      <c r="BZ46" s="262">
        <f t="shared" si="86"/>
        <v>0</v>
      </c>
      <c r="CA46" s="262">
        <f t="shared" si="87"/>
        <v>106.89003186962067</v>
      </c>
      <c r="CB46" s="262">
        <f t="shared" si="88"/>
        <v>0</v>
      </c>
      <c r="CC46" s="262">
        <f t="shared" si="89"/>
        <v>0</v>
      </c>
      <c r="CD46" s="262">
        <f t="shared" si="90"/>
        <v>0</v>
      </c>
      <c r="CE46" s="262">
        <f t="shared" si="91"/>
        <v>0</v>
      </c>
      <c r="CF46" s="262">
        <f t="shared" si="92"/>
        <v>0</v>
      </c>
      <c r="CG46" s="262">
        <f t="shared" si="93"/>
        <v>0</v>
      </c>
      <c r="CH46" s="262">
        <f t="shared" si="94"/>
        <v>213.78006373924134</v>
      </c>
      <c r="CI46" s="262">
        <f t="shared" si="95"/>
        <v>0</v>
      </c>
      <c r="CJ46" s="262">
        <f t="shared" si="96"/>
        <v>0</v>
      </c>
      <c r="CK46" s="262">
        <f t="shared" si="97"/>
        <v>0</v>
      </c>
      <c r="CL46" s="262">
        <f t="shared" si="98"/>
        <v>0</v>
      </c>
      <c r="CM46" s="262">
        <f t="shared" si="99"/>
        <v>213.78006373924134</v>
      </c>
      <c r="CN46" s="262">
        <f t="shared" si="100"/>
        <v>0</v>
      </c>
      <c r="CO46" s="262">
        <f t="shared" si="101"/>
        <v>0</v>
      </c>
      <c r="CP46" s="262">
        <f t="shared" si="102"/>
        <v>0</v>
      </c>
      <c r="CQ46" s="262">
        <f t="shared" si="103"/>
        <v>0</v>
      </c>
      <c r="CR46" s="262">
        <f t="shared" si="104"/>
        <v>0</v>
      </c>
      <c r="CS46" s="262">
        <f t="shared" si="105"/>
        <v>0</v>
      </c>
      <c r="CT46" s="262">
        <f t="shared" si="106"/>
        <v>0</v>
      </c>
      <c r="CU46" s="262">
        <f t="shared" si="107"/>
        <v>106.89003186962067</v>
      </c>
      <c r="CV46" s="262">
        <f t="shared" si="108"/>
        <v>0</v>
      </c>
      <c r="CW46" s="262">
        <f t="shared" si="109"/>
        <v>0</v>
      </c>
      <c r="CX46" s="262">
        <f t="shared" si="110"/>
        <v>0</v>
      </c>
      <c r="CY46" s="262">
        <f t="shared" si="111"/>
        <v>0</v>
      </c>
      <c r="CZ46" s="262">
        <f t="shared" si="112"/>
        <v>0</v>
      </c>
      <c r="DA46" s="262">
        <f t="shared" si="113"/>
        <v>0</v>
      </c>
      <c r="DB46" s="275">
        <f t="shared" si="114"/>
        <v>0</v>
      </c>
      <c r="DC46" s="275">
        <f t="shared" si="115"/>
        <v>0</v>
      </c>
      <c r="DD46" s="262">
        <f t="shared" si="116"/>
        <v>0</v>
      </c>
      <c r="DE46" s="262">
        <f t="shared" si="117"/>
        <v>855.12025495696537</v>
      </c>
      <c r="DF46" s="262">
        <f t="shared" si="118"/>
        <v>213.78006373924134</v>
      </c>
      <c r="DG46" s="262">
        <f t="shared" si="119"/>
        <v>0</v>
      </c>
      <c r="DH46" s="262">
        <f t="shared" si="120"/>
        <v>0</v>
      </c>
      <c r="DI46" s="262">
        <f t="shared" si="121"/>
        <v>0</v>
      </c>
      <c r="DJ46" s="262">
        <f t="shared" si="122"/>
        <v>0</v>
      </c>
      <c r="DK46" s="262">
        <f t="shared" si="64"/>
        <v>0</v>
      </c>
      <c r="DL46" s="262">
        <f t="shared" si="123"/>
        <v>0</v>
      </c>
      <c r="DM46" s="262">
        <f t="shared" si="124"/>
        <v>0</v>
      </c>
      <c r="DN46" s="262">
        <f t="shared" si="125"/>
        <v>0</v>
      </c>
      <c r="DO46" s="134">
        <f t="shared" si="68"/>
        <v>0</v>
      </c>
      <c r="DP46" s="136">
        <f t="shared" si="13"/>
        <v>4596.2713703936888</v>
      </c>
      <c r="DQ46" s="262">
        <f t="shared" si="5"/>
        <v>1068.9003186962068</v>
      </c>
      <c r="DR46" s="262">
        <f t="shared" si="6"/>
        <v>0</v>
      </c>
      <c r="DS46" s="134">
        <f t="shared" si="7"/>
        <v>534.4501593481034</v>
      </c>
      <c r="DT46" s="265">
        <f t="shared" si="129"/>
        <v>0</v>
      </c>
      <c r="DU46" s="265">
        <f t="shared" si="130"/>
        <v>9.4339622641509455E-2</v>
      </c>
      <c r="DV46" s="265">
        <f t="shared" si="127"/>
        <v>0</v>
      </c>
      <c r="DW46" s="91">
        <f t="shared" si="71"/>
        <v>0.73281818586521907</v>
      </c>
      <c r="EB46" s="135"/>
      <c r="EC46" s="135"/>
      <c r="ED46" s="135"/>
      <c r="EE46" s="135"/>
      <c r="EF46" s="135"/>
      <c r="EG46" s="135"/>
      <c r="EH46" s="135"/>
      <c r="EI46" s="135"/>
      <c r="EJ46" s="135"/>
      <c r="EK46" s="135"/>
      <c r="EL46" s="135"/>
      <c r="EM46" s="135"/>
      <c r="EN46" s="135"/>
      <c r="EO46" s="135"/>
      <c r="EP46" s="135"/>
      <c r="EQ46" s="135"/>
      <c r="ER46" s="135"/>
      <c r="ES46" s="135"/>
      <c r="ET46" s="135"/>
      <c r="EU46" s="135"/>
      <c r="EV46" s="135"/>
      <c r="EW46" s="135"/>
      <c r="EX46" s="135"/>
      <c r="EY46" s="135"/>
      <c r="EZ46" s="135"/>
      <c r="FA46" s="135"/>
      <c r="FB46" s="135"/>
      <c r="FC46" s="135"/>
      <c r="FD46" s="135"/>
      <c r="FE46" s="135"/>
      <c r="FF46" s="135"/>
      <c r="FG46" s="135"/>
      <c r="FH46" s="135"/>
      <c r="FI46" s="135"/>
      <c r="FJ46" s="135"/>
      <c r="FK46" s="135"/>
      <c r="FL46" s="135"/>
      <c r="FM46" s="135"/>
      <c r="FN46" s="122"/>
      <c r="FO46" s="122"/>
      <c r="FP46" s="122"/>
      <c r="FQ46" s="122"/>
      <c r="FR46" s="127"/>
      <c r="FS46" s="135"/>
      <c r="FT46" s="135"/>
      <c r="FU46" s="135"/>
      <c r="FV46" s="135"/>
      <c r="FW46" s="135"/>
      <c r="FX46" s="135"/>
      <c r="FY46" s="135"/>
      <c r="FZ46" s="135"/>
      <c r="GA46" s="135"/>
      <c r="GB46" s="135"/>
      <c r="GC46" s="135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</row>
    <row r="47" spans="1:210" s="2" customFormat="1" ht="13.95" customHeight="1" x14ac:dyDescent="0.25">
      <c r="A47" s="84" t="s">
        <v>115</v>
      </c>
      <c r="B47" s="259">
        <v>2019</v>
      </c>
      <c r="C47" s="85">
        <v>4638.4798312164348</v>
      </c>
      <c r="D47" s="259"/>
      <c r="E47" s="259">
        <v>2</v>
      </c>
      <c r="F47" s="259">
        <v>6</v>
      </c>
      <c r="G47" s="259"/>
      <c r="H47" s="259"/>
      <c r="I47" s="261">
        <v>69</v>
      </c>
      <c r="J47" s="259">
        <v>67</v>
      </c>
      <c r="K47" s="259">
        <v>1</v>
      </c>
      <c r="L47" s="259"/>
      <c r="M47" s="259">
        <v>22</v>
      </c>
      <c r="N47" s="259">
        <v>27</v>
      </c>
      <c r="O47" s="259"/>
      <c r="P47" s="259"/>
      <c r="Q47" s="259"/>
      <c r="R47" s="259">
        <v>1</v>
      </c>
      <c r="S47" s="259"/>
      <c r="T47" s="259"/>
      <c r="U47" s="259"/>
      <c r="V47" s="259"/>
      <c r="W47" s="259"/>
      <c r="X47" s="259">
        <v>14</v>
      </c>
      <c r="Y47" s="259"/>
      <c r="Z47" s="259">
        <v>1</v>
      </c>
      <c r="AA47" s="259"/>
      <c r="AB47" s="259"/>
      <c r="AC47" s="259">
        <v>1</v>
      </c>
      <c r="AD47" s="259"/>
      <c r="AE47" s="259"/>
      <c r="AF47" s="259"/>
      <c r="AG47" s="259">
        <v>8</v>
      </c>
      <c r="AH47" s="259"/>
      <c r="AI47" s="259"/>
      <c r="AJ47" s="259"/>
      <c r="AK47" s="259">
        <v>1</v>
      </c>
      <c r="AL47" s="259"/>
      <c r="AM47" s="259"/>
      <c r="AN47" s="259"/>
      <c r="AO47" s="259"/>
      <c r="AP47" s="259"/>
      <c r="AQ47" s="259"/>
      <c r="AR47" s="252"/>
      <c r="AS47" s="252"/>
      <c r="AT47" s="259"/>
      <c r="AU47" s="259">
        <v>19</v>
      </c>
      <c r="AV47" s="259">
        <v>22</v>
      </c>
      <c r="AW47" s="259">
        <v>1</v>
      </c>
      <c r="AX47" s="259"/>
      <c r="AY47" s="259">
        <v>5</v>
      </c>
      <c r="AZ47" s="259"/>
      <c r="BA47" s="259"/>
      <c r="BB47" s="259"/>
      <c r="BC47" s="259"/>
      <c r="BD47" s="259"/>
      <c r="BE47" s="259"/>
      <c r="BF47" s="124">
        <f t="shared" si="128"/>
        <v>220</v>
      </c>
      <c r="BG47" s="251">
        <f t="shared" si="0"/>
        <v>267</v>
      </c>
      <c r="BH47" s="140">
        <f t="shared" si="1"/>
        <v>112</v>
      </c>
      <c r="BI47" s="259">
        <f t="shared" si="2"/>
        <v>123</v>
      </c>
      <c r="BJ47" s="259">
        <f t="shared" si="3"/>
        <v>2</v>
      </c>
      <c r="BK47" s="92">
        <f t="shared" si="4"/>
        <v>30</v>
      </c>
      <c r="BL47" s="276">
        <f t="shared" si="14"/>
        <v>0.11235955056179775</v>
      </c>
      <c r="BM47" s="88">
        <v>2019</v>
      </c>
      <c r="BN47" s="84">
        <f t="shared" si="74"/>
        <v>0</v>
      </c>
      <c r="BO47" s="262">
        <f t="shared" si="75"/>
        <v>34.745167275029473</v>
      </c>
      <c r="BP47" s="262">
        <f t="shared" si="76"/>
        <v>104.23550182508842</v>
      </c>
      <c r="BQ47" s="262">
        <f t="shared" si="77"/>
        <v>0</v>
      </c>
      <c r="BR47" s="262">
        <f t="shared" si="78"/>
        <v>0</v>
      </c>
      <c r="BS47" s="262">
        <f t="shared" si="79"/>
        <v>1198.7082709885169</v>
      </c>
      <c r="BT47" s="262">
        <f t="shared" si="80"/>
        <v>1163.9631037134875</v>
      </c>
      <c r="BU47" s="262">
        <f t="shared" si="81"/>
        <v>17.372583637514737</v>
      </c>
      <c r="BV47" s="262">
        <f t="shared" si="82"/>
        <v>0</v>
      </c>
      <c r="BW47" s="262">
        <f t="shared" si="83"/>
        <v>382.19684002532421</v>
      </c>
      <c r="BX47" s="262">
        <f t="shared" si="84"/>
        <v>469.05975821289792</v>
      </c>
      <c r="BY47" s="262">
        <f t="shared" si="85"/>
        <v>0</v>
      </c>
      <c r="BZ47" s="262">
        <f t="shared" si="86"/>
        <v>0</v>
      </c>
      <c r="CA47" s="262">
        <f t="shared" si="87"/>
        <v>0</v>
      </c>
      <c r="CB47" s="262">
        <f t="shared" si="88"/>
        <v>17.372583637514737</v>
      </c>
      <c r="CC47" s="262">
        <f t="shared" si="89"/>
        <v>0</v>
      </c>
      <c r="CD47" s="262">
        <f t="shared" si="90"/>
        <v>0</v>
      </c>
      <c r="CE47" s="262">
        <f t="shared" si="91"/>
        <v>0</v>
      </c>
      <c r="CF47" s="262">
        <f t="shared" si="92"/>
        <v>0</v>
      </c>
      <c r="CG47" s="262">
        <f t="shared" si="93"/>
        <v>0</v>
      </c>
      <c r="CH47" s="262">
        <f t="shared" si="94"/>
        <v>243.21617092520634</v>
      </c>
      <c r="CI47" s="262">
        <f t="shared" si="95"/>
        <v>0</v>
      </c>
      <c r="CJ47" s="262">
        <f t="shared" si="96"/>
        <v>17.372583637514737</v>
      </c>
      <c r="CK47" s="262">
        <f t="shared" si="97"/>
        <v>0</v>
      </c>
      <c r="CL47" s="262">
        <f t="shared" si="98"/>
        <v>0</v>
      </c>
      <c r="CM47" s="262">
        <f t="shared" si="99"/>
        <v>17.372583637514737</v>
      </c>
      <c r="CN47" s="262">
        <f t="shared" si="100"/>
        <v>0</v>
      </c>
      <c r="CO47" s="262">
        <f t="shared" si="101"/>
        <v>0</v>
      </c>
      <c r="CP47" s="262">
        <f t="shared" si="102"/>
        <v>0</v>
      </c>
      <c r="CQ47" s="262">
        <f t="shared" si="103"/>
        <v>138.98066910011789</v>
      </c>
      <c r="CR47" s="262">
        <f t="shared" si="104"/>
        <v>0</v>
      </c>
      <c r="CS47" s="262">
        <f t="shared" si="105"/>
        <v>0</v>
      </c>
      <c r="CT47" s="262">
        <f t="shared" si="106"/>
        <v>0</v>
      </c>
      <c r="CU47" s="262">
        <f t="shared" si="107"/>
        <v>17.372583637514737</v>
      </c>
      <c r="CV47" s="262">
        <f t="shared" si="108"/>
        <v>0</v>
      </c>
      <c r="CW47" s="262">
        <f t="shared" si="109"/>
        <v>0</v>
      </c>
      <c r="CX47" s="262">
        <f t="shared" si="110"/>
        <v>0</v>
      </c>
      <c r="CY47" s="262">
        <f t="shared" si="111"/>
        <v>0</v>
      </c>
      <c r="CZ47" s="262">
        <f t="shared" si="112"/>
        <v>0</v>
      </c>
      <c r="DA47" s="262">
        <f t="shared" si="113"/>
        <v>0</v>
      </c>
      <c r="DB47" s="275">
        <f t="shared" si="114"/>
        <v>0</v>
      </c>
      <c r="DC47" s="275">
        <f t="shared" si="115"/>
        <v>0</v>
      </c>
      <c r="DD47" s="262">
        <f t="shared" si="116"/>
        <v>0</v>
      </c>
      <c r="DE47" s="262">
        <f t="shared" si="117"/>
        <v>330.07908911277997</v>
      </c>
      <c r="DF47" s="262">
        <f t="shared" si="118"/>
        <v>382.19684002532421</v>
      </c>
      <c r="DG47" s="262">
        <f t="shared" si="119"/>
        <v>17.372583637514737</v>
      </c>
      <c r="DH47" s="262">
        <f t="shared" si="120"/>
        <v>0</v>
      </c>
      <c r="DI47" s="262">
        <f t="shared" si="121"/>
        <v>86.862918187573683</v>
      </c>
      <c r="DJ47" s="262">
        <f t="shared" si="122"/>
        <v>0</v>
      </c>
      <c r="DK47" s="262">
        <f t="shared" si="64"/>
        <v>0</v>
      </c>
      <c r="DL47" s="262">
        <f t="shared" si="123"/>
        <v>0</v>
      </c>
      <c r="DM47" s="262">
        <f t="shared" si="124"/>
        <v>0</v>
      </c>
      <c r="DN47" s="262">
        <f t="shared" si="125"/>
        <v>0</v>
      </c>
      <c r="DO47" s="134">
        <f t="shared" si="68"/>
        <v>0</v>
      </c>
      <c r="DP47" s="136">
        <f t="shared" si="13"/>
        <v>1945.7293674016505</v>
      </c>
      <c r="DQ47" s="262">
        <f t="shared" si="5"/>
        <v>2136.8277874143128</v>
      </c>
      <c r="DR47" s="262">
        <f t="shared" si="6"/>
        <v>34.745167275029473</v>
      </c>
      <c r="DS47" s="134">
        <f t="shared" si="7"/>
        <v>521.17750912544204</v>
      </c>
      <c r="DT47" s="265">
        <f t="shared" si="129"/>
        <v>8.5106382978723406E-3</v>
      </c>
      <c r="DU47" s="265">
        <f t="shared" si="130"/>
        <v>0.1276595744680851</v>
      </c>
      <c r="DV47" s="265">
        <f t="shared" si="127"/>
        <v>0</v>
      </c>
      <c r="DW47" s="91">
        <f t="shared" si="71"/>
        <v>0.4649046183779364</v>
      </c>
      <c r="EB47" s="135"/>
      <c r="EC47" s="135"/>
      <c r="ED47" s="135"/>
      <c r="EE47" s="135"/>
      <c r="EF47" s="135"/>
      <c r="EG47" s="135"/>
      <c r="EH47" s="135"/>
      <c r="EI47" s="135"/>
      <c r="EJ47" s="135"/>
      <c r="EK47" s="135"/>
      <c r="EL47" s="135"/>
      <c r="EM47" s="135"/>
      <c r="EN47" s="135"/>
      <c r="EO47" s="135"/>
      <c r="EP47" s="135"/>
      <c r="EQ47" s="135"/>
      <c r="ER47" s="135"/>
      <c r="ES47" s="135"/>
      <c r="ET47" s="135"/>
      <c r="EU47" s="135"/>
      <c r="EV47" s="135"/>
      <c r="EW47" s="135"/>
      <c r="EX47" s="135"/>
      <c r="EY47" s="135"/>
      <c r="EZ47" s="135"/>
      <c r="FA47" s="135"/>
      <c r="FB47" s="135"/>
      <c r="FC47" s="135"/>
      <c r="FD47" s="135"/>
      <c r="FE47" s="135"/>
      <c r="FF47" s="135"/>
      <c r="FG47" s="135"/>
      <c r="FH47" s="135"/>
      <c r="FI47" s="135"/>
      <c r="FJ47" s="135"/>
      <c r="FK47" s="135"/>
      <c r="FL47" s="135"/>
      <c r="FM47" s="135"/>
      <c r="FN47" s="122"/>
      <c r="FO47" s="122"/>
      <c r="FP47" s="122"/>
      <c r="FQ47" s="122"/>
      <c r="FR47" s="127"/>
      <c r="FS47" s="135"/>
      <c r="FT47" s="135"/>
      <c r="FU47" s="135"/>
      <c r="FV47" s="135"/>
      <c r="FW47" s="135"/>
      <c r="FX47" s="135"/>
      <c r="FY47" s="135"/>
      <c r="FZ47" s="135"/>
      <c r="GA47" s="135"/>
      <c r="GB47" s="135"/>
      <c r="GC47" s="135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</row>
    <row r="48" spans="1:210" s="2" customFormat="1" ht="13.95" customHeight="1" x14ac:dyDescent="0.25">
      <c r="A48" s="84" t="s">
        <v>116</v>
      </c>
      <c r="B48" s="259">
        <v>2020</v>
      </c>
      <c r="C48" s="284">
        <v>3092</v>
      </c>
      <c r="D48" s="259"/>
      <c r="E48" s="259">
        <v>1</v>
      </c>
      <c r="F48" s="259">
        <v>2</v>
      </c>
      <c r="G48" s="259"/>
      <c r="H48" s="259"/>
      <c r="I48" s="261">
        <v>79</v>
      </c>
      <c r="J48" s="259">
        <v>30</v>
      </c>
      <c r="K48" s="259"/>
      <c r="L48" s="259"/>
      <c r="M48" s="259">
        <v>3</v>
      </c>
      <c r="N48" s="259">
        <v>3</v>
      </c>
      <c r="O48" s="259"/>
      <c r="P48" s="259"/>
      <c r="Q48" s="259"/>
      <c r="R48" s="259"/>
      <c r="S48" s="259"/>
      <c r="T48" s="259"/>
      <c r="U48" s="259"/>
      <c r="V48" s="259"/>
      <c r="W48" s="259"/>
      <c r="X48" s="259">
        <v>1</v>
      </c>
      <c r="Y48" s="259"/>
      <c r="Z48" s="259"/>
      <c r="AA48" s="259"/>
      <c r="AB48" s="259"/>
      <c r="AC48" s="259">
        <v>1</v>
      </c>
      <c r="AD48" s="259"/>
      <c r="AE48" s="259"/>
      <c r="AF48" s="259"/>
      <c r="AG48" s="259"/>
      <c r="AH48" s="259"/>
      <c r="AI48" s="259"/>
      <c r="AJ48" s="259"/>
      <c r="AK48" s="259"/>
      <c r="AL48" s="259"/>
      <c r="AM48" s="259"/>
      <c r="AN48" s="259"/>
      <c r="AO48" s="259"/>
      <c r="AP48" s="259"/>
      <c r="AQ48" s="259"/>
      <c r="AR48" s="252">
        <v>14</v>
      </c>
      <c r="AS48" s="252"/>
      <c r="AT48" s="259"/>
      <c r="AU48" s="259">
        <v>9</v>
      </c>
      <c r="AV48" s="259">
        <v>9</v>
      </c>
      <c r="AW48" s="259"/>
      <c r="AX48" s="259"/>
      <c r="AY48" s="259"/>
      <c r="AZ48" s="259"/>
      <c r="BA48" s="259"/>
      <c r="BB48" s="259"/>
      <c r="BC48" s="259">
        <v>2</v>
      </c>
      <c r="BD48" s="259"/>
      <c r="BE48" s="259"/>
      <c r="BF48" s="124">
        <f t="shared" ref="BF48:BF49" si="131">SUM(D48:AQ48)</f>
        <v>120</v>
      </c>
      <c r="BG48" s="251">
        <f t="shared" ref="BG48:BG49" si="132">SUM(D48:AQ48,AT48:BE48)</f>
        <v>140</v>
      </c>
      <c r="BH48" s="140">
        <f t="shared" ref="BH48:BH49" si="133">SUM(E48,I48,M48,Q48,AU48)</f>
        <v>92</v>
      </c>
      <c r="BI48" s="259">
        <f t="shared" si="2"/>
        <v>44</v>
      </c>
      <c r="BJ48" s="259">
        <f t="shared" ref="BJ48:BJ49" si="134">SUM(D48,G48,H48,K48,L48,O48,P48,AQ48,AT48,AW48)</f>
        <v>0</v>
      </c>
      <c r="BK48" s="92">
        <f t="shared" si="4"/>
        <v>4</v>
      </c>
      <c r="BL48" s="276">
        <f t="shared" si="14"/>
        <v>2.8571428571428571E-2</v>
      </c>
      <c r="BM48" s="88">
        <v>2020</v>
      </c>
      <c r="BN48" s="84">
        <f t="shared" ref="BN48:BN49" si="135">(D48/$BG48)*$C48</f>
        <v>0</v>
      </c>
      <c r="BO48" s="262">
        <f t="shared" ref="BO48:BO49" si="136">(E48/$BG48)*$C48</f>
        <v>22.085714285714285</v>
      </c>
      <c r="BP48" s="262">
        <f t="shared" ref="BP48:BP49" si="137">(F48/$BG48)*$C48</f>
        <v>44.171428571428571</v>
      </c>
      <c r="BQ48" s="262">
        <f t="shared" ref="BQ48:BQ49" si="138">(G48/$BG48)*$C48</f>
        <v>0</v>
      </c>
      <c r="BR48" s="262">
        <f t="shared" ref="BR48:BR49" si="139">(H48/$BG48)*$C48</f>
        <v>0</v>
      </c>
      <c r="BS48" s="262">
        <f t="shared" ref="BS48:BS49" si="140">(I48/$BG48)*$C48</f>
        <v>1744.7714285714285</v>
      </c>
      <c r="BT48" s="262">
        <f t="shared" ref="BT48:BT49" si="141">(J48/$BG48)*$C48</f>
        <v>662.57142857142856</v>
      </c>
      <c r="BU48" s="262">
        <f t="shared" ref="BU48:BU49" si="142">(K48/$BG48)*$C48</f>
        <v>0</v>
      </c>
      <c r="BV48" s="262">
        <f t="shared" ref="BV48:BV49" si="143">(L48/$BG48)*$C48</f>
        <v>0</v>
      </c>
      <c r="BW48" s="262">
        <f t="shared" ref="BW48:BW49" si="144">(M48/$BG48)*$C48</f>
        <v>66.257142857142853</v>
      </c>
      <c r="BX48" s="262">
        <f t="shared" ref="BX48:BX49" si="145">(N48/$BG48)*$C48</f>
        <v>66.257142857142853</v>
      </c>
      <c r="BY48" s="262">
        <f t="shared" ref="BY48:BY49" si="146">(O48/$BG48)*$C48</f>
        <v>0</v>
      </c>
      <c r="BZ48" s="262">
        <f t="shared" ref="BZ48:BZ49" si="147">(P48/$BG48)*$C48</f>
        <v>0</v>
      </c>
      <c r="CA48" s="262">
        <f t="shared" ref="CA48:CA49" si="148">(Q48/$BG48)*$C48</f>
        <v>0</v>
      </c>
      <c r="CB48" s="262">
        <f t="shared" ref="CB48:CB49" si="149">(R48/$BG48)*$C48</f>
        <v>0</v>
      </c>
      <c r="CC48" s="262">
        <f t="shared" ref="CC48:CC49" si="150">(S48/$BG48)*$C48</f>
        <v>0</v>
      </c>
      <c r="CD48" s="262">
        <f t="shared" ref="CD48:CD49" si="151">(T48/$BG48)*$C48</f>
        <v>0</v>
      </c>
      <c r="CE48" s="262">
        <f t="shared" ref="CE48:CE49" si="152">(U48/$BG48)*$C48</f>
        <v>0</v>
      </c>
      <c r="CF48" s="262">
        <f t="shared" ref="CF48:CF49" si="153">(V48/$BG48)*$C48</f>
        <v>0</v>
      </c>
      <c r="CG48" s="262">
        <f t="shared" ref="CG48:CG49" si="154">(W48/$BG48)*$C48</f>
        <v>0</v>
      </c>
      <c r="CH48" s="262">
        <f t="shared" ref="CH48:CH49" si="155">(X48/$BG48)*$C48</f>
        <v>22.085714285714285</v>
      </c>
      <c r="CI48" s="262">
        <f t="shared" ref="CI48:CI49" si="156">(Y48/$BG48)*$C48</f>
        <v>0</v>
      </c>
      <c r="CJ48" s="262">
        <f t="shared" ref="CJ48:CJ49" si="157">(Z48/$BG48)*$C48</f>
        <v>0</v>
      </c>
      <c r="CK48" s="262">
        <f t="shared" ref="CK48:CK49" si="158">(AA48/$BG48)*$C48</f>
        <v>0</v>
      </c>
      <c r="CL48" s="262">
        <f t="shared" ref="CL48:CL49" si="159">(AB48/$BG48)*$C48</f>
        <v>0</v>
      </c>
      <c r="CM48" s="262">
        <f t="shared" ref="CM48:CM49" si="160">(AC48/$BG48)*$C48</f>
        <v>22.085714285714285</v>
      </c>
      <c r="CN48" s="262">
        <f t="shared" ref="CN48:CN49" si="161">(AD48/$BG48)*$C48</f>
        <v>0</v>
      </c>
      <c r="CO48" s="262">
        <f t="shared" ref="CO48:CO49" si="162">(AE48/$BG48)*$C48</f>
        <v>0</v>
      </c>
      <c r="CP48" s="262">
        <f t="shared" ref="CP48:CP49" si="163">(AF48/$BG48)*$C48</f>
        <v>0</v>
      </c>
      <c r="CQ48" s="262">
        <f t="shared" ref="CQ48:CQ49" si="164">(AG48/$BG48)*$C48</f>
        <v>0</v>
      </c>
      <c r="CR48" s="262">
        <f t="shared" ref="CR48:CR49" si="165">(AH48/$BG48)*$C48</f>
        <v>0</v>
      </c>
      <c r="CS48" s="262">
        <f t="shared" ref="CS48:CS49" si="166">(AI48/$BG48)*$C48</f>
        <v>0</v>
      </c>
      <c r="CT48" s="262">
        <f t="shared" ref="CT48:CT49" si="167">(AJ48/$BG48)*$C48</f>
        <v>0</v>
      </c>
      <c r="CU48" s="262">
        <f t="shared" ref="CU48:CU49" si="168">(AK48/$BG48)*$C48</f>
        <v>0</v>
      </c>
      <c r="CV48" s="262">
        <f t="shared" ref="CV48:CV49" si="169">(AL48/$BG48)*$C48</f>
        <v>0</v>
      </c>
      <c r="CW48" s="262">
        <f t="shared" ref="CW48:CW49" si="170">(AM48/$BG48)*$C48</f>
        <v>0</v>
      </c>
      <c r="CX48" s="262">
        <f t="shared" ref="CX48:CX49" si="171">(AN48/$BG48)*$C48</f>
        <v>0</v>
      </c>
      <c r="CY48" s="262">
        <f t="shared" ref="CY48:CY49" si="172">(AO48/$BG48)*$C48</f>
        <v>0</v>
      </c>
      <c r="CZ48" s="262">
        <f t="shared" ref="CZ48:CZ49" si="173">(AP48/$BG48)*$C48</f>
        <v>0</v>
      </c>
      <c r="DA48" s="262">
        <f t="shared" ref="DA48:DA49" si="174">(AQ48/$BG48)*$C48</f>
        <v>0</v>
      </c>
      <c r="DB48" s="275">
        <f t="shared" ref="DB48:DB49" si="175">(AR48/$BG48)*$C48</f>
        <v>309.20000000000005</v>
      </c>
      <c r="DC48" s="275">
        <f t="shared" ref="DC48:DC49" si="176">(AS48/$BG48)*$C48</f>
        <v>0</v>
      </c>
      <c r="DD48" s="262">
        <f t="shared" ref="DD48:DD49" si="177">(AT48/$BG48)*$C48</f>
        <v>0</v>
      </c>
      <c r="DE48" s="262">
        <f t="shared" ref="DE48:DE49" si="178">(AU48/$BG48)*$C48</f>
        <v>198.77142857142854</v>
      </c>
      <c r="DF48" s="262">
        <f t="shared" ref="DF48:DF49" si="179">(AV48/$BG48)*$C48</f>
        <v>198.77142857142854</v>
      </c>
      <c r="DG48" s="262">
        <f t="shared" ref="DG48:DG49" si="180">(AW48/$BG48)*$C48</f>
        <v>0</v>
      </c>
      <c r="DH48" s="262">
        <f t="shared" ref="DH48:DH49" si="181">(AX48/$BG48)*$C48</f>
        <v>0</v>
      </c>
      <c r="DI48" s="262">
        <f t="shared" ref="DI48:DI49" si="182">(AY48/$BG48)*$C48</f>
        <v>0</v>
      </c>
      <c r="DJ48" s="262">
        <f t="shared" ref="DJ48:DJ49" si="183">(AZ48/$BG48)*$C48</f>
        <v>0</v>
      </c>
      <c r="DK48" s="262">
        <f t="shared" si="64"/>
        <v>0</v>
      </c>
      <c r="DL48" s="262">
        <f t="shared" ref="DL48:DL49" si="184">(BB48/$BG48)*$C48</f>
        <v>0</v>
      </c>
      <c r="DM48" s="262">
        <f t="shared" ref="DM48:DM49" si="185">(BC48/$BG48)*$C48</f>
        <v>44.171428571428571</v>
      </c>
      <c r="DN48" s="262">
        <f t="shared" ref="DN48:DN49" si="186">(BD48/$BG48)*$C48</f>
        <v>0</v>
      </c>
      <c r="DO48" s="134">
        <f t="shared" si="68"/>
        <v>0</v>
      </c>
      <c r="DP48" s="136">
        <f t="shared" ref="DP48:DP49" si="187">SUM(BO48,BS48,BW48,CA48,DE48)</f>
        <v>2031.8857142857139</v>
      </c>
      <c r="DQ48" s="262">
        <f t="shared" ref="DQ48:DQ49" si="188">SUM(BP48,BT48,BX48,CB48,DF48)</f>
        <v>971.77142857142849</v>
      </c>
      <c r="DR48" s="262">
        <f t="shared" ref="DR48:DR49" si="189">SUM(BN48,BQ48,BR48,BU48,BV48,BY48,BZ48,DA48,DD48,DG48)</f>
        <v>0</v>
      </c>
      <c r="DS48" s="134">
        <f t="shared" ref="DS48:DS49" si="190">SUM(CC48:CZ48,DH48:DN48)</f>
        <v>88.342857142857142</v>
      </c>
      <c r="DT48" s="265">
        <f t="shared" ref="DT48:DT49" si="191">DR48/SUM(DP48:DQ48)</f>
        <v>0</v>
      </c>
      <c r="DU48" s="265">
        <f t="shared" ref="DU48:DU49" si="192">DS48/SUM(DP48:DQ48)</f>
        <v>2.9411764705882356E-2</v>
      </c>
      <c r="DV48" s="265">
        <f t="shared" si="127"/>
        <v>0</v>
      </c>
      <c r="DW48" s="91">
        <f t="shared" ref="DW48:DW49" si="193">DQ48/DP47</f>
        <v>0.49943812580119673</v>
      </c>
      <c r="EB48" s="135"/>
      <c r="EC48" s="135"/>
      <c r="ED48" s="135"/>
      <c r="EE48" s="135"/>
      <c r="EF48" s="135"/>
      <c r="EG48" s="135"/>
      <c r="EH48" s="135"/>
      <c r="EI48" s="135"/>
      <c r="EJ48" s="135"/>
      <c r="EK48" s="135"/>
      <c r="EL48" s="135"/>
      <c r="EM48" s="135"/>
      <c r="EN48" s="135"/>
      <c r="EO48" s="135"/>
      <c r="EP48" s="135"/>
      <c r="EQ48" s="135"/>
      <c r="ER48" s="135"/>
      <c r="ES48" s="135"/>
      <c r="ET48" s="135"/>
      <c r="EU48" s="135"/>
      <c r="EV48" s="135"/>
      <c r="EW48" s="135"/>
      <c r="EX48" s="135"/>
      <c r="EY48" s="135"/>
      <c r="EZ48" s="135"/>
      <c r="FA48" s="135"/>
      <c r="FB48" s="135"/>
      <c r="FC48" s="135"/>
      <c r="FD48" s="135"/>
      <c r="FE48" s="135"/>
      <c r="FF48" s="135"/>
      <c r="FG48" s="135"/>
      <c r="FH48" s="135"/>
      <c r="FI48" s="135"/>
      <c r="FJ48" s="135"/>
      <c r="FK48" s="135"/>
      <c r="FL48" s="135"/>
      <c r="FM48" s="135"/>
      <c r="FN48" s="122"/>
      <c r="FO48" s="122"/>
      <c r="FP48" s="122"/>
      <c r="FQ48" s="122"/>
      <c r="FR48" s="127"/>
      <c r="FS48" s="135"/>
      <c r="FT48" s="135"/>
      <c r="FU48" s="135"/>
      <c r="FV48" s="135"/>
      <c r="FW48" s="135"/>
      <c r="FX48" s="135"/>
      <c r="FY48" s="135"/>
      <c r="FZ48" s="135"/>
      <c r="GA48" s="135"/>
      <c r="GB48" s="135"/>
      <c r="GC48" s="135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</row>
    <row r="49" spans="1:210" s="2" customFormat="1" ht="13.95" customHeight="1" x14ac:dyDescent="0.25">
      <c r="A49" s="84" t="s">
        <v>117</v>
      </c>
      <c r="B49" s="259">
        <v>2021</v>
      </c>
      <c r="C49" s="284">
        <v>3570</v>
      </c>
      <c r="D49" s="259"/>
      <c r="E49" s="259"/>
      <c r="F49" s="259"/>
      <c r="G49" s="259"/>
      <c r="H49" s="259"/>
      <c r="I49" s="261">
        <v>18</v>
      </c>
      <c r="J49" s="259">
        <v>36</v>
      </c>
      <c r="K49" s="259">
        <v>1</v>
      </c>
      <c r="L49" s="259"/>
      <c r="M49" s="259">
        <v>4</v>
      </c>
      <c r="N49" s="259">
        <v>5</v>
      </c>
      <c r="O49" s="259"/>
      <c r="P49" s="259"/>
      <c r="Q49" s="259">
        <v>1</v>
      </c>
      <c r="R49" s="259"/>
      <c r="S49" s="259"/>
      <c r="T49" s="259"/>
      <c r="U49" s="259"/>
      <c r="V49" s="259"/>
      <c r="W49" s="259"/>
      <c r="X49" s="259">
        <v>1</v>
      </c>
      <c r="Y49" s="259"/>
      <c r="Z49" s="259"/>
      <c r="AA49" s="259"/>
      <c r="AB49" s="259"/>
      <c r="AC49" s="259">
        <v>1</v>
      </c>
      <c r="AD49" s="259"/>
      <c r="AE49" s="259"/>
      <c r="AF49" s="259"/>
      <c r="AG49" s="259"/>
      <c r="AH49" s="259"/>
      <c r="AI49" s="259"/>
      <c r="AJ49" s="259"/>
      <c r="AK49" s="259"/>
      <c r="AL49" s="259"/>
      <c r="AM49" s="259"/>
      <c r="AN49" s="259"/>
      <c r="AO49" s="259"/>
      <c r="AP49" s="259"/>
      <c r="AQ49" s="259"/>
      <c r="AR49" s="252"/>
      <c r="AS49" s="252">
        <v>1</v>
      </c>
      <c r="AT49" s="259"/>
      <c r="AU49" s="259">
        <v>2</v>
      </c>
      <c r="AV49" s="259">
        <v>12</v>
      </c>
      <c r="AW49" s="259">
        <v>1</v>
      </c>
      <c r="AX49" s="259"/>
      <c r="AY49" s="259">
        <v>2</v>
      </c>
      <c r="AZ49" s="259"/>
      <c r="BA49" s="259"/>
      <c r="BB49" s="259"/>
      <c r="BC49" s="259">
        <v>1</v>
      </c>
      <c r="BD49" s="259"/>
      <c r="BE49" s="259"/>
      <c r="BF49" s="124">
        <f t="shared" si="131"/>
        <v>67</v>
      </c>
      <c r="BG49" s="251">
        <f t="shared" si="132"/>
        <v>85</v>
      </c>
      <c r="BH49" s="140">
        <f t="shared" si="133"/>
        <v>25</v>
      </c>
      <c r="BI49" s="259">
        <f t="shared" si="2"/>
        <v>53</v>
      </c>
      <c r="BJ49" s="259">
        <f t="shared" si="134"/>
        <v>2</v>
      </c>
      <c r="BK49" s="92">
        <f t="shared" si="4"/>
        <v>5</v>
      </c>
      <c r="BL49" s="276">
        <f t="shared" si="14"/>
        <v>5.8823529411764705E-2</v>
      </c>
      <c r="BM49" s="88">
        <v>2021</v>
      </c>
      <c r="BN49" s="84">
        <f t="shared" si="135"/>
        <v>0</v>
      </c>
      <c r="BO49" s="262">
        <f t="shared" si="136"/>
        <v>0</v>
      </c>
      <c r="BP49" s="262">
        <f t="shared" si="137"/>
        <v>0</v>
      </c>
      <c r="BQ49" s="262">
        <f t="shared" si="138"/>
        <v>0</v>
      </c>
      <c r="BR49" s="262">
        <f t="shared" si="139"/>
        <v>0</v>
      </c>
      <c r="BS49" s="262">
        <f t="shared" si="140"/>
        <v>756</v>
      </c>
      <c r="BT49" s="262">
        <f t="shared" si="141"/>
        <v>1512</v>
      </c>
      <c r="BU49" s="262">
        <f t="shared" si="142"/>
        <v>42</v>
      </c>
      <c r="BV49" s="262">
        <f t="shared" si="143"/>
        <v>0</v>
      </c>
      <c r="BW49" s="262">
        <f t="shared" si="144"/>
        <v>168</v>
      </c>
      <c r="BX49" s="262">
        <f t="shared" si="145"/>
        <v>210</v>
      </c>
      <c r="BY49" s="262">
        <f t="shared" si="146"/>
        <v>0</v>
      </c>
      <c r="BZ49" s="262">
        <f t="shared" si="147"/>
        <v>0</v>
      </c>
      <c r="CA49" s="262">
        <f t="shared" si="148"/>
        <v>42</v>
      </c>
      <c r="CB49" s="262">
        <f t="shared" si="149"/>
        <v>0</v>
      </c>
      <c r="CC49" s="262">
        <f t="shared" si="150"/>
        <v>0</v>
      </c>
      <c r="CD49" s="262">
        <f t="shared" si="151"/>
        <v>0</v>
      </c>
      <c r="CE49" s="262">
        <f t="shared" si="152"/>
        <v>0</v>
      </c>
      <c r="CF49" s="262">
        <f t="shared" si="153"/>
        <v>0</v>
      </c>
      <c r="CG49" s="262">
        <f t="shared" si="154"/>
        <v>0</v>
      </c>
      <c r="CH49" s="262">
        <f t="shared" si="155"/>
        <v>42</v>
      </c>
      <c r="CI49" s="262">
        <f t="shared" si="156"/>
        <v>0</v>
      </c>
      <c r="CJ49" s="262">
        <f t="shared" si="157"/>
        <v>0</v>
      </c>
      <c r="CK49" s="262">
        <f t="shared" si="158"/>
        <v>0</v>
      </c>
      <c r="CL49" s="262">
        <f t="shared" si="159"/>
        <v>0</v>
      </c>
      <c r="CM49" s="262">
        <f t="shared" si="160"/>
        <v>42</v>
      </c>
      <c r="CN49" s="262">
        <f t="shared" si="161"/>
        <v>0</v>
      </c>
      <c r="CO49" s="262">
        <f t="shared" si="162"/>
        <v>0</v>
      </c>
      <c r="CP49" s="262">
        <f t="shared" si="163"/>
        <v>0</v>
      </c>
      <c r="CQ49" s="262">
        <f t="shared" si="164"/>
        <v>0</v>
      </c>
      <c r="CR49" s="262">
        <f t="shared" si="165"/>
        <v>0</v>
      </c>
      <c r="CS49" s="262">
        <f t="shared" si="166"/>
        <v>0</v>
      </c>
      <c r="CT49" s="262">
        <f t="shared" si="167"/>
        <v>0</v>
      </c>
      <c r="CU49" s="262">
        <f t="shared" si="168"/>
        <v>0</v>
      </c>
      <c r="CV49" s="262">
        <f t="shared" si="169"/>
        <v>0</v>
      </c>
      <c r="CW49" s="262">
        <f t="shared" si="170"/>
        <v>0</v>
      </c>
      <c r="CX49" s="262">
        <f t="shared" si="171"/>
        <v>0</v>
      </c>
      <c r="CY49" s="262">
        <f t="shared" si="172"/>
        <v>0</v>
      </c>
      <c r="CZ49" s="262">
        <f t="shared" si="173"/>
        <v>0</v>
      </c>
      <c r="DA49" s="262">
        <f t="shared" si="174"/>
        <v>0</v>
      </c>
      <c r="DB49" s="275">
        <f t="shared" si="175"/>
        <v>0</v>
      </c>
      <c r="DC49" s="275">
        <f t="shared" si="176"/>
        <v>42</v>
      </c>
      <c r="DD49" s="262">
        <f t="shared" si="177"/>
        <v>0</v>
      </c>
      <c r="DE49" s="262">
        <f t="shared" si="178"/>
        <v>84</v>
      </c>
      <c r="DF49" s="262">
        <f t="shared" si="179"/>
        <v>504</v>
      </c>
      <c r="DG49" s="262">
        <f t="shared" si="180"/>
        <v>42</v>
      </c>
      <c r="DH49" s="262">
        <f t="shared" si="181"/>
        <v>0</v>
      </c>
      <c r="DI49" s="262">
        <f t="shared" si="182"/>
        <v>84</v>
      </c>
      <c r="DJ49" s="262">
        <f t="shared" si="183"/>
        <v>0</v>
      </c>
      <c r="DK49" s="262">
        <f t="shared" si="64"/>
        <v>0</v>
      </c>
      <c r="DL49" s="262">
        <f t="shared" si="184"/>
        <v>0</v>
      </c>
      <c r="DM49" s="262">
        <f t="shared" si="185"/>
        <v>42</v>
      </c>
      <c r="DN49" s="262">
        <f t="shared" si="186"/>
        <v>0</v>
      </c>
      <c r="DO49" s="134">
        <f t="shared" si="68"/>
        <v>0</v>
      </c>
      <c r="DP49" s="136">
        <f t="shared" si="187"/>
        <v>1050</v>
      </c>
      <c r="DQ49" s="262">
        <f t="shared" si="188"/>
        <v>2226</v>
      </c>
      <c r="DR49" s="262">
        <f t="shared" si="189"/>
        <v>84</v>
      </c>
      <c r="DS49" s="134">
        <f t="shared" si="190"/>
        <v>210</v>
      </c>
      <c r="DT49" s="265">
        <f t="shared" si="191"/>
        <v>2.564102564102564E-2</v>
      </c>
      <c r="DU49" s="265">
        <f t="shared" si="192"/>
        <v>6.4102564102564097E-2</v>
      </c>
      <c r="DV49" s="265">
        <f t="shared" si="127"/>
        <v>0</v>
      </c>
      <c r="DW49" s="91">
        <f t="shared" si="193"/>
        <v>1.0955340570335792</v>
      </c>
      <c r="EB49" s="135"/>
      <c r="EC49" s="135"/>
      <c r="ED49" s="135"/>
      <c r="EE49" s="135"/>
      <c r="EF49" s="135"/>
      <c r="EG49" s="135"/>
      <c r="EH49" s="135"/>
      <c r="EI49" s="135"/>
      <c r="EJ49" s="135"/>
      <c r="EK49" s="135"/>
      <c r="EL49" s="135"/>
      <c r="EM49" s="135"/>
      <c r="EN49" s="135"/>
      <c r="EO49" s="135"/>
      <c r="EP49" s="135"/>
      <c r="EQ49" s="135"/>
      <c r="ER49" s="135"/>
      <c r="ES49" s="135"/>
      <c r="ET49" s="135"/>
      <c r="EU49" s="135"/>
      <c r="EV49" s="135"/>
      <c r="EW49" s="135"/>
      <c r="EX49" s="135"/>
      <c r="EY49" s="135"/>
      <c r="EZ49" s="135"/>
      <c r="FA49" s="135"/>
      <c r="FB49" s="135"/>
      <c r="FC49" s="135"/>
      <c r="FD49" s="135"/>
      <c r="FE49" s="135"/>
      <c r="FF49" s="135"/>
      <c r="FG49" s="135"/>
      <c r="FH49" s="135"/>
      <c r="FI49" s="135"/>
      <c r="FJ49" s="135"/>
      <c r="FK49" s="135"/>
      <c r="FL49" s="135"/>
      <c r="FM49" s="135"/>
      <c r="FN49" s="122"/>
      <c r="FO49" s="122"/>
      <c r="FP49" s="122"/>
      <c r="FQ49" s="122"/>
      <c r="FR49" s="127"/>
      <c r="FS49" s="135"/>
      <c r="FT49" s="135"/>
      <c r="FU49" s="135"/>
      <c r="FV49" s="135"/>
      <c r="FW49" s="135"/>
      <c r="FX49" s="135"/>
      <c r="FY49" s="135"/>
      <c r="FZ49" s="135"/>
      <c r="GA49" s="135"/>
      <c r="GB49" s="135"/>
      <c r="GC49" s="135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</row>
    <row r="50" spans="1:210" s="2" customFormat="1" ht="13.95" customHeight="1" x14ac:dyDescent="0.25">
      <c r="A50" s="84" t="s">
        <v>118</v>
      </c>
      <c r="B50" s="259">
        <v>2022</v>
      </c>
      <c r="C50" s="284">
        <v>5798</v>
      </c>
      <c r="D50" s="259"/>
      <c r="E50" s="259">
        <v>5</v>
      </c>
      <c r="F50" s="259">
        <v>2</v>
      </c>
      <c r="G50" s="259"/>
      <c r="H50" s="259"/>
      <c r="I50" s="261">
        <v>144</v>
      </c>
      <c r="J50" s="259">
        <v>54</v>
      </c>
      <c r="K50" s="259"/>
      <c r="L50" s="259"/>
      <c r="M50" s="259">
        <v>34</v>
      </c>
      <c r="N50" s="259">
        <v>13</v>
      </c>
      <c r="O50" s="259">
        <v>1</v>
      </c>
      <c r="P50" s="259"/>
      <c r="Q50" s="259">
        <v>1</v>
      </c>
      <c r="R50" s="259">
        <v>1</v>
      </c>
      <c r="S50" s="259">
        <v>1</v>
      </c>
      <c r="T50" s="259"/>
      <c r="U50" s="259"/>
      <c r="V50" s="259"/>
      <c r="W50" s="259"/>
      <c r="X50" s="259">
        <v>11</v>
      </c>
      <c r="Y50" s="259"/>
      <c r="Z50" s="259">
        <v>3</v>
      </c>
      <c r="AA50" s="259">
        <v>1</v>
      </c>
      <c r="AB50" s="259"/>
      <c r="AC50" s="259">
        <v>8</v>
      </c>
      <c r="AD50" s="259"/>
      <c r="AE50" s="259"/>
      <c r="AF50" s="259"/>
      <c r="AG50" s="259">
        <v>7</v>
      </c>
      <c r="AH50" s="259"/>
      <c r="AI50" s="259"/>
      <c r="AJ50" s="259"/>
      <c r="AK50" s="259"/>
      <c r="AL50" s="259"/>
      <c r="AM50" s="259"/>
      <c r="AN50" s="259"/>
      <c r="AO50" s="259"/>
      <c r="AP50" s="259"/>
      <c r="AQ50" s="259"/>
      <c r="AR50" s="252"/>
      <c r="AS50" s="252">
        <v>1</v>
      </c>
      <c r="AT50" s="259"/>
      <c r="AU50" s="259">
        <v>38</v>
      </c>
      <c r="AV50" s="259">
        <v>19</v>
      </c>
      <c r="AW50" s="259"/>
      <c r="AX50" s="259"/>
      <c r="AY50" s="259">
        <v>3</v>
      </c>
      <c r="AZ50" s="259"/>
      <c r="BA50" s="289">
        <v>1</v>
      </c>
      <c r="BB50" s="259"/>
      <c r="BC50" s="259"/>
      <c r="BD50" s="259"/>
      <c r="BE50" s="259"/>
      <c r="BF50" s="124">
        <f t="shared" ref="BF50" si="194">SUM(D50:AQ50)</f>
        <v>286</v>
      </c>
      <c r="BG50" s="251">
        <f t="shared" ref="BG50" si="195">SUM(D50:AQ50,AT50:BE50)</f>
        <v>347</v>
      </c>
      <c r="BH50" s="140">
        <f t="shared" ref="BH50" si="196">SUM(E50,I50,M50,Q50,AU50)</f>
        <v>222</v>
      </c>
      <c r="BI50" s="259">
        <f>SUM(F50,J50,N50,R50,AV50)</f>
        <v>89</v>
      </c>
      <c r="BJ50" s="259">
        <f t="shared" ref="BJ50" si="197">SUM(D50,G50,H50,K50,L50,O50,P50,AQ50,AT50,AW50)</f>
        <v>1</v>
      </c>
      <c r="BK50" s="92">
        <f>SUM(S50:AP50,AX50:BE50)</f>
        <v>35</v>
      </c>
      <c r="BL50" s="276">
        <f t="shared" ref="BL50:BL51" si="198">BK50/BG50</f>
        <v>0.10086455331412104</v>
      </c>
      <c r="BM50" s="88">
        <v>2022</v>
      </c>
      <c r="BN50" s="84">
        <f t="shared" ref="BN50" si="199">(D50/$BG50)*$C50</f>
        <v>0</v>
      </c>
      <c r="BO50" s="262">
        <f t="shared" ref="BO50" si="200">(E50/$BG50)*$C50</f>
        <v>83.544668587896254</v>
      </c>
      <c r="BP50" s="262">
        <f t="shared" ref="BP50" si="201">(F50/$BG50)*$C50</f>
        <v>33.417867435158499</v>
      </c>
      <c r="BQ50" s="262">
        <f t="shared" ref="BQ50" si="202">(G50/$BG50)*$C50</f>
        <v>0</v>
      </c>
      <c r="BR50" s="262">
        <f t="shared" ref="BR50" si="203">(H50/$BG50)*$C50</f>
        <v>0</v>
      </c>
      <c r="BS50" s="262">
        <f t="shared" ref="BS50" si="204">(I50/$BG50)*$C50</f>
        <v>2406.0864553314123</v>
      </c>
      <c r="BT50" s="262">
        <f t="shared" ref="BT50" si="205">(J50/$BG50)*$C50</f>
        <v>902.28242074927959</v>
      </c>
      <c r="BU50" s="262">
        <f t="shared" ref="BU50" si="206">(K50/$BG50)*$C50</f>
        <v>0</v>
      </c>
      <c r="BV50" s="262">
        <f t="shared" ref="BV50" si="207">(L50/$BG50)*$C50</f>
        <v>0</v>
      </c>
      <c r="BW50" s="262">
        <f t="shared" ref="BW50" si="208">(M50/$BG50)*$C50</f>
        <v>568.10374639769452</v>
      </c>
      <c r="BX50" s="262">
        <f t="shared" ref="BX50" si="209">(N50/$BG50)*$C50</f>
        <v>217.21613832853023</v>
      </c>
      <c r="BY50" s="262">
        <f t="shared" ref="BY50" si="210">(O50/$BG50)*$C50</f>
        <v>16.708933717579249</v>
      </c>
      <c r="BZ50" s="262">
        <f t="shared" ref="BZ50" si="211">(P50/$BG50)*$C50</f>
        <v>0</v>
      </c>
      <c r="CA50" s="262">
        <f t="shared" ref="CA50" si="212">(Q50/$BG50)*$C50</f>
        <v>16.708933717579249</v>
      </c>
      <c r="CB50" s="262">
        <f t="shared" ref="CB50" si="213">(R50/$BG50)*$C50</f>
        <v>16.708933717579249</v>
      </c>
      <c r="CC50" s="262">
        <f t="shared" ref="CC50" si="214">(S50/$BG50)*$C50</f>
        <v>16.708933717579249</v>
      </c>
      <c r="CD50" s="262">
        <f t="shared" ref="CD50" si="215">(T50/$BG50)*$C50</f>
        <v>0</v>
      </c>
      <c r="CE50" s="262">
        <f t="shared" ref="CE50" si="216">(U50/$BG50)*$C50</f>
        <v>0</v>
      </c>
      <c r="CF50" s="262">
        <f t="shared" ref="CF50" si="217">(V50/$BG50)*$C50</f>
        <v>0</v>
      </c>
      <c r="CG50" s="262">
        <f t="shared" ref="CG50" si="218">(W50/$BG50)*$C50</f>
        <v>0</v>
      </c>
      <c r="CH50" s="262">
        <f t="shared" ref="CH50" si="219">(X50/$BG50)*$C50</f>
        <v>183.79827089337175</v>
      </c>
      <c r="CI50" s="262">
        <f t="shared" ref="CI50" si="220">(Y50/$BG50)*$C50</f>
        <v>0</v>
      </c>
      <c r="CJ50" s="262">
        <f t="shared" ref="CJ50" si="221">(Z50/$BG50)*$C50</f>
        <v>50.126801152737755</v>
      </c>
      <c r="CK50" s="262">
        <f t="shared" ref="CK50" si="222">(AA50/$BG50)*$C50</f>
        <v>16.708933717579249</v>
      </c>
      <c r="CL50" s="262">
        <f t="shared" ref="CL50" si="223">(AB50/$BG50)*$C50</f>
        <v>0</v>
      </c>
      <c r="CM50" s="262">
        <f t="shared" ref="CM50" si="224">(AC50/$BG50)*$C50</f>
        <v>133.671469740634</v>
      </c>
      <c r="CN50" s="262">
        <f t="shared" ref="CN50" si="225">(AD50/$BG50)*$C50</f>
        <v>0</v>
      </c>
      <c r="CO50" s="262">
        <f t="shared" ref="CO50" si="226">(AE50/$BG50)*$C50</f>
        <v>0</v>
      </c>
      <c r="CP50" s="262">
        <f t="shared" ref="CP50" si="227">(AF50/$BG50)*$C50</f>
        <v>0</v>
      </c>
      <c r="CQ50" s="262">
        <f t="shared" ref="CQ50" si="228">(AG50/$BG50)*$C50</f>
        <v>116.96253602305475</v>
      </c>
      <c r="CR50" s="262">
        <f t="shared" ref="CR50" si="229">(AH50/$BG50)*$C50</f>
        <v>0</v>
      </c>
      <c r="CS50" s="262">
        <f t="shared" ref="CS50" si="230">(AI50/$BG50)*$C50</f>
        <v>0</v>
      </c>
      <c r="CT50" s="262">
        <f t="shared" ref="CT50" si="231">(AJ50/$BG50)*$C50</f>
        <v>0</v>
      </c>
      <c r="CU50" s="262">
        <f t="shared" ref="CU50" si="232">(AK50/$BG50)*$C50</f>
        <v>0</v>
      </c>
      <c r="CV50" s="262">
        <f t="shared" ref="CV50" si="233">(AL50/$BG50)*$C50</f>
        <v>0</v>
      </c>
      <c r="CW50" s="262">
        <f t="shared" ref="CW50" si="234">(AM50/$BG50)*$C50</f>
        <v>0</v>
      </c>
      <c r="CX50" s="262">
        <f t="shared" ref="CX50" si="235">(AN50/$BG50)*$C50</f>
        <v>0</v>
      </c>
      <c r="CY50" s="262">
        <f t="shared" ref="CY50" si="236">(AO50/$BG50)*$C50</f>
        <v>0</v>
      </c>
      <c r="CZ50" s="262">
        <f t="shared" ref="CZ50" si="237">(AP50/$BG50)*$C50</f>
        <v>0</v>
      </c>
      <c r="DA50" s="262">
        <f t="shared" ref="DA50" si="238">(AQ50/$BG50)*$C50</f>
        <v>0</v>
      </c>
      <c r="DB50" s="275">
        <f t="shared" ref="DB50" si="239">(AR50/$BG50)*$C50</f>
        <v>0</v>
      </c>
      <c r="DC50" s="275">
        <f t="shared" ref="DC50" si="240">(AS50/$BG50)*$C50</f>
        <v>16.708933717579249</v>
      </c>
      <c r="DD50" s="262">
        <f t="shared" ref="DD50" si="241">(AT50/$BG50)*$C50</f>
        <v>0</v>
      </c>
      <c r="DE50" s="262">
        <f t="shared" ref="DE50" si="242">(AU50/$BG50)*$C50</f>
        <v>634.9394812680116</v>
      </c>
      <c r="DF50" s="262">
        <f t="shared" ref="DF50" si="243">(AV50/$BG50)*$C50</f>
        <v>317.4697406340058</v>
      </c>
      <c r="DG50" s="262">
        <f t="shared" ref="DG50" si="244">(AW50/$BG50)*$C50</f>
        <v>0</v>
      </c>
      <c r="DH50" s="262">
        <f t="shared" ref="DH50" si="245">(AX50/$BG50)*$C50</f>
        <v>0</v>
      </c>
      <c r="DI50" s="262">
        <f t="shared" ref="DI50" si="246">(AY50/$BG50)*$C50</f>
        <v>50.126801152737755</v>
      </c>
      <c r="DJ50" s="262">
        <f t="shared" ref="DJ50:DK50" si="247">(AZ50/$BG50)*$C50</f>
        <v>0</v>
      </c>
      <c r="DK50" s="262">
        <f t="shared" si="247"/>
        <v>16.708933717579249</v>
      </c>
      <c r="DL50" s="262">
        <f t="shared" ref="DL50" si="248">(BB50/$BG50)*$C50</f>
        <v>0</v>
      </c>
      <c r="DM50" s="262">
        <f t="shared" ref="DM50" si="249">(BC50/$BG50)*$C50</f>
        <v>0</v>
      </c>
      <c r="DN50" s="262">
        <f t="shared" ref="DN50:DO50" si="250">(BD50/$BG50)*$C50</f>
        <v>0</v>
      </c>
      <c r="DO50" s="262">
        <f t="shared" si="250"/>
        <v>0</v>
      </c>
      <c r="DP50" s="136">
        <f t="shared" ref="DP50" si="251">SUM(BO50,BS50,BW50,CA50,DE50)</f>
        <v>3709.3832853025942</v>
      </c>
      <c r="DQ50" s="262">
        <f t="shared" ref="DQ50" si="252">SUM(BP50,BT50,BX50,CB50,DF50)</f>
        <v>1487.0951008645534</v>
      </c>
      <c r="DR50" s="262">
        <f t="shared" ref="DR50" si="253">SUM(BN50,BQ50,BR50,BU50,BV50,BY50,BZ50,DA50,DD50,DG50)</f>
        <v>16.708933717579249</v>
      </c>
      <c r="DS50" s="134">
        <f t="shared" ref="DS50" si="254">SUM(CC50:CZ50,DH50:DN50)</f>
        <v>584.81268011527379</v>
      </c>
      <c r="DT50" s="265">
        <f t="shared" ref="DT50" si="255">DR50/SUM(DP50:DQ50)</f>
        <v>3.2154340836012857E-3</v>
      </c>
      <c r="DU50" s="265">
        <f t="shared" ref="DU50" si="256">DS50/SUM(DP50:DQ50)</f>
        <v>0.112540192926045</v>
      </c>
      <c r="DV50" s="265">
        <f t="shared" si="127"/>
        <v>0</v>
      </c>
      <c r="DW50" s="91">
        <f t="shared" ref="DW50" si="257">DQ50/DP49</f>
        <v>1.4162810484424317</v>
      </c>
      <c r="EB50" s="135"/>
      <c r="EC50" s="135"/>
      <c r="ED50" s="135"/>
      <c r="EE50" s="135"/>
      <c r="EF50" s="135"/>
      <c r="EG50" s="135"/>
      <c r="EH50" s="135"/>
      <c r="EI50" s="135"/>
      <c r="EJ50" s="135"/>
      <c r="EK50" s="135"/>
      <c r="EL50" s="135"/>
      <c r="EM50" s="135"/>
      <c r="EN50" s="135"/>
      <c r="EO50" s="135"/>
      <c r="EP50" s="135"/>
      <c r="EQ50" s="135"/>
      <c r="ER50" s="135"/>
      <c r="ES50" s="135"/>
      <c r="ET50" s="135"/>
      <c r="EU50" s="135"/>
      <c r="EV50" s="135"/>
      <c r="EW50" s="135"/>
      <c r="EX50" s="135"/>
      <c r="EY50" s="135"/>
      <c r="EZ50" s="135"/>
      <c r="FA50" s="135"/>
      <c r="FB50" s="135"/>
      <c r="FC50" s="135"/>
      <c r="FD50" s="135"/>
      <c r="FE50" s="135"/>
      <c r="FF50" s="135"/>
      <c r="FG50" s="135"/>
      <c r="FH50" s="135"/>
      <c r="FI50" s="135"/>
      <c r="FJ50" s="135"/>
      <c r="FK50" s="135"/>
      <c r="FL50" s="135"/>
      <c r="FM50" s="135"/>
      <c r="FN50" s="122"/>
      <c r="FO50" s="122"/>
      <c r="FP50" s="122"/>
      <c r="FQ50" s="122"/>
      <c r="FR50" s="127"/>
      <c r="FS50" s="135"/>
      <c r="FT50" s="135"/>
      <c r="FU50" s="135"/>
      <c r="FV50" s="135"/>
      <c r="FW50" s="135"/>
      <c r="FX50" s="135"/>
      <c r="FY50" s="135"/>
      <c r="FZ50" s="135"/>
      <c r="GA50" s="135"/>
      <c r="GB50" s="135"/>
      <c r="GC50" s="135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</row>
    <row r="51" spans="1:210" s="2" customFormat="1" ht="13.95" customHeight="1" x14ac:dyDescent="0.25">
      <c r="A51" s="259" t="s">
        <v>119</v>
      </c>
      <c r="B51" s="259">
        <v>2023</v>
      </c>
      <c r="C51" s="291">
        <v>4821</v>
      </c>
      <c r="D51" s="259"/>
      <c r="E51" s="259"/>
      <c r="F51" s="259">
        <v>9</v>
      </c>
      <c r="G51" s="259"/>
      <c r="H51" s="259">
        <v>1</v>
      </c>
      <c r="I51" s="261">
        <v>89</v>
      </c>
      <c r="J51" s="259">
        <v>81</v>
      </c>
      <c r="K51" s="259">
        <v>2</v>
      </c>
      <c r="L51" s="259">
        <v>1</v>
      </c>
      <c r="M51" s="259">
        <v>21</v>
      </c>
      <c r="N51" s="259">
        <v>20</v>
      </c>
      <c r="O51" s="259"/>
      <c r="P51" s="259"/>
      <c r="Q51" s="259"/>
      <c r="R51" s="259">
        <v>1</v>
      </c>
      <c r="S51" s="259"/>
      <c r="T51" s="259"/>
      <c r="U51" s="259"/>
      <c r="V51" s="259"/>
      <c r="W51" s="259"/>
      <c r="X51" s="259">
        <v>21</v>
      </c>
      <c r="Y51" s="259"/>
      <c r="Z51" s="259">
        <v>1</v>
      </c>
      <c r="AA51" s="259"/>
      <c r="AB51" s="259"/>
      <c r="AC51" s="259">
        <v>5</v>
      </c>
      <c r="AD51" s="259"/>
      <c r="AE51" s="259"/>
      <c r="AF51" s="259"/>
      <c r="AG51" s="259">
        <v>4</v>
      </c>
      <c r="AH51" s="259"/>
      <c r="AI51" s="259"/>
      <c r="AJ51" s="259"/>
      <c r="AK51" s="259"/>
      <c r="AL51" s="259"/>
      <c r="AM51" s="259"/>
      <c r="AN51" s="259">
        <v>1</v>
      </c>
      <c r="AO51" s="259"/>
      <c r="AP51" s="259"/>
      <c r="AQ51" s="259"/>
      <c r="AR51" s="252"/>
      <c r="AS51" s="252"/>
      <c r="AT51" s="259"/>
      <c r="AU51" s="259">
        <v>21</v>
      </c>
      <c r="AV51" s="259">
        <v>26</v>
      </c>
      <c r="AW51" s="259"/>
      <c r="AX51" s="259"/>
      <c r="AY51" s="259">
        <v>5</v>
      </c>
      <c r="AZ51" s="259"/>
      <c r="BA51" s="259"/>
      <c r="BB51" s="259"/>
      <c r="BC51" s="259">
        <v>2</v>
      </c>
      <c r="BD51" s="259"/>
      <c r="BE51" s="259"/>
      <c r="BF51" s="124">
        <f t="shared" ref="BF51" si="258">SUM(D51:AQ51)</f>
        <v>257</v>
      </c>
      <c r="BG51" s="251">
        <f t="shared" ref="BG51" si="259">SUM(D51:AQ51,AT51:BE51)</f>
        <v>311</v>
      </c>
      <c r="BH51" s="140">
        <f t="shared" ref="BH51" si="260">SUM(E51,I51,M51,Q51,AU51)</f>
        <v>131</v>
      </c>
      <c r="BI51" s="259">
        <f>SUM(F51,J51,N51,R51,AV51)</f>
        <v>137</v>
      </c>
      <c r="BJ51" s="259">
        <f t="shared" ref="BJ51" si="261">SUM(D51,G51,H51,K51,L51,O51,P51,AQ51,AT51,AW51)</f>
        <v>4</v>
      </c>
      <c r="BK51" s="92">
        <f>SUM(S51:AP51,AX51:BE51)</f>
        <v>39</v>
      </c>
      <c r="BL51" s="290">
        <f t="shared" si="198"/>
        <v>0.12540192926045016</v>
      </c>
      <c r="BM51" s="132">
        <v>2023</v>
      </c>
      <c r="BN51" s="84">
        <f t="shared" ref="BN51" si="262">(D51/$BG51)*$C51</f>
        <v>0</v>
      </c>
      <c r="BO51" s="262">
        <f t="shared" ref="BO51" si="263">(E51/$BG51)*$C51</f>
        <v>0</v>
      </c>
      <c r="BP51" s="262">
        <f t="shared" ref="BP51" si="264">(F51/$BG51)*$C51</f>
        <v>139.51446945337619</v>
      </c>
      <c r="BQ51" s="262">
        <f t="shared" ref="BQ51" si="265">(G51/$BG51)*$C51</f>
        <v>0</v>
      </c>
      <c r="BR51" s="262">
        <f t="shared" ref="BR51" si="266">(H51/$BG51)*$C51</f>
        <v>15.5016077170418</v>
      </c>
      <c r="BS51" s="262">
        <f t="shared" ref="BS51" si="267">(I51/$BG51)*$C51</f>
        <v>1379.6430868167204</v>
      </c>
      <c r="BT51" s="262">
        <f t="shared" ref="BT51" si="268">(J51/$BG51)*$C51</f>
        <v>1255.6302250803858</v>
      </c>
      <c r="BU51" s="262">
        <f t="shared" ref="BU51" si="269">(K51/$BG51)*$C51</f>
        <v>31.0032154340836</v>
      </c>
      <c r="BV51" s="262">
        <f t="shared" ref="BV51" si="270">(L51/$BG51)*$C51</f>
        <v>15.5016077170418</v>
      </c>
      <c r="BW51" s="262">
        <f t="shared" ref="BW51" si="271">(M51/$BG51)*$C51</f>
        <v>325.53376205787782</v>
      </c>
      <c r="BX51" s="262">
        <f t="shared" ref="BX51" si="272">(N51/$BG51)*$C51</f>
        <v>310.03215434083597</v>
      </c>
      <c r="BY51" s="262">
        <f t="shared" ref="BY51" si="273">(O51/$BG51)*$C51</f>
        <v>0</v>
      </c>
      <c r="BZ51" s="262">
        <f t="shared" ref="BZ51" si="274">(P51/$BG51)*$C51</f>
        <v>0</v>
      </c>
      <c r="CA51" s="262">
        <f t="shared" ref="CA51" si="275">(Q51/$BG51)*$C51</f>
        <v>0</v>
      </c>
      <c r="CB51" s="262">
        <f t="shared" ref="CB51" si="276">(R51/$BG51)*$C51</f>
        <v>15.5016077170418</v>
      </c>
      <c r="CC51" s="262">
        <f t="shared" ref="CC51" si="277">(S51/$BG51)*$C51</f>
        <v>0</v>
      </c>
      <c r="CD51" s="262">
        <f t="shared" ref="CD51" si="278">(T51/$BG51)*$C51</f>
        <v>0</v>
      </c>
      <c r="CE51" s="262">
        <f t="shared" ref="CE51" si="279">(U51/$BG51)*$C51</f>
        <v>0</v>
      </c>
      <c r="CF51" s="262">
        <f t="shared" ref="CF51" si="280">(V51/$BG51)*$C51</f>
        <v>0</v>
      </c>
      <c r="CG51" s="262">
        <f t="shared" ref="CG51" si="281">(W51/$BG51)*$C51</f>
        <v>0</v>
      </c>
      <c r="CH51" s="262">
        <f t="shared" ref="CH51" si="282">(X51/$BG51)*$C51</f>
        <v>325.53376205787782</v>
      </c>
      <c r="CI51" s="262">
        <f t="shared" ref="CI51" si="283">(Y51/$BG51)*$C51</f>
        <v>0</v>
      </c>
      <c r="CJ51" s="262">
        <f t="shared" ref="CJ51" si="284">(Z51/$BG51)*$C51</f>
        <v>15.5016077170418</v>
      </c>
      <c r="CK51" s="262">
        <f t="shared" ref="CK51" si="285">(AA51/$BG51)*$C51</f>
        <v>0</v>
      </c>
      <c r="CL51" s="262">
        <f t="shared" ref="CL51" si="286">(AB51/$BG51)*$C51</f>
        <v>0</v>
      </c>
      <c r="CM51" s="262">
        <f t="shared" ref="CM51" si="287">(AC51/$BG51)*$C51</f>
        <v>77.508038585208993</v>
      </c>
      <c r="CN51" s="262">
        <f t="shared" ref="CN51" si="288">(AD51/$BG51)*$C51</f>
        <v>0</v>
      </c>
      <c r="CO51" s="262">
        <f t="shared" ref="CO51" si="289">(AE51/$BG51)*$C51</f>
        <v>0</v>
      </c>
      <c r="CP51" s="262">
        <f t="shared" ref="CP51" si="290">(AF51/$BG51)*$C51</f>
        <v>0</v>
      </c>
      <c r="CQ51" s="262">
        <f t="shared" ref="CQ51" si="291">(AG51/$BG51)*$C51</f>
        <v>62.0064308681672</v>
      </c>
      <c r="CR51" s="262">
        <f t="shared" ref="CR51" si="292">(AH51/$BG51)*$C51</f>
        <v>0</v>
      </c>
      <c r="CS51" s="262">
        <f t="shared" ref="CS51" si="293">(AI51/$BG51)*$C51</f>
        <v>0</v>
      </c>
      <c r="CT51" s="262">
        <f t="shared" ref="CT51" si="294">(AJ51/$BG51)*$C51</f>
        <v>0</v>
      </c>
      <c r="CU51" s="262">
        <f t="shared" ref="CU51" si="295">(AK51/$BG51)*$C51</f>
        <v>0</v>
      </c>
      <c r="CV51" s="262">
        <f t="shared" ref="CV51" si="296">(AL51/$BG51)*$C51</f>
        <v>0</v>
      </c>
      <c r="CW51" s="262">
        <f t="shared" ref="CW51" si="297">(AM51/$BG51)*$C51</f>
        <v>0</v>
      </c>
      <c r="CX51" s="262">
        <f t="shared" ref="CX51" si="298">(AN51/$BG51)*$C51</f>
        <v>15.5016077170418</v>
      </c>
      <c r="CY51" s="262">
        <f t="shared" ref="CY51" si="299">(AO51/$BG51)*$C51</f>
        <v>0</v>
      </c>
      <c r="CZ51" s="262">
        <f t="shared" ref="CZ51" si="300">(AP51/$BG51)*$C51</f>
        <v>0</v>
      </c>
      <c r="DA51" s="262">
        <f t="shared" ref="DA51" si="301">(AQ51/$BG51)*$C51</f>
        <v>0</v>
      </c>
      <c r="DB51" s="275">
        <f t="shared" ref="DB51" si="302">(AR51/$BG51)*$C51</f>
        <v>0</v>
      </c>
      <c r="DC51" s="275">
        <f t="shared" ref="DC51" si="303">(AS51/$BG51)*$C51</f>
        <v>0</v>
      </c>
      <c r="DD51" s="262">
        <f t="shared" ref="DD51" si="304">(AT51/$BG51)*$C51</f>
        <v>0</v>
      </c>
      <c r="DE51" s="262">
        <f t="shared" ref="DE51" si="305">(AU51/$BG51)*$C51</f>
        <v>325.53376205787782</v>
      </c>
      <c r="DF51" s="262">
        <f t="shared" ref="DF51" si="306">(AV51/$BG51)*$C51</f>
        <v>403.04180064308679</v>
      </c>
      <c r="DG51" s="262">
        <f t="shared" ref="DG51" si="307">(AW51/$BG51)*$C51</f>
        <v>0</v>
      </c>
      <c r="DH51" s="262">
        <f t="shared" ref="DH51" si="308">(AX51/$BG51)*$C51</f>
        <v>0</v>
      </c>
      <c r="DI51" s="262">
        <f t="shared" ref="DI51" si="309">(AY51/$BG51)*$C51</f>
        <v>77.508038585208993</v>
      </c>
      <c r="DJ51" s="262">
        <f t="shared" ref="DJ51" si="310">(AZ51/$BG51)*$C51</f>
        <v>0</v>
      </c>
      <c r="DK51" s="262">
        <f t="shared" ref="DK51" si="311">(BA51/$BG51)*$C51</f>
        <v>0</v>
      </c>
      <c r="DL51" s="262">
        <f t="shared" ref="DL51" si="312">(BB51/$BG51)*$C51</f>
        <v>0</v>
      </c>
      <c r="DM51" s="262">
        <f t="shared" ref="DM51" si="313">(BC51/$BG51)*$C51</f>
        <v>31.0032154340836</v>
      </c>
      <c r="DN51" s="262">
        <f t="shared" ref="DN51" si="314">(BD51/$BG51)*$C51</f>
        <v>0</v>
      </c>
      <c r="DO51" s="262">
        <f t="shared" ref="DO51" si="315">(BE51/$BG51)*$C51</f>
        <v>0</v>
      </c>
      <c r="DP51" s="136">
        <f t="shared" ref="DP51" si="316">SUM(BO51,BS51,BW51,CA51,DE51)</f>
        <v>2030.7106109324759</v>
      </c>
      <c r="DQ51" s="262">
        <f t="shared" ref="DQ51" si="317">SUM(BP51,BT51,BX51,CB51,DF51)</f>
        <v>2123.7202572347264</v>
      </c>
      <c r="DR51" s="262">
        <f t="shared" ref="DR51" si="318">SUM(BN51,BQ51,BR51,BU51,BV51,BY51,BZ51,DA51,DD51,DG51)</f>
        <v>62.0064308681672</v>
      </c>
      <c r="DS51" s="134">
        <f t="shared" ref="DS51" si="319">SUM(CC51:CZ51,DH51:DN51)</f>
        <v>604.56270096463015</v>
      </c>
      <c r="DT51" s="265">
        <f t="shared" ref="DT51" si="320">DR51/SUM(DP51:DQ51)</f>
        <v>1.4925373134328356E-2</v>
      </c>
      <c r="DU51" s="265">
        <f t="shared" ref="DU51" si="321">DS51/SUM(DP51:DQ51)</f>
        <v>0.14552238805970147</v>
      </c>
      <c r="DV51" s="265">
        <f t="shared" si="127"/>
        <v>0</v>
      </c>
      <c r="DW51" s="91">
        <f t="shared" ref="DW51" si="322">DQ51/DP50</f>
        <v>0.57252650747885259</v>
      </c>
      <c r="EB51" s="135"/>
      <c r="EC51" s="135"/>
      <c r="ED51" s="135"/>
      <c r="EE51" s="135"/>
      <c r="EF51" s="135"/>
      <c r="EG51" s="135"/>
      <c r="EH51" s="135"/>
      <c r="EI51" s="135"/>
      <c r="EJ51" s="135"/>
      <c r="EK51" s="135"/>
      <c r="EL51" s="135"/>
      <c r="EM51" s="135"/>
      <c r="EN51" s="135"/>
      <c r="EO51" s="135"/>
      <c r="EP51" s="135"/>
      <c r="EQ51" s="135"/>
      <c r="ER51" s="135"/>
      <c r="ES51" s="135"/>
      <c r="ET51" s="135"/>
      <c r="EU51" s="135"/>
      <c r="EV51" s="135"/>
      <c r="EW51" s="135"/>
      <c r="EX51" s="135"/>
      <c r="EY51" s="135"/>
      <c r="EZ51" s="135"/>
      <c r="FA51" s="135"/>
      <c r="FB51" s="135"/>
      <c r="FC51" s="135"/>
      <c r="FD51" s="135"/>
      <c r="FE51" s="135"/>
      <c r="FF51" s="135"/>
      <c r="FG51" s="135"/>
      <c r="FH51" s="135"/>
      <c r="FI51" s="135"/>
      <c r="FJ51" s="135"/>
      <c r="FK51" s="135"/>
      <c r="FL51" s="135"/>
      <c r="FM51" s="135"/>
      <c r="FN51" s="122"/>
      <c r="FO51" s="122"/>
      <c r="FP51" s="122"/>
      <c r="FQ51" s="122"/>
      <c r="FR51" s="127"/>
      <c r="FS51" s="135"/>
      <c r="FT51" s="135"/>
      <c r="FU51" s="135"/>
      <c r="FV51" s="135"/>
      <c r="FW51" s="135"/>
      <c r="FX51" s="135"/>
      <c r="FY51" s="135"/>
      <c r="FZ51" s="135"/>
      <c r="GA51" s="135"/>
      <c r="GB51" s="135"/>
      <c r="GC51" s="135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</row>
    <row r="52" spans="1:210" ht="15" customHeight="1" x14ac:dyDescent="0.25">
      <c r="A52" s="277"/>
      <c r="B52" s="277"/>
      <c r="C52" s="278" t="s">
        <v>101</v>
      </c>
      <c r="D52" s="279">
        <f>SUM(D14:D51)</f>
        <v>0</v>
      </c>
      <c r="E52" s="279">
        <f t="shared" ref="E52:BE52" si="323">SUM(E14:E51)</f>
        <v>59</v>
      </c>
      <c r="F52" s="279">
        <f t="shared" si="323"/>
        <v>47</v>
      </c>
      <c r="G52" s="279">
        <f t="shared" si="323"/>
        <v>0</v>
      </c>
      <c r="H52" s="279">
        <f t="shared" si="323"/>
        <v>21</v>
      </c>
      <c r="I52" s="279">
        <f t="shared" si="323"/>
        <v>1864</v>
      </c>
      <c r="J52" s="279">
        <f t="shared" si="323"/>
        <v>1587</v>
      </c>
      <c r="K52" s="279">
        <f t="shared" si="323"/>
        <v>38</v>
      </c>
      <c r="L52" s="279">
        <f t="shared" si="323"/>
        <v>16</v>
      </c>
      <c r="M52" s="279">
        <f t="shared" si="323"/>
        <v>603</v>
      </c>
      <c r="N52" s="279">
        <f t="shared" si="323"/>
        <v>466</v>
      </c>
      <c r="O52" s="279">
        <f t="shared" si="323"/>
        <v>11</v>
      </c>
      <c r="P52" s="279">
        <f t="shared" si="323"/>
        <v>2</v>
      </c>
      <c r="Q52" s="279">
        <f t="shared" si="323"/>
        <v>30</v>
      </c>
      <c r="R52" s="279">
        <f t="shared" si="323"/>
        <v>21</v>
      </c>
      <c r="S52" s="279">
        <f t="shared" si="323"/>
        <v>5</v>
      </c>
      <c r="T52" s="279">
        <f t="shared" si="323"/>
        <v>3</v>
      </c>
      <c r="U52" s="279">
        <f t="shared" si="323"/>
        <v>1</v>
      </c>
      <c r="V52" s="279">
        <f t="shared" si="323"/>
        <v>2</v>
      </c>
      <c r="W52" s="279">
        <f t="shared" si="323"/>
        <v>0</v>
      </c>
      <c r="X52" s="279">
        <f t="shared" si="323"/>
        <v>189</v>
      </c>
      <c r="Y52" s="279">
        <f t="shared" si="323"/>
        <v>2</v>
      </c>
      <c r="Z52" s="279">
        <f t="shared" si="323"/>
        <v>31</v>
      </c>
      <c r="AA52" s="279">
        <f t="shared" si="323"/>
        <v>4</v>
      </c>
      <c r="AB52" s="279">
        <f t="shared" si="323"/>
        <v>1</v>
      </c>
      <c r="AC52" s="279">
        <f t="shared" si="323"/>
        <v>100</v>
      </c>
      <c r="AD52" s="279">
        <f t="shared" si="323"/>
        <v>8</v>
      </c>
      <c r="AE52" s="279">
        <f t="shared" si="323"/>
        <v>0</v>
      </c>
      <c r="AF52" s="279">
        <f t="shared" si="323"/>
        <v>2</v>
      </c>
      <c r="AG52" s="279">
        <f t="shared" si="323"/>
        <v>75</v>
      </c>
      <c r="AH52" s="279">
        <f t="shared" si="323"/>
        <v>1</v>
      </c>
      <c r="AI52" s="279">
        <f t="shared" si="323"/>
        <v>5</v>
      </c>
      <c r="AJ52" s="279">
        <f t="shared" si="323"/>
        <v>1</v>
      </c>
      <c r="AK52" s="279">
        <f t="shared" si="323"/>
        <v>21</v>
      </c>
      <c r="AL52" s="279">
        <f t="shared" si="323"/>
        <v>7</v>
      </c>
      <c r="AM52" s="279">
        <f t="shared" si="323"/>
        <v>0</v>
      </c>
      <c r="AN52" s="279">
        <f t="shared" si="323"/>
        <v>6</v>
      </c>
      <c r="AO52" s="279">
        <f t="shared" si="323"/>
        <v>1</v>
      </c>
      <c r="AP52" s="279">
        <f t="shared" si="323"/>
        <v>1</v>
      </c>
      <c r="AQ52" s="279">
        <f t="shared" si="323"/>
        <v>2</v>
      </c>
      <c r="AR52" s="279">
        <f t="shared" si="323"/>
        <v>22</v>
      </c>
      <c r="AS52" s="279">
        <f t="shared" si="323"/>
        <v>375</v>
      </c>
      <c r="AT52" s="279">
        <f t="shared" si="323"/>
        <v>7</v>
      </c>
      <c r="AU52" s="279">
        <f t="shared" si="323"/>
        <v>352</v>
      </c>
      <c r="AV52" s="279">
        <f t="shared" si="323"/>
        <v>314</v>
      </c>
      <c r="AW52" s="279">
        <f t="shared" si="323"/>
        <v>10</v>
      </c>
      <c r="AX52" s="279">
        <f t="shared" si="323"/>
        <v>3</v>
      </c>
      <c r="AY52" s="279">
        <f t="shared" si="323"/>
        <v>49</v>
      </c>
      <c r="AZ52" s="279">
        <f t="shared" si="323"/>
        <v>6</v>
      </c>
      <c r="BA52" s="279">
        <f t="shared" si="323"/>
        <v>1</v>
      </c>
      <c r="BB52" s="279">
        <f t="shared" si="323"/>
        <v>5</v>
      </c>
      <c r="BC52" s="279">
        <f t="shared" si="323"/>
        <v>19</v>
      </c>
      <c r="BD52" s="279">
        <f t="shared" si="323"/>
        <v>1</v>
      </c>
      <c r="BE52" s="279">
        <f t="shared" si="323"/>
        <v>1</v>
      </c>
      <c r="BF52" s="279"/>
      <c r="BG52" s="184"/>
      <c r="BH52" s="280"/>
      <c r="BI52" s="280"/>
      <c r="BJ52" s="280"/>
      <c r="BK52" s="281" t="s">
        <v>102</v>
      </c>
      <c r="BL52" s="282">
        <f>AVERAGE(BL14:BL45)</f>
        <v>9.066832421298486E-2</v>
      </c>
      <c r="BM52" s="184"/>
      <c r="BN52" s="184"/>
      <c r="BO52" s="184"/>
      <c r="BP52" s="184"/>
      <c r="BQ52" s="184"/>
      <c r="BR52" s="184"/>
      <c r="BS52" s="184"/>
      <c r="BT52" s="184"/>
      <c r="BU52" s="184"/>
      <c r="BV52" s="184"/>
      <c r="BW52" s="184"/>
      <c r="BX52" s="184"/>
      <c r="BY52" s="184"/>
      <c r="BZ52" s="184"/>
      <c r="CA52" s="184"/>
      <c r="CB52" s="184"/>
      <c r="CC52" s="184"/>
      <c r="CD52" s="184"/>
      <c r="CE52" s="184"/>
      <c r="CF52" s="184"/>
      <c r="CG52" s="184"/>
      <c r="CH52" s="184"/>
      <c r="CI52" s="184"/>
      <c r="CJ52" s="184"/>
      <c r="CK52" s="184"/>
      <c r="CL52" s="184"/>
      <c r="CM52" s="277"/>
      <c r="CN52" s="277"/>
      <c r="CO52" s="277"/>
      <c r="CP52" s="277"/>
      <c r="CQ52" s="277"/>
      <c r="CR52" s="277"/>
      <c r="CS52" s="277"/>
      <c r="CT52" s="277"/>
      <c r="CU52" s="277"/>
      <c r="CV52" s="184"/>
      <c r="CW52" s="184"/>
      <c r="CX52" s="277"/>
      <c r="CY52" s="277"/>
      <c r="CZ52" s="277"/>
      <c r="DA52" s="277"/>
      <c r="DB52" s="277"/>
      <c r="DC52" s="277"/>
      <c r="DD52" s="277"/>
      <c r="DE52" s="277"/>
      <c r="DF52" s="277"/>
      <c r="DG52" s="283"/>
      <c r="DH52" s="283"/>
      <c r="DI52" s="184"/>
      <c r="DJ52" s="184"/>
      <c r="DK52" s="184"/>
      <c r="DL52" s="184"/>
      <c r="DM52" s="184"/>
      <c r="DN52" s="184"/>
      <c r="DO52" s="184"/>
      <c r="DP52" s="184"/>
      <c r="DQ52" s="184"/>
      <c r="DR52" s="280"/>
      <c r="DS52" s="281"/>
      <c r="DT52" s="39"/>
      <c r="DU52" s="39"/>
      <c r="DV52" s="39"/>
      <c r="DW52" s="39"/>
      <c r="DX52" s="146"/>
      <c r="DY52" s="3"/>
      <c r="DZ52" s="3"/>
      <c r="EB52" s="63"/>
      <c r="EC52" s="63"/>
      <c r="ED52" s="63"/>
      <c r="EE52" s="63"/>
      <c r="EF52" s="63"/>
      <c r="EG52" s="63"/>
      <c r="EH52" s="63"/>
      <c r="EI52" s="63"/>
      <c r="EJ52" s="63"/>
      <c r="EK52" s="63"/>
      <c r="EL52" s="63"/>
      <c r="EM52" s="63"/>
      <c r="EN52" s="63"/>
      <c r="EO52" s="63"/>
      <c r="EP52" s="63"/>
      <c r="EQ52" s="63"/>
      <c r="ER52" s="63"/>
      <c r="ES52" s="63"/>
      <c r="ET52" s="63"/>
      <c r="EU52" s="63"/>
      <c r="EV52" s="63"/>
      <c r="EW52" s="63"/>
      <c r="EX52" s="63"/>
      <c r="EY52" s="63"/>
      <c r="EZ52" s="63"/>
      <c r="FA52" s="63"/>
      <c r="FB52" s="63"/>
      <c r="FC52" s="63"/>
      <c r="FD52" s="63"/>
      <c r="FE52" s="63"/>
      <c r="FF52" s="63"/>
      <c r="FG52" s="63"/>
      <c r="FH52" s="63"/>
      <c r="FI52" s="63"/>
      <c r="FJ52" s="63"/>
      <c r="FK52" s="63"/>
      <c r="FL52" s="63"/>
      <c r="FM52" s="63"/>
      <c r="FN52" s="122"/>
      <c r="FO52" s="122"/>
      <c r="FP52" s="122"/>
      <c r="FQ52" s="122"/>
      <c r="FR52" s="127"/>
      <c r="FS52" s="63"/>
      <c r="FT52" s="63"/>
      <c r="FU52" s="63"/>
      <c r="FV52" s="63"/>
      <c r="FW52" s="63"/>
      <c r="FX52" s="63"/>
      <c r="FY52" s="63"/>
      <c r="FZ52" s="63"/>
      <c r="GA52" s="63"/>
      <c r="GB52" s="63"/>
      <c r="GC52" s="63"/>
    </row>
    <row r="53" spans="1:210" ht="15.6" customHeight="1" x14ac:dyDescent="0.25">
      <c r="B53"/>
      <c r="C53"/>
      <c r="D53" s="147"/>
      <c r="E53" s="148"/>
      <c r="F53" s="148"/>
      <c r="G53" s="148"/>
      <c r="H53" s="148"/>
      <c r="I53" s="149"/>
      <c r="J53" s="148"/>
      <c r="K53" s="148"/>
      <c r="L53" s="148"/>
      <c r="M53" s="148"/>
      <c r="N53" s="148"/>
      <c r="O53" s="149"/>
      <c r="P53" s="149"/>
      <c r="Q53" s="148"/>
      <c r="R53" s="148"/>
      <c r="S53" s="148"/>
      <c r="T53" s="148"/>
      <c r="U53" s="148"/>
      <c r="V53" s="148"/>
      <c r="W53" s="148"/>
      <c r="X53" s="148"/>
      <c r="Y53" s="148"/>
      <c r="Z53" s="148"/>
      <c r="AA53" s="148"/>
      <c r="AB53" s="148"/>
      <c r="AC53" s="148"/>
      <c r="AD53" s="148"/>
      <c r="AE53" s="148"/>
      <c r="BK53" s="144" t="s">
        <v>103</v>
      </c>
      <c r="BL53" s="145">
        <f>AVERAGE(BL18:BL45)</f>
        <v>8.6798693031263141E-2</v>
      </c>
      <c r="CM53"/>
      <c r="CN53"/>
      <c r="CO53"/>
      <c r="CP53"/>
      <c r="CQ53"/>
      <c r="CR53"/>
      <c r="CS53"/>
      <c r="CT53"/>
      <c r="CU53"/>
      <c r="CV53" s="5"/>
      <c r="CW53" s="5"/>
      <c r="CX53"/>
      <c r="CY53"/>
      <c r="CZ53"/>
      <c r="DA53"/>
      <c r="DB53"/>
      <c r="DC53"/>
      <c r="DD53"/>
      <c r="DE53"/>
      <c r="DF53"/>
      <c r="DG53" s="3"/>
      <c r="DH53" s="3"/>
      <c r="DM53" s="4"/>
      <c r="DN53" s="4"/>
      <c r="DO53" s="4"/>
      <c r="DQ53" s="5"/>
      <c r="DR53" s="5"/>
      <c r="DS53" s="144"/>
      <c r="DT53" s="39"/>
      <c r="DU53" s="39"/>
      <c r="DV53" s="39"/>
      <c r="DW53" s="39"/>
      <c r="DX53" s="146"/>
      <c r="DY53" s="3"/>
      <c r="DZ53" s="3"/>
      <c r="EB53" s="63"/>
      <c r="EC53" s="63"/>
      <c r="ED53" s="63"/>
      <c r="EE53" s="63"/>
      <c r="EF53" s="63"/>
      <c r="EG53" s="63"/>
      <c r="EH53" s="63"/>
      <c r="EI53" s="63"/>
      <c r="EJ53" s="63"/>
      <c r="EK53" s="63"/>
      <c r="EL53" s="63"/>
      <c r="EM53" s="63"/>
      <c r="EN53" s="63"/>
      <c r="EO53" s="63"/>
      <c r="EP53" s="63"/>
      <c r="EQ53" s="63"/>
      <c r="ER53" s="63"/>
      <c r="ES53" s="63"/>
      <c r="ET53" s="63"/>
      <c r="EU53" s="63"/>
      <c r="EV53" s="63"/>
      <c r="EW53" s="63"/>
      <c r="EX53" s="63"/>
      <c r="EY53" s="63"/>
      <c r="EZ53" s="63"/>
      <c r="FA53" s="63"/>
      <c r="FB53" s="63"/>
      <c r="FC53" s="63"/>
      <c r="FD53" s="63"/>
      <c r="FE53" s="63"/>
      <c r="FF53" s="63"/>
      <c r="FG53" s="63"/>
      <c r="FH53" s="63"/>
      <c r="FI53" s="63"/>
      <c r="FJ53" s="63"/>
      <c r="FK53" s="63"/>
      <c r="FL53" s="63"/>
      <c r="FM53" s="63"/>
      <c r="FN53" s="122"/>
      <c r="FO53" s="122"/>
      <c r="FP53" s="122"/>
      <c r="FQ53" s="122"/>
      <c r="FR53" s="127"/>
      <c r="FS53" s="63"/>
      <c r="FT53" s="63"/>
      <c r="FU53" s="63"/>
      <c r="FV53" s="63"/>
      <c r="FW53" s="63"/>
      <c r="FX53" s="63"/>
      <c r="FY53" s="63"/>
      <c r="FZ53" s="63"/>
      <c r="GA53" s="63"/>
      <c r="GB53" s="63"/>
      <c r="GC53" s="63"/>
    </row>
    <row r="54" spans="1:210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 s="5"/>
      <c r="BG54" s="133"/>
      <c r="BH54"/>
      <c r="BI54"/>
      <c r="BJ54"/>
      <c r="BK54" s="144" t="s">
        <v>121</v>
      </c>
      <c r="BL54" s="150">
        <f>AVERAGE(BL42:BL51)</f>
        <v>8.7036766007310057E-2</v>
      </c>
      <c r="BM54" s="287" t="s">
        <v>122</v>
      </c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22"/>
      <c r="DS54" s="144"/>
      <c r="DT54" s="151"/>
      <c r="DU54" s="151"/>
      <c r="DV54" s="151"/>
      <c r="DW54" s="151"/>
      <c r="DX54" s="146"/>
      <c r="DY54" s="3"/>
      <c r="DZ54" s="3"/>
      <c r="EF54" s="3"/>
      <c r="EG54" s="3"/>
      <c r="EH54" s="3"/>
    </row>
    <row r="55" spans="1:210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 s="5"/>
      <c r="BG55" s="133"/>
      <c r="BH55"/>
      <c r="BI55"/>
      <c r="BJ55"/>
      <c r="BK55" s="144" t="s">
        <v>104</v>
      </c>
      <c r="BL55" s="141">
        <f>AVERAGE(BL6:BL45)</f>
        <v>9.3337287970289326E-2</v>
      </c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5"/>
      <c r="DQ55" s="4"/>
      <c r="DR55" s="4"/>
      <c r="DS55" s="4"/>
      <c r="DT55" s="4"/>
      <c r="DU55" s="22"/>
      <c r="DV55" s="3"/>
      <c r="DW55" s="3"/>
      <c r="DY55" s="8"/>
      <c r="DZ55" s="8"/>
      <c r="EF55" s="3"/>
      <c r="EG55" s="3"/>
      <c r="EH55" s="3"/>
    </row>
    <row r="56" spans="1:210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 s="5"/>
      <c r="BG56" s="133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5"/>
      <c r="DQ56" s="4"/>
      <c r="DR56" s="4"/>
      <c r="DS56" s="4"/>
      <c r="DT56" s="4"/>
      <c r="DU56" s="22"/>
      <c r="DV56" s="3"/>
      <c r="DW56" s="3"/>
      <c r="DY56" s="8"/>
      <c r="DZ56" s="8"/>
      <c r="EF56" s="3"/>
      <c r="EG56" s="3"/>
      <c r="EH56" s="3"/>
    </row>
    <row r="57" spans="1:210" x14ac:dyDescent="0.25">
      <c r="E57" s="27"/>
      <c r="BC57" s="152"/>
      <c r="BD57" s="152"/>
      <c r="BE57" s="152"/>
      <c r="BF57" s="5"/>
      <c r="BG57" s="5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DP57" s="5"/>
      <c r="DS57" s="2"/>
      <c r="DV57" s="3"/>
      <c r="DW57" s="3"/>
      <c r="DY57" s="8"/>
      <c r="DZ57" s="8"/>
      <c r="EF57" s="3"/>
      <c r="EG57" s="3"/>
      <c r="EH57" s="3"/>
    </row>
    <row r="58" spans="1:210" ht="35.25" customHeight="1" x14ac:dyDescent="0.3">
      <c r="D58" s="13" t="s">
        <v>105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53" t="s">
        <v>4</v>
      </c>
      <c r="AS58" s="153" t="s">
        <v>4</v>
      </c>
      <c r="AT58" s="153" t="s">
        <v>4</v>
      </c>
      <c r="AU58" s="153" t="s">
        <v>4</v>
      </c>
      <c r="AV58" s="153" t="s">
        <v>4</v>
      </c>
      <c r="AW58" s="153" t="s">
        <v>4</v>
      </c>
      <c r="AX58" s="153" t="s">
        <v>4</v>
      </c>
      <c r="AY58" s="153" t="s">
        <v>4</v>
      </c>
      <c r="AZ58" s="153" t="s">
        <v>4</v>
      </c>
      <c r="BA58" s="153"/>
      <c r="BB58" s="153" t="s">
        <v>4</v>
      </c>
      <c r="BC58" s="153" t="s">
        <v>4</v>
      </c>
      <c r="BD58" s="153" t="s">
        <v>4</v>
      </c>
      <c r="BE58" s="153" t="s">
        <v>4</v>
      </c>
      <c r="BF58" s="154" t="s">
        <v>5</v>
      </c>
      <c r="BG58" s="155"/>
      <c r="BH58" s="155"/>
      <c r="BI58" s="155"/>
      <c r="BJ58" s="155"/>
      <c r="BL58" s="156"/>
      <c r="BM58" s="16"/>
      <c r="BN58" s="157" t="s">
        <v>106</v>
      </c>
      <c r="BO58" s="14"/>
      <c r="BP58" s="14"/>
      <c r="BQ58" s="14"/>
      <c r="BR58" s="158"/>
      <c r="BS58" s="158"/>
      <c r="BT58" s="158"/>
      <c r="BU58" s="158"/>
      <c r="BV58" s="158"/>
      <c r="BW58" s="158"/>
      <c r="BX58" s="158"/>
      <c r="BY58" s="158"/>
      <c r="BZ58" s="158"/>
      <c r="CA58" s="158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7"/>
      <c r="DB58" s="27"/>
      <c r="DD58" s="5"/>
      <c r="DF58" s="3"/>
      <c r="DG58" s="3"/>
      <c r="DH58" s="3"/>
      <c r="DI58"/>
      <c r="DJ58"/>
      <c r="DK58"/>
      <c r="DL58"/>
      <c r="DM58" s="159"/>
      <c r="DN58" s="159" t="s">
        <v>107</v>
      </c>
      <c r="DO58" s="159"/>
      <c r="DP58" s="159"/>
      <c r="DS58" s="2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</row>
    <row r="59" spans="1:210" ht="35.25" customHeight="1" x14ac:dyDescent="0.25">
      <c r="C59" s="160" t="s">
        <v>108</v>
      </c>
      <c r="D59" s="161">
        <v>2</v>
      </c>
      <c r="E59" s="162">
        <v>3</v>
      </c>
      <c r="F59" s="163">
        <v>4</v>
      </c>
      <c r="G59" s="164">
        <v>5</v>
      </c>
      <c r="H59" s="162">
        <v>3</v>
      </c>
      <c r="I59" s="163">
        <v>4</v>
      </c>
      <c r="J59" s="165">
        <v>5</v>
      </c>
      <c r="K59" s="166">
        <v>6</v>
      </c>
      <c r="L59" s="163">
        <v>4</v>
      </c>
      <c r="M59" s="165">
        <v>5</v>
      </c>
      <c r="N59" s="166">
        <v>6</v>
      </c>
      <c r="O59" s="167">
        <v>7</v>
      </c>
      <c r="P59" s="165">
        <v>5</v>
      </c>
      <c r="Q59" s="166">
        <v>6</v>
      </c>
      <c r="R59" s="167">
        <v>7</v>
      </c>
      <c r="S59" s="163">
        <v>4</v>
      </c>
      <c r="T59" s="165">
        <v>5</v>
      </c>
      <c r="U59" s="168">
        <v>4</v>
      </c>
      <c r="V59" s="165">
        <v>5</v>
      </c>
      <c r="W59" s="169">
        <v>6</v>
      </c>
      <c r="X59" s="165">
        <v>5</v>
      </c>
      <c r="Y59" s="170">
        <v>6</v>
      </c>
      <c r="Z59" s="166">
        <v>6</v>
      </c>
      <c r="AA59" s="167">
        <v>7</v>
      </c>
      <c r="AB59" s="167">
        <v>8</v>
      </c>
      <c r="AC59" s="166">
        <v>6</v>
      </c>
      <c r="AD59" s="167">
        <v>7</v>
      </c>
      <c r="AE59" s="171">
        <v>8</v>
      </c>
      <c r="AF59" s="172">
        <v>5</v>
      </c>
      <c r="AG59" s="166">
        <v>6</v>
      </c>
      <c r="AH59" s="167">
        <v>7</v>
      </c>
      <c r="AI59" s="167">
        <v>7</v>
      </c>
      <c r="AJ59" s="171">
        <v>8</v>
      </c>
      <c r="AK59" s="167">
        <v>7</v>
      </c>
      <c r="AL59" s="173">
        <v>8</v>
      </c>
      <c r="AM59" s="174">
        <v>9</v>
      </c>
      <c r="AN59" s="167">
        <v>7</v>
      </c>
      <c r="AO59" s="171">
        <v>8</v>
      </c>
      <c r="AP59" s="175">
        <v>8</v>
      </c>
      <c r="AQ59" s="176">
        <v>6</v>
      </c>
      <c r="AR59" s="153"/>
      <c r="AS59" s="153"/>
      <c r="AT59" s="153"/>
      <c r="AU59" s="153"/>
      <c r="AV59" s="153"/>
      <c r="AW59" s="153"/>
      <c r="AX59" s="153"/>
      <c r="AY59" s="153"/>
      <c r="AZ59" s="153"/>
      <c r="BA59" s="153"/>
      <c r="BB59" s="153"/>
      <c r="BC59" s="153"/>
      <c r="BD59" s="153"/>
      <c r="BE59" s="153"/>
      <c r="BF59" s="154"/>
      <c r="BG59" s="155"/>
      <c r="BH59" s="155"/>
      <c r="BI59" s="155"/>
      <c r="BJ59" s="155"/>
      <c r="BL59" s="156"/>
      <c r="BM59" s="160" t="s">
        <v>108</v>
      </c>
      <c r="BN59" s="161">
        <v>2</v>
      </c>
      <c r="BO59" s="162">
        <v>3</v>
      </c>
      <c r="BP59" s="163">
        <v>4</v>
      </c>
      <c r="BQ59" s="164">
        <v>5</v>
      </c>
      <c r="BR59" s="162">
        <v>3</v>
      </c>
      <c r="BS59" s="163">
        <v>4</v>
      </c>
      <c r="BT59" s="165">
        <v>5</v>
      </c>
      <c r="BU59" s="166">
        <v>6</v>
      </c>
      <c r="BV59" s="163">
        <v>4</v>
      </c>
      <c r="BW59" s="165">
        <v>5</v>
      </c>
      <c r="BX59" s="166">
        <v>6</v>
      </c>
      <c r="BY59" s="167">
        <v>7</v>
      </c>
      <c r="BZ59" s="165">
        <v>5</v>
      </c>
      <c r="CA59" s="166">
        <v>6</v>
      </c>
      <c r="CB59" s="167">
        <v>7</v>
      </c>
      <c r="CC59" s="163">
        <v>4</v>
      </c>
      <c r="CD59" s="165">
        <v>5</v>
      </c>
      <c r="CE59" s="168">
        <v>4</v>
      </c>
      <c r="CF59" s="165">
        <v>5</v>
      </c>
      <c r="CG59" s="169">
        <v>6</v>
      </c>
      <c r="CH59" s="165">
        <v>5</v>
      </c>
      <c r="CI59" s="170">
        <v>6</v>
      </c>
      <c r="CJ59" s="166">
        <v>6</v>
      </c>
      <c r="CK59" s="167">
        <v>7</v>
      </c>
      <c r="CL59" s="167">
        <v>8</v>
      </c>
      <c r="CM59" s="166">
        <v>6</v>
      </c>
      <c r="CN59" s="167">
        <v>7</v>
      </c>
      <c r="CO59" s="171">
        <v>8</v>
      </c>
      <c r="CP59" s="172">
        <v>5</v>
      </c>
      <c r="CQ59" s="166">
        <v>6</v>
      </c>
      <c r="CR59" s="167">
        <v>7</v>
      </c>
      <c r="CS59" s="167">
        <v>7</v>
      </c>
      <c r="CT59" s="171">
        <v>8</v>
      </c>
      <c r="CU59" s="167">
        <v>7</v>
      </c>
      <c r="CV59" s="173">
        <v>8</v>
      </c>
      <c r="CW59" s="174">
        <v>9</v>
      </c>
      <c r="CX59" s="167">
        <v>7</v>
      </c>
      <c r="CY59" s="171">
        <v>8</v>
      </c>
      <c r="CZ59" s="175">
        <v>8</v>
      </c>
      <c r="DA59" s="176">
        <v>6</v>
      </c>
      <c r="DB59" s="27"/>
      <c r="DD59" s="5"/>
      <c r="DF59" s="3"/>
      <c r="DG59" s="3"/>
      <c r="DH59" s="3"/>
      <c r="DI59"/>
      <c r="DJ59"/>
      <c r="DK59"/>
      <c r="DL59"/>
      <c r="DM59" s="159"/>
      <c r="DN59" s="159"/>
      <c r="DO59" s="159"/>
      <c r="DP59" s="159"/>
      <c r="DS59" s="2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</row>
    <row r="60" spans="1:210" ht="30.75" customHeight="1" x14ac:dyDescent="0.25">
      <c r="A60" s="177" t="s">
        <v>8</v>
      </c>
      <c r="B60" s="23" t="s">
        <v>9</v>
      </c>
      <c r="C60" s="24" t="s">
        <v>10</v>
      </c>
      <c r="D60" s="33">
        <v>1</v>
      </c>
      <c r="E60" s="14">
        <v>1.1000000000000001</v>
      </c>
      <c r="F60" s="14">
        <v>1.2</v>
      </c>
      <c r="G60" s="14">
        <v>1.3</v>
      </c>
      <c r="H60" s="25">
        <v>2</v>
      </c>
      <c r="I60" s="14">
        <v>2.1</v>
      </c>
      <c r="J60" s="14">
        <v>2.2000000000000002</v>
      </c>
      <c r="K60" s="14">
        <v>2.2999999999999998</v>
      </c>
      <c r="L60" s="25">
        <v>3</v>
      </c>
      <c r="M60" s="14">
        <v>3.1</v>
      </c>
      <c r="N60" s="14">
        <v>3.2</v>
      </c>
      <c r="O60" s="14">
        <v>3.3</v>
      </c>
      <c r="P60" s="25">
        <v>4</v>
      </c>
      <c r="Q60" s="14">
        <v>4.0999999999999996</v>
      </c>
      <c r="R60" s="14">
        <v>4.2</v>
      </c>
      <c r="S60" s="14" t="s">
        <v>11</v>
      </c>
      <c r="T60" s="14" t="s">
        <v>12</v>
      </c>
      <c r="U60" s="14" t="s">
        <v>13</v>
      </c>
      <c r="V60" s="14" t="s">
        <v>14</v>
      </c>
      <c r="W60" s="14" t="s">
        <v>15</v>
      </c>
      <c r="X60" s="14" t="s">
        <v>16</v>
      </c>
      <c r="Y60" s="14" t="s">
        <v>17</v>
      </c>
      <c r="Z60" s="14" t="s">
        <v>18</v>
      </c>
      <c r="AA60" s="14" t="s">
        <v>19</v>
      </c>
      <c r="AB60" s="14" t="s">
        <v>20</v>
      </c>
      <c r="AC60" s="14" t="s">
        <v>21</v>
      </c>
      <c r="AD60" s="14" t="s">
        <v>22</v>
      </c>
      <c r="AE60" s="14" t="s">
        <v>15</v>
      </c>
      <c r="AF60" s="14" t="s">
        <v>24</v>
      </c>
      <c r="AG60" s="14" t="s">
        <v>25</v>
      </c>
      <c r="AH60" s="14" t="s">
        <v>26</v>
      </c>
      <c r="AI60" s="14" t="s">
        <v>27</v>
      </c>
      <c r="AJ60" s="14" t="s">
        <v>28</v>
      </c>
      <c r="AK60" s="14" t="s">
        <v>29</v>
      </c>
      <c r="AL60" s="14" t="s">
        <v>30</v>
      </c>
      <c r="AM60" s="14" t="s">
        <v>31</v>
      </c>
      <c r="AN60" s="14" t="s">
        <v>32</v>
      </c>
      <c r="AO60" s="14" t="s">
        <v>33</v>
      </c>
      <c r="AP60" s="14" t="s">
        <v>34</v>
      </c>
      <c r="AQ60" s="14">
        <v>5</v>
      </c>
      <c r="AR60" s="26" t="s">
        <v>36</v>
      </c>
      <c r="AS60" s="168" t="s">
        <v>37</v>
      </c>
      <c r="AT60" s="168" t="s">
        <v>38</v>
      </c>
      <c r="AU60" s="168" t="s">
        <v>39</v>
      </c>
      <c r="AV60" s="168" t="s">
        <v>40</v>
      </c>
      <c r="AW60" s="168" t="s">
        <v>41</v>
      </c>
      <c r="AX60" s="168" t="s">
        <v>42</v>
      </c>
      <c r="AY60" s="168" t="s">
        <v>43</v>
      </c>
      <c r="AZ60" s="168" t="s">
        <v>44</v>
      </c>
      <c r="BA60" s="168"/>
      <c r="BB60" s="168" t="s">
        <v>45</v>
      </c>
      <c r="BC60" s="168" t="s">
        <v>46</v>
      </c>
      <c r="BD60" s="168" t="s">
        <v>47</v>
      </c>
      <c r="BE60" s="168" t="str">
        <f>BE5</f>
        <v>R.2SSS</v>
      </c>
      <c r="BF60" s="178" t="s">
        <v>49</v>
      </c>
      <c r="BG60" s="28" t="s">
        <v>50</v>
      </c>
      <c r="BH60" s="29" t="s">
        <v>51</v>
      </c>
      <c r="BI60" s="29" t="s">
        <v>52</v>
      </c>
      <c r="BJ60" s="179" t="s">
        <v>53</v>
      </c>
      <c r="BK60" s="180" t="s">
        <v>109</v>
      </c>
      <c r="BL60" s="181"/>
      <c r="BM60" s="182" t="s">
        <v>9</v>
      </c>
      <c r="BN60" s="183">
        <v>1</v>
      </c>
      <c r="BO60" s="2">
        <v>1.1000000000000001</v>
      </c>
      <c r="BP60" s="2">
        <v>1.2</v>
      </c>
      <c r="BQ60" s="2">
        <v>1.3</v>
      </c>
      <c r="BR60" s="7">
        <v>2</v>
      </c>
      <c r="BS60" s="2">
        <v>2.1</v>
      </c>
      <c r="BT60" s="2">
        <v>2.2000000000000002</v>
      </c>
      <c r="BU60" s="2">
        <v>2.2999999999999998</v>
      </c>
      <c r="BV60" s="7">
        <v>3</v>
      </c>
      <c r="BW60" s="2">
        <v>3.1</v>
      </c>
      <c r="BX60" s="2">
        <v>3.2</v>
      </c>
      <c r="BY60" s="2">
        <v>3.3</v>
      </c>
      <c r="BZ60" s="7">
        <v>4</v>
      </c>
      <c r="CA60" s="2">
        <v>4.0999999999999996</v>
      </c>
      <c r="CB60" s="184">
        <v>4.2</v>
      </c>
      <c r="CC60" s="184" t="s">
        <v>11</v>
      </c>
      <c r="CD60" s="184" t="s">
        <v>12</v>
      </c>
      <c r="CE60" s="184" t="s">
        <v>13</v>
      </c>
      <c r="CF60" s="184" t="s">
        <v>14</v>
      </c>
      <c r="CG60" s="184" t="s">
        <v>15</v>
      </c>
      <c r="CH60" s="184" t="s">
        <v>16</v>
      </c>
      <c r="CI60" s="184" t="s">
        <v>17</v>
      </c>
      <c r="CJ60" s="184" t="s">
        <v>18</v>
      </c>
      <c r="CK60" s="184" t="s">
        <v>19</v>
      </c>
      <c r="CL60" s="184" t="s">
        <v>20</v>
      </c>
      <c r="CM60" s="184" t="s">
        <v>21</v>
      </c>
      <c r="CN60" s="184" t="s">
        <v>22</v>
      </c>
      <c r="CO60" s="184" t="s">
        <v>23</v>
      </c>
      <c r="CP60" s="184" t="s">
        <v>24</v>
      </c>
      <c r="CQ60" s="184" t="s">
        <v>25</v>
      </c>
      <c r="CR60" s="184" t="s">
        <v>26</v>
      </c>
      <c r="CS60" s="184" t="s">
        <v>27</v>
      </c>
      <c r="CT60" s="184" t="s">
        <v>28</v>
      </c>
      <c r="CU60" s="184" t="s">
        <v>29</v>
      </c>
      <c r="CV60" s="184" t="s">
        <v>30</v>
      </c>
      <c r="CW60" s="184" t="s">
        <v>31</v>
      </c>
      <c r="CX60" s="184" t="s">
        <v>32</v>
      </c>
      <c r="CY60" s="184" t="s">
        <v>33</v>
      </c>
      <c r="CZ60" s="27" t="s">
        <v>34</v>
      </c>
      <c r="DA60" s="27">
        <v>5</v>
      </c>
      <c r="DB60" s="36" t="s">
        <v>50</v>
      </c>
      <c r="DC60" s="37" t="s">
        <v>51</v>
      </c>
      <c r="DD60" s="37" t="s">
        <v>52</v>
      </c>
      <c r="DE60" s="38" t="s">
        <v>53</v>
      </c>
      <c r="DF60" s="39" t="s">
        <v>109</v>
      </c>
      <c r="DG60" s="2" t="s">
        <v>110</v>
      </c>
      <c r="DH60" s="78" t="s">
        <v>111</v>
      </c>
      <c r="DI60" s="78" t="s">
        <v>112</v>
      </c>
      <c r="DJ60" s="78" t="s">
        <v>113</v>
      </c>
      <c r="DK60" s="78"/>
      <c r="DL60" s="185" t="s">
        <v>114</v>
      </c>
      <c r="DM60" s="159">
        <v>4</v>
      </c>
      <c r="DN60" s="159">
        <v>3</v>
      </c>
      <c r="DO60" s="159">
        <v>2</v>
      </c>
      <c r="DP60" s="159">
        <v>1</v>
      </c>
      <c r="DS60" s="2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</row>
    <row r="61" spans="1:210" ht="12.9" customHeight="1" x14ac:dyDescent="0.25">
      <c r="A61" s="45" t="str">
        <f t="shared" ref="A61:G70" si="324">A6</f>
        <v>1977-1978</v>
      </c>
      <c r="B61" s="45">
        <f t="shared" si="324"/>
        <v>1978</v>
      </c>
      <c r="C61" s="62">
        <f t="shared" si="324"/>
        <v>6930.74</v>
      </c>
      <c r="D61" s="58">
        <f t="shared" si="324"/>
        <v>0</v>
      </c>
      <c r="E61" s="58">
        <f t="shared" si="324"/>
        <v>0</v>
      </c>
      <c r="F61" s="58">
        <f t="shared" si="324"/>
        <v>0</v>
      </c>
      <c r="G61" s="58">
        <f t="shared" si="324"/>
        <v>0</v>
      </c>
      <c r="H61" s="58">
        <f t="shared" ref="H61:S61" si="325">H6</f>
        <v>0</v>
      </c>
      <c r="I61" s="58">
        <f t="shared" si="325"/>
        <v>0</v>
      </c>
      <c r="J61" s="58">
        <f t="shared" si="325"/>
        <v>0</v>
      </c>
      <c r="K61" s="58">
        <f t="shared" si="325"/>
        <v>0</v>
      </c>
      <c r="L61" s="58">
        <f t="shared" si="325"/>
        <v>0</v>
      </c>
      <c r="M61" s="58">
        <f t="shared" si="325"/>
        <v>0</v>
      </c>
      <c r="N61" s="58">
        <f t="shared" si="325"/>
        <v>0</v>
      </c>
      <c r="O61" s="58">
        <f t="shared" si="325"/>
        <v>0</v>
      </c>
      <c r="P61" s="58">
        <f t="shared" si="325"/>
        <v>0</v>
      </c>
      <c r="Q61" s="58">
        <f t="shared" si="325"/>
        <v>0</v>
      </c>
      <c r="R61" s="58">
        <f t="shared" si="325"/>
        <v>0</v>
      </c>
      <c r="S61" s="58">
        <f t="shared" si="325"/>
        <v>0</v>
      </c>
      <c r="T61" s="58">
        <f t="shared" ref="T61:Y75" si="326">T6</f>
        <v>0</v>
      </c>
      <c r="U61" s="58">
        <f t="shared" si="326"/>
        <v>0</v>
      </c>
      <c r="V61" s="58">
        <f t="shared" si="326"/>
        <v>0</v>
      </c>
      <c r="W61" s="58">
        <f t="shared" si="326"/>
        <v>0</v>
      </c>
      <c r="X61" s="58">
        <f t="shared" si="326"/>
        <v>0</v>
      </c>
      <c r="Y61" s="58">
        <f t="shared" si="326"/>
        <v>0</v>
      </c>
      <c r="Z61" s="58">
        <f t="shared" ref="Z61:AQ61" si="327">Z6</f>
        <v>0</v>
      </c>
      <c r="AA61" s="58">
        <f t="shared" si="327"/>
        <v>0</v>
      </c>
      <c r="AB61" s="58">
        <f t="shared" si="327"/>
        <v>0</v>
      </c>
      <c r="AC61" s="58">
        <f t="shared" si="327"/>
        <v>0</v>
      </c>
      <c r="AD61" s="58">
        <f t="shared" si="327"/>
        <v>0</v>
      </c>
      <c r="AE61" s="58">
        <f t="shared" si="327"/>
        <v>0</v>
      </c>
      <c r="AF61" s="58">
        <f t="shared" si="327"/>
        <v>0</v>
      </c>
      <c r="AG61" s="58">
        <f t="shared" si="327"/>
        <v>0</v>
      </c>
      <c r="AH61" s="58">
        <f t="shared" si="327"/>
        <v>0</v>
      </c>
      <c r="AI61" s="58">
        <f t="shared" si="327"/>
        <v>0</v>
      </c>
      <c r="AJ61" s="58">
        <f t="shared" si="327"/>
        <v>0</v>
      </c>
      <c r="AK61" s="58">
        <f t="shared" si="327"/>
        <v>0</v>
      </c>
      <c r="AL61" s="58">
        <f t="shared" si="327"/>
        <v>0</v>
      </c>
      <c r="AM61" s="58">
        <f t="shared" si="327"/>
        <v>0</v>
      </c>
      <c r="AN61" s="58">
        <f t="shared" si="327"/>
        <v>0</v>
      </c>
      <c r="AO61" s="58">
        <f t="shared" si="327"/>
        <v>0</v>
      </c>
      <c r="AP61" s="58">
        <f t="shared" si="327"/>
        <v>0</v>
      </c>
      <c r="AQ61" s="58">
        <f t="shared" si="327"/>
        <v>0</v>
      </c>
      <c r="AR61" s="186"/>
      <c r="AS61" s="186"/>
      <c r="AT61" s="186"/>
      <c r="AU61" s="186"/>
      <c r="AV61" s="186"/>
      <c r="AW61" s="186"/>
      <c r="AX61" s="186"/>
      <c r="AY61" s="186"/>
      <c r="AZ61" s="186"/>
      <c r="BA61" s="186"/>
      <c r="BB61" s="186"/>
      <c r="BC61" s="186"/>
      <c r="BD61" s="186"/>
      <c r="BE61" s="187"/>
      <c r="BF61" s="188">
        <f t="shared" ref="BF61:BF94" si="328">SUM(D61:AQ61)</f>
        <v>0</v>
      </c>
      <c r="BG61" s="69">
        <f t="shared" ref="BG61:BG102" si="329">SUM(E61,I61,M61,Q61)</f>
        <v>0</v>
      </c>
      <c r="BH61" s="69">
        <f t="shared" ref="BH61:BH102" si="330">SUM(F61,J61,N61,R61)</f>
        <v>0</v>
      </c>
      <c r="BI61" s="69">
        <f t="shared" ref="BI61:BI94" si="331">SUM(D61,G61,H61,K61,L61,O61,P61,AQ61)</f>
        <v>0</v>
      </c>
      <c r="BJ61" s="69">
        <f t="shared" ref="BJ61:BJ68" si="332">SUM(S61:AP61)</f>
        <v>0</v>
      </c>
      <c r="BK61" s="189">
        <f t="shared" ref="BK61:BK68" si="333">SUM(BG61:BJ61)</f>
        <v>0</v>
      </c>
      <c r="BL61" s="190"/>
      <c r="BM61" s="191">
        <v>1978</v>
      </c>
      <c r="BN61" s="192">
        <f t="shared" ref="BN61:DA61" si="334">BN6</f>
        <v>0</v>
      </c>
      <c r="BO61" s="193">
        <f t="shared" si="334"/>
        <v>0</v>
      </c>
      <c r="BP61" s="193">
        <f t="shared" si="334"/>
        <v>0</v>
      </c>
      <c r="BQ61" s="193">
        <f t="shared" si="334"/>
        <v>0</v>
      </c>
      <c r="BR61" s="193">
        <f t="shared" si="334"/>
        <v>56</v>
      </c>
      <c r="BS61" s="193">
        <f t="shared" si="334"/>
        <v>4051</v>
      </c>
      <c r="BT61" s="193">
        <f t="shared" si="334"/>
        <v>2070</v>
      </c>
      <c r="BU61" s="193">
        <f t="shared" si="334"/>
        <v>5</v>
      </c>
      <c r="BV61" s="193">
        <f t="shared" si="334"/>
        <v>0</v>
      </c>
      <c r="BW61" s="193">
        <f t="shared" si="334"/>
        <v>121</v>
      </c>
      <c r="BX61" s="193">
        <f t="shared" si="334"/>
        <v>15</v>
      </c>
      <c r="BY61" s="193">
        <f t="shared" si="334"/>
        <v>0</v>
      </c>
      <c r="BZ61" s="193">
        <f t="shared" si="334"/>
        <v>0</v>
      </c>
      <c r="CA61" s="193">
        <f t="shared" si="334"/>
        <v>0</v>
      </c>
      <c r="CB61" s="193">
        <f t="shared" si="334"/>
        <v>0</v>
      </c>
      <c r="CC61" s="193">
        <f t="shared" si="334"/>
        <v>0</v>
      </c>
      <c r="CD61" s="193">
        <f t="shared" si="334"/>
        <v>0</v>
      </c>
      <c r="CE61" s="193">
        <f t="shared" si="334"/>
        <v>326</v>
      </c>
      <c r="CF61" s="193">
        <f t="shared" si="334"/>
        <v>0</v>
      </c>
      <c r="CG61" s="193">
        <f t="shared" si="334"/>
        <v>0</v>
      </c>
      <c r="CH61" s="193">
        <f t="shared" si="334"/>
        <v>45</v>
      </c>
      <c r="CI61" s="193">
        <f t="shared" si="334"/>
        <v>0</v>
      </c>
      <c r="CJ61" s="193">
        <f t="shared" si="334"/>
        <v>226</v>
      </c>
      <c r="CK61" s="193">
        <f t="shared" si="334"/>
        <v>0</v>
      </c>
      <c r="CL61" s="193">
        <f t="shared" si="334"/>
        <v>0</v>
      </c>
      <c r="CM61" s="193">
        <f t="shared" si="334"/>
        <v>0</v>
      </c>
      <c r="CN61" s="193">
        <f t="shared" si="334"/>
        <v>0</v>
      </c>
      <c r="CO61" s="193">
        <f t="shared" si="334"/>
        <v>0</v>
      </c>
      <c r="CP61" s="193">
        <f t="shared" si="334"/>
        <v>0</v>
      </c>
      <c r="CQ61" s="193">
        <f t="shared" si="334"/>
        <v>0</v>
      </c>
      <c r="CR61" s="193">
        <f t="shared" si="334"/>
        <v>0</v>
      </c>
      <c r="CS61" s="193">
        <f t="shared" si="334"/>
        <v>0</v>
      </c>
      <c r="CT61" s="193">
        <f t="shared" si="334"/>
        <v>0</v>
      </c>
      <c r="CU61" s="193">
        <f t="shared" si="334"/>
        <v>0</v>
      </c>
      <c r="CV61" s="193">
        <f t="shared" si="334"/>
        <v>0</v>
      </c>
      <c r="CW61" s="193">
        <f t="shared" si="334"/>
        <v>0</v>
      </c>
      <c r="CX61" s="193">
        <f t="shared" si="334"/>
        <v>0</v>
      </c>
      <c r="CY61" s="193">
        <f t="shared" si="334"/>
        <v>0</v>
      </c>
      <c r="CZ61" s="113">
        <f t="shared" si="334"/>
        <v>0</v>
      </c>
      <c r="DA61" s="113">
        <f t="shared" si="334"/>
        <v>0</v>
      </c>
      <c r="DB61" s="124">
        <f t="shared" ref="DB61:DC68" si="335">SUM(BO61,BS61,BW61,CA61)</f>
        <v>4172</v>
      </c>
      <c r="DC61" s="56">
        <f t="shared" si="335"/>
        <v>2085</v>
      </c>
      <c r="DD61" s="47">
        <f t="shared" ref="DD61:DD94" si="336">SUM(BN61,BQ61,BR61,BU61,BV61,BY61,BZ61, DA61)</f>
        <v>61</v>
      </c>
      <c r="DE61" s="194">
        <f t="shared" ref="DE61:DE68" si="337">SUM(CC61:CZ61)</f>
        <v>597</v>
      </c>
      <c r="DF61" s="195">
        <f t="shared" ref="DF61:DF78" si="338">SUM(DB61:DE61)</f>
        <v>6915</v>
      </c>
      <c r="DG61" s="112">
        <f t="shared" ref="DG61:DG68" si="339">SUM(BN61:CZ61)</f>
        <v>6915</v>
      </c>
      <c r="DH61" s="196">
        <f t="shared" ref="DH61:DH68" si="340">DB61/DF61</f>
        <v>0.60332610267534348</v>
      </c>
      <c r="DI61" s="196">
        <f t="shared" ref="DI61:DI68" si="341">DC61/DF61</f>
        <v>0.30151843817787416</v>
      </c>
      <c r="DJ61" s="196">
        <f t="shared" ref="DJ61:DJ68" si="342">DD61/DF61</f>
        <v>8.8214027476500364E-3</v>
      </c>
      <c r="DK61" s="196"/>
      <c r="DL61" s="196">
        <f t="shared" ref="DL61:DL68" si="343">DE61/DF61</f>
        <v>8.6334056399132317E-2</v>
      </c>
      <c r="DS61" s="2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</row>
    <row r="62" spans="1:210" ht="12.9" customHeight="1" x14ac:dyDescent="0.25">
      <c r="A62" s="45" t="str">
        <f t="shared" si="324"/>
        <v>1978-1979</v>
      </c>
      <c r="B62" s="45">
        <f t="shared" si="324"/>
        <v>1979</v>
      </c>
      <c r="C62" s="68">
        <f t="shared" si="324"/>
        <v>4141.0200000000004</v>
      </c>
      <c r="D62" s="58">
        <f t="shared" si="324"/>
        <v>0</v>
      </c>
      <c r="E62" s="58">
        <f t="shared" si="324"/>
        <v>0</v>
      </c>
      <c r="F62" s="58">
        <f t="shared" si="324"/>
        <v>0</v>
      </c>
      <c r="G62" s="58">
        <f t="shared" si="324"/>
        <v>0</v>
      </c>
      <c r="H62" s="58">
        <f t="shared" ref="H62:S62" si="344">H7</f>
        <v>0</v>
      </c>
      <c r="I62" s="58">
        <f t="shared" si="344"/>
        <v>0</v>
      </c>
      <c r="J62" s="58">
        <f t="shared" si="344"/>
        <v>0</v>
      </c>
      <c r="K62" s="58">
        <f t="shared" si="344"/>
        <v>0</v>
      </c>
      <c r="L62" s="58">
        <f t="shared" si="344"/>
        <v>0</v>
      </c>
      <c r="M62" s="58">
        <f t="shared" si="344"/>
        <v>0</v>
      </c>
      <c r="N62" s="58">
        <f t="shared" si="344"/>
        <v>0</v>
      </c>
      <c r="O62" s="58">
        <f t="shared" si="344"/>
        <v>0</v>
      </c>
      <c r="P62" s="58">
        <f t="shared" si="344"/>
        <v>0</v>
      </c>
      <c r="Q62" s="58">
        <f t="shared" si="344"/>
        <v>0</v>
      </c>
      <c r="R62" s="58">
        <f t="shared" si="344"/>
        <v>0</v>
      </c>
      <c r="S62" s="58">
        <f t="shared" si="344"/>
        <v>0</v>
      </c>
      <c r="T62" s="58">
        <f t="shared" si="326"/>
        <v>0</v>
      </c>
      <c r="U62" s="58">
        <f t="shared" si="326"/>
        <v>0</v>
      </c>
      <c r="V62" s="58">
        <f t="shared" si="326"/>
        <v>0</v>
      </c>
      <c r="W62" s="58">
        <f t="shared" si="326"/>
        <v>0</v>
      </c>
      <c r="X62" s="58">
        <f t="shared" si="326"/>
        <v>0</v>
      </c>
      <c r="Y62" s="58">
        <f t="shared" si="326"/>
        <v>0</v>
      </c>
      <c r="Z62" s="58">
        <f t="shared" ref="Z62:AQ62" si="345">Z7</f>
        <v>0</v>
      </c>
      <c r="AA62" s="58">
        <f t="shared" si="345"/>
        <v>0</v>
      </c>
      <c r="AB62" s="58">
        <f t="shared" si="345"/>
        <v>0</v>
      </c>
      <c r="AC62" s="58">
        <f t="shared" si="345"/>
        <v>0</v>
      </c>
      <c r="AD62" s="58">
        <f t="shared" si="345"/>
        <v>0</v>
      </c>
      <c r="AE62" s="58">
        <f t="shared" si="345"/>
        <v>0</v>
      </c>
      <c r="AF62" s="58">
        <f t="shared" si="345"/>
        <v>0</v>
      </c>
      <c r="AG62" s="58">
        <f t="shared" si="345"/>
        <v>0</v>
      </c>
      <c r="AH62" s="58">
        <f t="shared" si="345"/>
        <v>0</v>
      </c>
      <c r="AI62" s="58">
        <f t="shared" si="345"/>
        <v>0</v>
      </c>
      <c r="AJ62" s="58">
        <f t="shared" si="345"/>
        <v>0</v>
      </c>
      <c r="AK62" s="58">
        <f t="shared" si="345"/>
        <v>0</v>
      </c>
      <c r="AL62" s="58">
        <f t="shared" si="345"/>
        <v>0</v>
      </c>
      <c r="AM62" s="58">
        <f t="shared" si="345"/>
        <v>0</v>
      </c>
      <c r="AN62" s="58">
        <f t="shared" si="345"/>
        <v>0</v>
      </c>
      <c r="AO62" s="58">
        <f t="shared" si="345"/>
        <v>0</v>
      </c>
      <c r="AP62" s="58">
        <f t="shared" si="345"/>
        <v>0</v>
      </c>
      <c r="AQ62" s="58">
        <f t="shared" si="345"/>
        <v>0</v>
      </c>
      <c r="AR62" s="186"/>
      <c r="AS62" s="186"/>
      <c r="AT62" s="186"/>
      <c r="AU62" s="186"/>
      <c r="AV62" s="186"/>
      <c r="AW62" s="186"/>
      <c r="AX62" s="186"/>
      <c r="AY62" s="186"/>
      <c r="AZ62" s="186"/>
      <c r="BA62" s="186"/>
      <c r="BB62" s="186"/>
      <c r="BC62" s="186"/>
      <c r="BD62" s="186"/>
      <c r="BE62" s="197"/>
      <c r="BF62" s="198">
        <f t="shared" si="328"/>
        <v>0</v>
      </c>
      <c r="BG62" s="69">
        <f t="shared" si="329"/>
        <v>0</v>
      </c>
      <c r="BH62" s="69">
        <f t="shared" si="330"/>
        <v>0</v>
      </c>
      <c r="BI62" s="69">
        <f t="shared" si="331"/>
        <v>0</v>
      </c>
      <c r="BJ62" s="69">
        <f t="shared" si="332"/>
        <v>0</v>
      </c>
      <c r="BK62" s="199">
        <f t="shared" si="333"/>
        <v>0</v>
      </c>
      <c r="BL62" s="190"/>
      <c r="BM62" s="45">
        <v>1979</v>
      </c>
      <c r="BN62" s="192">
        <f t="shared" ref="BN62:DA62" si="346">BN7</f>
        <v>0</v>
      </c>
      <c r="BO62" s="113">
        <f t="shared" si="346"/>
        <v>113</v>
      </c>
      <c r="BP62" s="113">
        <f t="shared" si="346"/>
        <v>0</v>
      </c>
      <c r="BQ62" s="113">
        <f t="shared" si="346"/>
        <v>0</v>
      </c>
      <c r="BR62" s="113">
        <f t="shared" si="346"/>
        <v>0</v>
      </c>
      <c r="BS62" s="113">
        <f t="shared" si="346"/>
        <v>1769</v>
      </c>
      <c r="BT62" s="113">
        <f t="shared" si="346"/>
        <v>1145</v>
      </c>
      <c r="BU62" s="113">
        <f t="shared" si="346"/>
        <v>0</v>
      </c>
      <c r="BV62" s="113">
        <f t="shared" si="346"/>
        <v>0</v>
      </c>
      <c r="BW62" s="113">
        <f t="shared" si="346"/>
        <v>238</v>
      </c>
      <c r="BX62" s="113">
        <f t="shared" si="346"/>
        <v>384</v>
      </c>
      <c r="BY62" s="113">
        <f t="shared" si="346"/>
        <v>0</v>
      </c>
      <c r="BZ62" s="113">
        <f t="shared" si="346"/>
        <v>0</v>
      </c>
      <c r="CA62" s="113">
        <f t="shared" si="346"/>
        <v>0</v>
      </c>
      <c r="CB62" s="113">
        <f t="shared" si="346"/>
        <v>0</v>
      </c>
      <c r="CC62" s="113">
        <f t="shared" si="346"/>
        <v>0</v>
      </c>
      <c r="CD62" s="113">
        <f t="shared" si="346"/>
        <v>0</v>
      </c>
      <c r="CE62" s="113">
        <f t="shared" si="346"/>
        <v>0</v>
      </c>
      <c r="CF62" s="113">
        <f t="shared" si="346"/>
        <v>0</v>
      </c>
      <c r="CG62" s="113">
        <f t="shared" si="346"/>
        <v>0</v>
      </c>
      <c r="CH62" s="113">
        <f t="shared" si="346"/>
        <v>0</v>
      </c>
      <c r="CI62" s="113">
        <f t="shared" si="346"/>
        <v>0</v>
      </c>
      <c r="CJ62" s="113">
        <f t="shared" si="346"/>
        <v>0</v>
      </c>
      <c r="CK62" s="113">
        <f t="shared" si="346"/>
        <v>0</v>
      </c>
      <c r="CL62" s="113">
        <f t="shared" si="346"/>
        <v>0</v>
      </c>
      <c r="CM62" s="113">
        <f t="shared" si="346"/>
        <v>474</v>
      </c>
      <c r="CN62" s="113">
        <f t="shared" si="346"/>
        <v>0</v>
      </c>
      <c r="CO62" s="113">
        <f t="shared" si="346"/>
        <v>0</v>
      </c>
      <c r="CP62" s="113">
        <f t="shared" si="346"/>
        <v>0</v>
      </c>
      <c r="CQ62" s="113">
        <f t="shared" si="346"/>
        <v>0</v>
      </c>
      <c r="CR62" s="113">
        <f t="shared" si="346"/>
        <v>0</v>
      </c>
      <c r="CS62" s="113">
        <f t="shared" si="346"/>
        <v>0</v>
      </c>
      <c r="CT62" s="113">
        <f t="shared" si="346"/>
        <v>0</v>
      </c>
      <c r="CU62" s="113">
        <f t="shared" si="346"/>
        <v>0</v>
      </c>
      <c r="CV62" s="113">
        <f t="shared" si="346"/>
        <v>0</v>
      </c>
      <c r="CW62" s="113">
        <f t="shared" si="346"/>
        <v>0</v>
      </c>
      <c r="CX62" s="113">
        <f t="shared" si="346"/>
        <v>0</v>
      </c>
      <c r="CY62" s="113">
        <f t="shared" si="346"/>
        <v>0</v>
      </c>
      <c r="CZ62" s="113">
        <f t="shared" si="346"/>
        <v>0</v>
      </c>
      <c r="DA62" s="113">
        <f t="shared" si="346"/>
        <v>0</v>
      </c>
      <c r="DB62" s="124">
        <f t="shared" si="335"/>
        <v>2120</v>
      </c>
      <c r="DC62" s="55">
        <f t="shared" si="335"/>
        <v>1529</v>
      </c>
      <c r="DD62" s="69">
        <f t="shared" si="336"/>
        <v>0</v>
      </c>
      <c r="DE62" s="115">
        <f t="shared" si="337"/>
        <v>474</v>
      </c>
      <c r="DF62" s="70">
        <f t="shared" si="338"/>
        <v>4123</v>
      </c>
      <c r="DG62" s="112">
        <f t="shared" si="339"/>
        <v>4123</v>
      </c>
      <c r="DH62" s="196">
        <f t="shared" si="340"/>
        <v>0.51418869755032748</v>
      </c>
      <c r="DI62" s="196">
        <f t="shared" si="341"/>
        <v>0.37084647101625029</v>
      </c>
      <c r="DJ62" s="196">
        <f t="shared" si="342"/>
        <v>0</v>
      </c>
      <c r="DK62" s="196"/>
      <c r="DL62" s="196">
        <f t="shared" si="343"/>
        <v>0.11496483143342226</v>
      </c>
      <c r="DM62"/>
      <c r="DP62" s="5"/>
      <c r="DS62" s="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</row>
    <row r="63" spans="1:210" ht="12" customHeight="1" x14ac:dyDescent="0.25">
      <c r="A63" s="67" t="str">
        <f t="shared" si="324"/>
        <v>1979-1980</v>
      </c>
      <c r="B63" s="45">
        <f t="shared" si="324"/>
        <v>1980</v>
      </c>
      <c r="C63" s="68">
        <f t="shared" si="324"/>
        <v>6244.08</v>
      </c>
      <c r="D63" s="58">
        <f t="shared" si="324"/>
        <v>0</v>
      </c>
      <c r="E63" s="58">
        <f t="shared" si="324"/>
        <v>0</v>
      </c>
      <c r="F63" s="58">
        <f t="shared" si="324"/>
        <v>0</v>
      </c>
      <c r="G63" s="58">
        <f t="shared" si="324"/>
        <v>0</v>
      </c>
      <c r="H63" s="58">
        <f t="shared" ref="H63:S63" si="347">H8</f>
        <v>0</v>
      </c>
      <c r="I63" s="58">
        <f t="shared" si="347"/>
        <v>0</v>
      </c>
      <c r="J63" s="58">
        <f t="shared" si="347"/>
        <v>0</v>
      </c>
      <c r="K63" s="58">
        <f t="shared" si="347"/>
        <v>0</v>
      </c>
      <c r="L63" s="58">
        <f t="shared" si="347"/>
        <v>0</v>
      </c>
      <c r="M63" s="58">
        <f t="shared" si="347"/>
        <v>0</v>
      </c>
      <c r="N63" s="58">
        <f t="shared" si="347"/>
        <v>0</v>
      </c>
      <c r="O63" s="58">
        <f t="shared" si="347"/>
        <v>0</v>
      </c>
      <c r="P63" s="58">
        <f t="shared" si="347"/>
        <v>0</v>
      </c>
      <c r="Q63" s="58">
        <f t="shared" si="347"/>
        <v>0</v>
      </c>
      <c r="R63" s="58">
        <f t="shared" si="347"/>
        <v>0</v>
      </c>
      <c r="S63" s="58">
        <f t="shared" si="347"/>
        <v>0</v>
      </c>
      <c r="T63" s="58">
        <f t="shared" si="326"/>
        <v>0</v>
      </c>
      <c r="U63" s="58">
        <f t="shared" si="326"/>
        <v>0</v>
      </c>
      <c r="V63" s="58">
        <f t="shared" si="326"/>
        <v>0</v>
      </c>
      <c r="W63" s="58">
        <f t="shared" si="326"/>
        <v>0</v>
      </c>
      <c r="X63" s="58">
        <f t="shared" si="326"/>
        <v>0</v>
      </c>
      <c r="Y63" s="58">
        <f t="shared" si="326"/>
        <v>0</v>
      </c>
      <c r="Z63" s="58">
        <f t="shared" ref="Z63:AQ63" si="348">Z8</f>
        <v>0</v>
      </c>
      <c r="AA63" s="58">
        <f t="shared" si="348"/>
        <v>0</v>
      </c>
      <c r="AB63" s="58">
        <f t="shared" si="348"/>
        <v>0</v>
      </c>
      <c r="AC63" s="58">
        <f t="shared" si="348"/>
        <v>0</v>
      </c>
      <c r="AD63" s="58">
        <f t="shared" si="348"/>
        <v>0</v>
      </c>
      <c r="AE63" s="58">
        <f t="shared" si="348"/>
        <v>0</v>
      </c>
      <c r="AF63" s="58">
        <f t="shared" si="348"/>
        <v>0</v>
      </c>
      <c r="AG63" s="58">
        <f t="shared" si="348"/>
        <v>0</v>
      </c>
      <c r="AH63" s="58">
        <f t="shared" si="348"/>
        <v>0</v>
      </c>
      <c r="AI63" s="58">
        <f t="shared" si="348"/>
        <v>0</v>
      </c>
      <c r="AJ63" s="58">
        <f t="shared" si="348"/>
        <v>0</v>
      </c>
      <c r="AK63" s="58">
        <f t="shared" si="348"/>
        <v>0</v>
      </c>
      <c r="AL63" s="58">
        <f t="shared" si="348"/>
        <v>0</v>
      </c>
      <c r="AM63" s="58">
        <f t="shared" si="348"/>
        <v>0</v>
      </c>
      <c r="AN63" s="58">
        <f t="shared" si="348"/>
        <v>0</v>
      </c>
      <c r="AO63" s="58">
        <f t="shared" si="348"/>
        <v>0</v>
      </c>
      <c r="AP63" s="58">
        <f t="shared" si="348"/>
        <v>0</v>
      </c>
      <c r="AQ63" s="58">
        <f t="shared" si="348"/>
        <v>0</v>
      </c>
      <c r="AR63" s="186"/>
      <c r="AS63" s="186"/>
      <c r="AT63" s="186"/>
      <c r="AU63" s="186"/>
      <c r="AV63" s="186"/>
      <c r="AW63" s="186"/>
      <c r="AX63" s="186"/>
      <c r="AY63" s="186"/>
      <c r="AZ63" s="186"/>
      <c r="BA63" s="186"/>
      <c r="BB63" s="186"/>
      <c r="BC63" s="186"/>
      <c r="BD63" s="186"/>
      <c r="BE63" s="197"/>
      <c r="BF63" s="198">
        <f t="shared" si="328"/>
        <v>0</v>
      </c>
      <c r="BG63" s="69">
        <f t="shared" si="329"/>
        <v>0</v>
      </c>
      <c r="BH63" s="69">
        <f t="shared" si="330"/>
        <v>0</v>
      </c>
      <c r="BI63" s="69">
        <f t="shared" si="331"/>
        <v>0</v>
      </c>
      <c r="BJ63" s="69">
        <f t="shared" si="332"/>
        <v>0</v>
      </c>
      <c r="BK63" s="199">
        <f t="shared" si="333"/>
        <v>0</v>
      </c>
      <c r="BL63" s="190"/>
      <c r="BM63" s="45">
        <v>1980</v>
      </c>
      <c r="BN63" s="192">
        <f t="shared" ref="BN63:DA63" si="349">BN8</f>
        <v>0</v>
      </c>
      <c r="BO63" s="113">
        <f t="shared" si="349"/>
        <v>168</v>
      </c>
      <c r="BP63" s="113">
        <f t="shared" si="349"/>
        <v>0</v>
      </c>
      <c r="BQ63" s="113">
        <f t="shared" si="349"/>
        <v>0</v>
      </c>
      <c r="BR63" s="113">
        <f t="shared" si="349"/>
        <v>22</v>
      </c>
      <c r="BS63" s="113">
        <f t="shared" si="349"/>
        <v>4438</v>
      </c>
      <c r="BT63" s="113">
        <f t="shared" si="349"/>
        <v>797</v>
      </c>
      <c r="BU63" s="113">
        <f t="shared" si="349"/>
        <v>0</v>
      </c>
      <c r="BV63" s="113">
        <f t="shared" si="349"/>
        <v>0</v>
      </c>
      <c r="BW63" s="113">
        <f t="shared" si="349"/>
        <v>411</v>
      </c>
      <c r="BX63" s="113">
        <f t="shared" si="349"/>
        <v>0</v>
      </c>
      <c r="BY63" s="113">
        <f t="shared" si="349"/>
        <v>0</v>
      </c>
      <c r="BZ63" s="113">
        <f t="shared" si="349"/>
        <v>0</v>
      </c>
      <c r="CA63" s="113">
        <f t="shared" si="349"/>
        <v>0</v>
      </c>
      <c r="CB63" s="113">
        <f t="shared" si="349"/>
        <v>0</v>
      </c>
      <c r="CC63" s="113">
        <f t="shared" si="349"/>
        <v>0</v>
      </c>
      <c r="CD63" s="113">
        <f t="shared" si="349"/>
        <v>0</v>
      </c>
      <c r="CE63" s="113">
        <f t="shared" si="349"/>
        <v>146</v>
      </c>
      <c r="CF63" s="113">
        <f t="shared" si="349"/>
        <v>0</v>
      </c>
      <c r="CG63" s="113">
        <f t="shared" si="349"/>
        <v>0</v>
      </c>
      <c r="CH63" s="113">
        <f t="shared" si="349"/>
        <v>137</v>
      </c>
      <c r="CI63" s="113">
        <f t="shared" si="349"/>
        <v>0</v>
      </c>
      <c r="CJ63" s="113">
        <f t="shared" si="349"/>
        <v>76</v>
      </c>
      <c r="CK63" s="113">
        <f t="shared" si="349"/>
        <v>0</v>
      </c>
      <c r="CL63" s="113">
        <f t="shared" si="349"/>
        <v>0</v>
      </c>
      <c r="CM63" s="113">
        <f t="shared" si="349"/>
        <v>0</v>
      </c>
      <c r="CN63" s="113">
        <f t="shared" si="349"/>
        <v>0</v>
      </c>
      <c r="CO63" s="113">
        <f t="shared" si="349"/>
        <v>0</v>
      </c>
      <c r="CP63" s="113">
        <f t="shared" si="349"/>
        <v>0</v>
      </c>
      <c r="CQ63" s="113">
        <f t="shared" si="349"/>
        <v>46</v>
      </c>
      <c r="CR63" s="113">
        <f t="shared" si="349"/>
        <v>0</v>
      </c>
      <c r="CS63" s="113">
        <f t="shared" si="349"/>
        <v>0</v>
      </c>
      <c r="CT63" s="113">
        <f t="shared" si="349"/>
        <v>0</v>
      </c>
      <c r="CU63" s="113">
        <f t="shared" si="349"/>
        <v>0</v>
      </c>
      <c r="CV63" s="113">
        <f t="shared" si="349"/>
        <v>0</v>
      </c>
      <c r="CW63" s="113">
        <f t="shared" si="349"/>
        <v>0</v>
      </c>
      <c r="CX63" s="113">
        <f t="shared" si="349"/>
        <v>0</v>
      </c>
      <c r="CY63" s="113">
        <f t="shared" si="349"/>
        <v>0</v>
      </c>
      <c r="CZ63" s="113">
        <f t="shared" si="349"/>
        <v>0</v>
      </c>
      <c r="DA63" s="113">
        <f t="shared" si="349"/>
        <v>0</v>
      </c>
      <c r="DB63" s="124">
        <f t="shared" si="335"/>
        <v>5017</v>
      </c>
      <c r="DC63" s="55">
        <f t="shared" si="335"/>
        <v>797</v>
      </c>
      <c r="DD63" s="69">
        <f t="shared" si="336"/>
        <v>22</v>
      </c>
      <c r="DE63" s="115">
        <f t="shared" si="337"/>
        <v>405</v>
      </c>
      <c r="DF63" s="70">
        <f t="shared" si="338"/>
        <v>6241</v>
      </c>
      <c r="DG63" s="112">
        <f t="shared" si="339"/>
        <v>6241</v>
      </c>
      <c r="DH63" s="196">
        <f t="shared" si="340"/>
        <v>0.80387758372055762</v>
      </c>
      <c r="DI63" s="196">
        <f t="shared" si="341"/>
        <v>0.12770389360679379</v>
      </c>
      <c r="DJ63" s="196">
        <f t="shared" si="342"/>
        <v>3.5250761095978207E-3</v>
      </c>
      <c r="DK63" s="196"/>
      <c r="DL63" s="196">
        <f t="shared" si="343"/>
        <v>6.4893446563050794E-2</v>
      </c>
      <c r="DM63"/>
      <c r="DP63" s="5"/>
      <c r="DS63" s="2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</row>
    <row r="64" spans="1:210" ht="12.9" customHeight="1" x14ac:dyDescent="0.25">
      <c r="A64" s="67" t="str">
        <f t="shared" si="324"/>
        <v>1980-1981</v>
      </c>
      <c r="B64" s="45">
        <f t="shared" si="324"/>
        <v>1981</v>
      </c>
      <c r="C64" s="68">
        <f t="shared" si="324"/>
        <v>6048.46</v>
      </c>
      <c r="D64" s="58">
        <f t="shared" si="324"/>
        <v>0</v>
      </c>
      <c r="E64" s="58">
        <f t="shared" si="324"/>
        <v>0</v>
      </c>
      <c r="F64" s="58">
        <f t="shared" si="324"/>
        <v>0</v>
      </c>
      <c r="G64" s="58">
        <f t="shared" si="324"/>
        <v>0</v>
      </c>
      <c r="H64" s="58">
        <f t="shared" ref="H64:S64" si="350">H9</f>
        <v>0</v>
      </c>
      <c r="I64" s="58">
        <f t="shared" si="350"/>
        <v>0</v>
      </c>
      <c r="J64" s="58">
        <f t="shared" si="350"/>
        <v>0</v>
      </c>
      <c r="K64" s="58">
        <f t="shared" si="350"/>
        <v>0</v>
      </c>
      <c r="L64" s="58">
        <f t="shared" si="350"/>
        <v>0</v>
      </c>
      <c r="M64" s="58">
        <f t="shared" si="350"/>
        <v>0</v>
      </c>
      <c r="N64" s="58">
        <f t="shared" si="350"/>
        <v>0</v>
      </c>
      <c r="O64" s="58">
        <f t="shared" si="350"/>
        <v>0</v>
      </c>
      <c r="P64" s="58">
        <f t="shared" si="350"/>
        <v>0</v>
      </c>
      <c r="Q64" s="58">
        <f t="shared" si="350"/>
        <v>0</v>
      </c>
      <c r="R64" s="58">
        <f t="shared" si="350"/>
        <v>0</v>
      </c>
      <c r="S64" s="58">
        <f t="shared" si="350"/>
        <v>0</v>
      </c>
      <c r="T64" s="58">
        <f t="shared" si="326"/>
        <v>0</v>
      </c>
      <c r="U64" s="58">
        <f t="shared" si="326"/>
        <v>0</v>
      </c>
      <c r="V64" s="58">
        <f t="shared" si="326"/>
        <v>0</v>
      </c>
      <c r="W64" s="58">
        <f t="shared" si="326"/>
        <v>0</v>
      </c>
      <c r="X64" s="58">
        <f t="shared" si="326"/>
        <v>0</v>
      </c>
      <c r="Y64" s="58">
        <f t="shared" si="326"/>
        <v>0</v>
      </c>
      <c r="Z64" s="58">
        <f t="shared" ref="Z64:AQ64" si="351">Z9</f>
        <v>0</v>
      </c>
      <c r="AA64" s="58">
        <f t="shared" si="351"/>
        <v>0</v>
      </c>
      <c r="AB64" s="58">
        <f t="shared" si="351"/>
        <v>0</v>
      </c>
      <c r="AC64" s="58">
        <f t="shared" si="351"/>
        <v>0</v>
      </c>
      <c r="AD64" s="58">
        <f t="shared" si="351"/>
        <v>0</v>
      </c>
      <c r="AE64" s="58">
        <f t="shared" si="351"/>
        <v>0</v>
      </c>
      <c r="AF64" s="58">
        <f t="shared" si="351"/>
        <v>0</v>
      </c>
      <c r="AG64" s="58">
        <f t="shared" si="351"/>
        <v>0</v>
      </c>
      <c r="AH64" s="58">
        <f t="shared" si="351"/>
        <v>0</v>
      </c>
      <c r="AI64" s="58">
        <f t="shared" si="351"/>
        <v>0</v>
      </c>
      <c r="AJ64" s="58">
        <f t="shared" si="351"/>
        <v>0</v>
      </c>
      <c r="AK64" s="58">
        <f t="shared" si="351"/>
        <v>0</v>
      </c>
      <c r="AL64" s="58">
        <f t="shared" si="351"/>
        <v>0</v>
      </c>
      <c r="AM64" s="58">
        <f t="shared" si="351"/>
        <v>0</v>
      </c>
      <c r="AN64" s="58">
        <f t="shared" si="351"/>
        <v>0</v>
      </c>
      <c r="AO64" s="58">
        <f t="shared" si="351"/>
        <v>0</v>
      </c>
      <c r="AP64" s="58">
        <f t="shared" si="351"/>
        <v>0</v>
      </c>
      <c r="AQ64" s="58">
        <f t="shared" si="351"/>
        <v>0</v>
      </c>
      <c r="AR64" s="186"/>
      <c r="AS64" s="186"/>
      <c r="AT64" s="186"/>
      <c r="AU64" s="186"/>
      <c r="AV64" s="186"/>
      <c r="AW64" s="186"/>
      <c r="AX64" s="186"/>
      <c r="AY64" s="186"/>
      <c r="AZ64" s="186"/>
      <c r="BA64" s="186"/>
      <c r="BB64" s="186"/>
      <c r="BC64" s="186"/>
      <c r="BD64" s="186"/>
      <c r="BE64" s="197"/>
      <c r="BF64" s="198">
        <f t="shared" si="328"/>
        <v>0</v>
      </c>
      <c r="BG64" s="69">
        <f t="shared" si="329"/>
        <v>0</v>
      </c>
      <c r="BH64" s="69">
        <f t="shared" si="330"/>
        <v>0</v>
      </c>
      <c r="BI64" s="69">
        <f t="shared" si="331"/>
        <v>0</v>
      </c>
      <c r="BJ64" s="69">
        <f t="shared" si="332"/>
        <v>0</v>
      </c>
      <c r="BK64" s="199">
        <f t="shared" si="333"/>
        <v>0</v>
      </c>
      <c r="BL64" s="190"/>
      <c r="BM64" s="45">
        <v>1981</v>
      </c>
      <c r="BN64" s="192">
        <f t="shared" ref="BN64:DA64" si="352">BN9</f>
        <v>0</v>
      </c>
      <c r="BO64" s="113">
        <f t="shared" si="352"/>
        <v>36</v>
      </c>
      <c r="BP64" s="113">
        <f t="shared" si="352"/>
        <v>23</v>
      </c>
      <c r="BQ64" s="113">
        <f t="shared" si="352"/>
        <v>0</v>
      </c>
      <c r="BR64" s="113">
        <f t="shared" si="352"/>
        <v>50</v>
      </c>
      <c r="BS64" s="113">
        <f t="shared" si="352"/>
        <v>3713</v>
      </c>
      <c r="BT64" s="113">
        <f t="shared" si="352"/>
        <v>975</v>
      </c>
      <c r="BU64" s="113">
        <f t="shared" si="352"/>
        <v>0</v>
      </c>
      <c r="BV64" s="113">
        <f t="shared" si="352"/>
        <v>29</v>
      </c>
      <c r="BW64" s="113">
        <f t="shared" si="352"/>
        <v>323</v>
      </c>
      <c r="BX64" s="113">
        <f t="shared" si="352"/>
        <v>137</v>
      </c>
      <c r="BY64" s="113">
        <f t="shared" si="352"/>
        <v>0</v>
      </c>
      <c r="BZ64" s="113">
        <f t="shared" si="352"/>
        <v>0</v>
      </c>
      <c r="CA64" s="113">
        <f t="shared" si="352"/>
        <v>0</v>
      </c>
      <c r="CB64" s="113">
        <f t="shared" si="352"/>
        <v>0</v>
      </c>
      <c r="CC64" s="113">
        <f t="shared" si="352"/>
        <v>60</v>
      </c>
      <c r="CD64" s="113">
        <f t="shared" si="352"/>
        <v>0</v>
      </c>
      <c r="CE64" s="113">
        <f t="shared" si="352"/>
        <v>0</v>
      </c>
      <c r="CF64" s="113">
        <f t="shared" si="352"/>
        <v>0</v>
      </c>
      <c r="CG64" s="113">
        <f t="shared" si="352"/>
        <v>0</v>
      </c>
      <c r="CH64" s="113">
        <f t="shared" si="352"/>
        <v>512</v>
      </c>
      <c r="CI64" s="113">
        <f t="shared" si="352"/>
        <v>0</v>
      </c>
      <c r="CJ64" s="113">
        <f t="shared" si="352"/>
        <v>54</v>
      </c>
      <c r="CK64" s="113">
        <f t="shared" si="352"/>
        <v>0</v>
      </c>
      <c r="CL64" s="113">
        <f t="shared" si="352"/>
        <v>0</v>
      </c>
      <c r="CM64" s="113">
        <f t="shared" si="352"/>
        <v>98</v>
      </c>
      <c r="CN64" s="113">
        <f t="shared" si="352"/>
        <v>0</v>
      </c>
      <c r="CO64" s="113">
        <f t="shared" si="352"/>
        <v>0</v>
      </c>
      <c r="CP64" s="113">
        <f t="shared" si="352"/>
        <v>0</v>
      </c>
      <c r="CQ64" s="113">
        <f t="shared" si="352"/>
        <v>0</v>
      </c>
      <c r="CR64" s="113">
        <f t="shared" si="352"/>
        <v>0</v>
      </c>
      <c r="CS64" s="113">
        <f t="shared" si="352"/>
        <v>0</v>
      </c>
      <c r="CT64" s="113">
        <f t="shared" si="352"/>
        <v>0</v>
      </c>
      <c r="CU64" s="113">
        <f t="shared" si="352"/>
        <v>0</v>
      </c>
      <c r="CV64" s="113">
        <f t="shared" si="352"/>
        <v>0</v>
      </c>
      <c r="CW64" s="113">
        <f t="shared" si="352"/>
        <v>0</v>
      </c>
      <c r="CX64" s="113">
        <f t="shared" si="352"/>
        <v>0</v>
      </c>
      <c r="CY64" s="113">
        <f t="shared" si="352"/>
        <v>0</v>
      </c>
      <c r="CZ64" s="113">
        <f t="shared" si="352"/>
        <v>0</v>
      </c>
      <c r="DA64" s="113">
        <f t="shared" si="352"/>
        <v>0</v>
      </c>
      <c r="DB64" s="124">
        <f t="shared" si="335"/>
        <v>4072</v>
      </c>
      <c r="DC64" s="55">
        <f t="shared" si="335"/>
        <v>1135</v>
      </c>
      <c r="DD64" s="69">
        <f t="shared" si="336"/>
        <v>79</v>
      </c>
      <c r="DE64" s="115">
        <f t="shared" si="337"/>
        <v>724</v>
      </c>
      <c r="DF64" s="70">
        <f t="shared" si="338"/>
        <v>6010</v>
      </c>
      <c r="DG64" s="112">
        <f t="shared" si="339"/>
        <v>6010</v>
      </c>
      <c r="DH64" s="196">
        <f t="shared" si="340"/>
        <v>0.67753743760399332</v>
      </c>
      <c r="DI64" s="196">
        <f t="shared" si="341"/>
        <v>0.18885191347753744</v>
      </c>
      <c r="DJ64" s="196">
        <f t="shared" si="342"/>
        <v>1.3144758735440932E-2</v>
      </c>
      <c r="DK64" s="196"/>
      <c r="DL64" s="196">
        <f t="shared" si="343"/>
        <v>0.12046589018302829</v>
      </c>
      <c r="DM64"/>
      <c r="DP64" s="5"/>
      <c r="DS64" s="2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</row>
    <row r="65" spans="1:210" ht="12.9" customHeight="1" x14ac:dyDescent="0.25">
      <c r="A65" s="67" t="str">
        <f t="shared" si="324"/>
        <v>1981-1982</v>
      </c>
      <c r="B65" s="45">
        <f t="shared" si="324"/>
        <v>1982</v>
      </c>
      <c r="C65" s="68">
        <f t="shared" si="324"/>
        <v>11023.68</v>
      </c>
      <c r="D65" s="58">
        <f t="shared" si="324"/>
        <v>0</v>
      </c>
      <c r="E65" s="58">
        <f t="shared" si="324"/>
        <v>0</v>
      </c>
      <c r="F65" s="58">
        <f t="shared" si="324"/>
        <v>0</v>
      </c>
      <c r="G65" s="58">
        <f t="shared" si="324"/>
        <v>0</v>
      </c>
      <c r="H65" s="58">
        <f t="shared" ref="H65:S65" si="353">H10</f>
        <v>0</v>
      </c>
      <c r="I65" s="58">
        <f t="shared" si="353"/>
        <v>0</v>
      </c>
      <c r="J65" s="58">
        <f t="shared" si="353"/>
        <v>0</v>
      </c>
      <c r="K65" s="58">
        <f t="shared" si="353"/>
        <v>0</v>
      </c>
      <c r="L65" s="58">
        <f t="shared" si="353"/>
        <v>0</v>
      </c>
      <c r="M65" s="58">
        <f t="shared" si="353"/>
        <v>0</v>
      </c>
      <c r="N65" s="58">
        <f t="shared" si="353"/>
        <v>0</v>
      </c>
      <c r="O65" s="58">
        <f t="shared" si="353"/>
        <v>0</v>
      </c>
      <c r="P65" s="58">
        <f t="shared" si="353"/>
        <v>0</v>
      </c>
      <c r="Q65" s="58">
        <f t="shared" si="353"/>
        <v>0</v>
      </c>
      <c r="R65" s="58">
        <f t="shared" si="353"/>
        <v>0</v>
      </c>
      <c r="S65" s="58">
        <f t="shared" si="353"/>
        <v>0</v>
      </c>
      <c r="T65" s="58">
        <f t="shared" si="326"/>
        <v>0</v>
      </c>
      <c r="U65" s="58">
        <f t="shared" si="326"/>
        <v>0</v>
      </c>
      <c r="V65" s="58">
        <f t="shared" si="326"/>
        <v>0</v>
      </c>
      <c r="W65" s="58">
        <f t="shared" si="326"/>
        <v>0</v>
      </c>
      <c r="X65" s="58">
        <f t="shared" si="326"/>
        <v>0</v>
      </c>
      <c r="Y65" s="58">
        <f t="shared" si="326"/>
        <v>0</v>
      </c>
      <c r="Z65" s="58">
        <f t="shared" ref="Z65:AQ65" si="354">Z10</f>
        <v>0</v>
      </c>
      <c r="AA65" s="58">
        <f t="shared" si="354"/>
        <v>0</v>
      </c>
      <c r="AB65" s="58">
        <f t="shared" si="354"/>
        <v>0</v>
      </c>
      <c r="AC65" s="58">
        <f t="shared" si="354"/>
        <v>0</v>
      </c>
      <c r="AD65" s="58">
        <f t="shared" si="354"/>
        <v>0</v>
      </c>
      <c r="AE65" s="58">
        <f t="shared" si="354"/>
        <v>0</v>
      </c>
      <c r="AF65" s="58">
        <f t="shared" si="354"/>
        <v>0</v>
      </c>
      <c r="AG65" s="58">
        <f t="shared" si="354"/>
        <v>0</v>
      </c>
      <c r="AH65" s="58">
        <f t="shared" si="354"/>
        <v>0</v>
      </c>
      <c r="AI65" s="58">
        <f t="shared" si="354"/>
        <v>0</v>
      </c>
      <c r="AJ65" s="58">
        <f t="shared" si="354"/>
        <v>0</v>
      </c>
      <c r="AK65" s="58">
        <f t="shared" si="354"/>
        <v>0</v>
      </c>
      <c r="AL65" s="58">
        <f t="shared" si="354"/>
        <v>0</v>
      </c>
      <c r="AM65" s="58">
        <f t="shared" si="354"/>
        <v>0</v>
      </c>
      <c r="AN65" s="58">
        <f t="shared" si="354"/>
        <v>0</v>
      </c>
      <c r="AO65" s="58">
        <f t="shared" si="354"/>
        <v>0</v>
      </c>
      <c r="AP65" s="58">
        <f t="shared" si="354"/>
        <v>0</v>
      </c>
      <c r="AQ65" s="58">
        <f t="shared" si="354"/>
        <v>0</v>
      </c>
      <c r="AR65" s="186"/>
      <c r="AS65" s="186"/>
      <c r="AT65" s="186"/>
      <c r="AU65" s="186"/>
      <c r="AV65" s="186"/>
      <c r="AW65" s="186"/>
      <c r="AX65" s="186"/>
      <c r="AY65" s="186"/>
      <c r="AZ65" s="186"/>
      <c r="BA65" s="186"/>
      <c r="BB65" s="186"/>
      <c r="BC65" s="186"/>
      <c r="BD65" s="186"/>
      <c r="BE65" s="197"/>
      <c r="BF65" s="198">
        <f t="shared" si="328"/>
        <v>0</v>
      </c>
      <c r="BG65" s="69">
        <f t="shared" si="329"/>
        <v>0</v>
      </c>
      <c r="BH65" s="69">
        <f t="shared" si="330"/>
        <v>0</v>
      </c>
      <c r="BI65" s="69">
        <f t="shared" si="331"/>
        <v>0</v>
      </c>
      <c r="BJ65" s="69">
        <f t="shared" si="332"/>
        <v>0</v>
      </c>
      <c r="BK65" s="199">
        <f t="shared" si="333"/>
        <v>0</v>
      </c>
      <c r="BL65" s="190"/>
      <c r="BM65" s="45">
        <v>1982</v>
      </c>
      <c r="BN65" s="192">
        <f t="shared" ref="BN65:DA65" si="355">BN10</f>
        <v>0</v>
      </c>
      <c r="BO65" s="113">
        <f t="shared" si="355"/>
        <v>0</v>
      </c>
      <c r="BP65" s="113">
        <f t="shared" si="355"/>
        <v>0</v>
      </c>
      <c r="BQ65" s="113">
        <f t="shared" si="355"/>
        <v>0</v>
      </c>
      <c r="BR65" s="113">
        <f t="shared" si="355"/>
        <v>17</v>
      </c>
      <c r="BS65" s="113">
        <f t="shared" si="355"/>
        <v>4507</v>
      </c>
      <c r="BT65" s="113">
        <f t="shared" si="355"/>
        <v>3479</v>
      </c>
      <c r="BU65" s="113">
        <f t="shared" si="355"/>
        <v>0</v>
      </c>
      <c r="BV65" s="113">
        <f t="shared" si="355"/>
        <v>0</v>
      </c>
      <c r="BW65" s="113">
        <f t="shared" si="355"/>
        <v>427</v>
      </c>
      <c r="BX65" s="113">
        <f t="shared" si="355"/>
        <v>487</v>
      </c>
      <c r="BY65" s="113">
        <f t="shared" si="355"/>
        <v>0</v>
      </c>
      <c r="BZ65" s="113">
        <f t="shared" si="355"/>
        <v>0</v>
      </c>
      <c r="CA65" s="113">
        <f t="shared" si="355"/>
        <v>0</v>
      </c>
      <c r="CB65" s="113">
        <f t="shared" si="355"/>
        <v>0</v>
      </c>
      <c r="CC65" s="113">
        <f t="shared" si="355"/>
        <v>0</v>
      </c>
      <c r="CD65" s="113">
        <f t="shared" si="355"/>
        <v>0</v>
      </c>
      <c r="CE65" s="113">
        <f t="shared" si="355"/>
        <v>159</v>
      </c>
      <c r="CF65" s="113">
        <f t="shared" si="355"/>
        <v>0</v>
      </c>
      <c r="CG65" s="113">
        <f t="shared" si="355"/>
        <v>0</v>
      </c>
      <c r="CH65" s="113">
        <f t="shared" si="355"/>
        <v>1737</v>
      </c>
      <c r="CI65" s="113">
        <f t="shared" si="355"/>
        <v>0</v>
      </c>
      <c r="CJ65" s="113">
        <f t="shared" si="355"/>
        <v>12</v>
      </c>
      <c r="CK65" s="113">
        <f t="shared" si="355"/>
        <v>0</v>
      </c>
      <c r="CL65" s="113">
        <f t="shared" si="355"/>
        <v>0</v>
      </c>
      <c r="CM65" s="113">
        <f t="shared" si="355"/>
        <v>191</v>
      </c>
      <c r="CN65" s="113">
        <f t="shared" si="355"/>
        <v>0</v>
      </c>
      <c r="CO65" s="113">
        <f t="shared" si="355"/>
        <v>0</v>
      </c>
      <c r="CP65" s="113">
        <f t="shared" si="355"/>
        <v>0</v>
      </c>
      <c r="CQ65" s="113">
        <f t="shared" si="355"/>
        <v>0</v>
      </c>
      <c r="CR65" s="113">
        <f t="shared" si="355"/>
        <v>0</v>
      </c>
      <c r="CS65" s="113">
        <f t="shared" si="355"/>
        <v>0</v>
      </c>
      <c r="CT65" s="113">
        <f t="shared" si="355"/>
        <v>0</v>
      </c>
      <c r="CU65" s="113">
        <f t="shared" si="355"/>
        <v>0</v>
      </c>
      <c r="CV65" s="113">
        <f t="shared" si="355"/>
        <v>0</v>
      </c>
      <c r="CW65" s="113">
        <f t="shared" si="355"/>
        <v>0</v>
      </c>
      <c r="CX65" s="113">
        <f t="shared" si="355"/>
        <v>0</v>
      </c>
      <c r="CY65" s="113">
        <f t="shared" si="355"/>
        <v>0</v>
      </c>
      <c r="CZ65" s="113">
        <f t="shared" si="355"/>
        <v>0</v>
      </c>
      <c r="DA65" s="113">
        <f t="shared" si="355"/>
        <v>0</v>
      </c>
      <c r="DB65" s="124">
        <f t="shared" si="335"/>
        <v>4934</v>
      </c>
      <c r="DC65" s="55">
        <f t="shared" si="335"/>
        <v>3966</v>
      </c>
      <c r="DD65" s="69">
        <f t="shared" si="336"/>
        <v>17</v>
      </c>
      <c r="DE65" s="115">
        <f t="shared" si="337"/>
        <v>2099</v>
      </c>
      <c r="DF65" s="70">
        <f t="shared" si="338"/>
        <v>11016</v>
      </c>
      <c r="DG65" s="112">
        <f t="shared" si="339"/>
        <v>11016</v>
      </c>
      <c r="DH65" s="196">
        <f t="shared" si="340"/>
        <v>0.44789397240377632</v>
      </c>
      <c r="DI65" s="196">
        <f t="shared" si="341"/>
        <v>0.36002178649237471</v>
      </c>
      <c r="DJ65" s="196">
        <f t="shared" si="342"/>
        <v>1.5432098765432098E-3</v>
      </c>
      <c r="DK65" s="196"/>
      <c r="DL65" s="196">
        <f t="shared" si="343"/>
        <v>0.19054103122730573</v>
      </c>
      <c r="DM65"/>
      <c r="DP65" s="5"/>
      <c r="DS65" s="2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</row>
    <row r="66" spans="1:210" s="215" customFormat="1" ht="12.9" customHeight="1" x14ac:dyDescent="0.25">
      <c r="A66" s="200" t="str">
        <f t="shared" si="324"/>
        <v>1982-1983</v>
      </c>
      <c r="B66" s="201">
        <f t="shared" si="324"/>
        <v>1983</v>
      </c>
      <c r="C66" s="202">
        <f t="shared" si="324"/>
        <v>8684.6200000000008</v>
      </c>
      <c r="D66" s="203">
        <f t="shared" si="324"/>
        <v>0</v>
      </c>
      <c r="E66" s="203">
        <f t="shared" si="324"/>
        <v>0</v>
      </c>
      <c r="F66" s="203">
        <f t="shared" si="324"/>
        <v>0</v>
      </c>
      <c r="G66" s="203">
        <f t="shared" si="324"/>
        <v>0</v>
      </c>
      <c r="H66" s="203">
        <f t="shared" ref="H66:S66" si="356">H11</f>
        <v>0</v>
      </c>
      <c r="I66" s="203">
        <f t="shared" si="356"/>
        <v>20</v>
      </c>
      <c r="J66" s="203">
        <f t="shared" si="356"/>
        <v>37</v>
      </c>
      <c r="K66" s="203">
        <f t="shared" si="356"/>
        <v>0</v>
      </c>
      <c r="L66" s="203">
        <f t="shared" si="356"/>
        <v>0</v>
      </c>
      <c r="M66" s="203">
        <f t="shared" si="356"/>
        <v>4</v>
      </c>
      <c r="N66" s="203">
        <f t="shared" si="356"/>
        <v>1</v>
      </c>
      <c r="O66" s="203">
        <f t="shared" si="356"/>
        <v>0</v>
      </c>
      <c r="P66" s="203">
        <f t="shared" si="356"/>
        <v>0</v>
      </c>
      <c r="Q66" s="203">
        <f t="shared" si="356"/>
        <v>0</v>
      </c>
      <c r="R66" s="203">
        <f t="shared" si="356"/>
        <v>0</v>
      </c>
      <c r="S66" s="203">
        <f t="shared" si="356"/>
        <v>0</v>
      </c>
      <c r="T66" s="203">
        <f t="shared" si="326"/>
        <v>0</v>
      </c>
      <c r="U66" s="203">
        <f t="shared" si="326"/>
        <v>0</v>
      </c>
      <c r="V66" s="203">
        <f t="shared" si="326"/>
        <v>0</v>
      </c>
      <c r="W66" s="203">
        <f t="shared" si="326"/>
        <v>0</v>
      </c>
      <c r="X66" s="203">
        <f t="shared" si="326"/>
        <v>9</v>
      </c>
      <c r="Y66" s="203">
        <f t="shared" si="326"/>
        <v>0</v>
      </c>
      <c r="Z66" s="203">
        <f t="shared" ref="Z66:AQ66" si="357">Z11</f>
        <v>1</v>
      </c>
      <c r="AA66" s="203">
        <f t="shared" si="357"/>
        <v>0</v>
      </c>
      <c r="AB66" s="203">
        <f t="shared" si="357"/>
        <v>0</v>
      </c>
      <c r="AC66" s="203">
        <f t="shared" si="357"/>
        <v>5</v>
      </c>
      <c r="AD66" s="203">
        <f t="shared" si="357"/>
        <v>0</v>
      </c>
      <c r="AE66" s="203">
        <f t="shared" si="357"/>
        <v>0</v>
      </c>
      <c r="AF66" s="203">
        <f t="shared" si="357"/>
        <v>0</v>
      </c>
      <c r="AG66" s="203">
        <f t="shared" si="357"/>
        <v>2</v>
      </c>
      <c r="AH66" s="203">
        <f t="shared" si="357"/>
        <v>0</v>
      </c>
      <c r="AI66" s="203">
        <f t="shared" si="357"/>
        <v>1</v>
      </c>
      <c r="AJ66" s="203">
        <f t="shared" si="357"/>
        <v>0</v>
      </c>
      <c r="AK66" s="203">
        <f t="shared" si="357"/>
        <v>0</v>
      </c>
      <c r="AL66" s="203">
        <f t="shared" si="357"/>
        <v>0</v>
      </c>
      <c r="AM66" s="203">
        <f t="shared" si="357"/>
        <v>0</v>
      </c>
      <c r="AN66" s="203">
        <f t="shared" si="357"/>
        <v>0</v>
      </c>
      <c r="AO66" s="203">
        <f t="shared" si="357"/>
        <v>0</v>
      </c>
      <c r="AP66" s="203">
        <f t="shared" si="357"/>
        <v>0</v>
      </c>
      <c r="AQ66" s="203">
        <f t="shared" si="357"/>
        <v>0</v>
      </c>
      <c r="AR66" s="186"/>
      <c r="AS66" s="186"/>
      <c r="AT66" s="186"/>
      <c r="AU66" s="186"/>
      <c r="AV66" s="186"/>
      <c r="AW66" s="186"/>
      <c r="AX66" s="186"/>
      <c r="AY66" s="186"/>
      <c r="AZ66" s="186"/>
      <c r="BA66" s="186"/>
      <c r="BB66" s="186"/>
      <c r="BC66" s="186"/>
      <c r="BD66" s="186"/>
      <c r="BE66" s="197"/>
      <c r="BF66" s="204">
        <f t="shared" si="328"/>
        <v>80</v>
      </c>
      <c r="BG66" s="205">
        <f t="shared" si="329"/>
        <v>24</v>
      </c>
      <c r="BH66" s="205">
        <f t="shared" si="330"/>
        <v>38</v>
      </c>
      <c r="BI66" s="205">
        <f t="shared" si="331"/>
        <v>0</v>
      </c>
      <c r="BJ66" s="205">
        <f t="shared" si="332"/>
        <v>18</v>
      </c>
      <c r="BK66" s="206">
        <f t="shared" si="333"/>
        <v>80</v>
      </c>
      <c r="BL66" s="207"/>
      <c r="BM66" s="201">
        <v>1983</v>
      </c>
      <c r="BN66" s="208">
        <f t="shared" ref="BN66:DA66" si="358">BN11</f>
        <v>0</v>
      </c>
      <c r="BO66" s="209">
        <f t="shared" si="358"/>
        <v>0</v>
      </c>
      <c r="BP66" s="209">
        <f t="shared" si="358"/>
        <v>0</v>
      </c>
      <c r="BQ66" s="209">
        <f t="shared" si="358"/>
        <v>0</v>
      </c>
      <c r="BR66" s="209">
        <f t="shared" si="358"/>
        <v>0</v>
      </c>
      <c r="BS66" s="209">
        <f t="shared" si="358"/>
        <v>2346</v>
      </c>
      <c r="BT66" s="209">
        <f t="shared" si="358"/>
        <v>4814</v>
      </c>
      <c r="BU66" s="209">
        <f t="shared" si="358"/>
        <v>0</v>
      </c>
      <c r="BV66" s="209">
        <f t="shared" si="358"/>
        <v>0</v>
      </c>
      <c r="BW66" s="209">
        <f t="shared" si="358"/>
        <v>222</v>
      </c>
      <c r="BX66" s="209">
        <f t="shared" si="358"/>
        <v>595</v>
      </c>
      <c r="BY66" s="209">
        <f t="shared" si="358"/>
        <v>0</v>
      </c>
      <c r="BZ66" s="209">
        <f t="shared" si="358"/>
        <v>0</v>
      </c>
      <c r="CA66" s="209">
        <f t="shared" si="358"/>
        <v>0</v>
      </c>
      <c r="CB66" s="209">
        <f t="shared" si="358"/>
        <v>0</v>
      </c>
      <c r="CC66" s="209">
        <f t="shared" si="358"/>
        <v>0</v>
      </c>
      <c r="CD66" s="209">
        <f t="shared" si="358"/>
        <v>0</v>
      </c>
      <c r="CE66" s="209">
        <f t="shared" si="358"/>
        <v>0</v>
      </c>
      <c r="CF66" s="209">
        <f t="shared" si="358"/>
        <v>0</v>
      </c>
      <c r="CG66" s="209">
        <f t="shared" si="358"/>
        <v>0</v>
      </c>
      <c r="CH66" s="209">
        <f t="shared" si="358"/>
        <v>513</v>
      </c>
      <c r="CI66" s="209">
        <f t="shared" si="358"/>
        <v>0</v>
      </c>
      <c r="CJ66" s="209">
        <f t="shared" si="358"/>
        <v>2</v>
      </c>
      <c r="CK66" s="209">
        <f t="shared" si="358"/>
        <v>0</v>
      </c>
      <c r="CL66" s="209">
        <f t="shared" si="358"/>
        <v>0</v>
      </c>
      <c r="CM66" s="209">
        <f t="shared" si="358"/>
        <v>10</v>
      </c>
      <c r="CN66" s="209">
        <f t="shared" si="358"/>
        <v>0</v>
      </c>
      <c r="CO66" s="209">
        <f t="shared" si="358"/>
        <v>0</v>
      </c>
      <c r="CP66" s="209">
        <f t="shared" si="358"/>
        <v>0</v>
      </c>
      <c r="CQ66" s="209">
        <f t="shared" si="358"/>
        <v>175</v>
      </c>
      <c r="CR66" s="209">
        <f t="shared" si="358"/>
        <v>0</v>
      </c>
      <c r="CS66" s="209">
        <f t="shared" si="358"/>
        <v>2</v>
      </c>
      <c r="CT66" s="209">
        <f t="shared" si="358"/>
        <v>0</v>
      </c>
      <c r="CU66" s="209">
        <f t="shared" si="358"/>
        <v>0</v>
      </c>
      <c r="CV66" s="209">
        <f t="shared" si="358"/>
        <v>0</v>
      </c>
      <c r="CW66" s="209">
        <f t="shared" si="358"/>
        <v>0</v>
      </c>
      <c r="CX66" s="209">
        <f t="shared" si="358"/>
        <v>0</v>
      </c>
      <c r="CY66" s="209">
        <f t="shared" si="358"/>
        <v>0</v>
      </c>
      <c r="CZ66" s="209">
        <f t="shared" si="358"/>
        <v>0</v>
      </c>
      <c r="DA66" s="209">
        <f t="shared" si="358"/>
        <v>0</v>
      </c>
      <c r="DB66" s="210">
        <f t="shared" si="335"/>
        <v>2568</v>
      </c>
      <c r="DC66" s="211">
        <f t="shared" si="335"/>
        <v>5409</v>
      </c>
      <c r="DD66" s="205">
        <f t="shared" si="336"/>
        <v>0</v>
      </c>
      <c r="DE66" s="204">
        <f t="shared" si="337"/>
        <v>702</v>
      </c>
      <c r="DF66" s="212">
        <f t="shared" si="338"/>
        <v>8679</v>
      </c>
      <c r="DG66" s="211">
        <f t="shared" si="339"/>
        <v>8679</v>
      </c>
      <c r="DH66" s="213">
        <f t="shared" si="340"/>
        <v>0.29588662288282058</v>
      </c>
      <c r="DI66" s="213">
        <f t="shared" si="341"/>
        <v>0.62322848254407193</v>
      </c>
      <c r="DJ66" s="213">
        <f t="shared" si="342"/>
        <v>0</v>
      </c>
      <c r="DK66" s="213"/>
      <c r="DL66" s="213">
        <f t="shared" si="343"/>
        <v>8.0884894573107505E-2</v>
      </c>
      <c r="DM66" s="214"/>
      <c r="DN66" s="211"/>
      <c r="DO66" s="211"/>
      <c r="DP66" s="205"/>
      <c r="DQ66" s="211"/>
      <c r="DR66" s="211"/>
      <c r="DS66" s="211"/>
      <c r="DT66" s="211"/>
      <c r="DU66" s="211"/>
      <c r="DV66" s="211"/>
      <c r="DW66" s="211"/>
      <c r="DX66" s="214"/>
      <c r="DY66" s="214"/>
      <c r="DZ66" s="214"/>
      <c r="EA66" s="214"/>
      <c r="EB66" s="214"/>
      <c r="EC66" s="214"/>
      <c r="ED66" s="214"/>
      <c r="EE66" s="214"/>
      <c r="EF66" s="214"/>
      <c r="EG66" s="214"/>
      <c r="EH66" s="214"/>
      <c r="EI66" s="214"/>
      <c r="EJ66" s="214"/>
      <c r="EK66" s="214"/>
      <c r="EL66" s="214"/>
      <c r="EM66" s="214"/>
      <c r="EN66" s="214"/>
    </row>
    <row r="67" spans="1:210" ht="12.9" customHeight="1" x14ac:dyDescent="0.25">
      <c r="A67" s="67" t="str">
        <f t="shared" si="324"/>
        <v>1983-1984</v>
      </c>
      <c r="B67" s="45">
        <f t="shared" si="324"/>
        <v>1984</v>
      </c>
      <c r="C67" s="68">
        <f t="shared" si="324"/>
        <v>9339.58</v>
      </c>
      <c r="D67" s="58">
        <f t="shared" si="324"/>
        <v>0</v>
      </c>
      <c r="E67" s="58">
        <f t="shared" si="324"/>
        <v>0</v>
      </c>
      <c r="F67" s="58">
        <f t="shared" si="324"/>
        <v>0</v>
      </c>
      <c r="G67" s="58">
        <f t="shared" si="324"/>
        <v>0</v>
      </c>
      <c r="H67" s="58">
        <f t="shared" ref="H67:S67" si="359">H12</f>
        <v>0</v>
      </c>
      <c r="I67" s="58">
        <f t="shared" si="359"/>
        <v>0</v>
      </c>
      <c r="J67" s="58">
        <f t="shared" si="359"/>
        <v>0</v>
      </c>
      <c r="K67" s="58">
        <f t="shared" si="359"/>
        <v>0</v>
      </c>
      <c r="L67" s="58">
        <f t="shared" si="359"/>
        <v>0</v>
      </c>
      <c r="M67" s="58">
        <f t="shared" si="359"/>
        <v>0</v>
      </c>
      <c r="N67" s="58">
        <f t="shared" si="359"/>
        <v>0</v>
      </c>
      <c r="O67" s="58">
        <f t="shared" si="359"/>
        <v>0</v>
      </c>
      <c r="P67" s="58">
        <f t="shared" si="359"/>
        <v>0</v>
      </c>
      <c r="Q67" s="58">
        <f t="shared" si="359"/>
        <v>0</v>
      </c>
      <c r="R67" s="58">
        <f t="shared" si="359"/>
        <v>0</v>
      </c>
      <c r="S67" s="58">
        <f t="shared" si="359"/>
        <v>0</v>
      </c>
      <c r="T67" s="58">
        <f t="shared" si="326"/>
        <v>0</v>
      </c>
      <c r="U67" s="58">
        <f t="shared" si="326"/>
        <v>0</v>
      </c>
      <c r="V67" s="58">
        <f t="shared" si="326"/>
        <v>0</v>
      </c>
      <c r="W67" s="58">
        <f t="shared" si="326"/>
        <v>0</v>
      </c>
      <c r="X67" s="58">
        <f t="shared" si="326"/>
        <v>0</v>
      </c>
      <c r="Y67" s="58">
        <f t="shared" si="326"/>
        <v>0</v>
      </c>
      <c r="Z67" s="58">
        <f t="shared" ref="Z67:AQ67" si="360">Z12</f>
        <v>0</v>
      </c>
      <c r="AA67" s="58">
        <f t="shared" si="360"/>
        <v>0</v>
      </c>
      <c r="AB67" s="58">
        <f t="shared" si="360"/>
        <v>0</v>
      </c>
      <c r="AC67" s="58">
        <f t="shared" si="360"/>
        <v>0</v>
      </c>
      <c r="AD67" s="58">
        <f t="shared" si="360"/>
        <v>0</v>
      </c>
      <c r="AE67" s="58">
        <f t="shared" si="360"/>
        <v>0</v>
      </c>
      <c r="AF67" s="58">
        <f t="shared" si="360"/>
        <v>0</v>
      </c>
      <c r="AG67" s="58">
        <f t="shared" si="360"/>
        <v>0</v>
      </c>
      <c r="AH67" s="58">
        <f t="shared" si="360"/>
        <v>0</v>
      </c>
      <c r="AI67" s="58">
        <f t="shared" si="360"/>
        <v>0</v>
      </c>
      <c r="AJ67" s="58">
        <f t="shared" si="360"/>
        <v>0</v>
      </c>
      <c r="AK67" s="58">
        <f t="shared" si="360"/>
        <v>0</v>
      </c>
      <c r="AL67" s="58">
        <f t="shared" si="360"/>
        <v>0</v>
      </c>
      <c r="AM67" s="58">
        <f t="shared" si="360"/>
        <v>0</v>
      </c>
      <c r="AN67" s="58">
        <f t="shared" si="360"/>
        <v>0</v>
      </c>
      <c r="AO67" s="58">
        <f t="shared" si="360"/>
        <v>0</v>
      </c>
      <c r="AP67" s="58">
        <f t="shared" si="360"/>
        <v>0</v>
      </c>
      <c r="AQ67" s="58">
        <f t="shared" si="360"/>
        <v>0</v>
      </c>
      <c r="AR67" s="186"/>
      <c r="AS67" s="186"/>
      <c r="AT67" s="186"/>
      <c r="AU67" s="186"/>
      <c r="AV67" s="186"/>
      <c r="AW67" s="186"/>
      <c r="AX67" s="186"/>
      <c r="AY67" s="186"/>
      <c r="AZ67" s="186"/>
      <c r="BA67" s="186"/>
      <c r="BB67" s="186"/>
      <c r="BC67" s="186"/>
      <c r="BD67" s="186"/>
      <c r="BE67" s="197"/>
      <c r="BF67" s="198">
        <f t="shared" si="328"/>
        <v>0</v>
      </c>
      <c r="BG67" s="69">
        <f t="shared" si="329"/>
        <v>0</v>
      </c>
      <c r="BH67" s="69">
        <f t="shared" si="330"/>
        <v>0</v>
      </c>
      <c r="BI67" s="69">
        <f t="shared" si="331"/>
        <v>0</v>
      </c>
      <c r="BJ67" s="69">
        <f t="shared" si="332"/>
        <v>0</v>
      </c>
      <c r="BK67" s="199">
        <f t="shared" si="333"/>
        <v>0</v>
      </c>
      <c r="BL67" s="190"/>
      <c r="BM67" s="45">
        <v>1984</v>
      </c>
      <c r="BN67" s="192">
        <f t="shared" ref="BN67:DA67" si="361">BN12</f>
        <v>0</v>
      </c>
      <c r="BO67" s="113">
        <f t="shared" si="361"/>
        <v>170</v>
      </c>
      <c r="BP67" s="113">
        <f t="shared" si="361"/>
        <v>0</v>
      </c>
      <c r="BQ67" s="113">
        <f t="shared" si="361"/>
        <v>0</v>
      </c>
      <c r="BR67" s="113">
        <f t="shared" si="361"/>
        <v>158</v>
      </c>
      <c r="BS67" s="113">
        <f t="shared" si="361"/>
        <v>6465</v>
      </c>
      <c r="BT67" s="113">
        <f t="shared" si="361"/>
        <v>994</v>
      </c>
      <c r="BU67" s="113">
        <f t="shared" si="361"/>
        <v>79</v>
      </c>
      <c r="BV67" s="113">
        <f t="shared" si="361"/>
        <v>79</v>
      </c>
      <c r="BW67" s="113">
        <f t="shared" si="361"/>
        <v>578</v>
      </c>
      <c r="BX67" s="113">
        <f t="shared" si="361"/>
        <v>85</v>
      </c>
      <c r="BY67" s="113">
        <f t="shared" si="361"/>
        <v>0</v>
      </c>
      <c r="BZ67" s="113">
        <f t="shared" si="361"/>
        <v>0</v>
      </c>
      <c r="CA67" s="113">
        <f t="shared" si="361"/>
        <v>0</v>
      </c>
      <c r="CB67" s="113">
        <f t="shared" si="361"/>
        <v>0</v>
      </c>
      <c r="CC67" s="113">
        <f t="shared" si="361"/>
        <v>0</v>
      </c>
      <c r="CD67" s="113">
        <f t="shared" si="361"/>
        <v>0</v>
      </c>
      <c r="CE67" s="113">
        <f t="shared" si="361"/>
        <v>0</v>
      </c>
      <c r="CF67" s="113">
        <f t="shared" si="361"/>
        <v>0</v>
      </c>
      <c r="CG67" s="113">
        <f t="shared" si="361"/>
        <v>0</v>
      </c>
      <c r="CH67" s="113">
        <f t="shared" si="361"/>
        <v>248</v>
      </c>
      <c r="CI67" s="113">
        <f t="shared" si="361"/>
        <v>0</v>
      </c>
      <c r="CJ67" s="113">
        <f t="shared" si="361"/>
        <v>159</v>
      </c>
      <c r="CK67" s="113">
        <f t="shared" si="361"/>
        <v>159</v>
      </c>
      <c r="CL67" s="113">
        <f t="shared" si="361"/>
        <v>0</v>
      </c>
      <c r="CM67" s="113">
        <f t="shared" si="361"/>
        <v>164</v>
      </c>
      <c r="CN67" s="113">
        <f t="shared" si="361"/>
        <v>0</v>
      </c>
      <c r="CO67" s="113">
        <f t="shared" si="361"/>
        <v>0</v>
      </c>
      <c r="CP67" s="113">
        <f t="shared" si="361"/>
        <v>0</v>
      </c>
      <c r="CQ67" s="113">
        <f t="shared" si="361"/>
        <v>0</v>
      </c>
      <c r="CR67" s="113">
        <f t="shared" si="361"/>
        <v>0</v>
      </c>
      <c r="CS67" s="113">
        <f t="shared" si="361"/>
        <v>0</v>
      </c>
      <c r="CT67" s="113">
        <f t="shared" si="361"/>
        <v>0</v>
      </c>
      <c r="CU67" s="113">
        <f t="shared" si="361"/>
        <v>0</v>
      </c>
      <c r="CV67" s="113">
        <f t="shared" si="361"/>
        <v>0</v>
      </c>
      <c r="CW67" s="113">
        <f t="shared" si="361"/>
        <v>0</v>
      </c>
      <c r="CX67" s="113">
        <f t="shared" si="361"/>
        <v>0</v>
      </c>
      <c r="CY67" s="113">
        <f t="shared" si="361"/>
        <v>0</v>
      </c>
      <c r="CZ67" s="113">
        <f t="shared" si="361"/>
        <v>0</v>
      </c>
      <c r="DA67" s="113">
        <f t="shared" si="361"/>
        <v>0</v>
      </c>
      <c r="DB67" s="124">
        <f t="shared" si="335"/>
        <v>7213</v>
      </c>
      <c r="DC67" s="55">
        <f t="shared" si="335"/>
        <v>1079</v>
      </c>
      <c r="DD67" s="69">
        <f t="shared" si="336"/>
        <v>316</v>
      </c>
      <c r="DE67" s="115">
        <f t="shared" si="337"/>
        <v>730</v>
      </c>
      <c r="DF67" s="70">
        <f t="shared" si="338"/>
        <v>9338</v>
      </c>
      <c r="DG67" s="112">
        <f t="shared" si="339"/>
        <v>9338</v>
      </c>
      <c r="DH67" s="196">
        <f t="shared" si="340"/>
        <v>0.77243521096594558</v>
      </c>
      <c r="DI67" s="196">
        <f t="shared" si="341"/>
        <v>0.11554936817305633</v>
      </c>
      <c r="DJ67" s="196">
        <f t="shared" si="342"/>
        <v>3.384022274576997E-2</v>
      </c>
      <c r="DK67" s="196"/>
      <c r="DL67" s="196">
        <f t="shared" si="343"/>
        <v>7.8175198115228106E-2</v>
      </c>
      <c r="DM67"/>
      <c r="DP67" s="5"/>
      <c r="DS67" s="2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</row>
    <row r="68" spans="1:210" ht="12.9" customHeight="1" x14ac:dyDescent="0.25">
      <c r="A68" s="67" t="str">
        <f t="shared" si="324"/>
        <v>1984-1985</v>
      </c>
      <c r="B68" s="45">
        <f t="shared" si="324"/>
        <v>1985</v>
      </c>
      <c r="C68" s="68">
        <f t="shared" si="324"/>
        <v>10459.58</v>
      </c>
      <c r="D68" s="58">
        <f t="shared" si="324"/>
        <v>0</v>
      </c>
      <c r="E68" s="58">
        <f t="shared" si="324"/>
        <v>0</v>
      </c>
      <c r="F68" s="58">
        <f t="shared" si="324"/>
        <v>1</v>
      </c>
      <c r="G68" s="58">
        <f t="shared" si="324"/>
        <v>0</v>
      </c>
      <c r="H68" s="58">
        <f t="shared" ref="H68:S68" si="362">H13</f>
        <v>0</v>
      </c>
      <c r="I68" s="58">
        <f t="shared" si="362"/>
        <v>10</v>
      </c>
      <c r="J68" s="58">
        <f t="shared" si="362"/>
        <v>4</v>
      </c>
      <c r="K68" s="58">
        <f t="shared" si="362"/>
        <v>0</v>
      </c>
      <c r="L68" s="58">
        <f t="shared" si="362"/>
        <v>0</v>
      </c>
      <c r="M68" s="58">
        <f t="shared" si="362"/>
        <v>0</v>
      </c>
      <c r="N68" s="58">
        <f t="shared" si="362"/>
        <v>1</v>
      </c>
      <c r="O68" s="58">
        <f t="shared" si="362"/>
        <v>0</v>
      </c>
      <c r="P68" s="58">
        <f t="shared" si="362"/>
        <v>0</v>
      </c>
      <c r="Q68" s="58">
        <f t="shared" si="362"/>
        <v>0</v>
      </c>
      <c r="R68" s="58">
        <f t="shared" si="362"/>
        <v>0</v>
      </c>
      <c r="S68" s="58">
        <f t="shared" si="362"/>
        <v>0</v>
      </c>
      <c r="T68" s="58">
        <f t="shared" si="326"/>
        <v>0</v>
      </c>
      <c r="U68" s="58">
        <f t="shared" si="326"/>
        <v>0</v>
      </c>
      <c r="V68" s="58">
        <f t="shared" si="326"/>
        <v>0</v>
      </c>
      <c r="W68" s="58">
        <f t="shared" si="326"/>
        <v>0</v>
      </c>
      <c r="X68" s="58">
        <f t="shared" si="326"/>
        <v>1</v>
      </c>
      <c r="Y68" s="58">
        <f t="shared" si="326"/>
        <v>0</v>
      </c>
      <c r="Z68" s="58">
        <f t="shared" ref="Z68:AQ68" si="363">Z13</f>
        <v>0</v>
      </c>
      <c r="AA68" s="58">
        <f t="shared" si="363"/>
        <v>0</v>
      </c>
      <c r="AB68" s="58">
        <f t="shared" si="363"/>
        <v>0</v>
      </c>
      <c r="AC68" s="58">
        <f t="shared" si="363"/>
        <v>0</v>
      </c>
      <c r="AD68" s="58">
        <f t="shared" si="363"/>
        <v>0</v>
      </c>
      <c r="AE68" s="58">
        <f t="shared" si="363"/>
        <v>0</v>
      </c>
      <c r="AF68" s="58">
        <f t="shared" si="363"/>
        <v>0</v>
      </c>
      <c r="AG68" s="58">
        <f t="shared" si="363"/>
        <v>0</v>
      </c>
      <c r="AH68" s="58">
        <f t="shared" si="363"/>
        <v>0</v>
      </c>
      <c r="AI68" s="58">
        <f t="shared" si="363"/>
        <v>0</v>
      </c>
      <c r="AJ68" s="58">
        <f t="shared" si="363"/>
        <v>0</v>
      </c>
      <c r="AK68" s="58">
        <f t="shared" si="363"/>
        <v>0</v>
      </c>
      <c r="AL68" s="58">
        <f t="shared" si="363"/>
        <v>0</v>
      </c>
      <c r="AM68" s="58">
        <f t="shared" si="363"/>
        <v>0</v>
      </c>
      <c r="AN68" s="58">
        <f t="shared" si="363"/>
        <v>0</v>
      </c>
      <c r="AO68" s="58">
        <f t="shared" si="363"/>
        <v>0</v>
      </c>
      <c r="AP68" s="58">
        <f t="shared" si="363"/>
        <v>0</v>
      </c>
      <c r="AQ68" s="58">
        <f t="shared" si="363"/>
        <v>0</v>
      </c>
      <c r="AR68" s="186"/>
      <c r="AS68" s="186"/>
      <c r="AT68" s="186"/>
      <c r="AU68" s="186"/>
      <c r="AV68" s="186"/>
      <c r="AW68" s="186"/>
      <c r="AX68" s="186"/>
      <c r="AY68" s="186"/>
      <c r="AZ68" s="186"/>
      <c r="BA68" s="186"/>
      <c r="BB68" s="186"/>
      <c r="BC68" s="186"/>
      <c r="BD68" s="186"/>
      <c r="BE68" s="197"/>
      <c r="BF68" s="216">
        <f t="shared" si="328"/>
        <v>17</v>
      </c>
      <c r="BG68" s="69">
        <f t="shared" si="329"/>
        <v>10</v>
      </c>
      <c r="BH68" s="69">
        <f t="shared" si="330"/>
        <v>6</v>
      </c>
      <c r="BI68" s="69">
        <f t="shared" si="331"/>
        <v>0</v>
      </c>
      <c r="BJ68" s="69">
        <f t="shared" si="332"/>
        <v>1</v>
      </c>
      <c r="BK68" s="217">
        <f t="shared" si="333"/>
        <v>17</v>
      </c>
      <c r="BL68" s="190"/>
      <c r="BM68" s="45">
        <v>1985</v>
      </c>
      <c r="BN68" s="192">
        <f t="shared" ref="BN68:CZ68" si="364">BN13</f>
        <v>0</v>
      </c>
      <c r="BO68" s="113">
        <f t="shared" si="364"/>
        <v>0</v>
      </c>
      <c r="BP68" s="113">
        <f t="shared" si="364"/>
        <v>7</v>
      </c>
      <c r="BQ68" s="113">
        <f t="shared" si="364"/>
        <v>0</v>
      </c>
      <c r="BR68" s="113">
        <f t="shared" si="364"/>
        <v>0</v>
      </c>
      <c r="BS68" s="113">
        <f t="shared" si="364"/>
        <v>6131</v>
      </c>
      <c r="BT68" s="113">
        <f t="shared" si="364"/>
        <v>2367</v>
      </c>
      <c r="BU68" s="113">
        <f t="shared" si="364"/>
        <v>0</v>
      </c>
      <c r="BV68" s="113">
        <f t="shared" si="364"/>
        <v>0</v>
      </c>
      <c r="BW68" s="113">
        <f t="shared" si="364"/>
        <v>893</v>
      </c>
      <c r="BX68" s="113">
        <f t="shared" si="364"/>
        <v>69</v>
      </c>
      <c r="BY68" s="113">
        <f t="shared" si="364"/>
        <v>0</v>
      </c>
      <c r="BZ68" s="113">
        <f t="shared" si="364"/>
        <v>0</v>
      </c>
      <c r="CA68" s="113">
        <f t="shared" si="364"/>
        <v>0</v>
      </c>
      <c r="CB68" s="113">
        <f t="shared" si="364"/>
        <v>0</v>
      </c>
      <c r="CC68" s="113">
        <f t="shared" si="364"/>
        <v>0</v>
      </c>
      <c r="CD68" s="113">
        <f t="shared" si="364"/>
        <v>0</v>
      </c>
      <c r="CE68" s="113">
        <f t="shared" si="364"/>
        <v>0</v>
      </c>
      <c r="CF68" s="113">
        <f t="shared" si="364"/>
        <v>0</v>
      </c>
      <c r="CG68" s="113">
        <f t="shared" si="364"/>
        <v>0</v>
      </c>
      <c r="CH68" s="113">
        <f t="shared" si="364"/>
        <v>510</v>
      </c>
      <c r="CI68" s="113">
        <f t="shared" si="364"/>
        <v>0</v>
      </c>
      <c r="CJ68" s="113">
        <f t="shared" si="364"/>
        <v>0</v>
      </c>
      <c r="CK68" s="113">
        <f t="shared" si="364"/>
        <v>48</v>
      </c>
      <c r="CL68" s="113">
        <f>CL13</f>
        <v>0</v>
      </c>
      <c r="CM68" s="113">
        <f t="shared" si="364"/>
        <v>156</v>
      </c>
      <c r="CN68" s="113">
        <f t="shared" si="364"/>
        <v>0</v>
      </c>
      <c r="CO68" s="113">
        <f t="shared" si="364"/>
        <v>0</v>
      </c>
      <c r="CP68" s="113">
        <f t="shared" si="364"/>
        <v>0</v>
      </c>
      <c r="CQ68" s="113">
        <f t="shared" si="364"/>
        <v>48</v>
      </c>
      <c r="CR68" s="113">
        <f t="shared" si="364"/>
        <v>0</v>
      </c>
      <c r="CS68" s="113">
        <f t="shared" si="364"/>
        <v>0</v>
      </c>
      <c r="CT68" s="113">
        <f t="shared" si="364"/>
        <v>0</v>
      </c>
      <c r="CU68" s="113">
        <f t="shared" si="364"/>
        <v>0</v>
      </c>
      <c r="CV68" s="113">
        <f t="shared" si="364"/>
        <v>0</v>
      </c>
      <c r="CW68" s="113">
        <f t="shared" si="364"/>
        <v>0</v>
      </c>
      <c r="CX68" s="113">
        <f t="shared" si="364"/>
        <v>0</v>
      </c>
      <c r="CY68" s="113">
        <f t="shared" si="364"/>
        <v>0</v>
      </c>
      <c r="CZ68" s="113">
        <f t="shared" si="364"/>
        <v>0</v>
      </c>
      <c r="DA68" s="113">
        <f>DA13</f>
        <v>0</v>
      </c>
      <c r="DB68" s="124">
        <f t="shared" si="335"/>
        <v>7024</v>
      </c>
      <c r="DC68" s="55">
        <f t="shared" si="335"/>
        <v>2443</v>
      </c>
      <c r="DD68" s="69">
        <f t="shared" si="336"/>
        <v>0</v>
      </c>
      <c r="DE68" s="115">
        <f t="shared" si="337"/>
        <v>762</v>
      </c>
      <c r="DF68" s="70">
        <f t="shared" si="338"/>
        <v>10229</v>
      </c>
      <c r="DG68" s="112">
        <f t="shared" si="339"/>
        <v>10229</v>
      </c>
      <c r="DH68" s="196">
        <f t="shared" si="340"/>
        <v>0.6866751393098055</v>
      </c>
      <c r="DI68" s="196">
        <f t="shared" si="341"/>
        <v>0.2388307752468472</v>
      </c>
      <c r="DJ68" s="196">
        <f t="shared" si="342"/>
        <v>0</v>
      </c>
      <c r="DK68" s="196"/>
      <c r="DL68" s="196">
        <f t="shared" si="343"/>
        <v>7.4494085443347346E-2</v>
      </c>
      <c r="DM68"/>
      <c r="DP68" s="5"/>
      <c r="DS68" s="2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</row>
    <row r="69" spans="1:210" ht="12.9" customHeight="1" x14ac:dyDescent="0.25">
      <c r="A69" s="84" t="str">
        <f t="shared" si="324"/>
        <v>1985-1986</v>
      </c>
      <c r="B69" s="2">
        <f t="shared" si="324"/>
        <v>1986</v>
      </c>
      <c r="C69" s="85">
        <f t="shared" si="324"/>
        <v>13606.445133259043</v>
      </c>
      <c r="D69" s="76">
        <f t="shared" si="324"/>
        <v>0</v>
      </c>
      <c r="E69" s="76">
        <f t="shared" si="324"/>
        <v>0</v>
      </c>
      <c r="F69" s="76">
        <f t="shared" si="324"/>
        <v>0</v>
      </c>
      <c r="G69" s="76">
        <f t="shared" si="324"/>
        <v>0</v>
      </c>
      <c r="H69" s="76">
        <f t="shared" ref="H69:S69" si="365">H14</f>
        <v>0</v>
      </c>
      <c r="I69" s="76">
        <f t="shared" si="365"/>
        <v>14</v>
      </c>
      <c r="J69" s="76">
        <f t="shared" si="365"/>
        <v>14</v>
      </c>
      <c r="K69" s="76">
        <f t="shared" si="365"/>
        <v>1</v>
      </c>
      <c r="L69" s="76">
        <f t="shared" si="365"/>
        <v>0</v>
      </c>
      <c r="M69" s="76">
        <f t="shared" si="365"/>
        <v>4</v>
      </c>
      <c r="N69" s="76">
        <f t="shared" si="365"/>
        <v>2</v>
      </c>
      <c r="O69" s="76">
        <f t="shared" si="365"/>
        <v>0</v>
      </c>
      <c r="P69" s="76">
        <f t="shared" si="365"/>
        <v>0</v>
      </c>
      <c r="Q69" s="76">
        <f t="shared" si="365"/>
        <v>0</v>
      </c>
      <c r="R69" s="76">
        <f t="shared" si="365"/>
        <v>0</v>
      </c>
      <c r="S69" s="76">
        <f t="shared" si="365"/>
        <v>0</v>
      </c>
      <c r="T69" s="76">
        <f t="shared" si="326"/>
        <v>0</v>
      </c>
      <c r="U69" s="76">
        <f t="shared" si="326"/>
        <v>0</v>
      </c>
      <c r="V69" s="76">
        <f t="shared" si="326"/>
        <v>0</v>
      </c>
      <c r="W69" s="76">
        <f t="shared" si="326"/>
        <v>0</v>
      </c>
      <c r="X69" s="76">
        <f t="shared" si="326"/>
        <v>3</v>
      </c>
      <c r="Y69" s="76">
        <f t="shared" si="326"/>
        <v>0</v>
      </c>
      <c r="Z69" s="76">
        <f t="shared" ref="Z69:AQ69" si="366">Z14</f>
        <v>0</v>
      </c>
      <c r="AA69" s="76">
        <f t="shared" si="366"/>
        <v>0</v>
      </c>
      <c r="AB69" s="76">
        <f t="shared" si="366"/>
        <v>0</v>
      </c>
      <c r="AC69" s="76">
        <f t="shared" si="366"/>
        <v>0</v>
      </c>
      <c r="AD69" s="76">
        <f t="shared" si="366"/>
        <v>0</v>
      </c>
      <c r="AE69" s="76">
        <f t="shared" si="366"/>
        <v>0</v>
      </c>
      <c r="AF69" s="76">
        <f t="shared" si="366"/>
        <v>0</v>
      </c>
      <c r="AG69" s="76">
        <f t="shared" si="366"/>
        <v>0</v>
      </c>
      <c r="AH69" s="76">
        <f t="shared" si="366"/>
        <v>0</v>
      </c>
      <c r="AI69" s="76">
        <f t="shared" si="366"/>
        <v>0</v>
      </c>
      <c r="AJ69" s="76">
        <f t="shared" si="366"/>
        <v>0</v>
      </c>
      <c r="AK69" s="76">
        <f t="shared" si="366"/>
        <v>0</v>
      </c>
      <c r="AL69" s="76">
        <f t="shared" si="366"/>
        <v>0</v>
      </c>
      <c r="AM69" s="76">
        <f t="shared" si="366"/>
        <v>0</v>
      </c>
      <c r="AN69" s="76">
        <f t="shared" si="366"/>
        <v>0</v>
      </c>
      <c r="AO69" s="76">
        <f t="shared" si="366"/>
        <v>0</v>
      </c>
      <c r="AP69" s="76">
        <f t="shared" si="366"/>
        <v>0</v>
      </c>
      <c r="AQ69" s="76">
        <f t="shared" si="366"/>
        <v>0</v>
      </c>
      <c r="AR69" s="186"/>
      <c r="AS69" s="186"/>
      <c r="AT69" s="186"/>
      <c r="AU69" s="186"/>
      <c r="AV69" s="186"/>
      <c r="AW69" s="186"/>
      <c r="AX69" s="186"/>
      <c r="AY69" s="186"/>
      <c r="AZ69" s="186"/>
      <c r="BA69" s="186"/>
      <c r="BB69" s="186"/>
      <c r="BC69" s="186"/>
      <c r="BD69" s="186"/>
      <c r="BE69" s="197"/>
      <c r="BF69" s="218">
        <f t="shared" si="328"/>
        <v>38</v>
      </c>
      <c r="BG69" s="5">
        <f t="shared" si="329"/>
        <v>18</v>
      </c>
      <c r="BH69" s="5">
        <f t="shared" si="330"/>
        <v>16</v>
      </c>
      <c r="BI69" s="5">
        <f t="shared" si="331"/>
        <v>1</v>
      </c>
      <c r="BJ69" s="5">
        <f>SUM(S69:AP69)</f>
        <v>3</v>
      </c>
      <c r="BK69" s="219">
        <f>SUM(BG69:BJ69)</f>
        <v>38</v>
      </c>
      <c r="BL69" s="190"/>
      <c r="BM69" s="2">
        <v>1986</v>
      </c>
      <c r="BN69" s="220">
        <f t="shared" ref="BN69:BN78" si="367">(D69/$BF69)*$C69</f>
        <v>0</v>
      </c>
      <c r="BO69" s="22">
        <f t="shared" ref="BO69:BO78" si="368">(E69/$BF69)*$C69</f>
        <v>0</v>
      </c>
      <c r="BP69" s="22">
        <f t="shared" ref="BP69:BP78" si="369">(F69/$BF69)*$C69</f>
        <v>0</v>
      </c>
      <c r="BQ69" s="22">
        <f t="shared" ref="BQ69:BQ78" si="370">(G69/$BF69)*$C69</f>
        <v>0</v>
      </c>
      <c r="BR69" s="22">
        <f t="shared" ref="BR69:BR78" si="371">(H69/$BF69)*$C69</f>
        <v>0</v>
      </c>
      <c r="BS69" s="22">
        <f t="shared" ref="BS69:BS78" si="372">(I69/$BF69)*$C69</f>
        <v>5012.9008385691213</v>
      </c>
      <c r="BT69" s="22">
        <f t="shared" ref="BT69:BT78" si="373">(J69/$BF69)*$C69</f>
        <v>5012.9008385691213</v>
      </c>
      <c r="BU69" s="22">
        <f t="shared" ref="BU69:BU78" si="374">(K69/$BF69)*$C69</f>
        <v>358.06434561208005</v>
      </c>
      <c r="BV69" s="22">
        <f t="shared" ref="BV69:BV78" si="375">(L69/$BF69)*$C69</f>
        <v>0</v>
      </c>
      <c r="BW69" s="22">
        <f t="shared" ref="BW69:BW78" si="376">(M69/$BF69)*$C69</f>
        <v>1432.2573824483202</v>
      </c>
      <c r="BX69" s="22">
        <f t="shared" ref="BX69:BX78" si="377">(N69/$BF69)*$C69</f>
        <v>716.12869122416009</v>
      </c>
      <c r="BY69" s="22">
        <f t="shared" ref="BY69:BY78" si="378">(O69/$BF69)*$C69</f>
        <v>0</v>
      </c>
      <c r="BZ69" s="22">
        <f t="shared" ref="BZ69:BZ78" si="379">(P69/$BF69)*$C69</f>
        <v>0</v>
      </c>
      <c r="CA69" s="22">
        <f t="shared" ref="CA69:CA78" si="380">(Q69/$BF69)*$C69</f>
        <v>0</v>
      </c>
      <c r="CB69" s="22">
        <f t="shared" ref="CB69:CB78" si="381">(R69/$BF69)*$C69</f>
        <v>0</v>
      </c>
      <c r="CC69" s="22">
        <f t="shared" ref="CC69:CC78" si="382">(S69/$BF69)*$C69</f>
        <v>0</v>
      </c>
      <c r="CD69" s="22">
        <f t="shared" ref="CD69:CD78" si="383">(T69/$BF69)*$C69</f>
        <v>0</v>
      </c>
      <c r="CE69" s="22">
        <f t="shared" ref="CE69:CE78" si="384">(U69/$BF69)*$C69</f>
        <v>0</v>
      </c>
      <c r="CF69" s="22">
        <f t="shared" ref="CF69:CF78" si="385">(V69/$BF69)*$C69</f>
        <v>0</v>
      </c>
      <c r="CG69" s="22">
        <f t="shared" ref="CG69:CG78" si="386">(W69/$BF69)*$C69</f>
        <v>0</v>
      </c>
      <c r="CH69" s="22">
        <f t="shared" ref="CH69:CH78" si="387">(X69/$BF69)*$C69</f>
        <v>1074.1930368362403</v>
      </c>
      <c r="CI69" s="22">
        <f t="shared" ref="CI69:CI78" si="388">(Y69/$BF69)*$C69</f>
        <v>0</v>
      </c>
      <c r="CJ69" s="22">
        <f t="shared" ref="CJ69:CJ78" si="389">(Z69/$BF69)*$C69</f>
        <v>0</v>
      </c>
      <c r="CK69" s="22">
        <f t="shared" ref="CK69:CK78" si="390">(AA69/$BF69)*$C69</f>
        <v>0</v>
      </c>
      <c r="CL69" s="22">
        <f t="shared" ref="CL69:CL78" si="391">(AB69/$BF69)*$C69</f>
        <v>0</v>
      </c>
      <c r="CM69" s="22">
        <f t="shared" ref="CM69:CM78" si="392">(AC69/$BF69)*$C69</f>
        <v>0</v>
      </c>
      <c r="CN69" s="22">
        <f t="shared" ref="CN69:CN78" si="393">(AD69/$BF69)*$C69</f>
        <v>0</v>
      </c>
      <c r="CO69" s="22">
        <f t="shared" ref="CO69:CO78" si="394">(AE69/$BF69)*$C69</f>
        <v>0</v>
      </c>
      <c r="CP69" s="22">
        <f t="shared" ref="CP69:CP78" si="395">(AF69/$BF69)*$C69</f>
        <v>0</v>
      </c>
      <c r="CQ69" s="22">
        <f t="shared" ref="CQ69:CQ78" si="396">(AG69/$BF69)*$C69</f>
        <v>0</v>
      </c>
      <c r="CR69" s="22">
        <f t="shared" ref="CR69:CR78" si="397">(AH69/$BF69)*$C69</f>
        <v>0</v>
      </c>
      <c r="CS69" s="22">
        <f t="shared" ref="CS69:CS78" si="398">(AI69/$BF69)*$C69</f>
        <v>0</v>
      </c>
      <c r="CT69" s="22">
        <f t="shared" ref="CT69:CT78" si="399">(AJ69/$BF69)*$C69</f>
        <v>0</v>
      </c>
      <c r="CU69" s="22">
        <f t="shared" ref="CU69:CU78" si="400">(AK69/$BF69)*$C69</f>
        <v>0</v>
      </c>
      <c r="CV69" s="22">
        <f t="shared" ref="CV69:CV78" si="401">(AL69/$BF69)*$C69</f>
        <v>0</v>
      </c>
      <c r="CW69" s="22">
        <f t="shared" ref="CW69:CW78" si="402">(AM69/$BF69)*$C69</f>
        <v>0</v>
      </c>
      <c r="CX69" s="22">
        <f t="shared" ref="CX69:CX78" si="403">(AN69/$BF69)*$C69</f>
        <v>0</v>
      </c>
      <c r="CY69" s="22">
        <f t="shared" ref="CY69:CY78" si="404">(AO69/$BF69)*$C69</f>
        <v>0</v>
      </c>
      <c r="CZ69" s="22">
        <f t="shared" ref="CZ69:CZ78" si="405">(AP69/$BF69)*$C69</f>
        <v>0</v>
      </c>
      <c r="DA69" s="22">
        <f t="shared" ref="DA69:DA78" si="406">(AQ69/$BF69)*$C69</f>
        <v>0</v>
      </c>
      <c r="DB69" s="89">
        <f>SUM(BO69,BS69,BW69,CA69)</f>
        <v>6445.158221017442</v>
      </c>
      <c r="DC69" s="76">
        <f>SUM(BP69,BT69,BX69,CB69)</f>
        <v>5729.0295297932817</v>
      </c>
      <c r="DD69" s="76">
        <f t="shared" si="336"/>
        <v>358.06434561208005</v>
      </c>
      <c r="DE69" s="85">
        <f>SUM(CC69:CZ69)</f>
        <v>1074.1930368362403</v>
      </c>
      <c r="DF69" s="221">
        <f t="shared" si="338"/>
        <v>13606.445133259045</v>
      </c>
      <c r="DG69" s="76">
        <f>SUM(BN69:CZ69)</f>
        <v>13606.445133259043</v>
      </c>
      <c r="DH69" s="222">
        <f>DB69/DF69</f>
        <v>0.47368421052631576</v>
      </c>
      <c r="DI69" s="222">
        <f>DC69/DF69</f>
        <v>0.42105263157894735</v>
      </c>
      <c r="DJ69" s="222">
        <f>DD69/DF69</f>
        <v>2.6315789473684206E-2</v>
      </c>
      <c r="DK69" s="222"/>
      <c r="DL69" s="222">
        <f>DE69/DF69</f>
        <v>7.8947368421052613E-2</v>
      </c>
      <c r="DM69"/>
      <c r="DP69" s="5"/>
      <c r="DS69" s="2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</row>
    <row r="70" spans="1:210" x14ac:dyDescent="0.25">
      <c r="A70" s="84" t="str">
        <f t="shared" si="324"/>
        <v>1986-1987</v>
      </c>
      <c r="B70" s="2">
        <f t="shared" si="324"/>
        <v>1987</v>
      </c>
      <c r="C70" s="85">
        <f t="shared" si="324"/>
        <v>11064.044467797237</v>
      </c>
      <c r="D70" s="76">
        <f t="shared" si="324"/>
        <v>0</v>
      </c>
      <c r="E70" s="76">
        <f t="shared" si="324"/>
        <v>1</v>
      </c>
      <c r="F70" s="76">
        <f t="shared" si="324"/>
        <v>0</v>
      </c>
      <c r="G70" s="76">
        <f t="shared" si="324"/>
        <v>0</v>
      </c>
      <c r="H70" s="76">
        <f t="shared" ref="H70:S70" si="407">H15</f>
        <v>1</v>
      </c>
      <c r="I70" s="76">
        <f t="shared" si="407"/>
        <v>23</v>
      </c>
      <c r="J70" s="76">
        <f t="shared" si="407"/>
        <v>28</v>
      </c>
      <c r="K70" s="76">
        <f t="shared" si="407"/>
        <v>1</v>
      </c>
      <c r="L70" s="76">
        <f t="shared" si="407"/>
        <v>0</v>
      </c>
      <c r="M70" s="76">
        <f t="shared" si="407"/>
        <v>1</v>
      </c>
      <c r="N70" s="76">
        <f t="shared" si="407"/>
        <v>6</v>
      </c>
      <c r="O70" s="76">
        <f t="shared" si="407"/>
        <v>0</v>
      </c>
      <c r="P70" s="76">
        <f t="shared" si="407"/>
        <v>0</v>
      </c>
      <c r="Q70" s="76">
        <f t="shared" si="407"/>
        <v>0</v>
      </c>
      <c r="R70" s="76">
        <f t="shared" si="407"/>
        <v>0</v>
      </c>
      <c r="S70" s="76">
        <f t="shared" si="407"/>
        <v>0</v>
      </c>
      <c r="T70" s="76">
        <f t="shared" si="326"/>
        <v>0</v>
      </c>
      <c r="U70" s="76">
        <f t="shared" si="326"/>
        <v>0</v>
      </c>
      <c r="V70" s="76">
        <f t="shared" si="326"/>
        <v>0</v>
      </c>
      <c r="W70" s="76">
        <f t="shared" si="326"/>
        <v>0</v>
      </c>
      <c r="X70" s="76">
        <f t="shared" si="326"/>
        <v>3</v>
      </c>
      <c r="Y70" s="76">
        <f t="shared" si="326"/>
        <v>0</v>
      </c>
      <c r="Z70" s="76">
        <f t="shared" ref="Z70:AQ70" si="408">Z15</f>
        <v>2</v>
      </c>
      <c r="AA70" s="76">
        <f t="shared" si="408"/>
        <v>0</v>
      </c>
      <c r="AB70" s="76">
        <f t="shared" si="408"/>
        <v>0</v>
      </c>
      <c r="AC70" s="76">
        <f t="shared" si="408"/>
        <v>3</v>
      </c>
      <c r="AD70" s="76">
        <f t="shared" si="408"/>
        <v>0</v>
      </c>
      <c r="AE70" s="76">
        <f t="shared" si="408"/>
        <v>0</v>
      </c>
      <c r="AF70" s="76">
        <f t="shared" si="408"/>
        <v>0</v>
      </c>
      <c r="AG70" s="76">
        <f t="shared" si="408"/>
        <v>1</v>
      </c>
      <c r="AH70" s="76">
        <f t="shared" si="408"/>
        <v>0</v>
      </c>
      <c r="AI70" s="76">
        <f t="shared" si="408"/>
        <v>0</v>
      </c>
      <c r="AJ70" s="76">
        <f t="shared" si="408"/>
        <v>0</v>
      </c>
      <c r="AK70" s="76">
        <f t="shared" si="408"/>
        <v>0</v>
      </c>
      <c r="AL70" s="76">
        <f t="shared" si="408"/>
        <v>0</v>
      </c>
      <c r="AM70" s="76">
        <f t="shared" si="408"/>
        <v>0</v>
      </c>
      <c r="AN70" s="76">
        <f t="shared" si="408"/>
        <v>0</v>
      </c>
      <c r="AO70" s="76">
        <f t="shared" si="408"/>
        <v>0</v>
      </c>
      <c r="AP70" s="76">
        <f t="shared" si="408"/>
        <v>0</v>
      </c>
      <c r="AQ70" s="76">
        <f t="shared" si="408"/>
        <v>0</v>
      </c>
      <c r="AR70" s="186"/>
      <c r="AS70" s="186"/>
      <c r="AT70" s="186"/>
      <c r="AU70" s="186"/>
      <c r="AV70" s="186"/>
      <c r="AW70" s="186"/>
      <c r="AX70" s="186"/>
      <c r="AY70" s="186"/>
      <c r="AZ70" s="186"/>
      <c r="BA70" s="186"/>
      <c r="BB70" s="186"/>
      <c r="BC70" s="186"/>
      <c r="BD70" s="186"/>
      <c r="BE70" s="197"/>
      <c r="BF70" s="198">
        <f t="shared" si="328"/>
        <v>70</v>
      </c>
      <c r="BG70" s="5">
        <f t="shared" si="329"/>
        <v>25</v>
      </c>
      <c r="BH70" s="5">
        <f t="shared" si="330"/>
        <v>34</v>
      </c>
      <c r="BI70" s="5">
        <f t="shared" si="331"/>
        <v>2</v>
      </c>
      <c r="BJ70" s="5">
        <f t="shared" ref="BJ70:BJ102" si="409">SUM(S70:AP70)</f>
        <v>9</v>
      </c>
      <c r="BK70" s="219">
        <f t="shared" ref="BK70:BK102" si="410">SUM(BG70:BJ70)</f>
        <v>70</v>
      </c>
      <c r="BL70" s="190"/>
      <c r="BM70" s="2">
        <v>1987</v>
      </c>
      <c r="BN70" s="220">
        <f t="shared" si="367"/>
        <v>0</v>
      </c>
      <c r="BO70" s="22">
        <f t="shared" si="368"/>
        <v>158.0577781113891</v>
      </c>
      <c r="BP70" s="22">
        <f t="shared" si="369"/>
        <v>0</v>
      </c>
      <c r="BQ70" s="22">
        <f t="shared" si="370"/>
        <v>0</v>
      </c>
      <c r="BR70" s="22">
        <f t="shared" si="371"/>
        <v>158.0577781113891</v>
      </c>
      <c r="BS70" s="22">
        <f t="shared" si="372"/>
        <v>3635.3288965619495</v>
      </c>
      <c r="BT70" s="22">
        <f t="shared" si="373"/>
        <v>4425.6177871188947</v>
      </c>
      <c r="BU70" s="22">
        <f t="shared" si="374"/>
        <v>158.0577781113891</v>
      </c>
      <c r="BV70" s="22">
        <f t="shared" si="375"/>
        <v>0</v>
      </c>
      <c r="BW70" s="22">
        <f t="shared" si="376"/>
        <v>158.0577781113891</v>
      </c>
      <c r="BX70" s="22">
        <f t="shared" si="377"/>
        <v>948.34666866833459</v>
      </c>
      <c r="BY70" s="22">
        <f t="shared" si="378"/>
        <v>0</v>
      </c>
      <c r="BZ70" s="22">
        <f t="shared" si="379"/>
        <v>0</v>
      </c>
      <c r="CA70" s="22">
        <f t="shared" si="380"/>
        <v>0</v>
      </c>
      <c r="CB70" s="22">
        <f t="shared" si="381"/>
        <v>0</v>
      </c>
      <c r="CC70" s="22">
        <f t="shared" si="382"/>
        <v>0</v>
      </c>
      <c r="CD70" s="22">
        <f t="shared" si="383"/>
        <v>0</v>
      </c>
      <c r="CE70" s="22">
        <f t="shared" si="384"/>
        <v>0</v>
      </c>
      <c r="CF70" s="22">
        <f t="shared" si="385"/>
        <v>0</v>
      </c>
      <c r="CG70" s="22">
        <f t="shared" si="386"/>
        <v>0</v>
      </c>
      <c r="CH70" s="22">
        <f t="shared" si="387"/>
        <v>474.17333433416729</v>
      </c>
      <c r="CI70" s="22">
        <f t="shared" si="388"/>
        <v>0</v>
      </c>
      <c r="CJ70" s="22">
        <f t="shared" si="389"/>
        <v>316.1155562227782</v>
      </c>
      <c r="CK70" s="22">
        <f t="shared" si="390"/>
        <v>0</v>
      </c>
      <c r="CL70" s="22">
        <f t="shared" si="391"/>
        <v>0</v>
      </c>
      <c r="CM70" s="22">
        <f t="shared" si="392"/>
        <v>474.17333433416729</v>
      </c>
      <c r="CN70" s="22">
        <f t="shared" si="393"/>
        <v>0</v>
      </c>
      <c r="CO70" s="22">
        <f t="shared" si="394"/>
        <v>0</v>
      </c>
      <c r="CP70" s="22">
        <f t="shared" si="395"/>
        <v>0</v>
      </c>
      <c r="CQ70" s="22">
        <f t="shared" si="396"/>
        <v>158.0577781113891</v>
      </c>
      <c r="CR70" s="22">
        <f t="shared" si="397"/>
        <v>0</v>
      </c>
      <c r="CS70" s="22">
        <f t="shared" si="398"/>
        <v>0</v>
      </c>
      <c r="CT70" s="22">
        <f t="shared" si="399"/>
        <v>0</v>
      </c>
      <c r="CU70" s="22">
        <f t="shared" si="400"/>
        <v>0</v>
      </c>
      <c r="CV70" s="22">
        <f t="shared" si="401"/>
        <v>0</v>
      </c>
      <c r="CW70" s="22">
        <f t="shared" si="402"/>
        <v>0</v>
      </c>
      <c r="CX70" s="22">
        <f t="shared" si="403"/>
        <v>0</v>
      </c>
      <c r="CY70" s="22">
        <f t="shared" si="404"/>
        <v>0</v>
      </c>
      <c r="CZ70" s="22">
        <f t="shared" si="405"/>
        <v>0</v>
      </c>
      <c r="DA70" s="22">
        <f t="shared" si="406"/>
        <v>0</v>
      </c>
      <c r="DB70" s="89">
        <f t="shared" ref="DB70:DC90" si="411">SUM(BO70,BS70,BW70,CA70)</f>
        <v>3951.4444527847272</v>
      </c>
      <c r="DC70" s="76">
        <f t="shared" si="411"/>
        <v>5373.9644557872289</v>
      </c>
      <c r="DD70" s="76">
        <f t="shared" si="336"/>
        <v>316.1155562227782</v>
      </c>
      <c r="DE70" s="85">
        <f t="shared" ref="DE70:DE102" si="412">SUM(CC70:CZ70)</f>
        <v>1422.5200030025019</v>
      </c>
      <c r="DF70" s="221">
        <f t="shared" si="338"/>
        <v>11064.044467797237</v>
      </c>
      <c r="DG70" s="76">
        <f t="shared" ref="DG70:DG102" si="413">SUM(BN70:CZ70)</f>
        <v>11064.044467797239</v>
      </c>
      <c r="DH70" s="222">
        <f t="shared" ref="DH70:DH78" si="414">DB70/DF70</f>
        <v>0.3571428571428571</v>
      </c>
      <c r="DI70" s="222">
        <f t="shared" ref="DI70:DI102" si="415">DC70/DF70</f>
        <v>0.48571428571428565</v>
      </c>
      <c r="DJ70" s="222">
        <f t="shared" ref="DJ70:DJ102" si="416">DD70/DF70</f>
        <v>2.8571428571428571E-2</v>
      </c>
      <c r="DK70" s="222"/>
      <c r="DL70" s="222">
        <f t="shared" ref="DL70:DL102" si="417">DE70/DF70</f>
        <v>0.12857142857142856</v>
      </c>
      <c r="DM70"/>
      <c r="DP70" s="5"/>
      <c r="DS70" s="2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</row>
    <row r="71" spans="1:210" x14ac:dyDescent="0.25">
      <c r="A71" s="84" t="str">
        <f t="shared" ref="A71:G78" si="418">A16</f>
        <v>1987-1988</v>
      </c>
      <c r="B71" s="2">
        <f t="shared" si="418"/>
        <v>1988</v>
      </c>
      <c r="C71" s="85">
        <f t="shared" si="418"/>
        <v>16242.254517820074</v>
      </c>
      <c r="D71" s="76">
        <f t="shared" si="418"/>
        <v>0</v>
      </c>
      <c r="E71" s="76">
        <f t="shared" si="418"/>
        <v>1</v>
      </c>
      <c r="F71" s="76">
        <f t="shared" si="418"/>
        <v>1</v>
      </c>
      <c r="G71" s="76">
        <f t="shared" si="418"/>
        <v>0</v>
      </c>
      <c r="H71" s="76">
        <f t="shared" ref="H71:S71" si="419">H16</f>
        <v>0</v>
      </c>
      <c r="I71" s="76">
        <f t="shared" si="419"/>
        <v>98</v>
      </c>
      <c r="J71" s="76">
        <f t="shared" si="419"/>
        <v>53</v>
      </c>
      <c r="K71" s="76">
        <f t="shared" si="419"/>
        <v>2</v>
      </c>
      <c r="L71" s="76">
        <f t="shared" si="419"/>
        <v>0</v>
      </c>
      <c r="M71" s="76">
        <f t="shared" si="419"/>
        <v>13</v>
      </c>
      <c r="N71" s="76">
        <f t="shared" si="419"/>
        <v>9</v>
      </c>
      <c r="O71" s="76">
        <f t="shared" si="419"/>
        <v>0</v>
      </c>
      <c r="P71" s="76">
        <f t="shared" si="419"/>
        <v>0</v>
      </c>
      <c r="Q71" s="76">
        <f t="shared" si="419"/>
        <v>0</v>
      </c>
      <c r="R71" s="76">
        <f t="shared" si="419"/>
        <v>0</v>
      </c>
      <c r="S71" s="76">
        <f t="shared" si="419"/>
        <v>1</v>
      </c>
      <c r="T71" s="76">
        <f t="shared" si="326"/>
        <v>0</v>
      </c>
      <c r="U71" s="76">
        <f t="shared" si="326"/>
        <v>0</v>
      </c>
      <c r="V71" s="76">
        <f t="shared" si="326"/>
        <v>0</v>
      </c>
      <c r="W71" s="76">
        <f t="shared" si="326"/>
        <v>0</v>
      </c>
      <c r="X71" s="76">
        <f t="shared" si="326"/>
        <v>7</v>
      </c>
      <c r="Y71" s="76">
        <f t="shared" si="326"/>
        <v>0</v>
      </c>
      <c r="Z71" s="76">
        <f t="shared" ref="Z71:AQ71" si="420">Z16</f>
        <v>1</v>
      </c>
      <c r="AA71" s="76">
        <f t="shared" si="420"/>
        <v>2</v>
      </c>
      <c r="AB71" s="76">
        <f t="shared" si="420"/>
        <v>0</v>
      </c>
      <c r="AC71" s="76">
        <f t="shared" si="420"/>
        <v>5</v>
      </c>
      <c r="AD71" s="76">
        <f t="shared" si="420"/>
        <v>1</v>
      </c>
      <c r="AE71" s="76">
        <f t="shared" si="420"/>
        <v>0</v>
      </c>
      <c r="AF71" s="76">
        <f t="shared" si="420"/>
        <v>0</v>
      </c>
      <c r="AG71" s="76">
        <f t="shared" si="420"/>
        <v>2</v>
      </c>
      <c r="AH71" s="76">
        <f t="shared" si="420"/>
        <v>0</v>
      </c>
      <c r="AI71" s="76">
        <f t="shared" si="420"/>
        <v>1</v>
      </c>
      <c r="AJ71" s="76">
        <f t="shared" si="420"/>
        <v>0</v>
      </c>
      <c r="AK71" s="76">
        <f t="shared" si="420"/>
        <v>1</v>
      </c>
      <c r="AL71" s="76">
        <f t="shared" si="420"/>
        <v>0</v>
      </c>
      <c r="AM71" s="76">
        <f t="shared" si="420"/>
        <v>0</v>
      </c>
      <c r="AN71" s="76">
        <f t="shared" si="420"/>
        <v>0</v>
      </c>
      <c r="AO71" s="76">
        <f t="shared" si="420"/>
        <v>0</v>
      </c>
      <c r="AP71" s="76">
        <f t="shared" si="420"/>
        <v>0</v>
      </c>
      <c r="AQ71" s="76">
        <f t="shared" si="420"/>
        <v>0</v>
      </c>
      <c r="AR71" s="186"/>
      <c r="AS71" s="186"/>
      <c r="AT71" s="186"/>
      <c r="AU71" s="186"/>
      <c r="AV71" s="186"/>
      <c r="AW71" s="186"/>
      <c r="AX71" s="186"/>
      <c r="AY71" s="186"/>
      <c r="AZ71" s="186"/>
      <c r="BA71" s="186"/>
      <c r="BB71" s="186"/>
      <c r="BC71" s="186"/>
      <c r="BD71" s="186"/>
      <c r="BE71" s="197"/>
      <c r="BF71" s="198">
        <f t="shared" si="328"/>
        <v>198</v>
      </c>
      <c r="BG71" s="5">
        <f t="shared" si="329"/>
        <v>112</v>
      </c>
      <c r="BH71" s="5">
        <f t="shared" si="330"/>
        <v>63</v>
      </c>
      <c r="BI71" s="5">
        <f t="shared" si="331"/>
        <v>2</v>
      </c>
      <c r="BJ71" s="5">
        <f t="shared" si="409"/>
        <v>21</v>
      </c>
      <c r="BK71" s="219">
        <f t="shared" si="410"/>
        <v>198</v>
      </c>
      <c r="BL71" s="190"/>
      <c r="BM71" s="2">
        <v>1988</v>
      </c>
      <c r="BN71" s="220">
        <f t="shared" si="367"/>
        <v>0</v>
      </c>
      <c r="BO71" s="22">
        <f t="shared" si="368"/>
        <v>82.031588473838767</v>
      </c>
      <c r="BP71" s="22">
        <f t="shared" si="369"/>
        <v>82.031588473838767</v>
      </c>
      <c r="BQ71" s="22">
        <f t="shared" si="370"/>
        <v>0</v>
      </c>
      <c r="BR71" s="22">
        <f t="shared" si="371"/>
        <v>0</v>
      </c>
      <c r="BS71" s="22">
        <f t="shared" si="372"/>
        <v>8039.0956704361988</v>
      </c>
      <c r="BT71" s="22">
        <f t="shared" si="373"/>
        <v>4347.6741891134543</v>
      </c>
      <c r="BU71" s="22">
        <f t="shared" si="374"/>
        <v>164.06317694767753</v>
      </c>
      <c r="BV71" s="22">
        <f t="shared" si="375"/>
        <v>0</v>
      </c>
      <c r="BW71" s="22">
        <f t="shared" si="376"/>
        <v>1066.410650159904</v>
      </c>
      <c r="BX71" s="22">
        <f t="shared" si="377"/>
        <v>738.28429626454886</v>
      </c>
      <c r="BY71" s="22">
        <f t="shared" si="378"/>
        <v>0</v>
      </c>
      <c r="BZ71" s="22">
        <f t="shared" si="379"/>
        <v>0</v>
      </c>
      <c r="CA71" s="22">
        <f t="shared" si="380"/>
        <v>0</v>
      </c>
      <c r="CB71" s="22">
        <f t="shared" si="381"/>
        <v>0</v>
      </c>
      <c r="CC71" s="22">
        <f t="shared" si="382"/>
        <v>82.031588473838767</v>
      </c>
      <c r="CD71" s="22">
        <f t="shared" si="383"/>
        <v>0</v>
      </c>
      <c r="CE71" s="22">
        <f t="shared" si="384"/>
        <v>0</v>
      </c>
      <c r="CF71" s="22">
        <f t="shared" si="385"/>
        <v>0</v>
      </c>
      <c r="CG71" s="22">
        <f t="shared" si="386"/>
        <v>0</v>
      </c>
      <c r="CH71" s="22">
        <f t="shared" si="387"/>
        <v>574.2211193168713</v>
      </c>
      <c r="CI71" s="22">
        <f t="shared" si="388"/>
        <v>0</v>
      </c>
      <c r="CJ71" s="22">
        <f t="shared" si="389"/>
        <v>82.031588473838767</v>
      </c>
      <c r="CK71" s="22">
        <f t="shared" si="390"/>
        <v>164.06317694767753</v>
      </c>
      <c r="CL71" s="22">
        <f t="shared" si="391"/>
        <v>0</v>
      </c>
      <c r="CM71" s="22">
        <f t="shared" si="392"/>
        <v>410.15794236919379</v>
      </c>
      <c r="CN71" s="22">
        <f t="shared" si="393"/>
        <v>82.031588473838767</v>
      </c>
      <c r="CO71" s="22">
        <f t="shared" si="394"/>
        <v>0</v>
      </c>
      <c r="CP71" s="22">
        <f t="shared" si="395"/>
        <v>0</v>
      </c>
      <c r="CQ71" s="22">
        <f t="shared" si="396"/>
        <v>164.06317694767753</v>
      </c>
      <c r="CR71" s="22">
        <f t="shared" si="397"/>
        <v>0</v>
      </c>
      <c r="CS71" s="22">
        <f t="shared" si="398"/>
        <v>82.031588473838767</v>
      </c>
      <c r="CT71" s="22">
        <f t="shared" si="399"/>
        <v>0</v>
      </c>
      <c r="CU71" s="22">
        <f t="shared" si="400"/>
        <v>82.031588473838767</v>
      </c>
      <c r="CV71" s="22">
        <f t="shared" si="401"/>
        <v>0</v>
      </c>
      <c r="CW71" s="22">
        <f t="shared" si="402"/>
        <v>0</v>
      </c>
      <c r="CX71" s="22">
        <f t="shared" si="403"/>
        <v>0</v>
      </c>
      <c r="CY71" s="22">
        <f t="shared" si="404"/>
        <v>0</v>
      </c>
      <c r="CZ71" s="22">
        <f t="shared" si="405"/>
        <v>0</v>
      </c>
      <c r="DA71" s="22">
        <f t="shared" si="406"/>
        <v>0</v>
      </c>
      <c r="DB71" s="89">
        <f t="shared" si="411"/>
        <v>9187.5379090699407</v>
      </c>
      <c r="DC71" s="76">
        <f t="shared" si="411"/>
        <v>5167.9900738518418</v>
      </c>
      <c r="DD71" s="76">
        <f t="shared" si="336"/>
        <v>164.06317694767753</v>
      </c>
      <c r="DE71" s="85">
        <f t="shared" si="412"/>
        <v>1722.663357950614</v>
      </c>
      <c r="DF71" s="221">
        <f t="shared" si="338"/>
        <v>16242.254517820074</v>
      </c>
      <c r="DG71" s="76">
        <f t="shared" si="413"/>
        <v>16242.254517820074</v>
      </c>
      <c r="DH71" s="222">
        <f t="shared" si="414"/>
        <v>0.56565656565656564</v>
      </c>
      <c r="DI71" s="222">
        <f t="shared" si="415"/>
        <v>0.31818181818181818</v>
      </c>
      <c r="DJ71" s="222">
        <f t="shared" si="416"/>
        <v>1.0101010101010102E-2</v>
      </c>
      <c r="DK71" s="222"/>
      <c r="DL71" s="223">
        <f t="shared" si="417"/>
        <v>0.10606060606060606</v>
      </c>
      <c r="DM71"/>
      <c r="DP71" s="5"/>
      <c r="DS71" s="2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</row>
    <row r="72" spans="1:210" x14ac:dyDescent="0.25">
      <c r="A72" s="84" t="str">
        <f t="shared" si="418"/>
        <v>1988-1989</v>
      </c>
      <c r="B72" s="2">
        <f t="shared" si="418"/>
        <v>1989</v>
      </c>
      <c r="C72" s="85">
        <f t="shared" si="418"/>
        <v>14719.937102636417</v>
      </c>
      <c r="D72" s="76">
        <f t="shared" si="418"/>
        <v>0</v>
      </c>
      <c r="E72" s="76">
        <f t="shared" si="418"/>
        <v>0</v>
      </c>
      <c r="F72" s="76">
        <f t="shared" si="418"/>
        <v>0</v>
      </c>
      <c r="G72" s="76">
        <f t="shared" si="418"/>
        <v>0</v>
      </c>
      <c r="H72" s="76">
        <f t="shared" ref="H72:S72" si="421">H17</f>
        <v>0</v>
      </c>
      <c r="I72" s="76">
        <f t="shared" si="421"/>
        <v>69</v>
      </c>
      <c r="J72" s="76">
        <f t="shared" si="421"/>
        <v>101</v>
      </c>
      <c r="K72" s="76">
        <f t="shared" si="421"/>
        <v>3</v>
      </c>
      <c r="L72" s="76">
        <f t="shared" si="421"/>
        <v>0</v>
      </c>
      <c r="M72" s="76">
        <f t="shared" si="421"/>
        <v>11</v>
      </c>
      <c r="N72" s="76">
        <f t="shared" si="421"/>
        <v>18</v>
      </c>
      <c r="O72" s="76">
        <f t="shared" si="421"/>
        <v>0</v>
      </c>
      <c r="P72" s="76">
        <f t="shared" si="421"/>
        <v>0</v>
      </c>
      <c r="Q72" s="76">
        <f t="shared" si="421"/>
        <v>0</v>
      </c>
      <c r="R72" s="76">
        <f t="shared" si="421"/>
        <v>0</v>
      </c>
      <c r="S72" s="76">
        <f t="shared" si="421"/>
        <v>0</v>
      </c>
      <c r="T72" s="76">
        <f t="shared" si="326"/>
        <v>0</v>
      </c>
      <c r="U72" s="76">
        <f t="shared" si="326"/>
        <v>0</v>
      </c>
      <c r="V72" s="76">
        <f t="shared" si="326"/>
        <v>1</v>
      </c>
      <c r="W72" s="76">
        <f t="shared" si="326"/>
        <v>0</v>
      </c>
      <c r="X72" s="76">
        <f t="shared" si="326"/>
        <v>6</v>
      </c>
      <c r="Y72" s="76">
        <f t="shared" si="326"/>
        <v>0</v>
      </c>
      <c r="Z72" s="76">
        <f t="shared" ref="Z72:AQ72" si="422">Z17</f>
        <v>2</v>
      </c>
      <c r="AA72" s="76">
        <f t="shared" si="422"/>
        <v>0</v>
      </c>
      <c r="AB72" s="76">
        <f t="shared" si="422"/>
        <v>0</v>
      </c>
      <c r="AC72" s="76">
        <f t="shared" si="422"/>
        <v>5</v>
      </c>
      <c r="AD72" s="76">
        <f t="shared" si="422"/>
        <v>3</v>
      </c>
      <c r="AE72" s="76">
        <f t="shared" si="422"/>
        <v>0</v>
      </c>
      <c r="AF72" s="76">
        <f t="shared" si="422"/>
        <v>0</v>
      </c>
      <c r="AG72" s="76">
        <f t="shared" si="422"/>
        <v>0</v>
      </c>
      <c r="AH72" s="76">
        <f t="shared" si="422"/>
        <v>0</v>
      </c>
      <c r="AI72" s="76">
        <f t="shared" si="422"/>
        <v>1</v>
      </c>
      <c r="AJ72" s="76">
        <f t="shared" si="422"/>
        <v>0</v>
      </c>
      <c r="AK72" s="76">
        <f t="shared" si="422"/>
        <v>0</v>
      </c>
      <c r="AL72" s="76">
        <f t="shared" si="422"/>
        <v>0</v>
      </c>
      <c r="AM72" s="76">
        <f t="shared" si="422"/>
        <v>0</v>
      </c>
      <c r="AN72" s="76">
        <f t="shared" si="422"/>
        <v>0</v>
      </c>
      <c r="AO72" s="76">
        <f t="shared" si="422"/>
        <v>0</v>
      </c>
      <c r="AP72" s="76">
        <f t="shared" si="422"/>
        <v>0</v>
      </c>
      <c r="AQ72" s="76">
        <f t="shared" si="422"/>
        <v>0</v>
      </c>
      <c r="AR72" s="186"/>
      <c r="AS72" s="186"/>
      <c r="AT72" s="186"/>
      <c r="AU72" s="186"/>
      <c r="AV72" s="186"/>
      <c r="AW72" s="186"/>
      <c r="AX72" s="186"/>
      <c r="AY72" s="186"/>
      <c r="AZ72" s="186"/>
      <c r="BA72" s="186"/>
      <c r="BB72" s="186"/>
      <c r="BC72" s="186"/>
      <c r="BD72" s="186"/>
      <c r="BE72" s="197"/>
      <c r="BF72" s="198">
        <f t="shared" si="328"/>
        <v>220</v>
      </c>
      <c r="BG72" s="5">
        <f t="shared" si="329"/>
        <v>80</v>
      </c>
      <c r="BH72" s="5">
        <f t="shared" si="330"/>
        <v>119</v>
      </c>
      <c r="BI72" s="5">
        <f t="shared" si="331"/>
        <v>3</v>
      </c>
      <c r="BJ72" s="5">
        <f t="shared" si="409"/>
        <v>18</v>
      </c>
      <c r="BK72" s="219">
        <f t="shared" si="410"/>
        <v>220</v>
      </c>
      <c r="BL72" s="190"/>
      <c r="BM72" s="2">
        <v>1989</v>
      </c>
      <c r="BN72" s="220">
        <f t="shared" si="367"/>
        <v>0</v>
      </c>
      <c r="BO72" s="22">
        <f t="shared" si="368"/>
        <v>0</v>
      </c>
      <c r="BP72" s="22">
        <f t="shared" si="369"/>
        <v>0</v>
      </c>
      <c r="BQ72" s="22">
        <f t="shared" si="370"/>
        <v>0</v>
      </c>
      <c r="BR72" s="22">
        <f t="shared" si="371"/>
        <v>0</v>
      </c>
      <c r="BS72" s="22">
        <f t="shared" si="372"/>
        <v>4616.7075458268764</v>
      </c>
      <c r="BT72" s="22">
        <f t="shared" si="373"/>
        <v>6757.7893062103549</v>
      </c>
      <c r="BU72" s="22">
        <f t="shared" si="374"/>
        <v>200.72641503595113</v>
      </c>
      <c r="BV72" s="22">
        <f t="shared" si="375"/>
        <v>0</v>
      </c>
      <c r="BW72" s="22">
        <f t="shared" si="376"/>
        <v>735.99685513182089</v>
      </c>
      <c r="BX72" s="22">
        <f t="shared" si="377"/>
        <v>1204.3584902157068</v>
      </c>
      <c r="BY72" s="22">
        <f t="shared" si="378"/>
        <v>0</v>
      </c>
      <c r="BZ72" s="22">
        <f t="shared" si="379"/>
        <v>0</v>
      </c>
      <c r="CA72" s="22">
        <f t="shared" si="380"/>
        <v>0</v>
      </c>
      <c r="CB72" s="22">
        <f t="shared" si="381"/>
        <v>0</v>
      </c>
      <c r="CC72" s="22">
        <f t="shared" si="382"/>
        <v>0</v>
      </c>
      <c r="CD72" s="22">
        <f t="shared" si="383"/>
        <v>0</v>
      </c>
      <c r="CE72" s="22">
        <f t="shared" si="384"/>
        <v>0</v>
      </c>
      <c r="CF72" s="22">
        <f t="shared" si="385"/>
        <v>66.908805011983716</v>
      </c>
      <c r="CG72" s="22">
        <f t="shared" si="386"/>
        <v>0</v>
      </c>
      <c r="CH72" s="22">
        <f t="shared" si="387"/>
        <v>401.45283007190227</v>
      </c>
      <c r="CI72" s="22">
        <f t="shared" si="388"/>
        <v>0</v>
      </c>
      <c r="CJ72" s="22">
        <f t="shared" si="389"/>
        <v>133.81761002396743</v>
      </c>
      <c r="CK72" s="22">
        <f t="shared" si="390"/>
        <v>0</v>
      </c>
      <c r="CL72" s="22">
        <f t="shared" si="391"/>
        <v>0</v>
      </c>
      <c r="CM72" s="22">
        <f t="shared" si="392"/>
        <v>334.54402505991857</v>
      </c>
      <c r="CN72" s="22">
        <f t="shared" si="393"/>
        <v>200.72641503595113</v>
      </c>
      <c r="CO72" s="22">
        <f t="shared" si="394"/>
        <v>0</v>
      </c>
      <c r="CP72" s="22">
        <f t="shared" si="395"/>
        <v>0</v>
      </c>
      <c r="CQ72" s="22">
        <f t="shared" si="396"/>
        <v>0</v>
      </c>
      <c r="CR72" s="22">
        <f t="shared" si="397"/>
        <v>0</v>
      </c>
      <c r="CS72" s="22">
        <f t="shared" si="398"/>
        <v>66.908805011983716</v>
      </c>
      <c r="CT72" s="22">
        <f t="shared" si="399"/>
        <v>0</v>
      </c>
      <c r="CU72" s="22">
        <f t="shared" si="400"/>
        <v>0</v>
      </c>
      <c r="CV72" s="22">
        <f t="shared" si="401"/>
        <v>0</v>
      </c>
      <c r="CW72" s="22">
        <f t="shared" si="402"/>
        <v>0</v>
      </c>
      <c r="CX72" s="22">
        <f t="shared" si="403"/>
        <v>0</v>
      </c>
      <c r="CY72" s="22">
        <f t="shared" si="404"/>
        <v>0</v>
      </c>
      <c r="CZ72" s="22">
        <f t="shared" si="405"/>
        <v>0</v>
      </c>
      <c r="DA72" s="22">
        <f t="shared" si="406"/>
        <v>0</v>
      </c>
      <c r="DB72" s="89">
        <f t="shared" si="411"/>
        <v>5352.7044009586971</v>
      </c>
      <c r="DC72" s="76">
        <f t="shared" si="411"/>
        <v>7962.1477964260612</v>
      </c>
      <c r="DD72" s="76">
        <f t="shared" si="336"/>
        <v>200.72641503595113</v>
      </c>
      <c r="DE72" s="85">
        <f t="shared" si="412"/>
        <v>1204.3584902157068</v>
      </c>
      <c r="DF72" s="221">
        <f t="shared" si="338"/>
        <v>14719.937102636417</v>
      </c>
      <c r="DG72" s="76">
        <f t="shared" si="413"/>
        <v>14719.937102636421</v>
      </c>
      <c r="DH72" s="222">
        <f t="shared" si="414"/>
        <v>0.36363636363636365</v>
      </c>
      <c r="DI72" s="222">
        <f t="shared" si="415"/>
        <v>0.54090909090909089</v>
      </c>
      <c r="DJ72" s="222">
        <f t="shared" si="416"/>
        <v>1.3636363636363636E-2</v>
      </c>
      <c r="DK72" s="222"/>
      <c r="DL72" s="223">
        <f t="shared" si="417"/>
        <v>8.1818181818181818E-2</v>
      </c>
      <c r="DM72"/>
      <c r="DP72" s="5"/>
      <c r="DS72" s="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</row>
    <row r="73" spans="1:210" x14ac:dyDescent="0.25">
      <c r="A73" s="84" t="str">
        <f t="shared" si="418"/>
        <v>1989-1990</v>
      </c>
      <c r="B73" s="2">
        <f t="shared" si="418"/>
        <v>1990</v>
      </c>
      <c r="C73" s="85">
        <f t="shared" si="418"/>
        <v>11878.494755574888</v>
      </c>
      <c r="D73" s="76">
        <f t="shared" si="418"/>
        <v>0</v>
      </c>
      <c r="E73" s="76">
        <f t="shared" si="418"/>
        <v>0</v>
      </c>
      <c r="F73" s="76">
        <f t="shared" si="418"/>
        <v>0</v>
      </c>
      <c r="G73" s="76">
        <f t="shared" si="418"/>
        <v>0</v>
      </c>
      <c r="H73" s="76">
        <f t="shared" ref="H73:S73" si="423">H18</f>
        <v>0</v>
      </c>
      <c r="I73" s="76">
        <f t="shared" si="423"/>
        <v>43</v>
      </c>
      <c r="J73" s="76">
        <f t="shared" si="423"/>
        <v>26</v>
      </c>
      <c r="K73" s="76">
        <f t="shared" si="423"/>
        <v>2</v>
      </c>
      <c r="L73" s="76">
        <f t="shared" si="423"/>
        <v>0</v>
      </c>
      <c r="M73" s="76">
        <f t="shared" si="423"/>
        <v>16</v>
      </c>
      <c r="N73" s="76">
        <f t="shared" si="423"/>
        <v>14</v>
      </c>
      <c r="O73" s="76">
        <f t="shared" si="423"/>
        <v>0</v>
      </c>
      <c r="P73" s="76">
        <f t="shared" si="423"/>
        <v>0</v>
      </c>
      <c r="Q73" s="76">
        <f t="shared" si="423"/>
        <v>0</v>
      </c>
      <c r="R73" s="76">
        <f t="shared" si="423"/>
        <v>0</v>
      </c>
      <c r="S73" s="76">
        <f t="shared" si="423"/>
        <v>0</v>
      </c>
      <c r="T73" s="76">
        <f t="shared" si="326"/>
        <v>0</v>
      </c>
      <c r="U73" s="76">
        <f t="shared" si="326"/>
        <v>0</v>
      </c>
      <c r="V73" s="76">
        <f t="shared" si="326"/>
        <v>1</v>
      </c>
      <c r="W73" s="76">
        <f t="shared" si="326"/>
        <v>0</v>
      </c>
      <c r="X73" s="76">
        <f t="shared" si="326"/>
        <v>2</v>
      </c>
      <c r="Y73" s="76">
        <f t="shared" si="326"/>
        <v>0</v>
      </c>
      <c r="Z73" s="76">
        <f t="shared" ref="Z73:AQ73" si="424">Z18</f>
        <v>2</v>
      </c>
      <c r="AA73" s="76">
        <f t="shared" si="424"/>
        <v>0</v>
      </c>
      <c r="AB73" s="76">
        <f t="shared" si="424"/>
        <v>0</v>
      </c>
      <c r="AC73" s="76">
        <f t="shared" si="424"/>
        <v>2</v>
      </c>
      <c r="AD73" s="76">
        <f t="shared" si="424"/>
        <v>0</v>
      </c>
      <c r="AE73" s="76">
        <f t="shared" si="424"/>
        <v>0</v>
      </c>
      <c r="AF73" s="76">
        <f t="shared" si="424"/>
        <v>0</v>
      </c>
      <c r="AG73" s="76">
        <f t="shared" si="424"/>
        <v>1</v>
      </c>
      <c r="AH73" s="76">
        <f t="shared" si="424"/>
        <v>0</v>
      </c>
      <c r="AI73" s="76">
        <f t="shared" si="424"/>
        <v>0</v>
      </c>
      <c r="AJ73" s="76">
        <f t="shared" si="424"/>
        <v>0</v>
      </c>
      <c r="AK73" s="76">
        <f t="shared" si="424"/>
        <v>0</v>
      </c>
      <c r="AL73" s="76">
        <f t="shared" si="424"/>
        <v>1</v>
      </c>
      <c r="AM73" s="76">
        <f t="shared" si="424"/>
        <v>0</v>
      </c>
      <c r="AN73" s="76">
        <f t="shared" si="424"/>
        <v>0</v>
      </c>
      <c r="AO73" s="76">
        <f t="shared" si="424"/>
        <v>0</v>
      </c>
      <c r="AP73" s="76">
        <f t="shared" si="424"/>
        <v>0</v>
      </c>
      <c r="AQ73" s="76">
        <f t="shared" si="424"/>
        <v>0</v>
      </c>
      <c r="AR73" s="186"/>
      <c r="AS73" s="186"/>
      <c r="AT73" s="186"/>
      <c r="AU73" s="186"/>
      <c r="AV73" s="186"/>
      <c r="AW73" s="186"/>
      <c r="AX73" s="186"/>
      <c r="AY73" s="186"/>
      <c r="AZ73" s="186"/>
      <c r="BA73" s="186"/>
      <c r="BB73" s="186"/>
      <c r="BC73" s="186"/>
      <c r="BD73" s="186"/>
      <c r="BE73" s="197"/>
      <c r="BF73" s="198">
        <f t="shared" si="328"/>
        <v>110</v>
      </c>
      <c r="BG73" s="5">
        <f t="shared" si="329"/>
        <v>59</v>
      </c>
      <c r="BH73" s="5">
        <f t="shared" si="330"/>
        <v>40</v>
      </c>
      <c r="BI73" s="5">
        <f t="shared" si="331"/>
        <v>2</v>
      </c>
      <c r="BJ73" s="5">
        <f t="shared" si="409"/>
        <v>9</v>
      </c>
      <c r="BK73" s="219">
        <f t="shared" si="410"/>
        <v>110</v>
      </c>
      <c r="BL73" s="190"/>
      <c r="BM73" s="2">
        <v>1990</v>
      </c>
      <c r="BN73" s="220">
        <f t="shared" si="367"/>
        <v>0</v>
      </c>
      <c r="BO73" s="22">
        <f t="shared" si="368"/>
        <v>0</v>
      </c>
      <c r="BP73" s="22">
        <f t="shared" si="369"/>
        <v>0</v>
      </c>
      <c r="BQ73" s="22">
        <f t="shared" si="370"/>
        <v>0</v>
      </c>
      <c r="BR73" s="22">
        <f t="shared" si="371"/>
        <v>0</v>
      </c>
      <c r="BS73" s="22">
        <f t="shared" si="372"/>
        <v>4643.4115862701838</v>
      </c>
      <c r="BT73" s="22">
        <f t="shared" si="373"/>
        <v>2807.6442149540644</v>
      </c>
      <c r="BU73" s="22">
        <f t="shared" si="374"/>
        <v>215.9726319195434</v>
      </c>
      <c r="BV73" s="22">
        <f t="shared" si="375"/>
        <v>0</v>
      </c>
      <c r="BW73" s="22">
        <f t="shared" si="376"/>
        <v>1727.7810553563472</v>
      </c>
      <c r="BX73" s="22">
        <f t="shared" si="377"/>
        <v>1511.8084234368037</v>
      </c>
      <c r="BY73" s="22">
        <f t="shared" si="378"/>
        <v>0</v>
      </c>
      <c r="BZ73" s="22">
        <f t="shared" si="379"/>
        <v>0</v>
      </c>
      <c r="CA73" s="22">
        <f t="shared" si="380"/>
        <v>0</v>
      </c>
      <c r="CB73" s="22">
        <f t="shared" si="381"/>
        <v>0</v>
      </c>
      <c r="CC73" s="22">
        <f t="shared" si="382"/>
        <v>0</v>
      </c>
      <c r="CD73" s="22">
        <f t="shared" si="383"/>
        <v>0</v>
      </c>
      <c r="CE73" s="22">
        <f t="shared" si="384"/>
        <v>0</v>
      </c>
      <c r="CF73" s="22">
        <f t="shared" si="385"/>
        <v>107.9863159597717</v>
      </c>
      <c r="CG73" s="22">
        <f t="shared" si="386"/>
        <v>0</v>
      </c>
      <c r="CH73" s="22">
        <f t="shared" si="387"/>
        <v>215.9726319195434</v>
      </c>
      <c r="CI73" s="22">
        <f t="shared" si="388"/>
        <v>0</v>
      </c>
      <c r="CJ73" s="22">
        <f t="shared" si="389"/>
        <v>215.9726319195434</v>
      </c>
      <c r="CK73" s="22">
        <f t="shared" si="390"/>
        <v>0</v>
      </c>
      <c r="CL73" s="22">
        <f t="shared" si="391"/>
        <v>0</v>
      </c>
      <c r="CM73" s="22">
        <f t="shared" si="392"/>
        <v>215.9726319195434</v>
      </c>
      <c r="CN73" s="22">
        <f t="shared" si="393"/>
        <v>0</v>
      </c>
      <c r="CO73" s="22">
        <f t="shared" si="394"/>
        <v>0</v>
      </c>
      <c r="CP73" s="22">
        <f t="shared" si="395"/>
        <v>0</v>
      </c>
      <c r="CQ73" s="22">
        <f t="shared" si="396"/>
        <v>107.9863159597717</v>
      </c>
      <c r="CR73" s="22">
        <f t="shared" si="397"/>
        <v>0</v>
      </c>
      <c r="CS73" s="22">
        <f t="shared" si="398"/>
        <v>0</v>
      </c>
      <c r="CT73" s="22">
        <f t="shared" si="399"/>
        <v>0</v>
      </c>
      <c r="CU73" s="22">
        <f t="shared" si="400"/>
        <v>0</v>
      </c>
      <c r="CV73" s="22">
        <f t="shared" si="401"/>
        <v>107.9863159597717</v>
      </c>
      <c r="CW73" s="22">
        <f t="shared" si="402"/>
        <v>0</v>
      </c>
      <c r="CX73" s="22">
        <f t="shared" si="403"/>
        <v>0</v>
      </c>
      <c r="CY73" s="22">
        <f t="shared" si="404"/>
        <v>0</v>
      </c>
      <c r="CZ73" s="22">
        <f t="shared" si="405"/>
        <v>0</v>
      </c>
      <c r="DA73" s="22">
        <f t="shared" si="406"/>
        <v>0</v>
      </c>
      <c r="DB73" s="89">
        <f t="shared" si="411"/>
        <v>6371.1926416265305</v>
      </c>
      <c r="DC73" s="76">
        <f t="shared" si="411"/>
        <v>4319.4526383908678</v>
      </c>
      <c r="DD73" s="76">
        <f t="shared" si="336"/>
        <v>215.9726319195434</v>
      </c>
      <c r="DE73" s="85">
        <f t="shared" si="412"/>
        <v>971.87684363794529</v>
      </c>
      <c r="DF73" s="221">
        <f t="shared" si="338"/>
        <v>11878.494755574886</v>
      </c>
      <c r="DG73" s="76">
        <f t="shared" si="413"/>
        <v>11878.494755574888</v>
      </c>
      <c r="DH73" s="222">
        <f t="shared" si="414"/>
        <v>0.53636363636363649</v>
      </c>
      <c r="DI73" s="222">
        <f t="shared" si="415"/>
        <v>0.36363636363636365</v>
      </c>
      <c r="DJ73" s="222">
        <f t="shared" si="416"/>
        <v>1.8181818181818184E-2</v>
      </c>
      <c r="DK73" s="222"/>
      <c r="DL73" s="223">
        <f t="shared" si="417"/>
        <v>8.1818181818181832E-2</v>
      </c>
      <c r="DM73"/>
      <c r="DP73" s="5"/>
      <c r="DS73" s="2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</row>
    <row r="74" spans="1:210" x14ac:dyDescent="0.25">
      <c r="A74" s="84" t="str">
        <f t="shared" si="418"/>
        <v>1990-1991</v>
      </c>
      <c r="B74" s="2">
        <f t="shared" si="418"/>
        <v>1991</v>
      </c>
      <c r="C74" s="85">
        <f t="shared" si="418"/>
        <v>7170.7559978584522</v>
      </c>
      <c r="D74" s="76">
        <f t="shared" si="418"/>
        <v>0</v>
      </c>
      <c r="E74" s="76">
        <f t="shared" si="418"/>
        <v>1</v>
      </c>
      <c r="F74" s="76">
        <f t="shared" si="418"/>
        <v>0</v>
      </c>
      <c r="G74" s="76">
        <f t="shared" si="418"/>
        <v>0</v>
      </c>
      <c r="H74" s="76">
        <f t="shared" ref="H74:S74" si="425">H19</f>
        <v>0</v>
      </c>
      <c r="I74" s="76">
        <f t="shared" si="425"/>
        <v>17</v>
      </c>
      <c r="J74" s="76">
        <f t="shared" si="425"/>
        <v>69</v>
      </c>
      <c r="K74" s="76">
        <f t="shared" si="425"/>
        <v>1</v>
      </c>
      <c r="L74" s="76">
        <f t="shared" si="425"/>
        <v>0</v>
      </c>
      <c r="M74" s="76">
        <f t="shared" si="425"/>
        <v>4</v>
      </c>
      <c r="N74" s="76">
        <f t="shared" si="425"/>
        <v>22</v>
      </c>
      <c r="O74" s="76">
        <f t="shared" si="425"/>
        <v>0</v>
      </c>
      <c r="P74" s="76">
        <f t="shared" si="425"/>
        <v>0</v>
      </c>
      <c r="Q74" s="76">
        <f t="shared" si="425"/>
        <v>0</v>
      </c>
      <c r="R74" s="76">
        <f t="shared" si="425"/>
        <v>1</v>
      </c>
      <c r="S74" s="76">
        <f t="shared" si="425"/>
        <v>0</v>
      </c>
      <c r="T74" s="76">
        <f t="shared" si="326"/>
        <v>0</v>
      </c>
      <c r="U74" s="76">
        <f t="shared" si="326"/>
        <v>0</v>
      </c>
      <c r="V74" s="76">
        <f t="shared" si="326"/>
        <v>0</v>
      </c>
      <c r="W74" s="76">
        <f t="shared" si="326"/>
        <v>0</v>
      </c>
      <c r="X74" s="76">
        <f t="shared" si="326"/>
        <v>9</v>
      </c>
      <c r="Y74" s="76">
        <f t="shared" si="326"/>
        <v>0</v>
      </c>
      <c r="Z74" s="76">
        <f t="shared" ref="Z74:AQ74" si="426">Z19</f>
        <v>2</v>
      </c>
      <c r="AA74" s="76">
        <f t="shared" si="426"/>
        <v>1</v>
      </c>
      <c r="AB74" s="76">
        <f t="shared" si="426"/>
        <v>0</v>
      </c>
      <c r="AC74" s="76">
        <f t="shared" si="426"/>
        <v>1</v>
      </c>
      <c r="AD74" s="76">
        <f t="shared" si="426"/>
        <v>0</v>
      </c>
      <c r="AE74" s="76">
        <f t="shared" si="426"/>
        <v>0</v>
      </c>
      <c r="AF74" s="76">
        <f t="shared" si="426"/>
        <v>0</v>
      </c>
      <c r="AG74" s="76">
        <f t="shared" si="426"/>
        <v>4</v>
      </c>
      <c r="AH74" s="76">
        <f t="shared" si="426"/>
        <v>0</v>
      </c>
      <c r="AI74" s="76">
        <f t="shared" si="426"/>
        <v>0</v>
      </c>
      <c r="AJ74" s="76">
        <f t="shared" si="426"/>
        <v>0</v>
      </c>
      <c r="AK74" s="76">
        <f t="shared" si="426"/>
        <v>2</v>
      </c>
      <c r="AL74" s="76">
        <f t="shared" si="426"/>
        <v>0</v>
      </c>
      <c r="AM74" s="76">
        <f t="shared" si="426"/>
        <v>0</v>
      </c>
      <c r="AN74" s="76">
        <f t="shared" si="426"/>
        <v>0</v>
      </c>
      <c r="AO74" s="76">
        <f t="shared" si="426"/>
        <v>0</v>
      </c>
      <c r="AP74" s="76">
        <f t="shared" si="426"/>
        <v>0</v>
      </c>
      <c r="AQ74" s="76">
        <f t="shared" si="426"/>
        <v>0</v>
      </c>
      <c r="AR74" s="186"/>
      <c r="AS74" s="186"/>
      <c r="AT74" s="186"/>
      <c r="AU74" s="186"/>
      <c r="AV74" s="186"/>
      <c r="AW74" s="186"/>
      <c r="AX74" s="186"/>
      <c r="AY74" s="186"/>
      <c r="AZ74" s="186"/>
      <c r="BA74" s="186"/>
      <c r="BB74" s="186"/>
      <c r="BC74" s="186"/>
      <c r="BD74" s="186"/>
      <c r="BE74" s="197"/>
      <c r="BF74" s="198">
        <f t="shared" si="328"/>
        <v>134</v>
      </c>
      <c r="BG74" s="5">
        <f t="shared" si="329"/>
        <v>22</v>
      </c>
      <c r="BH74" s="5">
        <f t="shared" si="330"/>
        <v>92</v>
      </c>
      <c r="BI74" s="5">
        <f t="shared" si="331"/>
        <v>1</v>
      </c>
      <c r="BJ74" s="5">
        <f t="shared" si="409"/>
        <v>19</v>
      </c>
      <c r="BK74" s="219">
        <f t="shared" si="410"/>
        <v>134</v>
      </c>
      <c r="BL74" s="190"/>
      <c r="BM74" s="2">
        <v>1991</v>
      </c>
      <c r="BN74" s="220">
        <f t="shared" si="367"/>
        <v>0</v>
      </c>
      <c r="BO74" s="22">
        <f t="shared" si="368"/>
        <v>53.513104461630242</v>
      </c>
      <c r="BP74" s="22">
        <f t="shared" si="369"/>
        <v>0</v>
      </c>
      <c r="BQ74" s="22">
        <f t="shared" si="370"/>
        <v>0</v>
      </c>
      <c r="BR74" s="22">
        <f t="shared" si="371"/>
        <v>0</v>
      </c>
      <c r="BS74" s="22">
        <f t="shared" si="372"/>
        <v>909.72277584771416</v>
      </c>
      <c r="BT74" s="22">
        <f t="shared" si="373"/>
        <v>3692.4042078524867</v>
      </c>
      <c r="BU74" s="22">
        <f t="shared" si="374"/>
        <v>53.513104461630242</v>
      </c>
      <c r="BV74" s="22">
        <f t="shared" si="375"/>
        <v>0</v>
      </c>
      <c r="BW74" s="22">
        <f t="shared" si="376"/>
        <v>214.05241784652097</v>
      </c>
      <c r="BX74" s="22">
        <f t="shared" si="377"/>
        <v>1177.2882981558653</v>
      </c>
      <c r="BY74" s="22">
        <f t="shared" si="378"/>
        <v>0</v>
      </c>
      <c r="BZ74" s="22">
        <f t="shared" si="379"/>
        <v>0</v>
      </c>
      <c r="CA74" s="22">
        <f t="shared" si="380"/>
        <v>0</v>
      </c>
      <c r="CB74" s="22">
        <f t="shared" si="381"/>
        <v>53.513104461630242</v>
      </c>
      <c r="CC74" s="22">
        <f t="shared" si="382"/>
        <v>0</v>
      </c>
      <c r="CD74" s="22">
        <f t="shared" si="383"/>
        <v>0</v>
      </c>
      <c r="CE74" s="22">
        <f t="shared" si="384"/>
        <v>0</v>
      </c>
      <c r="CF74" s="22">
        <f t="shared" si="385"/>
        <v>0</v>
      </c>
      <c r="CG74" s="22">
        <f t="shared" si="386"/>
        <v>0</v>
      </c>
      <c r="CH74" s="22">
        <f t="shared" si="387"/>
        <v>481.61794015467217</v>
      </c>
      <c r="CI74" s="22">
        <f t="shared" si="388"/>
        <v>0</v>
      </c>
      <c r="CJ74" s="22">
        <f t="shared" si="389"/>
        <v>107.02620892326048</v>
      </c>
      <c r="CK74" s="22">
        <f t="shared" si="390"/>
        <v>53.513104461630242</v>
      </c>
      <c r="CL74" s="22">
        <f t="shared" si="391"/>
        <v>0</v>
      </c>
      <c r="CM74" s="22">
        <f t="shared" si="392"/>
        <v>53.513104461630242</v>
      </c>
      <c r="CN74" s="22">
        <f t="shared" si="393"/>
        <v>0</v>
      </c>
      <c r="CO74" s="22">
        <f t="shared" si="394"/>
        <v>0</v>
      </c>
      <c r="CP74" s="22">
        <f t="shared" si="395"/>
        <v>0</v>
      </c>
      <c r="CQ74" s="22">
        <f t="shared" si="396"/>
        <v>214.05241784652097</v>
      </c>
      <c r="CR74" s="22">
        <f t="shared" si="397"/>
        <v>0</v>
      </c>
      <c r="CS74" s="22">
        <f t="shared" si="398"/>
        <v>0</v>
      </c>
      <c r="CT74" s="22">
        <f t="shared" si="399"/>
        <v>0</v>
      </c>
      <c r="CU74" s="22">
        <f t="shared" si="400"/>
        <v>107.02620892326048</v>
      </c>
      <c r="CV74" s="22">
        <f t="shared" si="401"/>
        <v>0</v>
      </c>
      <c r="CW74" s="22">
        <f t="shared" si="402"/>
        <v>0</v>
      </c>
      <c r="CX74" s="22">
        <f t="shared" si="403"/>
        <v>0</v>
      </c>
      <c r="CY74" s="22">
        <f t="shared" si="404"/>
        <v>0</v>
      </c>
      <c r="CZ74" s="22">
        <f t="shared" si="405"/>
        <v>0</v>
      </c>
      <c r="DA74" s="22">
        <f t="shared" si="406"/>
        <v>0</v>
      </c>
      <c r="DB74" s="89">
        <f t="shared" si="411"/>
        <v>1177.2882981558655</v>
      </c>
      <c r="DC74" s="76">
        <f t="shared" si="411"/>
        <v>4923.2056104699823</v>
      </c>
      <c r="DD74" s="76">
        <f t="shared" si="336"/>
        <v>53.513104461630242</v>
      </c>
      <c r="DE74" s="85">
        <f t="shared" si="412"/>
        <v>1016.7489847709746</v>
      </c>
      <c r="DF74" s="221">
        <f t="shared" si="338"/>
        <v>7170.7559978584522</v>
      </c>
      <c r="DG74" s="76">
        <f t="shared" si="413"/>
        <v>7170.7559978584513</v>
      </c>
      <c r="DH74" s="222">
        <f t="shared" si="414"/>
        <v>0.16417910447761197</v>
      </c>
      <c r="DI74" s="222">
        <f t="shared" si="415"/>
        <v>0.68656716417910446</v>
      </c>
      <c r="DJ74" s="222">
        <f t="shared" si="416"/>
        <v>7.462686567164179E-3</v>
      </c>
      <c r="DK74" s="222"/>
      <c r="DL74" s="223">
        <f t="shared" si="417"/>
        <v>0.14179104477611942</v>
      </c>
      <c r="DM74"/>
      <c r="DP74" s="5"/>
      <c r="DS74" s="2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</row>
    <row r="75" spans="1:210" x14ac:dyDescent="0.25">
      <c r="A75" s="84" t="str">
        <f t="shared" si="418"/>
        <v>1991-1992</v>
      </c>
      <c r="B75" s="2">
        <f t="shared" si="418"/>
        <v>1992</v>
      </c>
      <c r="C75" s="85">
        <f t="shared" si="418"/>
        <v>7753.5430285714283</v>
      </c>
      <c r="D75" s="76">
        <f t="shared" si="418"/>
        <v>0</v>
      </c>
      <c r="E75" s="76">
        <f t="shared" si="418"/>
        <v>0</v>
      </c>
      <c r="F75" s="76">
        <f t="shared" si="418"/>
        <v>0</v>
      </c>
      <c r="G75" s="76">
        <f t="shared" si="418"/>
        <v>0</v>
      </c>
      <c r="H75" s="76">
        <f t="shared" ref="H75:S75" si="427">H20</f>
        <v>0</v>
      </c>
      <c r="I75" s="76">
        <f t="shared" si="427"/>
        <v>4</v>
      </c>
      <c r="J75" s="76">
        <f t="shared" si="427"/>
        <v>7</v>
      </c>
      <c r="K75" s="76">
        <f t="shared" si="427"/>
        <v>0</v>
      </c>
      <c r="L75" s="76">
        <f t="shared" si="427"/>
        <v>0</v>
      </c>
      <c r="M75" s="76">
        <f t="shared" si="427"/>
        <v>0</v>
      </c>
      <c r="N75" s="76">
        <f t="shared" si="427"/>
        <v>0</v>
      </c>
      <c r="O75" s="76">
        <f t="shared" si="427"/>
        <v>0</v>
      </c>
      <c r="P75" s="76">
        <f t="shared" si="427"/>
        <v>0</v>
      </c>
      <c r="Q75" s="76">
        <f t="shared" si="427"/>
        <v>0</v>
      </c>
      <c r="R75" s="76">
        <f t="shared" si="427"/>
        <v>0</v>
      </c>
      <c r="S75" s="76">
        <f t="shared" si="427"/>
        <v>0</v>
      </c>
      <c r="T75" s="76">
        <f t="shared" si="326"/>
        <v>0</v>
      </c>
      <c r="U75" s="76">
        <f t="shared" si="326"/>
        <v>0</v>
      </c>
      <c r="V75" s="76">
        <f t="shared" si="326"/>
        <v>0</v>
      </c>
      <c r="W75" s="76">
        <f t="shared" si="326"/>
        <v>0</v>
      </c>
      <c r="X75" s="76">
        <f t="shared" si="326"/>
        <v>0</v>
      </c>
      <c r="Y75" s="76">
        <f t="shared" si="326"/>
        <v>0</v>
      </c>
      <c r="Z75" s="76">
        <f t="shared" ref="Z75:AQ75" si="428">Z20</f>
        <v>0</v>
      </c>
      <c r="AA75" s="76">
        <f t="shared" si="428"/>
        <v>0</v>
      </c>
      <c r="AB75" s="76">
        <f t="shared" si="428"/>
        <v>0</v>
      </c>
      <c r="AC75" s="76">
        <f t="shared" si="428"/>
        <v>0</v>
      </c>
      <c r="AD75" s="76">
        <f t="shared" si="428"/>
        <v>0</v>
      </c>
      <c r="AE75" s="76">
        <f t="shared" si="428"/>
        <v>0</v>
      </c>
      <c r="AF75" s="76">
        <f t="shared" si="428"/>
        <v>0</v>
      </c>
      <c r="AG75" s="76">
        <f t="shared" si="428"/>
        <v>0</v>
      </c>
      <c r="AH75" s="76">
        <f t="shared" si="428"/>
        <v>0</v>
      </c>
      <c r="AI75" s="76">
        <f t="shared" si="428"/>
        <v>0</v>
      </c>
      <c r="AJ75" s="76">
        <f t="shared" si="428"/>
        <v>0</v>
      </c>
      <c r="AK75" s="76">
        <f t="shared" si="428"/>
        <v>0</v>
      </c>
      <c r="AL75" s="76">
        <f t="shared" si="428"/>
        <v>0</v>
      </c>
      <c r="AM75" s="76">
        <f t="shared" si="428"/>
        <v>0</v>
      </c>
      <c r="AN75" s="76">
        <f t="shared" si="428"/>
        <v>0</v>
      </c>
      <c r="AO75" s="76">
        <f t="shared" si="428"/>
        <v>0</v>
      </c>
      <c r="AP75" s="76">
        <f t="shared" si="428"/>
        <v>0</v>
      </c>
      <c r="AQ75" s="76">
        <f t="shared" si="428"/>
        <v>0</v>
      </c>
      <c r="AR75" s="186"/>
      <c r="AS75" s="186"/>
      <c r="AT75" s="186"/>
      <c r="AU75" s="186"/>
      <c r="AV75" s="186"/>
      <c r="AW75" s="186"/>
      <c r="AX75" s="186"/>
      <c r="AY75" s="186"/>
      <c r="AZ75" s="186"/>
      <c r="BA75" s="186"/>
      <c r="BB75" s="186"/>
      <c r="BC75" s="186"/>
      <c r="BD75" s="186"/>
      <c r="BE75" s="197"/>
      <c r="BF75" s="216">
        <f t="shared" si="328"/>
        <v>11</v>
      </c>
      <c r="BG75" s="5">
        <f t="shared" si="329"/>
        <v>4</v>
      </c>
      <c r="BH75" s="5">
        <f t="shared" si="330"/>
        <v>7</v>
      </c>
      <c r="BI75" s="5">
        <f t="shared" si="331"/>
        <v>0</v>
      </c>
      <c r="BJ75" s="5">
        <f t="shared" si="409"/>
        <v>0</v>
      </c>
      <c r="BK75" s="224">
        <f t="shared" si="410"/>
        <v>11</v>
      </c>
      <c r="BL75" s="190"/>
      <c r="BM75" s="2">
        <v>1992</v>
      </c>
      <c r="BN75" s="220">
        <f t="shared" si="367"/>
        <v>0</v>
      </c>
      <c r="BO75" s="22">
        <f t="shared" si="368"/>
        <v>0</v>
      </c>
      <c r="BP75" s="22">
        <f t="shared" si="369"/>
        <v>0</v>
      </c>
      <c r="BQ75" s="22">
        <f t="shared" si="370"/>
        <v>0</v>
      </c>
      <c r="BR75" s="22">
        <f t="shared" si="371"/>
        <v>0</v>
      </c>
      <c r="BS75" s="22">
        <f t="shared" si="372"/>
        <v>2819.470192207792</v>
      </c>
      <c r="BT75" s="22">
        <f t="shared" si="373"/>
        <v>4934.0728363636363</v>
      </c>
      <c r="BU75" s="22">
        <f t="shared" si="374"/>
        <v>0</v>
      </c>
      <c r="BV75" s="22">
        <f t="shared" si="375"/>
        <v>0</v>
      </c>
      <c r="BW75" s="22">
        <f t="shared" si="376"/>
        <v>0</v>
      </c>
      <c r="BX75" s="22">
        <f t="shared" si="377"/>
        <v>0</v>
      </c>
      <c r="BY75" s="22">
        <f t="shared" si="378"/>
        <v>0</v>
      </c>
      <c r="BZ75" s="22">
        <f t="shared" si="379"/>
        <v>0</v>
      </c>
      <c r="CA75" s="22">
        <f t="shared" si="380"/>
        <v>0</v>
      </c>
      <c r="CB75" s="22">
        <f t="shared" si="381"/>
        <v>0</v>
      </c>
      <c r="CC75" s="22">
        <f t="shared" si="382"/>
        <v>0</v>
      </c>
      <c r="CD75" s="22">
        <f t="shared" si="383"/>
        <v>0</v>
      </c>
      <c r="CE75" s="22">
        <f t="shared" si="384"/>
        <v>0</v>
      </c>
      <c r="CF75" s="22">
        <f t="shared" si="385"/>
        <v>0</v>
      </c>
      <c r="CG75" s="22">
        <f t="shared" si="386"/>
        <v>0</v>
      </c>
      <c r="CH75" s="22">
        <f t="shared" si="387"/>
        <v>0</v>
      </c>
      <c r="CI75" s="22">
        <f t="shared" si="388"/>
        <v>0</v>
      </c>
      <c r="CJ75" s="22">
        <f t="shared" si="389"/>
        <v>0</v>
      </c>
      <c r="CK75" s="22">
        <f t="shared" si="390"/>
        <v>0</v>
      </c>
      <c r="CL75" s="22">
        <f t="shared" si="391"/>
        <v>0</v>
      </c>
      <c r="CM75" s="22">
        <f t="shared" si="392"/>
        <v>0</v>
      </c>
      <c r="CN75" s="22">
        <f t="shared" si="393"/>
        <v>0</v>
      </c>
      <c r="CO75" s="22">
        <f t="shared" si="394"/>
        <v>0</v>
      </c>
      <c r="CP75" s="22">
        <f t="shared" si="395"/>
        <v>0</v>
      </c>
      <c r="CQ75" s="22">
        <f t="shared" si="396"/>
        <v>0</v>
      </c>
      <c r="CR75" s="22">
        <f t="shared" si="397"/>
        <v>0</v>
      </c>
      <c r="CS75" s="22">
        <f t="shared" si="398"/>
        <v>0</v>
      </c>
      <c r="CT75" s="22">
        <f t="shared" si="399"/>
        <v>0</v>
      </c>
      <c r="CU75" s="22">
        <f t="shared" si="400"/>
        <v>0</v>
      </c>
      <c r="CV75" s="22">
        <f t="shared" si="401"/>
        <v>0</v>
      </c>
      <c r="CW75" s="22">
        <f t="shared" si="402"/>
        <v>0</v>
      </c>
      <c r="CX75" s="22">
        <f t="shared" si="403"/>
        <v>0</v>
      </c>
      <c r="CY75" s="22">
        <f t="shared" si="404"/>
        <v>0</v>
      </c>
      <c r="CZ75" s="22">
        <f t="shared" si="405"/>
        <v>0</v>
      </c>
      <c r="DA75" s="22">
        <f t="shared" si="406"/>
        <v>0</v>
      </c>
      <c r="DB75" s="89">
        <f t="shared" si="411"/>
        <v>2819.470192207792</v>
      </c>
      <c r="DC75" s="76">
        <f t="shared" si="411"/>
        <v>4934.0728363636363</v>
      </c>
      <c r="DD75" s="76">
        <f t="shared" si="336"/>
        <v>0</v>
      </c>
      <c r="DE75" s="85">
        <f t="shared" si="412"/>
        <v>0</v>
      </c>
      <c r="DF75" s="221">
        <f t="shared" si="338"/>
        <v>7753.5430285714283</v>
      </c>
      <c r="DG75" s="76">
        <f t="shared" si="413"/>
        <v>7753.5430285714283</v>
      </c>
      <c r="DH75" s="222">
        <f t="shared" si="414"/>
        <v>0.36363636363636365</v>
      </c>
      <c r="DI75" s="222">
        <f t="shared" si="415"/>
        <v>0.63636363636363635</v>
      </c>
      <c r="DJ75" s="222">
        <f t="shared" si="416"/>
        <v>0</v>
      </c>
      <c r="DK75" s="222"/>
      <c r="DL75" s="222">
        <f t="shared" si="417"/>
        <v>0</v>
      </c>
      <c r="DM75"/>
      <c r="DP75" s="5"/>
      <c r="DS75" s="2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</row>
    <row r="76" spans="1:210" x14ac:dyDescent="0.25">
      <c r="A76" s="84" t="str">
        <f t="shared" si="418"/>
        <v>1992-1993</v>
      </c>
      <c r="B76" s="2">
        <f t="shared" si="418"/>
        <v>1993</v>
      </c>
      <c r="C76" s="85">
        <f t="shared" si="418"/>
        <v>8349.6810864745021</v>
      </c>
      <c r="D76" s="76">
        <f t="shared" si="418"/>
        <v>0</v>
      </c>
      <c r="E76" s="76">
        <f t="shared" si="418"/>
        <v>0</v>
      </c>
      <c r="F76" s="76">
        <f t="shared" si="418"/>
        <v>0</v>
      </c>
      <c r="G76" s="76">
        <f t="shared" si="418"/>
        <v>0</v>
      </c>
      <c r="H76" s="76">
        <f t="shared" ref="H76:S76" si="429">H21</f>
        <v>0</v>
      </c>
      <c r="I76" s="76">
        <f t="shared" si="429"/>
        <v>12</v>
      </c>
      <c r="J76" s="76">
        <f t="shared" si="429"/>
        <v>8</v>
      </c>
      <c r="K76" s="76">
        <f t="shared" si="429"/>
        <v>2</v>
      </c>
      <c r="L76" s="76">
        <f t="shared" si="429"/>
        <v>1</v>
      </c>
      <c r="M76" s="76">
        <f t="shared" si="429"/>
        <v>9</v>
      </c>
      <c r="N76" s="76">
        <f t="shared" si="429"/>
        <v>13</v>
      </c>
      <c r="O76" s="76">
        <f t="shared" si="429"/>
        <v>5</v>
      </c>
      <c r="P76" s="76">
        <f t="shared" si="429"/>
        <v>0</v>
      </c>
      <c r="Q76" s="76">
        <f t="shared" si="429"/>
        <v>1</v>
      </c>
      <c r="R76" s="76">
        <f t="shared" si="429"/>
        <v>0</v>
      </c>
      <c r="S76" s="76">
        <f t="shared" si="429"/>
        <v>0</v>
      </c>
      <c r="T76" s="76">
        <f t="shared" ref="T76:W94" si="430">T21</f>
        <v>0</v>
      </c>
      <c r="U76" s="76">
        <f t="shared" si="430"/>
        <v>0</v>
      </c>
      <c r="V76" s="76">
        <f t="shared" si="430"/>
        <v>0</v>
      </c>
      <c r="W76" s="76">
        <f t="shared" si="430"/>
        <v>0</v>
      </c>
      <c r="X76" s="76">
        <f t="shared" ref="X76:AP76" si="431">X21</f>
        <v>0</v>
      </c>
      <c r="Y76" s="76">
        <f t="shared" ref="Y76:Y94" si="432">Y21</f>
        <v>0</v>
      </c>
      <c r="Z76" s="76">
        <f t="shared" si="431"/>
        <v>0</v>
      </c>
      <c r="AA76" s="76">
        <f t="shared" si="431"/>
        <v>0</v>
      </c>
      <c r="AB76" s="76">
        <f t="shared" ref="AB76:AB100" si="433">AB21</f>
        <v>0</v>
      </c>
      <c r="AC76" s="76">
        <f t="shared" si="431"/>
        <v>0</v>
      </c>
      <c r="AD76" s="76">
        <f t="shared" si="431"/>
        <v>0</v>
      </c>
      <c r="AE76" s="76">
        <f t="shared" si="431"/>
        <v>0</v>
      </c>
      <c r="AF76" s="76">
        <f t="shared" si="431"/>
        <v>0</v>
      </c>
      <c r="AG76" s="76">
        <f t="shared" si="431"/>
        <v>2</v>
      </c>
      <c r="AH76" s="76">
        <f t="shared" si="431"/>
        <v>0</v>
      </c>
      <c r="AI76" s="76">
        <f t="shared" si="431"/>
        <v>0</v>
      </c>
      <c r="AJ76" s="76">
        <f t="shared" si="431"/>
        <v>0</v>
      </c>
      <c r="AK76" s="76">
        <f t="shared" si="431"/>
        <v>1</v>
      </c>
      <c r="AL76" s="76">
        <f t="shared" si="431"/>
        <v>2</v>
      </c>
      <c r="AM76" s="76">
        <f t="shared" si="431"/>
        <v>0</v>
      </c>
      <c r="AN76" s="76">
        <f t="shared" si="431"/>
        <v>1</v>
      </c>
      <c r="AO76" s="76">
        <f t="shared" si="431"/>
        <v>0</v>
      </c>
      <c r="AP76" s="76">
        <f t="shared" si="431"/>
        <v>0</v>
      </c>
      <c r="AQ76" s="76">
        <f t="shared" ref="AQ76:AQ99" si="434">AQ21</f>
        <v>0</v>
      </c>
      <c r="AR76" s="186"/>
      <c r="AS76" s="186"/>
      <c r="AT76" s="186"/>
      <c r="AU76" s="186"/>
      <c r="AV76" s="186"/>
      <c r="AW76" s="186"/>
      <c r="AX76" s="186"/>
      <c r="AY76" s="186"/>
      <c r="AZ76" s="186"/>
      <c r="BA76" s="186"/>
      <c r="BB76" s="186"/>
      <c r="BC76" s="186"/>
      <c r="BD76" s="186"/>
      <c r="BE76" s="197"/>
      <c r="BF76" s="198">
        <f t="shared" si="328"/>
        <v>57</v>
      </c>
      <c r="BG76" s="5">
        <f t="shared" si="329"/>
        <v>22</v>
      </c>
      <c r="BH76" s="5">
        <f t="shared" si="330"/>
        <v>21</v>
      </c>
      <c r="BI76" s="5">
        <f t="shared" si="331"/>
        <v>8</v>
      </c>
      <c r="BJ76" s="5">
        <f t="shared" si="409"/>
        <v>6</v>
      </c>
      <c r="BK76" s="219">
        <f t="shared" si="410"/>
        <v>57</v>
      </c>
      <c r="BL76" s="190"/>
      <c r="BM76" s="2">
        <v>1993</v>
      </c>
      <c r="BN76" s="220">
        <f t="shared" si="367"/>
        <v>0</v>
      </c>
      <c r="BO76" s="22">
        <f t="shared" si="368"/>
        <v>0</v>
      </c>
      <c r="BP76" s="22">
        <f t="shared" si="369"/>
        <v>0</v>
      </c>
      <c r="BQ76" s="22">
        <f t="shared" si="370"/>
        <v>0</v>
      </c>
      <c r="BR76" s="22">
        <f t="shared" si="371"/>
        <v>0</v>
      </c>
      <c r="BS76" s="22">
        <f t="shared" si="372"/>
        <v>1757.8275971525266</v>
      </c>
      <c r="BT76" s="22">
        <f t="shared" si="373"/>
        <v>1171.8850647683512</v>
      </c>
      <c r="BU76" s="22">
        <f t="shared" si="374"/>
        <v>292.9712661920878</v>
      </c>
      <c r="BV76" s="22">
        <f t="shared" si="375"/>
        <v>146.4856330960439</v>
      </c>
      <c r="BW76" s="22">
        <f t="shared" si="376"/>
        <v>1318.370697864395</v>
      </c>
      <c r="BX76" s="22">
        <f t="shared" si="377"/>
        <v>1904.3132302485706</v>
      </c>
      <c r="BY76" s="22">
        <f t="shared" si="378"/>
        <v>732.42816548021949</v>
      </c>
      <c r="BZ76" s="22">
        <f t="shared" si="379"/>
        <v>0</v>
      </c>
      <c r="CA76" s="22">
        <f t="shared" si="380"/>
        <v>146.4856330960439</v>
      </c>
      <c r="CB76" s="22">
        <f t="shared" si="381"/>
        <v>0</v>
      </c>
      <c r="CC76" s="22">
        <f t="shared" si="382"/>
        <v>0</v>
      </c>
      <c r="CD76" s="22">
        <f t="shared" si="383"/>
        <v>0</v>
      </c>
      <c r="CE76" s="22">
        <f t="shared" si="384"/>
        <v>0</v>
      </c>
      <c r="CF76" s="22">
        <f t="shared" si="385"/>
        <v>0</v>
      </c>
      <c r="CG76" s="22">
        <f t="shared" si="386"/>
        <v>0</v>
      </c>
      <c r="CH76" s="22">
        <f t="shared" si="387"/>
        <v>0</v>
      </c>
      <c r="CI76" s="22">
        <f t="shared" si="388"/>
        <v>0</v>
      </c>
      <c r="CJ76" s="22">
        <f t="shared" si="389"/>
        <v>0</v>
      </c>
      <c r="CK76" s="22">
        <f t="shared" si="390"/>
        <v>0</v>
      </c>
      <c r="CL76" s="22">
        <f t="shared" si="391"/>
        <v>0</v>
      </c>
      <c r="CM76" s="22">
        <f t="shared" si="392"/>
        <v>0</v>
      </c>
      <c r="CN76" s="22">
        <f t="shared" si="393"/>
        <v>0</v>
      </c>
      <c r="CO76" s="22">
        <f t="shared" si="394"/>
        <v>0</v>
      </c>
      <c r="CP76" s="22">
        <f t="shared" si="395"/>
        <v>0</v>
      </c>
      <c r="CQ76" s="22">
        <f t="shared" si="396"/>
        <v>292.9712661920878</v>
      </c>
      <c r="CR76" s="22">
        <f t="shared" si="397"/>
        <v>0</v>
      </c>
      <c r="CS76" s="22">
        <f t="shared" si="398"/>
        <v>0</v>
      </c>
      <c r="CT76" s="22">
        <f t="shared" si="399"/>
        <v>0</v>
      </c>
      <c r="CU76" s="22">
        <f t="shared" si="400"/>
        <v>146.4856330960439</v>
      </c>
      <c r="CV76" s="22">
        <f t="shared" si="401"/>
        <v>292.9712661920878</v>
      </c>
      <c r="CW76" s="22">
        <f t="shared" si="402"/>
        <v>0</v>
      </c>
      <c r="CX76" s="22">
        <f t="shared" si="403"/>
        <v>146.4856330960439</v>
      </c>
      <c r="CY76" s="22">
        <f t="shared" si="404"/>
        <v>0</v>
      </c>
      <c r="CZ76" s="22">
        <f t="shared" si="405"/>
        <v>0</v>
      </c>
      <c r="DA76" s="22">
        <f t="shared" si="406"/>
        <v>0</v>
      </c>
      <c r="DB76" s="89">
        <f t="shared" si="411"/>
        <v>3222.6839281129651</v>
      </c>
      <c r="DC76" s="76">
        <f t="shared" si="411"/>
        <v>3076.1982950169217</v>
      </c>
      <c r="DD76" s="76">
        <f t="shared" si="336"/>
        <v>1171.8850647683512</v>
      </c>
      <c r="DE76" s="85">
        <f t="shared" si="412"/>
        <v>878.91379857626339</v>
      </c>
      <c r="DF76" s="221">
        <f t="shared" si="338"/>
        <v>8349.6810864745021</v>
      </c>
      <c r="DG76" s="76">
        <f t="shared" si="413"/>
        <v>8349.6810864745021</v>
      </c>
      <c r="DH76" s="222">
        <f t="shared" si="414"/>
        <v>0.38596491228070168</v>
      </c>
      <c r="DI76" s="222">
        <f t="shared" si="415"/>
        <v>0.36842105263157893</v>
      </c>
      <c r="DJ76" s="222">
        <f t="shared" si="416"/>
        <v>0.14035087719298245</v>
      </c>
      <c r="DK76" s="222"/>
      <c r="DL76" s="222">
        <f t="shared" si="417"/>
        <v>0.10526315789473685</v>
      </c>
      <c r="DM76"/>
      <c r="DP76" s="5"/>
      <c r="DS76" s="2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</row>
    <row r="77" spans="1:210" x14ac:dyDescent="0.25">
      <c r="A77" s="84" t="str">
        <f t="shared" si="418"/>
        <v>1993-1994</v>
      </c>
      <c r="B77" s="2">
        <f t="shared" si="418"/>
        <v>1994</v>
      </c>
      <c r="C77" s="85">
        <f t="shared" si="418"/>
        <v>7612.006889952153</v>
      </c>
      <c r="D77" s="76">
        <f t="shared" si="418"/>
        <v>0</v>
      </c>
      <c r="E77" s="76">
        <f t="shared" si="418"/>
        <v>1</v>
      </c>
      <c r="F77" s="76">
        <f t="shared" si="418"/>
        <v>0</v>
      </c>
      <c r="G77" s="76">
        <f t="shared" si="418"/>
        <v>0</v>
      </c>
      <c r="H77" s="76">
        <f t="shared" ref="H77:S77" si="435">H22</f>
        <v>2</v>
      </c>
      <c r="I77" s="76">
        <f t="shared" si="435"/>
        <v>26</v>
      </c>
      <c r="J77" s="76">
        <f t="shared" si="435"/>
        <v>3</v>
      </c>
      <c r="K77" s="76">
        <f t="shared" si="435"/>
        <v>2</v>
      </c>
      <c r="L77" s="76">
        <f t="shared" si="435"/>
        <v>0</v>
      </c>
      <c r="M77" s="76">
        <f t="shared" si="435"/>
        <v>14</v>
      </c>
      <c r="N77" s="76">
        <f t="shared" si="435"/>
        <v>9</v>
      </c>
      <c r="O77" s="76">
        <f t="shared" si="435"/>
        <v>0</v>
      </c>
      <c r="P77" s="76">
        <f t="shared" si="435"/>
        <v>0</v>
      </c>
      <c r="Q77" s="76">
        <f t="shared" si="435"/>
        <v>0</v>
      </c>
      <c r="R77" s="76">
        <f t="shared" si="435"/>
        <v>0</v>
      </c>
      <c r="S77" s="76">
        <f t="shared" si="435"/>
        <v>0</v>
      </c>
      <c r="T77" s="76">
        <f t="shared" si="430"/>
        <v>0</v>
      </c>
      <c r="U77" s="76">
        <f t="shared" si="430"/>
        <v>0</v>
      </c>
      <c r="V77" s="76">
        <f t="shared" si="430"/>
        <v>0</v>
      </c>
      <c r="W77" s="76">
        <f t="shared" si="430"/>
        <v>0</v>
      </c>
      <c r="X77" s="76">
        <f t="shared" ref="X77:X94" si="436">X22</f>
        <v>1</v>
      </c>
      <c r="Y77" s="76">
        <f t="shared" si="432"/>
        <v>0</v>
      </c>
      <c r="Z77" s="76">
        <f t="shared" ref="Z77:AA94" si="437">Z22</f>
        <v>1</v>
      </c>
      <c r="AA77" s="76">
        <f t="shared" si="437"/>
        <v>0</v>
      </c>
      <c r="AB77" s="76">
        <f t="shared" si="433"/>
        <v>0</v>
      </c>
      <c r="AC77" s="76">
        <f t="shared" ref="AC77:AP77" si="438">AC22</f>
        <v>0</v>
      </c>
      <c r="AD77" s="76">
        <f t="shared" si="438"/>
        <v>0</v>
      </c>
      <c r="AE77" s="76">
        <f t="shared" si="438"/>
        <v>0</v>
      </c>
      <c r="AF77" s="76">
        <f t="shared" si="438"/>
        <v>0</v>
      </c>
      <c r="AG77" s="76">
        <f t="shared" si="438"/>
        <v>1</v>
      </c>
      <c r="AH77" s="76">
        <f t="shared" si="438"/>
        <v>0</v>
      </c>
      <c r="AI77" s="76">
        <f t="shared" si="438"/>
        <v>0</v>
      </c>
      <c r="AJ77" s="76">
        <f t="shared" si="438"/>
        <v>0</v>
      </c>
      <c r="AK77" s="76">
        <f t="shared" si="438"/>
        <v>0</v>
      </c>
      <c r="AL77" s="76">
        <f t="shared" si="438"/>
        <v>0</v>
      </c>
      <c r="AM77" s="76">
        <f t="shared" si="438"/>
        <v>0</v>
      </c>
      <c r="AN77" s="76">
        <f t="shared" si="438"/>
        <v>0</v>
      </c>
      <c r="AO77" s="76">
        <f t="shared" si="438"/>
        <v>0</v>
      </c>
      <c r="AP77" s="76">
        <f t="shared" si="438"/>
        <v>0</v>
      </c>
      <c r="AQ77" s="76">
        <f t="shared" si="434"/>
        <v>0</v>
      </c>
      <c r="AR77" s="186"/>
      <c r="AS77" s="186"/>
      <c r="AT77" s="186"/>
      <c r="AU77" s="186"/>
      <c r="AV77" s="186"/>
      <c r="AW77" s="186"/>
      <c r="AX77" s="186"/>
      <c r="AY77" s="186"/>
      <c r="AZ77" s="186"/>
      <c r="BA77" s="186"/>
      <c r="BB77" s="186"/>
      <c r="BC77" s="186"/>
      <c r="BD77" s="186"/>
      <c r="BE77" s="197"/>
      <c r="BF77" s="198">
        <f t="shared" si="328"/>
        <v>60</v>
      </c>
      <c r="BG77" s="5">
        <f t="shared" si="329"/>
        <v>41</v>
      </c>
      <c r="BH77" s="5">
        <f t="shared" si="330"/>
        <v>12</v>
      </c>
      <c r="BI77" s="5">
        <f t="shared" si="331"/>
        <v>4</v>
      </c>
      <c r="BJ77" s="5">
        <f t="shared" si="409"/>
        <v>3</v>
      </c>
      <c r="BK77" s="219">
        <f t="shared" si="410"/>
        <v>60</v>
      </c>
      <c r="BL77" s="190"/>
      <c r="BM77" s="2">
        <v>1994</v>
      </c>
      <c r="BN77" s="220">
        <f t="shared" si="367"/>
        <v>0</v>
      </c>
      <c r="BO77" s="22">
        <f t="shared" si="368"/>
        <v>126.86678149920255</v>
      </c>
      <c r="BP77" s="22">
        <f t="shared" si="369"/>
        <v>0</v>
      </c>
      <c r="BQ77" s="22">
        <f t="shared" si="370"/>
        <v>0</v>
      </c>
      <c r="BR77" s="22">
        <f t="shared" si="371"/>
        <v>253.73356299840509</v>
      </c>
      <c r="BS77" s="22">
        <f t="shared" si="372"/>
        <v>3298.5363189792665</v>
      </c>
      <c r="BT77" s="22">
        <f t="shared" si="373"/>
        <v>380.60034449760769</v>
      </c>
      <c r="BU77" s="22">
        <f t="shared" si="374"/>
        <v>253.73356299840509</v>
      </c>
      <c r="BV77" s="22">
        <f t="shared" si="375"/>
        <v>0</v>
      </c>
      <c r="BW77" s="22">
        <f t="shared" si="376"/>
        <v>1776.1349409888358</v>
      </c>
      <c r="BX77" s="22">
        <f t="shared" si="377"/>
        <v>1141.8010334928229</v>
      </c>
      <c r="BY77" s="22">
        <f t="shared" si="378"/>
        <v>0</v>
      </c>
      <c r="BZ77" s="22">
        <f t="shared" si="379"/>
        <v>0</v>
      </c>
      <c r="CA77" s="22">
        <f t="shared" si="380"/>
        <v>0</v>
      </c>
      <c r="CB77" s="22">
        <f t="shared" si="381"/>
        <v>0</v>
      </c>
      <c r="CC77" s="22">
        <f t="shared" si="382"/>
        <v>0</v>
      </c>
      <c r="CD77" s="22">
        <f t="shared" si="383"/>
        <v>0</v>
      </c>
      <c r="CE77" s="22">
        <f t="shared" si="384"/>
        <v>0</v>
      </c>
      <c r="CF77" s="22">
        <f t="shared" si="385"/>
        <v>0</v>
      </c>
      <c r="CG77" s="22">
        <f t="shared" si="386"/>
        <v>0</v>
      </c>
      <c r="CH77" s="22">
        <f t="shared" si="387"/>
        <v>126.86678149920255</v>
      </c>
      <c r="CI77" s="22">
        <f t="shared" si="388"/>
        <v>0</v>
      </c>
      <c r="CJ77" s="22">
        <f t="shared" si="389"/>
        <v>126.86678149920255</v>
      </c>
      <c r="CK77" s="22">
        <f t="shared" si="390"/>
        <v>0</v>
      </c>
      <c r="CL77" s="22">
        <f t="shared" si="391"/>
        <v>0</v>
      </c>
      <c r="CM77" s="22">
        <f t="shared" si="392"/>
        <v>0</v>
      </c>
      <c r="CN77" s="22">
        <f t="shared" si="393"/>
        <v>0</v>
      </c>
      <c r="CO77" s="22">
        <f t="shared" si="394"/>
        <v>0</v>
      </c>
      <c r="CP77" s="22">
        <f t="shared" si="395"/>
        <v>0</v>
      </c>
      <c r="CQ77" s="22">
        <f t="shared" si="396"/>
        <v>126.86678149920255</v>
      </c>
      <c r="CR77" s="22">
        <f t="shared" si="397"/>
        <v>0</v>
      </c>
      <c r="CS77" s="22">
        <f t="shared" si="398"/>
        <v>0</v>
      </c>
      <c r="CT77" s="22">
        <f t="shared" si="399"/>
        <v>0</v>
      </c>
      <c r="CU77" s="22">
        <f t="shared" si="400"/>
        <v>0</v>
      </c>
      <c r="CV77" s="22">
        <f t="shared" si="401"/>
        <v>0</v>
      </c>
      <c r="CW77" s="22">
        <f t="shared" si="402"/>
        <v>0</v>
      </c>
      <c r="CX77" s="22">
        <f t="shared" si="403"/>
        <v>0</v>
      </c>
      <c r="CY77" s="22">
        <f t="shared" si="404"/>
        <v>0</v>
      </c>
      <c r="CZ77" s="22">
        <f t="shared" si="405"/>
        <v>0</v>
      </c>
      <c r="DA77" s="22">
        <f t="shared" si="406"/>
        <v>0</v>
      </c>
      <c r="DB77" s="89">
        <f t="shared" si="411"/>
        <v>5201.5380414673054</v>
      </c>
      <c r="DC77" s="76">
        <f t="shared" si="411"/>
        <v>1522.4013779904305</v>
      </c>
      <c r="DD77" s="76">
        <f t="shared" si="336"/>
        <v>507.46712599681018</v>
      </c>
      <c r="DE77" s="85">
        <f t="shared" si="412"/>
        <v>380.60034449760764</v>
      </c>
      <c r="DF77" s="221">
        <f t="shared" si="338"/>
        <v>7612.0068899521539</v>
      </c>
      <c r="DG77" s="76">
        <f t="shared" si="413"/>
        <v>7612.006889952153</v>
      </c>
      <c r="DH77" s="222">
        <f t="shared" si="414"/>
        <v>0.68333333333333335</v>
      </c>
      <c r="DI77" s="222">
        <f t="shared" si="415"/>
        <v>0.19999999999999998</v>
      </c>
      <c r="DJ77" s="222">
        <f t="shared" si="416"/>
        <v>6.6666666666666652E-2</v>
      </c>
      <c r="DK77" s="222"/>
      <c r="DL77" s="222">
        <f t="shared" si="417"/>
        <v>4.9999999999999996E-2</v>
      </c>
      <c r="DM77"/>
      <c r="DP77" s="5"/>
      <c r="DS77" s="2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</row>
    <row r="78" spans="1:210" x14ac:dyDescent="0.25">
      <c r="A78" s="84" t="str">
        <f t="shared" si="418"/>
        <v>1994-1995</v>
      </c>
      <c r="B78" s="2">
        <f t="shared" si="418"/>
        <v>1995</v>
      </c>
      <c r="C78" s="85">
        <f t="shared" si="418"/>
        <v>8572.3292893772887</v>
      </c>
      <c r="D78" s="76">
        <f t="shared" si="418"/>
        <v>0</v>
      </c>
      <c r="E78" s="76">
        <f t="shared" si="418"/>
        <v>0</v>
      </c>
      <c r="F78" s="76">
        <f t="shared" si="418"/>
        <v>0</v>
      </c>
      <c r="G78" s="76">
        <f t="shared" si="418"/>
        <v>0</v>
      </c>
      <c r="H78" s="76">
        <f t="shared" ref="H78:S78" si="439">H23</f>
        <v>0</v>
      </c>
      <c r="I78" s="76">
        <f t="shared" si="439"/>
        <v>14</v>
      </c>
      <c r="J78" s="76">
        <f t="shared" si="439"/>
        <v>22</v>
      </c>
      <c r="K78" s="76">
        <f t="shared" si="439"/>
        <v>4</v>
      </c>
      <c r="L78" s="76">
        <f t="shared" si="439"/>
        <v>0</v>
      </c>
      <c r="M78" s="76">
        <f t="shared" si="439"/>
        <v>5</v>
      </c>
      <c r="N78" s="76">
        <f t="shared" si="439"/>
        <v>21</v>
      </c>
      <c r="O78" s="76">
        <f t="shared" si="439"/>
        <v>1</v>
      </c>
      <c r="P78" s="76">
        <f t="shared" si="439"/>
        <v>0</v>
      </c>
      <c r="Q78" s="76">
        <f t="shared" si="439"/>
        <v>0</v>
      </c>
      <c r="R78" s="76">
        <f t="shared" si="439"/>
        <v>3</v>
      </c>
      <c r="S78" s="76">
        <f t="shared" si="439"/>
        <v>0</v>
      </c>
      <c r="T78" s="76">
        <f t="shared" si="430"/>
        <v>0</v>
      </c>
      <c r="U78" s="76">
        <f t="shared" si="430"/>
        <v>0</v>
      </c>
      <c r="V78" s="76">
        <f t="shared" si="430"/>
        <v>0</v>
      </c>
      <c r="W78" s="76">
        <f t="shared" si="430"/>
        <v>0</v>
      </c>
      <c r="X78" s="76">
        <f t="shared" si="436"/>
        <v>2</v>
      </c>
      <c r="Y78" s="76">
        <f t="shared" si="432"/>
        <v>0</v>
      </c>
      <c r="Z78" s="76">
        <f t="shared" si="437"/>
        <v>0</v>
      </c>
      <c r="AA78" s="76">
        <f t="shared" si="437"/>
        <v>0</v>
      </c>
      <c r="AB78" s="76">
        <f t="shared" si="433"/>
        <v>0</v>
      </c>
      <c r="AC78" s="76">
        <f t="shared" ref="AC78:AP78" si="440">AC23</f>
        <v>1</v>
      </c>
      <c r="AD78" s="76">
        <f t="shared" si="440"/>
        <v>0</v>
      </c>
      <c r="AE78" s="76">
        <f t="shared" si="440"/>
        <v>0</v>
      </c>
      <c r="AF78" s="76">
        <f t="shared" si="440"/>
        <v>0</v>
      </c>
      <c r="AG78" s="76">
        <f t="shared" si="440"/>
        <v>2</v>
      </c>
      <c r="AH78" s="76">
        <f t="shared" si="440"/>
        <v>0</v>
      </c>
      <c r="AI78" s="76">
        <f t="shared" si="440"/>
        <v>0</v>
      </c>
      <c r="AJ78" s="76">
        <f t="shared" si="440"/>
        <v>0</v>
      </c>
      <c r="AK78" s="76">
        <f t="shared" si="440"/>
        <v>2</v>
      </c>
      <c r="AL78" s="76">
        <f t="shared" si="440"/>
        <v>0</v>
      </c>
      <c r="AM78" s="76">
        <f t="shared" si="440"/>
        <v>0</v>
      </c>
      <c r="AN78" s="76">
        <f t="shared" si="440"/>
        <v>0</v>
      </c>
      <c r="AO78" s="76">
        <f t="shared" si="440"/>
        <v>0</v>
      </c>
      <c r="AP78" s="76">
        <f t="shared" si="440"/>
        <v>0</v>
      </c>
      <c r="AQ78" s="76">
        <f t="shared" si="434"/>
        <v>0</v>
      </c>
      <c r="AR78" s="186"/>
      <c r="AS78" s="186"/>
      <c r="AT78" s="186"/>
      <c r="AU78" s="186"/>
      <c r="AV78" s="186"/>
      <c r="AW78" s="186"/>
      <c r="AX78" s="186"/>
      <c r="AY78" s="186"/>
      <c r="AZ78" s="186"/>
      <c r="BA78" s="186"/>
      <c r="BB78" s="186"/>
      <c r="BC78" s="186"/>
      <c r="BD78" s="186"/>
      <c r="BE78" s="197"/>
      <c r="BF78" s="198">
        <f t="shared" si="328"/>
        <v>77</v>
      </c>
      <c r="BG78" s="5">
        <f t="shared" si="329"/>
        <v>19</v>
      </c>
      <c r="BH78" s="5">
        <f t="shared" si="330"/>
        <v>46</v>
      </c>
      <c r="BI78" s="5">
        <f t="shared" si="331"/>
        <v>5</v>
      </c>
      <c r="BJ78" s="5">
        <f t="shared" si="409"/>
        <v>7</v>
      </c>
      <c r="BK78" s="219">
        <f t="shared" si="410"/>
        <v>77</v>
      </c>
      <c r="BL78" s="190"/>
      <c r="BM78" s="2">
        <v>1995</v>
      </c>
      <c r="BN78" s="220">
        <f t="shared" si="367"/>
        <v>0</v>
      </c>
      <c r="BO78" s="22">
        <f t="shared" si="368"/>
        <v>0</v>
      </c>
      <c r="BP78" s="22">
        <f t="shared" si="369"/>
        <v>0</v>
      </c>
      <c r="BQ78" s="22">
        <f t="shared" si="370"/>
        <v>0</v>
      </c>
      <c r="BR78" s="22">
        <f t="shared" si="371"/>
        <v>0</v>
      </c>
      <c r="BS78" s="22">
        <f t="shared" si="372"/>
        <v>1558.6053253413252</v>
      </c>
      <c r="BT78" s="22">
        <f t="shared" si="373"/>
        <v>2449.2369398220821</v>
      </c>
      <c r="BU78" s="22">
        <f t="shared" si="374"/>
        <v>445.31580724037866</v>
      </c>
      <c r="BV78" s="22">
        <f t="shared" si="375"/>
        <v>0</v>
      </c>
      <c r="BW78" s="22">
        <f t="shared" si="376"/>
        <v>556.64475905047323</v>
      </c>
      <c r="BX78" s="22">
        <f t="shared" si="377"/>
        <v>2337.9079880119875</v>
      </c>
      <c r="BY78" s="22">
        <f t="shared" si="378"/>
        <v>111.32895181009467</v>
      </c>
      <c r="BZ78" s="22">
        <f t="shared" si="379"/>
        <v>0</v>
      </c>
      <c r="CA78" s="22">
        <f t="shared" si="380"/>
        <v>0</v>
      </c>
      <c r="CB78" s="22">
        <f t="shared" si="381"/>
        <v>333.98685543028398</v>
      </c>
      <c r="CC78" s="22">
        <f t="shared" si="382"/>
        <v>0</v>
      </c>
      <c r="CD78" s="22">
        <f t="shared" si="383"/>
        <v>0</v>
      </c>
      <c r="CE78" s="22">
        <f t="shared" si="384"/>
        <v>0</v>
      </c>
      <c r="CF78" s="22">
        <f t="shared" si="385"/>
        <v>0</v>
      </c>
      <c r="CG78" s="22">
        <f t="shared" si="386"/>
        <v>0</v>
      </c>
      <c r="CH78" s="22">
        <f t="shared" si="387"/>
        <v>222.65790362018933</v>
      </c>
      <c r="CI78" s="22">
        <f t="shared" si="388"/>
        <v>0</v>
      </c>
      <c r="CJ78" s="22">
        <f t="shared" si="389"/>
        <v>0</v>
      </c>
      <c r="CK78" s="22">
        <f t="shared" si="390"/>
        <v>0</v>
      </c>
      <c r="CL78" s="22">
        <f t="shared" si="391"/>
        <v>0</v>
      </c>
      <c r="CM78" s="22">
        <f t="shared" si="392"/>
        <v>111.32895181009467</v>
      </c>
      <c r="CN78" s="22">
        <f t="shared" si="393"/>
        <v>0</v>
      </c>
      <c r="CO78" s="22">
        <f t="shared" si="394"/>
        <v>0</v>
      </c>
      <c r="CP78" s="22">
        <f t="shared" si="395"/>
        <v>0</v>
      </c>
      <c r="CQ78" s="22">
        <f t="shared" si="396"/>
        <v>222.65790362018933</v>
      </c>
      <c r="CR78" s="22">
        <f t="shared" si="397"/>
        <v>0</v>
      </c>
      <c r="CS78" s="22">
        <f t="shared" si="398"/>
        <v>0</v>
      </c>
      <c r="CT78" s="22">
        <f t="shared" si="399"/>
        <v>0</v>
      </c>
      <c r="CU78" s="22">
        <f t="shared" si="400"/>
        <v>222.65790362018933</v>
      </c>
      <c r="CV78" s="22">
        <f t="shared" si="401"/>
        <v>0</v>
      </c>
      <c r="CW78" s="22">
        <f t="shared" si="402"/>
        <v>0</v>
      </c>
      <c r="CX78" s="22">
        <f t="shared" si="403"/>
        <v>0</v>
      </c>
      <c r="CY78" s="22">
        <f t="shared" si="404"/>
        <v>0</v>
      </c>
      <c r="CZ78" s="22">
        <f t="shared" si="405"/>
        <v>0</v>
      </c>
      <c r="DA78" s="22">
        <f t="shared" si="406"/>
        <v>0</v>
      </c>
      <c r="DB78" s="89">
        <f t="shared" si="411"/>
        <v>2115.2500843917983</v>
      </c>
      <c r="DC78" s="76">
        <f t="shared" si="411"/>
        <v>5121.1317832643535</v>
      </c>
      <c r="DD78" s="76">
        <f t="shared" si="336"/>
        <v>556.64475905047334</v>
      </c>
      <c r="DE78" s="85">
        <f t="shared" si="412"/>
        <v>779.3026626706627</v>
      </c>
      <c r="DF78" s="221">
        <f t="shared" si="338"/>
        <v>8572.3292893772868</v>
      </c>
      <c r="DG78" s="76">
        <f t="shared" si="413"/>
        <v>8572.3292893772887</v>
      </c>
      <c r="DH78" s="222">
        <f t="shared" si="414"/>
        <v>0.24675324675324678</v>
      </c>
      <c r="DI78" s="222">
        <f t="shared" si="415"/>
        <v>0.59740259740259749</v>
      </c>
      <c r="DJ78" s="222">
        <f t="shared" si="416"/>
        <v>6.4935064935064957E-2</v>
      </c>
      <c r="DK78" s="222"/>
      <c r="DL78" s="222">
        <f t="shared" si="417"/>
        <v>9.0909090909090939E-2</v>
      </c>
      <c r="DM78"/>
      <c r="DP78" s="5"/>
      <c r="DS78" s="2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</row>
    <row r="79" spans="1:210" x14ac:dyDescent="0.25">
      <c r="A79" s="124" t="str">
        <f t="shared" ref="A79:B88" si="441">A24</f>
        <v>1995-1996</v>
      </c>
      <c r="B79" s="55">
        <f t="shared" si="441"/>
        <v>1996</v>
      </c>
      <c r="C79" s="68"/>
      <c r="D79" s="58">
        <f t="shared" ref="D79:G88" si="442">D24</f>
        <v>0</v>
      </c>
      <c r="E79" s="58">
        <f t="shared" si="442"/>
        <v>0</v>
      </c>
      <c r="F79" s="58">
        <f t="shared" si="442"/>
        <v>0</v>
      </c>
      <c r="G79" s="58">
        <f t="shared" si="442"/>
        <v>0</v>
      </c>
      <c r="H79" s="58">
        <f t="shared" ref="H79:S79" si="443">H24</f>
        <v>0</v>
      </c>
      <c r="I79" s="58">
        <f t="shared" si="443"/>
        <v>13</v>
      </c>
      <c r="J79" s="58">
        <f t="shared" si="443"/>
        <v>3</v>
      </c>
      <c r="K79" s="58">
        <f t="shared" si="443"/>
        <v>0</v>
      </c>
      <c r="L79" s="58">
        <f t="shared" si="443"/>
        <v>0</v>
      </c>
      <c r="M79" s="58">
        <f t="shared" si="443"/>
        <v>1</v>
      </c>
      <c r="N79" s="58">
        <f t="shared" si="443"/>
        <v>1</v>
      </c>
      <c r="O79" s="58">
        <f t="shared" si="443"/>
        <v>0</v>
      </c>
      <c r="P79" s="58">
        <f t="shared" si="443"/>
        <v>0</v>
      </c>
      <c r="Q79" s="58">
        <f t="shared" si="443"/>
        <v>0</v>
      </c>
      <c r="R79" s="58">
        <f t="shared" si="443"/>
        <v>0</v>
      </c>
      <c r="S79" s="58">
        <f t="shared" si="443"/>
        <v>0</v>
      </c>
      <c r="T79" s="58">
        <f t="shared" si="430"/>
        <v>0</v>
      </c>
      <c r="U79" s="58">
        <f t="shared" si="430"/>
        <v>0</v>
      </c>
      <c r="V79" s="58">
        <f t="shared" si="430"/>
        <v>0</v>
      </c>
      <c r="W79" s="58">
        <f t="shared" si="430"/>
        <v>0</v>
      </c>
      <c r="X79" s="58">
        <f t="shared" si="436"/>
        <v>1</v>
      </c>
      <c r="Y79" s="58">
        <f t="shared" si="432"/>
        <v>0</v>
      </c>
      <c r="Z79" s="58">
        <f t="shared" si="437"/>
        <v>0</v>
      </c>
      <c r="AA79" s="58">
        <f t="shared" si="437"/>
        <v>0</v>
      </c>
      <c r="AB79" s="58">
        <f t="shared" si="433"/>
        <v>0</v>
      </c>
      <c r="AC79" s="58">
        <f t="shared" ref="AC79:AP79" si="444">AC24</f>
        <v>0</v>
      </c>
      <c r="AD79" s="58">
        <f t="shared" si="444"/>
        <v>0</v>
      </c>
      <c r="AE79" s="58">
        <f t="shared" si="444"/>
        <v>0</v>
      </c>
      <c r="AF79" s="58">
        <f t="shared" si="444"/>
        <v>0</v>
      </c>
      <c r="AG79" s="58">
        <f t="shared" si="444"/>
        <v>0</v>
      </c>
      <c r="AH79" s="58">
        <f t="shared" si="444"/>
        <v>0</v>
      </c>
      <c r="AI79" s="58">
        <f t="shared" si="444"/>
        <v>0</v>
      </c>
      <c r="AJ79" s="58">
        <f t="shared" si="444"/>
        <v>0</v>
      </c>
      <c r="AK79" s="58">
        <f t="shared" si="444"/>
        <v>0</v>
      </c>
      <c r="AL79" s="58">
        <f t="shared" si="444"/>
        <v>0</v>
      </c>
      <c r="AM79" s="58">
        <f t="shared" si="444"/>
        <v>0</v>
      </c>
      <c r="AN79" s="58">
        <f t="shared" si="444"/>
        <v>0</v>
      </c>
      <c r="AO79" s="58">
        <f t="shared" si="444"/>
        <v>0</v>
      </c>
      <c r="AP79" s="58">
        <f t="shared" si="444"/>
        <v>0</v>
      </c>
      <c r="AQ79" s="58">
        <f t="shared" si="434"/>
        <v>0</v>
      </c>
      <c r="AR79" s="186"/>
      <c r="AS79" s="186"/>
      <c r="AT79" s="186"/>
      <c r="AU79" s="186"/>
      <c r="AV79" s="186"/>
      <c r="AW79" s="186"/>
      <c r="AX79" s="186"/>
      <c r="AY79" s="186"/>
      <c r="AZ79" s="186"/>
      <c r="BA79" s="186"/>
      <c r="BB79" s="186"/>
      <c r="BC79" s="186"/>
      <c r="BD79" s="186"/>
      <c r="BE79" s="197"/>
      <c r="BF79" s="216">
        <f t="shared" si="328"/>
        <v>19</v>
      </c>
      <c r="BG79" s="69">
        <f t="shared" si="329"/>
        <v>14</v>
      </c>
      <c r="BH79" s="69">
        <f t="shared" si="330"/>
        <v>4</v>
      </c>
      <c r="BI79" s="69">
        <f t="shared" si="331"/>
        <v>0</v>
      </c>
      <c r="BJ79" s="69">
        <f t="shared" si="409"/>
        <v>1</v>
      </c>
      <c r="BK79" s="225">
        <f t="shared" si="410"/>
        <v>19</v>
      </c>
      <c r="BL79" s="190"/>
      <c r="BM79" s="12">
        <v>1996</v>
      </c>
      <c r="BN79" s="226"/>
      <c r="BO79" s="113"/>
      <c r="BP79" s="113"/>
      <c r="BQ79" s="113"/>
      <c r="BR79" s="113"/>
      <c r="BS79" s="113"/>
      <c r="BT79" s="113"/>
      <c r="BU79" s="113"/>
      <c r="BV79" s="113"/>
      <c r="BW79" s="113"/>
      <c r="BX79" s="113"/>
      <c r="BY79" s="113"/>
      <c r="BZ79" s="113"/>
      <c r="CA79" s="113"/>
      <c r="CB79" s="113"/>
      <c r="CC79" s="113"/>
      <c r="CD79" s="113"/>
      <c r="CE79" s="113"/>
      <c r="CF79" s="113"/>
      <c r="CG79" s="113"/>
      <c r="CH79" s="113"/>
      <c r="CI79" s="113"/>
      <c r="CJ79" s="113"/>
      <c r="CK79" s="113"/>
      <c r="CL79" s="113"/>
      <c r="CM79" s="113"/>
      <c r="CN79" s="113"/>
      <c r="CO79" s="113"/>
      <c r="CP79" s="113"/>
      <c r="CQ79" s="113"/>
      <c r="CR79" s="113"/>
      <c r="CS79" s="113"/>
      <c r="CT79" s="113"/>
      <c r="CU79" s="113"/>
      <c r="CV79" s="113"/>
      <c r="CW79" s="113"/>
      <c r="CX79" s="113"/>
      <c r="CY79" s="113"/>
      <c r="CZ79" s="113"/>
      <c r="DA79" s="113"/>
      <c r="DB79" s="57"/>
      <c r="DC79" s="58"/>
      <c r="DD79" s="58">
        <f t="shared" si="336"/>
        <v>0</v>
      </c>
      <c r="DE79" s="68"/>
      <c r="DF79" s="86"/>
      <c r="DG79" s="58"/>
      <c r="DH79" s="227"/>
      <c r="DI79" s="196"/>
      <c r="DJ79" s="196"/>
      <c r="DK79" s="196"/>
      <c r="DL79" s="196"/>
      <c r="DM79"/>
      <c r="DP79" s="5"/>
      <c r="DS79" s="2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</row>
    <row r="80" spans="1:210" x14ac:dyDescent="0.25">
      <c r="A80" s="124" t="str">
        <f t="shared" si="441"/>
        <v>1996-1997</v>
      </c>
      <c r="B80" s="55">
        <f t="shared" si="441"/>
        <v>1997</v>
      </c>
      <c r="C80" s="68"/>
      <c r="D80" s="58">
        <f t="shared" si="442"/>
        <v>0</v>
      </c>
      <c r="E80" s="58">
        <f t="shared" si="442"/>
        <v>1</v>
      </c>
      <c r="F80" s="58">
        <f t="shared" si="442"/>
        <v>0</v>
      </c>
      <c r="G80" s="58">
        <f t="shared" si="442"/>
        <v>0</v>
      </c>
      <c r="H80" s="58">
        <f t="shared" ref="H80:S80" si="445">H25</f>
        <v>0</v>
      </c>
      <c r="I80" s="58">
        <f t="shared" si="445"/>
        <v>30</v>
      </c>
      <c r="J80" s="58">
        <f t="shared" si="445"/>
        <v>7</v>
      </c>
      <c r="K80" s="58">
        <f t="shared" si="445"/>
        <v>0</v>
      </c>
      <c r="L80" s="58">
        <f t="shared" si="445"/>
        <v>1</v>
      </c>
      <c r="M80" s="58">
        <f t="shared" si="445"/>
        <v>4</v>
      </c>
      <c r="N80" s="58">
        <f t="shared" si="445"/>
        <v>2</v>
      </c>
      <c r="O80" s="58">
        <f t="shared" si="445"/>
        <v>0</v>
      </c>
      <c r="P80" s="58">
        <f t="shared" si="445"/>
        <v>0</v>
      </c>
      <c r="Q80" s="58">
        <f t="shared" si="445"/>
        <v>0</v>
      </c>
      <c r="R80" s="58">
        <f t="shared" si="445"/>
        <v>0</v>
      </c>
      <c r="S80" s="58">
        <f t="shared" si="445"/>
        <v>0</v>
      </c>
      <c r="T80" s="58">
        <f t="shared" si="430"/>
        <v>0</v>
      </c>
      <c r="U80" s="58">
        <f t="shared" si="430"/>
        <v>0</v>
      </c>
      <c r="V80" s="58">
        <f t="shared" si="430"/>
        <v>0</v>
      </c>
      <c r="W80" s="58">
        <f t="shared" si="430"/>
        <v>0</v>
      </c>
      <c r="X80" s="58">
        <f t="shared" si="436"/>
        <v>1</v>
      </c>
      <c r="Y80" s="58">
        <f t="shared" si="432"/>
        <v>0</v>
      </c>
      <c r="Z80" s="58">
        <f t="shared" si="437"/>
        <v>0</v>
      </c>
      <c r="AA80" s="58">
        <f t="shared" si="437"/>
        <v>0</v>
      </c>
      <c r="AB80" s="58">
        <f t="shared" si="433"/>
        <v>0</v>
      </c>
      <c r="AC80" s="58">
        <f t="shared" ref="AC80:AP80" si="446">AC25</f>
        <v>0</v>
      </c>
      <c r="AD80" s="58">
        <f t="shared" si="446"/>
        <v>0</v>
      </c>
      <c r="AE80" s="58">
        <f t="shared" si="446"/>
        <v>0</v>
      </c>
      <c r="AF80" s="58">
        <f t="shared" si="446"/>
        <v>0</v>
      </c>
      <c r="AG80" s="58">
        <f t="shared" si="446"/>
        <v>1</v>
      </c>
      <c r="AH80" s="58">
        <f t="shared" si="446"/>
        <v>0</v>
      </c>
      <c r="AI80" s="58">
        <f t="shared" si="446"/>
        <v>0</v>
      </c>
      <c r="AJ80" s="58">
        <f t="shared" si="446"/>
        <v>0</v>
      </c>
      <c r="AK80" s="58">
        <f t="shared" si="446"/>
        <v>0</v>
      </c>
      <c r="AL80" s="58">
        <f t="shared" si="446"/>
        <v>0</v>
      </c>
      <c r="AM80" s="58">
        <f t="shared" si="446"/>
        <v>0</v>
      </c>
      <c r="AN80" s="58">
        <f t="shared" si="446"/>
        <v>0</v>
      </c>
      <c r="AO80" s="58">
        <f t="shared" si="446"/>
        <v>0</v>
      </c>
      <c r="AP80" s="58">
        <f t="shared" si="446"/>
        <v>0</v>
      </c>
      <c r="AQ80" s="58">
        <f t="shared" si="434"/>
        <v>0</v>
      </c>
      <c r="AR80" s="186"/>
      <c r="AS80" s="186"/>
      <c r="AT80" s="186"/>
      <c r="AU80" s="186"/>
      <c r="AV80" s="186"/>
      <c r="AW80" s="186"/>
      <c r="AX80" s="186"/>
      <c r="AY80" s="186"/>
      <c r="AZ80" s="186"/>
      <c r="BA80" s="186"/>
      <c r="BB80" s="186"/>
      <c r="BC80" s="186"/>
      <c r="BD80" s="186"/>
      <c r="BE80" s="197"/>
      <c r="BF80" s="216">
        <f t="shared" si="328"/>
        <v>47</v>
      </c>
      <c r="BG80" s="69">
        <f t="shared" si="329"/>
        <v>35</v>
      </c>
      <c r="BH80" s="69">
        <f t="shared" si="330"/>
        <v>9</v>
      </c>
      <c r="BI80" s="69">
        <f t="shared" si="331"/>
        <v>1</v>
      </c>
      <c r="BJ80" s="69">
        <f t="shared" si="409"/>
        <v>2</v>
      </c>
      <c r="BK80" s="51"/>
      <c r="BL80" s="190"/>
      <c r="BM80" s="34">
        <v>1997</v>
      </c>
      <c r="BN80" s="226"/>
      <c r="BO80" s="113"/>
      <c r="BP80" s="113"/>
      <c r="BQ80" s="113"/>
      <c r="BR80" s="113"/>
      <c r="BS80" s="113"/>
      <c r="BT80" s="113"/>
      <c r="BU80" s="113"/>
      <c r="BV80" s="113"/>
      <c r="BW80" s="113"/>
      <c r="BX80" s="113"/>
      <c r="BY80" s="113"/>
      <c r="BZ80" s="113"/>
      <c r="CA80" s="113"/>
      <c r="CB80" s="113"/>
      <c r="CC80" s="113"/>
      <c r="CD80" s="113"/>
      <c r="CE80" s="113"/>
      <c r="CF80" s="113"/>
      <c r="CG80" s="113"/>
      <c r="CH80" s="113"/>
      <c r="CI80" s="113"/>
      <c r="CJ80" s="113"/>
      <c r="CK80" s="113"/>
      <c r="CL80" s="113"/>
      <c r="CM80" s="113"/>
      <c r="CN80" s="113"/>
      <c r="CO80" s="113"/>
      <c r="CP80" s="113"/>
      <c r="CQ80" s="113"/>
      <c r="CR80" s="113"/>
      <c r="CS80" s="113"/>
      <c r="CT80" s="113"/>
      <c r="CU80" s="113"/>
      <c r="CV80" s="113"/>
      <c r="CW80" s="113"/>
      <c r="CX80" s="113"/>
      <c r="CY80" s="113"/>
      <c r="CZ80" s="113"/>
      <c r="DA80" s="113"/>
      <c r="DB80" s="57"/>
      <c r="DC80" s="58"/>
      <c r="DD80" s="58">
        <f t="shared" si="336"/>
        <v>0</v>
      </c>
      <c r="DE80" s="68"/>
      <c r="DF80" s="86"/>
      <c r="DG80" s="58"/>
      <c r="DH80" s="227"/>
      <c r="DI80" s="196"/>
      <c r="DJ80" s="196"/>
      <c r="DK80" s="196"/>
      <c r="DL80" s="196"/>
      <c r="DM80"/>
      <c r="DP80" s="5"/>
      <c r="DS80" s="2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</row>
    <row r="81" spans="1:210" x14ac:dyDescent="0.25">
      <c r="A81" s="84" t="str">
        <f t="shared" si="441"/>
        <v>1997-1998</v>
      </c>
      <c r="B81" s="2">
        <f t="shared" si="441"/>
        <v>1998</v>
      </c>
      <c r="C81" s="85">
        <f t="shared" ref="C81:C88" si="447">C26</f>
        <v>7573.06</v>
      </c>
      <c r="D81" s="76">
        <f t="shared" si="442"/>
        <v>0</v>
      </c>
      <c r="E81" s="76">
        <f t="shared" si="442"/>
        <v>0</v>
      </c>
      <c r="F81" s="76">
        <f t="shared" si="442"/>
        <v>0</v>
      </c>
      <c r="G81" s="76">
        <f t="shared" si="442"/>
        <v>0</v>
      </c>
      <c r="H81" s="76">
        <f t="shared" ref="H81:S81" si="448">H26</f>
        <v>0</v>
      </c>
      <c r="I81" s="76">
        <f t="shared" si="448"/>
        <v>5</v>
      </c>
      <c r="J81" s="76">
        <f t="shared" si="448"/>
        <v>5</v>
      </c>
      <c r="K81" s="76">
        <f t="shared" si="448"/>
        <v>1</v>
      </c>
      <c r="L81" s="76">
        <f t="shared" si="448"/>
        <v>0</v>
      </c>
      <c r="M81" s="76">
        <f t="shared" si="448"/>
        <v>1</v>
      </c>
      <c r="N81" s="76">
        <f t="shared" si="448"/>
        <v>1</v>
      </c>
      <c r="O81" s="76">
        <f t="shared" si="448"/>
        <v>0</v>
      </c>
      <c r="P81" s="76">
        <f t="shared" si="448"/>
        <v>0</v>
      </c>
      <c r="Q81" s="76">
        <f t="shared" si="448"/>
        <v>0</v>
      </c>
      <c r="R81" s="76">
        <f t="shared" si="448"/>
        <v>0</v>
      </c>
      <c r="S81" s="76">
        <f t="shared" si="448"/>
        <v>0</v>
      </c>
      <c r="T81" s="76">
        <f t="shared" si="430"/>
        <v>0</v>
      </c>
      <c r="U81" s="76">
        <f t="shared" si="430"/>
        <v>0</v>
      </c>
      <c r="V81" s="76">
        <f t="shared" si="430"/>
        <v>0</v>
      </c>
      <c r="W81" s="76">
        <f t="shared" si="430"/>
        <v>0</v>
      </c>
      <c r="X81" s="76">
        <f t="shared" si="436"/>
        <v>0</v>
      </c>
      <c r="Y81" s="76">
        <f t="shared" si="432"/>
        <v>0</v>
      </c>
      <c r="Z81" s="76">
        <f t="shared" si="437"/>
        <v>1</v>
      </c>
      <c r="AA81" s="76">
        <f t="shared" si="437"/>
        <v>0</v>
      </c>
      <c r="AB81" s="76">
        <f t="shared" si="433"/>
        <v>0</v>
      </c>
      <c r="AC81" s="76">
        <f t="shared" ref="AC81:AP81" si="449">AC26</f>
        <v>0</v>
      </c>
      <c r="AD81" s="76">
        <f t="shared" si="449"/>
        <v>0</v>
      </c>
      <c r="AE81" s="76">
        <f t="shared" si="449"/>
        <v>0</v>
      </c>
      <c r="AF81" s="76">
        <f t="shared" si="449"/>
        <v>0</v>
      </c>
      <c r="AG81" s="76">
        <f t="shared" si="449"/>
        <v>0</v>
      </c>
      <c r="AH81" s="76">
        <f t="shared" si="449"/>
        <v>0</v>
      </c>
      <c r="AI81" s="76">
        <f t="shared" si="449"/>
        <v>0</v>
      </c>
      <c r="AJ81" s="76">
        <f t="shared" si="449"/>
        <v>0</v>
      </c>
      <c r="AK81" s="76">
        <f t="shared" si="449"/>
        <v>0</v>
      </c>
      <c r="AL81" s="76">
        <f t="shared" si="449"/>
        <v>0</v>
      </c>
      <c r="AM81" s="76">
        <f t="shared" si="449"/>
        <v>0</v>
      </c>
      <c r="AN81" s="76">
        <f t="shared" si="449"/>
        <v>0</v>
      </c>
      <c r="AO81" s="76">
        <f t="shared" si="449"/>
        <v>0</v>
      </c>
      <c r="AP81" s="76">
        <f t="shared" si="449"/>
        <v>0</v>
      </c>
      <c r="AQ81" s="76">
        <f t="shared" si="434"/>
        <v>0</v>
      </c>
      <c r="AR81" s="186"/>
      <c r="AS81" s="186"/>
      <c r="AT81" s="186"/>
      <c r="AU81" s="186"/>
      <c r="AV81" s="186"/>
      <c r="AW81" s="186"/>
      <c r="AX81" s="186"/>
      <c r="AY81" s="186"/>
      <c r="AZ81" s="186"/>
      <c r="BA81" s="186"/>
      <c r="BB81" s="186"/>
      <c r="BC81" s="186"/>
      <c r="BD81" s="186"/>
      <c r="BE81" s="197"/>
      <c r="BF81" s="216">
        <f t="shared" si="328"/>
        <v>14</v>
      </c>
      <c r="BG81" s="5">
        <f t="shared" si="329"/>
        <v>6</v>
      </c>
      <c r="BH81" s="5">
        <f t="shared" si="330"/>
        <v>6</v>
      </c>
      <c r="BI81" s="5">
        <f t="shared" si="331"/>
        <v>1</v>
      </c>
      <c r="BJ81" s="5">
        <f t="shared" si="409"/>
        <v>1</v>
      </c>
      <c r="BK81" s="224">
        <f t="shared" si="410"/>
        <v>14</v>
      </c>
      <c r="BL81" s="190"/>
      <c r="BM81" s="2">
        <v>1998</v>
      </c>
      <c r="BN81" s="220">
        <f t="shared" ref="BN81:DA81" si="450">(D81/$BF81)*$C81</f>
        <v>0</v>
      </c>
      <c r="BO81" s="22">
        <f t="shared" si="450"/>
        <v>0</v>
      </c>
      <c r="BP81" s="22">
        <f t="shared" si="450"/>
        <v>0</v>
      </c>
      <c r="BQ81" s="22">
        <f t="shared" si="450"/>
        <v>0</v>
      </c>
      <c r="BR81" s="22">
        <f t="shared" si="450"/>
        <v>0</v>
      </c>
      <c r="BS81" s="22">
        <f t="shared" si="450"/>
        <v>2704.6642857142861</v>
      </c>
      <c r="BT81" s="22">
        <f t="shared" si="450"/>
        <v>2704.6642857142861</v>
      </c>
      <c r="BU81" s="22">
        <f t="shared" si="450"/>
        <v>540.93285714285719</v>
      </c>
      <c r="BV81" s="22">
        <f t="shared" si="450"/>
        <v>0</v>
      </c>
      <c r="BW81" s="22">
        <f t="shared" si="450"/>
        <v>540.93285714285719</v>
      </c>
      <c r="BX81" s="22">
        <f t="shared" si="450"/>
        <v>540.93285714285719</v>
      </c>
      <c r="BY81" s="22">
        <f t="shared" si="450"/>
        <v>0</v>
      </c>
      <c r="BZ81" s="22">
        <f t="shared" si="450"/>
        <v>0</v>
      </c>
      <c r="CA81" s="22">
        <f t="shared" si="450"/>
        <v>0</v>
      </c>
      <c r="CB81" s="22">
        <f t="shared" si="450"/>
        <v>0</v>
      </c>
      <c r="CC81" s="22">
        <f t="shared" si="450"/>
        <v>0</v>
      </c>
      <c r="CD81" s="22">
        <f t="shared" si="450"/>
        <v>0</v>
      </c>
      <c r="CE81" s="22">
        <f t="shared" si="450"/>
        <v>0</v>
      </c>
      <c r="CF81" s="22">
        <f t="shared" si="450"/>
        <v>0</v>
      </c>
      <c r="CG81" s="22">
        <f t="shared" si="450"/>
        <v>0</v>
      </c>
      <c r="CH81" s="22">
        <f t="shared" si="450"/>
        <v>0</v>
      </c>
      <c r="CI81" s="22">
        <f t="shared" si="450"/>
        <v>0</v>
      </c>
      <c r="CJ81" s="22">
        <f t="shared" si="450"/>
        <v>540.93285714285719</v>
      </c>
      <c r="CK81" s="22">
        <f t="shared" si="450"/>
        <v>0</v>
      </c>
      <c r="CL81" s="22">
        <f t="shared" si="450"/>
        <v>0</v>
      </c>
      <c r="CM81" s="22">
        <f t="shared" si="450"/>
        <v>0</v>
      </c>
      <c r="CN81" s="22">
        <f t="shared" si="450"/>
        <v>0</v>
      </c>
      <c r="CO81" s="22">
        <f t="shared" si="450"/>
        <v>0</v>
      </c>
      <c r="CP81" s="22">
        <f t="shared" si="450"/>
        <v>0</v>
      </c>
      <c r="CQ81" s="22">
        <f t="shared" si="450"/>
        <v>0</v>
      </c>
      <c r="CR81" s="22">
        <f t="shared" si="450"/>
        <v>0</v>
      </c>
      <c r="CS81" s="22">
        <f t="shared" si="450"/>
        <v>0</v>
      </c>
      <c r="CT81" s="22">
        <f t="shared" si="450"/>
        <v>0</v>
      </c>
      <c r="CU81" s="22">
        <f t="shared" si="450"/>
        <v>0</v>
      </c>
      <c r="CV81" s="22">
        <f t="shared" si="450"/>
        <v>0</v>
      </c>
      <c r="CW81" s="22">
        <f t="shared" si="450"/>
        <v>0</v>
      </c>
      <c r="CX81" s="22">
        <f t="shared" si="450"/>
        <v>0</v>
      </c>
      <c r="CY81" s="22">
        <f t="shared" si="450"/>
        <v>0</v>
      </c>
      <c r="CZ81" s="22">
        <f t="shared" si="450"/>
        <v>0</v>
      </c>
      <c r="DA81" s="22">
        <f t="shared" si="450"/>
        <v>0</v>
      </c>
      <c r="DB81" s="89">
        <f t="shared" si="411"/>
        <v>3245.5971428571434</v>
      </c>
      <c r="DC81" s="76">
        <f t="shared" si="411"/>
        <v>3245.5971428571434</v>
      </c>
      <c r="DD81" s="76">
        <f t="shared" si="336"/>
        <v>540.93285714285719</v>
      </c>
      <c r="DE81" s="85">
        <f t="shared" si="412"/>
        <v>540.93285714285719</v>
      </c>
      <c r="DF81" s="221">
        <f>SUM(DB81:DE81)</f>
        <v>7573.06</v>
      </c>
      <c r="DG81" s="76">
        <f t="shared" si="413"/>
        <v>7573.0599999999995</v>
      </c>
      <c r="DH81" s="222">
        <f>DB81/DF81</f>
        <v>0.4285714285714286</v>
      </c>
      <c r="DI81" s="222">
        <f t="shared" si="415"/>
        <v>0.4285714285714286</v>
      </c>
      <c r="DJ81" s="222">
        <f t="shared" si="416"/>
        <v>7.1428571428571425E-2</v>
      </c>
      <c r="DK81" s="222"/>
      <c r="DL81" s="222">
        <f t="shared" si="417"/>
        <v>7.1428571428571425E-2</v>
      </c>
      <c r="DM81"/>
      <c r="DP81" s="5"/>
      <c r="DS81" s="2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</row>
    <row r="82" spans="1:210" x14ac:dyDescent="0.25">
      <c r="A82" s="124" t="str">
        <f t="shared" si="441"/>
        <v>1998-1999</v>
      </c>
      <c r="B82" s="55">
        <f t="shared" si="441"/>
        <v>1999</v>
      </c>
      <c r="C82" s="68">
        <f t="shared" si="447"/>
        <v>9095.146798534799</v>
      </c>
      <c r="D82" s="58">
        <f t="shared" si="442"/>
        <v>0</v>
      </c>
      <c r="E82" s="58">
        <f t="shared" si="442"/>
        <v>0</v>
      </c>
      <c r="F82" s="58">
        <f t="shared" si="442"/>
        <v>0</v>
      </c>
      <c r="G82" s="58">
        <f t="shared" si="442"/>
        <v>0</v>
      </c>
      <c r="H82" s="58">
        <f t="shared" ref="H82:H93" si="451">H27</f>
        <v>0</v>
      </c>
      <c r="I82" s="58">
        <v>1</v>
      </c>
      <c r="J82" s="58">
        <v>2</v>
      </c>
      <c r="K82" s="58">
        <f t="shared" ref="K82:S82" si="452">K27</f>
        <v>0</v>
      </c>
      <c r="L82" s="58">
        <f t="shared" si="452"/>
        <v>0</v>
      </c>
      <c r="M82" s="58">
        <f t="shared" si="452"/>
        <v>0</v>
      </c>
      <c r="N82" s="58">
        <f t="shared" si="452"/>
        <v>0</v>
      </c>
      <c r="O82" s="58">
        <f t="shared" si="452"/>
        <v>0</v>
      </c>
      <c r="P82" s="58">
        <f t="shared" si="452"/>
        <v>0</v>
      </c>
      <c r="Q82" s="58">
        <f t="shared" si="452"/>
        <v>0</v>
      </c>
      <c r="R82" s="58">
        <f t="shared" si="452"/>
        <v>0</v>
      </c>
      <c r="S82" s="58">
        <f t="shared" si="452"/>
        <v>0</v>
      </c>
      <c r="T82" s="58">
        <f t="shared" si="430"/>
        <v>0</v>
      </c>
      <c r="U82" s="58">
        <f t="shared" si="430"/>
        <v>0</v>
      </c>
      <c r="V82" s="58">
        <f t="shared" si="430"/>
        <v>0</v>
      </c>
      <c r="W82" s="58">
        <f t="shared" si="430"/>
        <v>0</v>
      </c>
      <c r="X82" s="58">
        <f t="shared" si="436"/>
        <v>0</v>
      </c>
      <c r="Y82" s="58">
        <f t="shared" si="432"/>
        <v>0</v>
      </c>
      <c r="Z82" s="58">
        <f t="shared" si="437"/>
        <v>0</v>
      </c>
      <c r="AA82" s="58">
        <f t="shared" si="437"/>
        <v>0</v>
      </c>
      <c r="AB82" s="58">
        <f t="shared" si="433"/>
        <v>0</v>
      </c>
      <c r="AC82" s="58">
        <f t="shared" ref="AC82:AP82" si="453">AC27</f>
        <v>0</v>
      </c>
      <c r="AD82" s="58">
        <f t="shared" si="453"/>
        <v>0</v>
      </c>
      <c r="AE82" s="58">
        <f t="shared" si="453"/>
        <v>0</v>
      </c>
      <c r="AF82" s="58">
        <f t="shared" si="453"/>
        <v>0</v>
      </c>
      <c r="AG82" s="58">
        <f t="shared" si="453"/>
        <v>0</v>
      </c>
      <c r="AH82" s="58">
        <f t="shared" si="453"/>
        <v>0</v>
      </c>
      <c r="AI82" s="58">
        <f t="shared" si="453"/>
        <v>0</v>
      </c>
      <c r="AJ82" s="58">
        <f t="shared" si="453"/>
        <v>0</v>
      </c>
      <c r="AK82" s="58">
        <f t="shared" si="453"/>
        <v>0</v>
      </c>
      <c r="AL82" s="58">
        <f t="shared" si="453"/>
        <v>0</v>
      </c>
      <c r="AM82" s="58">
        <f t="shared" si="453"/>
        <v>0</v>
      </c>
      <c r="AN82" s="58">
        <f t="shared" si="453"/>
        <v>0</v>
      </c>
      <c r="AO82" s="58">
        <f t="shared" si="453"/>
        <v>0</v>
      </c>
      <c r="AP82" s="58">
        <f t="shared" si="453"/>
        <v>0</v>
      </c>
      <c r="AQ82" s="58">
        <f t="shared" si="434"/>
        <v>0</v>
      </c>
      <c r="AR82" s="186"/>
      <c r="AS82" s="186"/>
      <c r="AT82" s="186"/>
      <c r="AU82" s="186"/>
      <c r="AV82" s="186"/>
      <c r="AW82" s="186"/>
      <c r="AX82" s="186"/>
      <c r="AY82" s="186"/>
      <c r="AZ82" s="186"/>
      <c r="BA82" s="186"/>
      <c r="BB82" s="186"/>
      <c r="BC82" s="186"/>
      <c r="BD82" s="186"/>
      <c r="BE82" s="197"/>
      <c r="BF82" s="216">
        <f t="shared" si="328"/>
        <v>3</v>
      </c>
      <c r="BG82" s="69">
        <f t="shared" si="329"/>
        <v>1</v>
      </c>
      <c r="BH82" s="69">
        <f t="shared" si="330"/>
        <v>2</v>
      </c>
      <c r="BI82" s="69">
        <f t="shared" si="331"/>
        <v>0</v>
      </c>
      <c r="BJ82" s="69">
        <f t="shared" si="409"/>
        <v>0</v>
      </c>
      <c r="BK82" s="51"/>
      <c r="BL82" s="190"/>
      <c r="BM82" s="56">
        <v>1999</v>
      </c>
      <c r="BN82" s="226"/>
      <c r="BO82" s="113"/>
      <c r="BP82" s="113"/>
      <c r="BQ82" s="113"/>
      <c r="BR82" s="113"/>
      <c r="BS82" s="113"/>
      <c r="BT82" s="113"/>
      <c r="BU82" s="113"/>
      <c r="BV82" s="113"/>
      <c r="BW82" s="113"/>
      <c r="BX82" s="113"/>
      <c r="BY82" s="113"/>
      <c r="BZ82" s="113"/>
      <c r="CA82" s="113"/>
      <c r="CB82" s="113"/>
      <c r="CC82" s="113"/>
      <c r="CD82" s="113"/>
      <c r="CE82" s="113"/>
      <c r="CF82" s="113"/>
      <c r="CG82" s="113"/>
      <c r="CH82" s="113"/>
      <c r="CI82" s="113"/>
      <c r="CJ82" s="113"/>
      <c r="CK82" s="113"/>
      <c r="CL82" s="113"/>
      <c r="CM82" s="113"/>
      <c r="CN82" s="113"/>
      <c r="CO82" s="113"/>
      <c r="CP82" s="113"/>
      <c r="CQ82" s="113"/>
      <c r="CR82" s="113"/>
      <c r="CS82" s="113"/>
      <c r="CT82" s="113"/>
      <c r="CU82" s="113"/>
      <c r="CV82" s="113"/>
      <c r="CW82" s="113"/>
      <c r="CX82" s="113"/>
      <c r="CY82" s="113"/>
      <c r="CZ82" s="113"/>
      <c r="DA82" s="113"/>
      <c r="DB82" s="57"/>
      <c r="DC82" s="58"/>
      <c r="DD82" s="58">
        <f t="shared" si="336"/>
        <v>0</v>
      </c>
      <c r="DE82" s="68"/>
      <c r="DF82" s="86"/>
      <c r="DG82" s="58"/>
      <c r="DH82" s="227"/>
      <c r="DI82" s="196"/>
      <c r="DJ82" s="196"/>
      <c r="DK82" s="196"/>
      <c r="DL82" s="196"/>
      <c r="DM82"/>
      <c r="DP82" s="5"/>
      <c r="DS82" s="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</row>
    <row r="83" spans="1:210" x14ac:dyDescent="0.25">
      <c r="A83" s="124" t="str">
        <f t="shared" si="441"/>
        <v>1999-2000</v>
      </c>
      <c r="B83" s="55">
        <f t="shared" si="441"/>
        <v>2000</v>
      </c>
      <c r="C83" s="68">
        <f t="shared" si="447"/>
        <v>4238.164737420474</v>
      </c>
      <c r="D83" s="58">
        <f t="shared" si="442"/>
        <v>0</v>
      </c>
      <c r="E83" s="58">
        <f t="shared" si="442"/>
        <v>0</v>
      </c>
      <c r="F83" s="58">
        <f t="shared" si="442"/>
        <v>0</v>
      </c>
      <c r="G83" s="58">
        <f t="shared" si="442"/>
        <v>0</v>
      </c>
      <c r="H83" s="58">
        <f t="shared" si="451"/>
        <v>0</v>
      </c>
      <c r="I83" s="58">
        <f t="shared" ref="I83:J93" si="454">I28</f>
        <v>0</v>
      </c>
      <c r="J83" s="58">
        <f t="shared" si="454"/>
        <v>0</v>
      </c>
      <c r="K83" s="58">
        <f t="shared" ref="K83:S83" si="455">K28</f>
        <v>0</v>
      </c>
      <c r="L83" s="58">
        <f t="shared" si="455"/>
        <v>0</v>
      </c>
      <c r="M83" s="58">
        <f t="shared" si="455"/>
        <v>0</v>
      </c>
      <c r="N83" s="58">
        <f t="shared" si="455"/>
        <v>0</v>
      </c>
      <c r="O83" s="58">
        <f t="shared" si="455"/>
        <v>0</v>
      </c>
      <c r="P83" s="58">
        <f t="shared" si="455"/>
        <v>0</v>
      </c>
      <c r="Q83" s="58">
        <f t="shared" si="455"/>
        <v>0</v>
      </c>
      <c r="R83" s="58">
        <f t="shared" si="455"/>
        <v>0</v>
      </c>
      <c r="S83" s="58">
        <f t="shared" si="455"/>
        <v>0</v>
      </c>
      <c r="T83" s="58">
        <f t="shared" si="430"/>
        <v>0</v>
      </c>
      <c r="U83" s="58">
        <f t="shared" si="430"/>
        <v>0</v>
      </c>
      <c r="V83" s="58">
        <f t="shared" si="430"/>
        <v>0</v>
      </c>
      <c r="W83" s="58">
        <f t="shared" si="430"/>
        <v>0</v>
      </c>
      <c r="X83" s="58">
        <f t="shared" si="436"/>
        <v>0</v>
      </c>
      <c r="Y83" s="58">
        <f t="shared" si="432"/>
        <v>0</v>
      </c>
      <c r="Z83" s="58">
        <f t="shared" si="437"/>
        <v>0</v>
      </c>
      <c r="AA83" s="58">
        <f t="shared" si="437"/>
        <v>0</v>
      </c>
      <c r="AB83" s="58">
        <f t="shared" si="433"/>
        <v>0</v>
      </c>
      <c r="AC83" s="58">
        <f t="shared" ref="AC83:AP83" si="456">AC28</f>
        <v>0</v>
      </c>
      <c r="AD83" s="58">
        <f t="shared" si="456"/>
        <v>0</v>
      </c>
      <c r="AE83" s="58">
        <f t="shared" si="456"/>
        <v>0</v>
      </c>
      <c r="AF83" s="58">
        <f t="shared" si="456"/>
        <v>0</v>
      </c>
      <c r="AG83" s="58">
        <f t="shared" si="456"/>
        <v>0</v>
      </c>
      <c r="AH83" s="58">
        <f t="shared" si="456"/>
        <v>0</v>
      </c>
      <c r="AI83" s="58">
        <f t="shared" si="456"/>
        <v>0</v>
      </c>
      <c r="AJ83" s="58">
        <f t="shared" si="456"/>
        <v>0</v>
      </c>
      <c r="AK83" s="58">
        <f t="shared" si="456"/>
        <v>0</v>
      </c>
      <c r="AL83" s="58">
        <f t="shared" si="456"/>
        <v>0</v>
      </c>
      <c r="AM83" s="58">
        <f t="shared" si="456"/>
        <v>0</v>
      </c>
      <c r="AN83" s="58">
        <f t="shared" si="456"/>
        <v>0</v>
      </c>
      <c r="AO83" s="58">
        <f t="shared" si="456"/>
        <v>0</v>
      </c>
      <c r="AP83" s="58">
        <f t="shared" si="456"/>
        <v>0</v>
      </c>
      <c r="AQ83" s="58">
        <f t="shared" si="434"/>
        <v>0</v>
      </c>
      <c r="AR83" s="186"/>
      <c r="AS83" s="186"/>
      <c r="AT83" s="186"/>
      <c r="AU83" s="186"/>
      <c r="AV83" s="186"/>
      <c r="AW83" s="186"/>
      <c r="AX83" s="186"/>
      <c r="AY83" s="186"/>
      <c r="AZ83" s="186"/>
      <c r="BA83" s="186"/>
      <c r="BB83" s="186"/>
      <c r="BC83" s="186"/>
      <c r="BD83" s="186"/>
      <c r="BE83" s="197"/>
      <c r="BF83" s="216">
        <f t="shared" si="328"/>
        <v>0</v>
      </c>
      <c r="BG83" s="69">
        <f t="shared" si="329"/>
        <v>0</v>
      </c>
      <c r="BH83" s="69">
        <f t="shared" si="330"/>
        <v>0</v>
      </c>
      <c r="BI83" s="69">
        <f t="shared" si="331"/>
        <v>0</v>
      </c>
      <c r="BJ83" s="69">
        <f t="shared" si="409"/>
        <v>0</v>
      </c>
      <c r="BK83" s="51"/>
      <c r="BL83" s="190"/>
      <c r="BM83" s="143">
        <v>2000</v>
      </c>
      <c r="BN83" s="226"/>
      <c r="BO83" s="113"/>
      <c r="BP83" s="113"/>
      <c r="BQ83" s="113"/>
      <c r="BR83" s="113"/>
      <c r="BS83" s="113"/>
      <c r="BT83" s="113"/>
      <c r="BU83" s="113"/>
      <c r="BV83" s="113"/>
      <c r="BW83" s="113"/>
      <c r="BX83" s="113"/>
      <c r="BY83" s="113"/>
      <c r="BZ83" s="113"/>
      <c r="CA83" s="113"/>
      <c r="CB83" s="113"/>
      <c r="CC83" s="113"/>
      <c r="CD83" s="113"/>
      <c r="CE83" s="113"/>
      <c r="CF83" s="113"/>
      <c r="CG83" s="113"/>
      <c r="CH83" s="113"/>
      <c r="CI83" s="113"/>
      <c r="CJ83" s="113"/>
      <c r="CK83" s="113"/>
      <c r="CL83" s="113"/>
      <c r="CM83" s="113"/>
      <c r="CN83" s="113"/>
      <c r="CO83" s="113"/>
      <c r="CP83" s="113"/>
      <c r="CQ83" s="113"/>
      <c r="CR83" s="113"/>
      <c r="CS83" s="113"/>
      <c r="CT83" s="113"/>
      <c r="CU83" s="113"/>
      <c r="CV83" s="113"/>
      <c r="CW83" s="113"/>
      <c r="CX83" s="113"/>
      <c r="CY83" s="113"/>
      <c r="CZ83" s="113"/>
      <c r="DA83" s="113"/>
      <c r="DB83" s="57"/>
      <c r="DC83" s="58"/>
      <c r="DD83" s="58">
        <f t="shared" si="336"/>
        <v>0</v>
      </c>
      <c r="DE83" s="68"/>
      <c r="DF83" s="86"/>
      <c r="DG83" s="58"/>
      <c r="DH83" s="227"/>
      <c r="DI83" s="196"/>
      <c r="DJ83" s="196"/>
      <c r="DK83" s="196"/>
      <c r="DL83" s="196"/>
      <c r="DM83"/>
      <c r="DP83" s="5"/>
      <c r="DS83" s="2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</row>
    <row r="84" spans="1:210" x14ac:dyDescent="0.25">
      <c r="A84" s="84" t="str">
        <f t="shared" si="441"/>
        <v>2000-2001</v>
      </c>
      <c r="B84" s="2">
        <f t="shared" si="441"/>
        <v>2001</v>
      </c>
      <c r="C84" s="85">
        <f t="shared" si="447"/>
        <v>4719.2526554286951</v>
      </c>
      <c r="D84" s="76">
        <f t="shared" si="442"/>
        <v>0</v>
      </c>
      <c r="E84" s="76">
        <f t="shared" si="442"/>
        <v>0</v>
      </c>
      <c r="F84" s="76">
        <f t="shared" si="442"/>
        <v>1</v>
      </c>
      <c r="G84" s="76">
        <f t="shared" si="442"/>
        <v>0</v>
      </c>
      <c r="H84" s="76">
        <f t="shared" si="451"/>
        <v>0</v>
      </c>
      <c r="I84" s="76">
        <f t="shared" si="454"/>
        <v>0</v>
      </c>
      <c r="J84" s="76">
        <f t="shared" si="454"/>
        <v>8</v>
      </c>
      <c r="K84" s="76">
        <f t="shared" ref="K84:S84" si="457">K29</f>
        <v>0</v>
      </c>
      <c r="L84" s="76">
        <f t="shared" si="457"/>
        <v>0</v>
      </c>
      <c r="M84" s="76">
        <f t="shared" si="457"/>
        <v>1</v>
      </c>
      <c r="N84" s="76">
        <f t="shared" si="457"/>
        <v>1</v>
      </c>
      <c r="O84" s="76">
        <f t="shared" si="457"/>
        <v>0</v>
      </c>
      <c r="P84" s="76">
        <f t="shared" si="457"/>
        <v>0</v>
      </c>
      <c r="Q84" s="76">
        <f t="shared" si="457"/>
        <v>0</v>
      </c>
      <c r="R84" s="76">
        <f t="shared" si="457"/>
        <v>0</v>
      </c>
      <c r="S84" s="76">
        <f t="shared" si="457"/>
        <v>0</v>
      </c>
      <c r="T84" s="76">
        <f t="shared" si="430"/>
        <v>0</v>
      </c>
      <c r="U84" s="76">
        <f t="shared" si="430"/>
        <v>0</v>
      </c>
      <c r="V84" s="76">
        <f t="shared" si="430"/>
        <v>0</v>
      </c>
      <c r="W84" s="76">
        <f t="shared" si="430"/>
        <v>0</v>
      </c>
      <c r="X84" s="76">
        <f t="shared" si="436"/>
        <v>0</v>
      </c>
      <c r="Y84" s="76">
        <f t="shared" si="432"/>
        <v>0</v>
      </c>
      <c r="Z84" s="76">
        <f t="shared" si="437"/>
        <v>0</v>
      </c>
      <c r="AA84" s="76">
        <f t="shared" si="437"/>
        <v>0</v>
      </c>
      <c r="AB84" s="76">
        <f t="shared" si="433"/>
        <v>0</v>
      </c>
      <c r="AC84" s="76">
        <f t="shared" ref="AC84:AP84" si="458">AC29</f>
        <v>0</v>
      </c>
      <c r="AD84" s="76">
        <f t="shared" si="458"/>
        <v>0</v>
      </c>
      <c r="AE84" s="76">
        <f t="shared" si="458"/>
        <v>0</v>
      </c>
      <c r="AF84" s="76">
        <f t="shared" si="458"/>
        <v>0</v>
      </c>
      <c r="AG84" s="76">
        <f t="shared" si="458"/>
        <v>0</v>
      </c>
      <c r="AH84" s="76">
        <f t="shared" si="458"/>
        <v>0</v>
      </c>
      <c r="AI84" s="76">
        <f t="shared" si="458"/>
        <v>0</v>
      </c>
      <c r="AJ84" s="76">
        <f t="shared" si="458"/>
        <v>0</v>
      </c>
      <c r="AK84" s="76">
        <f t="shared" si="458"/>
        <v>0</v>
      </c>
      <c r="AL84" s="76">
        <f t="shared" si="458"/>
        <v>0</v>
      </c>
      <c r="AM84" s="76">
        <f t="shared" si="458"/>
        <v>0</v>
      </c>
      <c r="AN84" s="76">
        <f t="shared" si="458"/>
        <v>0</v>
      </c>
      <c r="AO84" s="76">
        <f t="shared" si="458"/>
        <v>0</v>
      </c>
      <c r="AP84" s="76">
        <f t="shared" si="458"/>
        <v>0</v>
      </c>
      <c r="AQ84" s="76">
        <f t="shared" si="434"/>
        <v>0</v>
      </c>
      <c r="AR84" s="186"/>
      <c r="AS84" s="186"/>
      <c r="AT84" s="186"/>
      <c r="AU84" s="186"/>
      <c r="AV84" s="186"/>
      <c r="AW84" s="186"/>
      <c r="AX84" s="186"/>
      <c r="AY84" s="186"/>
      <c r="AZ84" s="186"/>
      <c r="BA84" s="186"/>
      <c r="BB84" s="186"/>
      <c r="BC84" s="186"/>
      <c r="BD84" s="186"/>
      <c r="BE84" s="197"/>
      <c r="BF84" s="216">
        <f t="shared" si="328"/>
        <v>11</v>
      </c>
      <c r="BG84" s="5">
        <f t="shared" si="329"/>
        <v>1</v>
      </c>
      <c r="BH84" s="5">
        <f t="shared" si="330"/>
        <v>10</v>
      </c>
      <c r="BI84" s="5">
        <f t="shared" si="331"/>
        <v>0</v>
      </c>
      <c r="BJ84" s="5">
        <f t="shared" si="409"/>
        <v>0</v>
      </c>
      <c r="BK84" s="224">
        <f t="shared" si="410"/>
        <v>11</v>
      </c>
      <c r="BL84" s="190"/>
      <c r="BM84" s="2">
        <v>2001</v>
      </c>
      <c r="BN84" s="220">
        <f t="shared" ref="BN84:BN102" si="459">(D84/$BF84)*$C84</f>
        <v>0</v>
      </c>
      <c r="BO84" s="22">
        <f t="shared" ref="BO84:BO102" si="460">(E84/$BF84)*$C84</f>
        <v>0</v>
      </c>
      <c r="BP84" s="22">
        <f t="shared" ref="BP84:BP102" si="461">(F84/$BF84)*$C84</f>
        <v>429.0229686753359</v>
      </c>
      <c r="BQ84" s="22">
        <f t="shared" ref="BQ84:BQ102" si="462">(G84/$BF84)*$C84</f>
        <v>0</v>
      </c>
      <c r="BR84" s="22">
        <f t="shared" ref="BR84:BR102" si="463">(H84/$BF84)*$C84</f>
        <v>0</v>
      </c>
      <c r="BS84" s="22">
        <f t="shared" ref="BS84:BS102" si="464">(I84/$BF84)*$C84</f>
        <v>0</v>
      </c>
      <c r="BT84" s="22">
        <f t="shared" ref="BT84:BT102" si="465">(J84/$BF84)*$C84</f>
        <v>3432.1837494026872</v>
      </c>
      <c r="BU84" s="22">
        <f t="shared" ref="BU84:BU102" si="466">(K84/$BF84)*$C84</f>
        <v>0</v>
      </c>
      <c r="BV84" s="22">
        <f t="shared" ref="BV84:BV102" si="467">(L84/$BF84)*$C84</f>
        <v>0</v>
      </c>
      <c r="BW84" s="22">
        <f t="shared" ref="BW84:BW102" si="468">(M84/$BF84)*$C84</f>
        <v>429.0229686753359</v>
      </c>
      <c r="BX84" s="22">
        <f t="shared" ref="BX84:BX102" si="469">(N84/$BF84)*$C84</f>
        <v>429.0229686753359</v>
      </c>
      <c r="BY84" s="22">
        <f t="shared" ref="BY84:BY102" si="470">(O84/$BF84)*$C84</f>
        <v>0</v>
      </c>
      <c r="BZ84" s="22">
        <f t="shared" ref="BZ84:BZ102" si="471">(P84/$BF84)*$C84</f>
        <v>0</v>
      </c>
      <c r="CA84" s="22">
        <f t="shared" ref="CA84:CA102" si="472">(Q84/$BF84)*$C84</f>
        <v>0</v>
      </c>
      <c r="CB84" s="22">
        <f t="shared" ref="CB84:CB102" si="473">(R84/$BF84)*$C84</f>
        <v>0</v>
      </c>
      <c r="CC84" s="22">
        <f t="shared" ref="CC84:CC102" si="474">(S84/$BF84)*$C84</f>
        <v>0</v>
      </c>
      <c r="CD84" s="22">
        <f t="shared" ref="CD84:CD102" si="475">(T84/$BF84)*$C84</f>
        <v>0</v>
      </c>
      <c r="CE84" s="22">
        <f t="shared" ref="CE84:CE102" si="476">(U84/$BF84)*$C84</f>
        <v>0</v>
      </c>
      <c r="CF84" s="22">
        <f t="shared" ref="CF84:CF102" si="477">(V84/$BF84)*$C84</f>
        <v>0</v>
      </c>
      <c r="CG84" s="22">
        <f t="shared" ref="CG84:CG102" si="478">(W84/$BF84)*$C84</f>
        <v>0</v>
      </c>
      <c r="CH84" s="22">
        <f t="shared" ref="CH84:CH102" si="479">(X84/$BF84)*$C84</f>
        <v>0</v>
      </c>
      <c r="CI84" s="22">
        <f t="shared" ref="CI84:CI102" si="480">(Y84/$BF84)*$C84</f>
        <v>0</v>
      </c>
      <c r="CJ84" s="22">
        <f t="shared" ref="CJ84:CJ102" si="481">(Z84/$BF84)*$C84</f>
        <v>0</v>
      </c>
      <c r="CK84" s="22">
        <f t="shared" ref="CK84:CK102" si="482">(AA84/$BF84)*$C84</f>
        <v>0</v>
      </c>
      <c r="CL84" s="22">
        <f t="shared" ref="CL84:CL102" si="483">(AB84/$BF84)*$C84</f>
        <v>0</v>
      </c>
      <c r="CM84" s="22">
        <f t="shared" ref="CM84:CM102" si="484">(AC84/$BF84)*$C84</f>
        <v>0</v>
      </c>
      <c r="CN84" s="22">
        <f t="shared" ref="CN84:CN102" si="485">(AD84/$BF84)*$C84</f>
        <v>0</v>
      </c>
      <c r="CO84" s="22">
        <f t="shared" ref="CO84:CO102" si="486">(AE84/$BF84)*$C84</f>
        <v>0</v>
      </c>
      <c r="CP84" s="22">
        <f t="shared" ref="CP84:CP102" si="487">(AF84/$BF84)*$C84</f>
        <v>0</v>
      </c>
      <c r="CQ84" s="22">
        <f t="shared" ref="CQ84:CQ102" si="488">(AG84/$BF84)*$C84</f>
        <v>0</v>
      </c>
      <c r="CR84" s="22">
        <f t="shared" ref="CR84:CR102" si="489">(AH84/$BF84)*$C84</f>
        <v>0</v>
      </c>
      <c r="CS84" s="22">
        <f t="shared" ref="CS84:CS102" si="490">(AI84/$BF84)*$C84</f>
        <v>0</v>
      </c>
      <c r="CT84" s="22">
        <f t="shared" ref="CT84:CT102" si="491">(AJ84/$BF84)*$C84</f>
        <v>0</v>
      </c>
      <c r="CU84" s="22">
        <f t="shared" ref="CU84:CU102" si="492">(AK84/$BF84)*$C84</f>
        <v>0</v>
      </c>
      <c r="CV84" s="22">
        <f t="shared" ref="CV84:CV102" si="493">(AL84/$BF84)*$C84</f>
        <v>0</v>
      </c>
      <c r="CW84" s="22">
        <f t="shared" ref="CW84:CW102" si="494">(AM84/$BF84)*$C84</f>
        <v>0</v>
      </c>
      <c r="CX84" s="22">
        <f t="shared" ref="CX84:CX102" si="495">(AN84/$BF84)*$C84</f>
        <v>0</v>
      </c>
      <c r="CY84" s="22">
        <f t="shared" ref="CY84:CY102" si="496">(AO84/$BF84)*$C84</f>
        <v>0</v>
      </c>
      <c r="CZ84" s="22">
        <f t="shared" ref="CZ84:CZ102" si="497">(AP84/$BF84)*$C84</f>
        <v>0</v>
      </c>
      <c r="DA84" s="22">
        <f t="shared" ref="DA84:DA102" si="498">(AQ84/$BF84)*$C84</f>
        <v>0</v>
      </c>
      <c r="DB84" s="89">
        <f t="shared" si="411"/>
        <v>429.0229686753359</v>
      </c>
      <c r="DC84" s="76">
        <f t="shared" si="411"/>
        <v>4290.2296867533587</v>
      </c>
      <c r="DD84" s="76">
        <f t="shared" si="336"/>
        <v>0</v>
      </c>
      <c r="DE84" s="85">
        <f t="shared" si="412"/>
        <v>0</v>
      </c>
      <c r="DF84" s="221">
        <f t="shared" ref="DF84:DF93" si="499">SUM(DB84:DE84)</f>
        <v>4719.2526554286942</v>
      </c>
      <c r="DG84" s="76">
        <f t="shared" si="413"/>
        <v>4719.2526554286942</v>
      </c>
      <c r="DH84" s="222">
        <f t="shared" ref="DH84:DH102" si="500">DB84/DF84</f>
        <v>9.0909090909090925E-2</v>
      </c>
      <c r="DI84" s="222">
        <f t="shared" si="415"/>
        <v>0.90909090909090917</v>
      </c>
      <c r="DJ84" s="222">
        <f t="shared" si="416"/>
        <v>0</v>
      </c>
      <c r="DK84" s="222"/>
      <c r="DL84" s="222">
        <f t="shared" si="417"/>
        <v>0</v>
      </c>
      <c r="DM84"/>
      <c r="DN84" s="3"/>
      <c r="DO84" s="3"/>
      <c r="DP84" s="3"/>
      <c r="DQ84" s="3"/>
      <c r="DR84" s="3"/>
      <c r="DS84" s="3"/>
      <c r="DT84" s="3"/>
      <c r="DU84" s="3"/>
      <c r="DW84" s="3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</row>
    <row r="85" spans="1:210" x14ac:dyDescent="0.25">
      <c r="A85" s="84" t="str">
        <f t="shared" si="441"/>
        <v>2001-2002</v>
      </c>
      <c r="B85" s="2">
        <f t="shared" si="441"/>
        <v>2002</v>
      </c>
      <c r="C85" s="85">
        <f t="shared" si="447"/>
        <v>5692.3242161977396</v>
      </c>
      <c r="D85" s="76">
        <f t="shared" si="442"/>
        <v>0</v>
      </c>
      <c r="E85" s="76">
        <f t="shared" si="442"/>
        <v>0</v>
      </c>
      <c r="F85" s="76">
        <f t="shared" si="442"/>
        <v>1</v>
      </c>
      <c r="G85" s="76">
        <f t="shared" si="442"/>
        <v>0</v>
      </c>
      <c r="H85" s="76">
        <f t="shared" si="451"/>
        <v>0</v>
      </c>
      <c r="I85" s="76">
        <f t="shared" si="454"/>
        <v>2</v>
      </c>
      <c r="J85" s="76">
        <f t="shared" si="454"/>
        <v>4</v>
      </c>
      <c r="K85" s="76">
        <f t="shared" ref="K85:S85" si="501">K30</f>
        <v>0</v>
      </c>
      <c r="L85" s="76">
        <f t="shared" si="501"/>
        <v>0</v>
      </c>
      <c r="M85" s="76">
        <f t="shared" si="501"/>
        <v>2</v>
      </c>
      <c r="N85" s="76">
        <f t="shared" si="501"/>
        <v>0</v>
      </c>
      <c r="O85" s="76">
        <f t="shared" si="501"/>
        <v>0</v>
      </c>
      <c r="P85" s="76">
        <f t="shared" si="501"/>
        <v>0</v>
      </c>
      <c r="Q85" s="76">
        <f t="shared" si="501"/>
        <v>0</v>
      </c>
      <c r="R85" s="76">
        <f t="shared" si="501"/>
        <v>0</v>
      </c>
      <c r="S85" s="76">
        <f t="shared" si="501"/>
        <v>0</v>
      </c>
      <c r="T85" s="76">
        <f t="shared" si="430"/>
        <v>0</v>
      </c>
      <c r="U85" s="76">
        <f t="shared" si="430"/>
        <v>0</v>
      </c>
      <c r="V85" s="76">
        <f t="shared" si="430"/>
        <v>0</v>
      </c>
      <c r="W85" s="76">
        <f t="shared" si="430"/>
        <v>0</v>
      </c>
      <c r="X85" s="76">
        <f t="shared" si="436"/>
        <v>0</v>
      </c>
      <c r="Y85" s="76">
        <f t="shared" si="432"/>
        <v>0</v>
      </c>
      <c r="Z85" s="76">
        <f t="shared" si="437"/>
        <v>0</v>
      </c>
      <c r="AA85" s="76">
        <f t="shared" si="437"/>
        <v>0</v>
      </c>
      <c r="AB85" s="76">
        <f t="shared" si="433"/>
        <v>0</v>
      </c>
      <c r="AC85" s="76">
        <f t="shared" ref="AC85:AP85" si="502">AC30</f>
        <v>0</v>
      </c>
      <c r="AD85" s="76">
        <f t="shared" si="502"/>
        <v>0</v>
      </c>
      <c r="AE85" s="76">
        <f t="shared" si="502"/>
        <v>0</v>
      </c>
      <c r="AF85" s="76">
        <f t="shared" si="502"/>
        <v>0</v>
      </c>
      <c r="AG85" s="76">
        <f t="shared" si="502"/>
        <v>0</v>
      </c>
      <c r="AH85" s="76">
        <f t="shared" si="502"/>
        <v>0</v>
      </c>
      <c r="AI85" s="76">
        <f t="shared" si="502"/>
        <v>0</v>
      </c>
      <c r="AJ85" s="76">
        <f t="shared" si="502"/>
        <v>0</v>
      </c>
      <c r="AK85" s="76">
        <f t="shared" si="502"/>
        <v>1</v>
      </c>
      <c r="AL85" s="76">
        <f t="shared" si="502"/>
        <v>0</v>
      </c>
      <c r="AM85" s="76">
        <f t="shared" si="502"/>
        <v>0</v>
      </c>
      <c r="AN85" s="76">
        <f t="shared" si="502"/>
        <v>0</v>
      </c>
      <c r="AO85" s="76">
        <f t="shared" si="502"/>
        <v>0</v>
      </c>
      <c r="AP85" s="76">
        <f t="shared" si="502"/>
        <v>0</v>
      </c>
      <c r="AQ85" s="76">
        <f t="shared" si="434"/>
        <v>0</v>
      </c>
      <c r="AR85" s="186"/>
      <c r="AS85" s="186"/>
      <c r="AT85" s="186"/>
      <c r="AU85" s="186"/>
      <c r="AV85" s="186"/>
      <c r="AW85" s="186"/>
      <c r="AX85" s="186"/>
      <c r="AY85" s="186"/>
      <c r="AZ85" s="186"/>
      <c r="BA85" s="186"/>
      <c r="BB85" s="186"/>
      <c r="BC85" s="186"/>
      <c r="BD85" s="186"/>
      <c r="BE85" s="197"/>
      <c r="BF85" s="216">
        <f t="shared" si="328"/>
        <v>10</v>
      </c>
      <c r="BG85" s="5">
        <f t="shared" si="329"/>
        <v>4</v>
      </c>
      <c r="BH85" s="5">
        <f t="shared" si="330"/>
        <v>5</v>
      </c>
      <c r="BI85" s="5">
        <f t="shared" si="331"/>
        <v>0</v>
      </c>
      <c r="BJ85" s="5">
        <f t="shared" si="409"/>
        <v>1</v>
      </c>
      <c r="BK85" s="224">
        <f t="shared" si="410"/>
        <v>10</v>
      </c>
      <c r="BL85" s="190"/>
      <c r="BM85" s="2">
        <v>2002</v>
      </c>
      <c r="BN85" s="220">
        <f t="shared" si="459"/>
        <v>0</v>
      </c>
      <c r="BO85" s="22">
        <f t="shared" si="460"/>
        <v>0</v>
      </c>
      <c r="BP85" s="22">
        <f t="shared" si="461"/>
        <v>569.23242161977396</v>
      </c>
      <c r="BQ85" s="22">
        <f t="shared" si="462"/>
        <v>0</v>
      </c>
      <c r="BR85" s="22">
        <f t="shared" si="463"/>
        <v>0</v>
      </c>
      <c r="BS85" s="22">
        <f t="shared" si="464"/>
        <v>1138.4648432395479</v>
      </c>
      <c r="BT85" s="22">
        <f t="shared" si="465"/>
        <v>2276.9296864790958</v>
      </c>
      <c r="BU85" s="22">
        <f t="shared" si="466"/>
        <v>0</v>
      </c>
      <c r="BV85" s="22">
        <f t="shared" si="467"/>
        <v>0</v>
      </c>
      <c r="BW85" s="22">
        <f t="shared" si="468"/>
        <v>1138.4648432395479</v>
      </c>
      <c r="BX85" s="22">
        <f t="shared" si="469"/>
        <v>0</v>
      </c>
      <c r="BY85" s="22">
        <f t="shared" si="470"/>
        <v>0</v>
      </c>
      <c r="BZ85" s="22">
        <f t="shared" si="471"/>
        <v>0</v>
      </c>
      <c r="CA85" s="22">
        <f t="shared" si="472"/>
        <v>0</v>
      </c>
      <c r="CB85" s="22">
        <f t="shared" si="473"/>
        <v>0</v>
      </c>
      <c r="CC85" s="22">
        <f t="shared" si="474"/>
        <v>0</v>
      </c>
      <c r="CD85" s="22">
        <f t="shared" si="475"/>
        <v>0</v>
      </c>
      <c r="CE85" s="22">
        <f t="shared" si="476"/>
        <v>0</v>
      </c>
      <c r="CF85" s="22">
        <f t="shared" si="477"/>
        <v>0</v>
      </c>
      <c r="CG85" s="22">
        <f t="shared" si="478"/>
        <v>0</v>
      </c>
      <c r="CH85" s="22">
        <f t="shared" si="479"/>
        <v>0</v>
      </c>
      <c r="CI85" s="22">
        <f t="shared" si="480"/>
        <v>0</v>
      </c>
      <c r="CJ85" s="22">
        <f t="shared" si="481"/>
        <v>0</v>
      </c>
      <c r="CK85" s="22">
        <f t="shared" si="482"/>
        <v>0</v>
      </c>
      <c r="CL85" s="22">
        <f t="shared" si="483"/>
        <v>0</v>
      </c>
      <c r="CM85" s="22">
        <f t="shared" si="484"/>
        <v>0</v>
      </c>
      <c r="CN85" s="22">
        <f t="shared" si="485"/>
        <v>0</v>
      </c>
      <c r="CO85" s="22">
        <f t="shared" si="486"/>
        <v>0</v>
      </c>
      <c r="CP85" s="22">
        <f t="shared" si="487"/>
        <v>0</v>
      </c>
      <c r="CQ85" s="22">
        <f t="shared" si="488"/>
        <v>0</v>
      </c>
      <c r="CR85" s="22">
        <f t="shared" si="489"/>
        <v>0</v>
      </c>
      <c r="CS85" s="22">
        <f t="shared" si="490"/>
        <v>0</v>
      </c>
      <c r="CT85" s="22">
        <f t="shared" si="491"/>
        <v>0</v>
      </c>
      <c r="CU85" s="22">
        <f t="shared" si="492"/>
        <v>569.23242161977396</v>
      </c>
      <c r="CV85" s="22">
        <f t="shared" si="493"/>
        <v>0</v>
      </c>
      <c r="CW85" s="22">
        <f t="shared" si="494"/>
        <v>0</v>
      </c>
      <c r="CX85" s="22">
        <f t="shared" si="495"/>
        <v>0</v>
      </c>
      <c r="CY85" s="22">
        <f t="shared" si="496"/>
        <v>0</v>
      </c>
      <c r="CZ85" s="22">
        <f t="shared" si="497"/>
        <v>0</v>
      </c>
      <c r="DA85" s="22">
        <f t="shared" si="498"/>
        <v>0</v>
      </c>
      <c r="DB85" s="89">
        <f t="shared" si="411"/>
        <v>2276.9296864790958</v>
      </c>
      <c r="DC85" s="76">
        <f t="shared" si="411"/>
        <v>2846.1621080988698</v>
      </c>
      <c r="DD85" s="76">
        <f t="shared" si="336"/>
        <v>0</v>
      </c>
      <c r="DE85" s="85">
        <f t="shared" si="412"/>
        <v>569.23242161977396</v>
      </c>
      <c r="DF85" s="221">
        <f t="shared" si="499"/>
        <v>5692.3242161977396</v>
      </c>
      <c r="DG85" s="76">
        <f t="shared" si="413"/>
        <v>5692.3242161977396</v>
      </c>
      <c r="DH85" s="222">
        <f t="shared" si="500"/>
        <v>0.4</v>
      </c>
      <c r="DI85" s="222">
        <f t="shared" si="415"/>
        <v>0.5</v>
      </c>
      <c r="DJ85" s="222">
        <f t="shared" si="416"/>
        <v>0</v>
      </c>
      <c r="DK85" s="222"/>
      <c r="DL85" s="222">
        <f t="shared" si="417"/>
        <v>0.1</v>
      </c>
      <c r="DM85"/>
      <c r="DP85" s="5"/>
      <c r="DS85" s="2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</row>
    <row r="86" spans="1:210" x14ac:dyDescent="0.25">
      <c r="A86" s="84" t="str">
        <f t="shared" si="441"/>
        <v>2002-2003</v>
      </c>
      <c r="B86" s="2">
        <f t="shared" si="441"/>
        <v>2003</v>
      </c>
      <c r="C86" s="85">
        <f t="shared" si="447"/>
        <v>6878.815970458294</v>
      </c>
      <c r="D86" s="76">
        <f t="shared" si="442"/>
        <v>0</v>
      </c>
      <c r="E86" s="76">
        <f t="shared" si="442"/>
        <v>0</v>
      </c>
      <c r="F86" s="76">
        <f t="shared" si="442"/>
        <v>0</v>
      </c>
      <c r="G86" s="76">
        <f t="shared" si="442"/>
        <v>0</v>
      </c>
      <c r="H86" s="76">
        <f t="shared" si="451"/>
        <v>0</v>
      </c>
      <c r="I86" s="76">
        <f t="shared" si="454"/>
        <v>1</v>
      </c>
      <c r="J86" s="76">
        <f t="shared" si="454"/>
        <v>8</v>
      </c>
      <c r="K86" s="76">
        <f t="shared" ref="K86:S86" si="503">K31</f>
        <v>0</v>
      </c>
      <c r="L86" s="76">
        <f t="shared" si="503"/>
        <v>0</v>
      </c>
      <c r="M86" s="76">
        <f t="shared" si="503"/>
        <v>1</v>
      </c>
      <c r="N86" s="76">
        <f t="shared" si="503"/>
        <v>2</v>
      </c>
      <c r="O86" s="76">
        <f t="shared" si="503"/>
        <v>0</v>
      </c>
      <c r="P86" s="76">
        <f t="shared" si="503"/>
        <v>0</v>
      </c>
      <c r="Q86" s="76">
        <f t="shared" si="503"/>
        <v>0</v>
      </c>
      <c r="R86" s="76">
        <f t="shared" si="503"/>
        <v>0</v>
      </c>
      <c r="S86" s="76">
        <f t="shared" si="503"/>
        <v>0</v>
      </c>
      <c r="T86" s="76">
        <f t="shared" si="430"/>
        <v>0</v>
      </c>
      <c r="U86" s="76">
        <f t="shared" si="430"/>
        <v>0</v>
      </c>
      <c r="V86" s="76">
        <f t="shared" si="430"/>
        <v>0</v>
      </c>
      <c r="W86" s="76">
        <f t="shared" si="430"/>
        <v>0</v>
      </c>
      <c r="X86" s="76">
        <f t="shared" si="436"/>
        <v>0</v>
      </c>
      <c r="Y86" s="76">
        <f t="shared" si="432"/>
        <v>0</v>
      </c>
      <c r="Z86" s="76">
        <f t="shared" si="437"/>
        <v>0</v>
      </c>
      <c r="AA86" s="76">
        <f t="shared" si="437"/>
        <v>0</v>
      </c>
      <c r="AB86" s="76">
        <f t="shared" si="433"/>
        <v>0</v>
      </c>
      <c r="AC86" s="76">
        <f t="shared" ref="AC86:AP86" si="504">AC31</f>
        <v>0</v>
      </c>
      <c r="AD86" s="76">
        <f t="shared" si="504"/>
        <v>0</v>
      </c>
      <c r="AE86" s="76">
        <f t="shared" si="504"/>
        <v>0</v>
      </c>
      <c r="AF86" s="76">
        <f t="shared" si="504"/>
        <v>0</v>
      </c>
      <c r="AG86" s="76">
        <f t="shared" si="504"/>
        <v>0</v>
      </c>
      <c r="AH86" s="76">
        <f t="shared" si="504"/>
        <v>0</v>
      </c>
      <c r="AI86" s="76">
        <f t="shared" si="504"/>
        <v>0</v>
      </c>
      <c r="AJ86" s="76">
        <f t="shared" si="504"/>
        <v>0</v>
      </c>
      <c r="AK86" s="76">
        <f t="shared" si="504"/>
        <v>0</v>
      </c>
      <c r="AL86" s="76">
        <f t="shared" si="504"/>
        <v>0</v>
      </c>
      <c r="AM86" s="76">
        <f t="shared" si="504"/>
        <v>0</v>
      </c>
      <c r="AN86" s="76">
        <f t="shared" si="504"/>
        <v>0</v>
      </c>
      <c r="AO86" s="76">
        <f t="shared" si="504"/>
        <v>0</v>
      </c>
      <c r="AP86" s="76">
        <f t="shared" si="504"/>
        <v>0</v>
      </c>
      <c r="AQ86" s="76">
        <f t="shared" si="434"/>
        <v>0</v>
      </c>
      <c r="AR86" s="186"/>
      <c r="AS86" s="186"/>
      <c r="AT86" s="186"/>
      <c r="AU86" s="186"/>
      <c r="AV86" s="186"/>
      <c r="AW86" s="186"/>
      <c r="AX86" s="186"/>
      <c r="AY86" s="186"/>
      <c r="AZ86" s="186"/>
      <c r="BA86" s="186"/>
      <c r="BB86" s="186"/>
      <c r="BC86" s="186"/>
      <c r="BD86" s="186"/>
      <c r="BE86" s="197"/>
      <c r="BF86" s="216">
        <f t="shared" si="328"/>
        <v>12</v>
      </c>
      <c r="BG86" s="5">
        <f t="shared" si="329"/>
        <v>2</v>
      </c>
      <c r="BH86" s="5">
        <f t="shared" si="330"/>
        <v>10</v>
      </c>
      <c r="BI86" s="5">
        <f t="shared" si="331"/>
        <v>0</v>
      </c>
      <c r="BJ86" s="5">
        <f t="shared" si="409"/>
        <v>0</v>
      </c>
      <c r="BK86" s="224">
        <f t="shared" si="410"/>
        <v>12</v>
      </c>
      <c r="BL86" s="190"/>
      <c r="BM86" s="2">
        <v>2003</v>
      </c>
      <c r="BN86" s="220">
        <f t="shared" si="459"/>
        <v>0</v>
      </c>
      <c r="BO86" s="22">
        <f t="shared" si="460"/>
        <v>0</v>
      </c>
      <c r="BP86" s="22">
        <f t="shared" si="461"/>
        <v>0</v>
      </c>
      <c r="BQ86" s="22">
        <f t="shared" si="462"/>
        <v>0</v>
      </c>
      <c r="BR86" s="22">
        <f t="shared" si="463"/>
        <v>0</v>
      </c>
      <c r="BS86" s="22">
        <f t="shared" si="464"/>
        <v>573.23466420485784</v>
      </c>
      <c r="BT86" s="22">
        <f t="shared" si="465"/>
        <v>4585.8773136388627</v>
      </c>
      <c r="BU86" s="22">
        <f t="shared" si="466"/>
        <v>0</v>
      </c>
      <c r="BV86" s="22">
        <f t="shared" si="467"/>
        <v>0</v>
      </c>
      <c r="BW86" s="22">
        <f t="shared" si="468"/>
        <v>573.23466420485784</v>
      </c>
      <c r="BX86" s="22">
        <f t="shared" si="469"/>
        <v>1146.4693284097157</v>
      </c>
      <c r="BY86" s="22">
        <f t="shared" si="470"/>
        <v>0</v>
      </c>
      <c r="BZ86" s="22">
        <f t="shared" si="471"/>
        <v>0</v>
      </c>
      <c r="CA86" s="22">
        <f t="shared" si="472"/>
        <v>0</v>
      </c>
      <c r="CB86" s="22">
        <f t="shared" si="473"/>
        <v>0</v>
      </c>
      <c r="CC86" s="22">
        <f t="shared" si="474"/>
        <v>0</v>
      </c>
      <c r="CD86" s="22">
        <f t="shared" si="475"/>
        <v>0</v>
      </c>
      <c r="CE86" s="22">
        <f t="shared" si="476"/>
        <v>0</v>
      </c>
      <c r="CF86" s="22">
        <f t="shared" si="477"/>
        <v>0</v>
      </c>
      <c r="CG86" s="22">
        <f t="shared" si="478"/>
        <v>0</v>
      </c>
      <c r="CH86" s="22">
        <f t="shared" si="479"/>
        <v>0</v>
      </c>
      <c r="CI86" s="22">
        <f t="shared" si="480"/>
        <v>0</v>
      </c>
      <c r="CJ86" s="22">
        <f t="shared" si="481"/>
        <v>0</v>
      </c>
      <c r="CK86" s="22">
        <f t="shared" si="482"/>
        <v>0</v>
      </c>
      <c r="CL86" s="22">
        <f t="shared" si="483"/>
        <v>0</v>
      </c>
      <c r="CM86" s="22">
        <f t="shared" si="484"/>
        <v>0</v>
      </c>
      <c r="CN86" s="22">
        <f t="shared" si="485"/>
        <v>0</v>
      </c>
      <c r="CO86" s="22">
        <f t="shared" si="486"/>
        <v>0</v>
      </c>
      <c r="CP86" s="22">
        <f t="shared" si="487"/>
        <v>0</v>
      </c>
      <c r="CQ86" s="22">
        <f t="shared" si="488"/>
        <v>0</v>
      </c>
      <c r="CR86" s="22">
        <f t="shared" si="489"/>
        <v>0</v>
      </c>
      <c r="CS86" s="22">
        <f t="shared" si="490"/>
        <v>0</v>
      </c>
      <c r="CT86" s="22">
        <f t="shared" si="491"/>
        <v>0</v>
      </c>
      <c r="CU86" s="22">
        <f t="shared" si="492"/>
        <v>0</v>
      </c>
      <c r="CV86" s="22">
        <f t="shared" si="493"/>
        <v>0</v>
      </c>
      <c r="CW86" s="22">
        <f t="shared" si="494"/>
        <v>0</v>
      </c>
      <c r="CX86" s="22">
        <f t="shared" si="495"/>
        <v>0</v>
      </c>
      <c r="CY86" s="22">
        <f t="shared" si="496"/>
        <v>0</v>
      </c>
      <c r="CZ86" s="22">
        <f t="shared" si="497"/>
        <v>0</v>
      </c>
      <c r="DA86" s="22">
        <f t="shared" si="498"/>
        <v>0</v>
      </c>
      <c r="DB86" s="89">
        <f t="shared" si="411"/>
        <v>1146.4693284097157</v>
      </c>
      <c r="DC86" s="76">
        <f t="shared" si="411"/>
        <v>5732.3466420485784</v>
      </c>
      <c r="DD86" s="76">
        <f t="shared" si="336"/>
        <v>0</v>
      </c>
      <c r="DE86" s="85">
        <f t="shared" si="412"/>
        <v>0</v>
      </c>
      <c r="DF86" s="221">
        <f t="shared" si="499"/>
        <v>6878.815970458294</v>
      </c>
      <c r="DG86" s="76">
        <f t="shared" si="413"/>
        <v>6878.815970458294</v>
      </c>
      <c r="DH86" s="222">
        <f t="shared" si="500"/>
        <v>0.16666666666666666</v>
      </c>
      <c r="DI86" s="222">
        <f t="shared" si="415"/>
        <v>0.83333333333333337</v>
      </c>
      <c r="DJ86" s="222">
        <f t="shared" si="416"/>
        <v>0</v>
      </c>
      <c r="DK86" s="222"/>
      <c r="DL86" s="222">
        <f t="shared" si="417"/>
        <v>0</v>
      </c>
      <c r="DR86" s="5"/>
      <c r="DS86" s="2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</row>
    <row r="87" spans="1:210" x14ac:dyDescent="0.25">
      <c r="A87" s="2" t="str">
        <f t="shared" si="441"/>
        <v>2003-2004</v>
      </c>
      <c r="B87" s="2">
        <f t="shared" si="441"/>
        <v>2004</v>
      </c>
      <c r="C87" s="85">
        <f t="shared" si="447"/>
        <v>7567.1291207477034</v>
      </c>
      <c r="D87" s="76">
        <f t="shared" si="442"/>
        <v>0</v>
      </c>
      <c r="E87" s="76">
        <f t="shared" si="442"/>
        <v>0</v>
      </c>
      <c r="F87" s="76">
        <f t="shared" si="442"/>
        <v>0</v>
      </c>
      <c r="G87" s="76">
        <f t="shared" si="442"/>
        <v>0</v>
      </c>
      <c r="H87" s="76">
        <f t="shared" si="451"/>
        <v>0</v>
      </c>
      <c r="I87" s="76">
        <f t="shared" si="454"/>
        <v>20</v>
      </c>
      <c r="J87" s="76">
        <f t="shared" si="454"/>
        <v>13</v>
      </c>
      <c r="K87" s="76">
        <f t="shared" ref="K87:S87" si="505">K32</f>
        <v>2</v>
      </c>
      <c r="L87" s="76">
        <f t="shared" si="505"/>
        <v>0</v>
      </c>
      <c r="M87" s="76">
        <f t="shared" si="505"/>
        <v>12</v>
      </c>
      <c r="N87" s="76">
        <f t="shared" si="505"/>
        <v>5</v>
      </c>
      <c r="O87" s="76">
        <f t="shared" si="505"/>
        <v>1</v>
      </c>
      <c r="P87" s="76">
        <f t="shared" si="505"/>
        <v>0</v>
      </c>
      <c r="Q87" s="76">
        <f t="shared" si="505"/>
        <v>1</v>
      </c>
      <c r="R87" s="76">
        <f t="shared" si="505"/>
        <v>0</v>
      </c>
      <c r="S87" s="76">
        <f t="shared" si="505"/>
        <v>0</v>
      </c>
      <c r="T87" s="76">
        <f t="shared" si="430"/>
        <v>0</v>
      </c>
      <c r="U87" s="76">
        <f t="shared" si="430"/>
        <v>0</v>
      </c>
      <c r="V87" s="76">
        <f t="shared" si="430"/>
        <v>0</v>
      </c>
      <c r="W87" s="76">
        <f t="shared" si="430"/>
        <v>0</v>
      </c>
      <c r="X87" s="76">
        <f t="shared" si="436"/>
        <v>0</v>
      </c>
      <c r="Y87" s="76">
        <f t="shared" si="432"/>
        <v>0</v>
      </c>
      <c r="Z87" s="76">
        <f t="shared" si="437"/>
        <v>0</v>
      </c>
      <c r="AA87" s="76">
        <f t="shared" si="437"/>
        <v>0</v>
      </c>
      <c r="AB87" s="76">
        <f t="shared" si="433"/>
        <v>0</v>
      </c>
      <c r="AC87" s="76">
        <f t="shared" ref="AC87:AP87" si="506">AC32</f>
        <v>1</v>
      </c>
      <c r="AD87" s="76">
        <f t="shared" si="506"/>
        <v>0</v>
      </c>
      <c r="AE87" s="76">
        <f t="shared" si="506"/>
        <v>0</v>
      </c>
      <c r="AF87" s="76">
        <f t="shared" si="506"/>
        <v>0</v>
      </c>
      <c r="AG87" s="76">
        <f t="shared" si="506"/>
        <v>1</v>
      </c>
      <c r="AH87" s="76">
        <f t="shared" si="506"/>
        <v>0</v>
      </c>
      <c r="AI87" s="76">
        <f t="shared" si="506"/>
        <v>0</v>
      </c>
      <c r="AJ87" s="76">
        <f t="shared" si="506"/>
        <v>0</v>
      </c>
      <c r="AK87" s="76">
        <f t="shared" si="506"/>
        <v>1</v>
      </c>
      <c r="AL87" s="76">
        <f t="shared" si="506"/>
        <v>0</v>
      </c>
      <c r="AM87" s="76">
        <f t="shared" si="506"/>
        <v>0</v>
      </c>
      <c r="AN87" s="76">
        <f t="shared" si="506"/>
        <v>0</v>
      </c>
      <c r="AO87" s="76">
        <f t="shared" si="506"/>
        <v>0</v>
      </c>
      <c r="AP87" s="76">
        <f t="shared" si="506"/>
        <v>0</v>
      </c>
      <c r="AQ87" s="76">
        <f t="shared" si="434"/>
        <v>0</v>
      </c>
      <c r="AR87" s="186"/>
      <c r="AS87" s="186"/>
      <c r="AT87" s="186"/>
      <c r="AU87" s="186"/>
      <c r="AV87" s="186"/>
      <c r="AW87" s="186"/>
      <c r="AX87" s="186"/>
      <c r="AY87" s="186"/>
      <c r="AZ87" s="186"/>
      <c r="BA87" s="186"/>
      <c r="BB87" s="186"/>
      <c r="BC87" s="186"/>
      <c r="BD87" s="186"/>
      <c r="BE87" s="197"/>
      <c r="BF87" s="198">
        <f t="shared" si="328"/>
        <v>57</v>
      </c>
      <c r="BG87" s="5">
        <f t="shared" si="329"/>
        <v>33</v>
      </c>
      <c r="BH87" s="5">
        <f t="shared" si="330"/>
        <v>18</v>
      </c>
      <c r="BI87" s="5">
        <f t="shared" si="331"/>
        <v>3</v>
      </c>
      <c r="BJ87" s="5">
        <f t="shared" si="409"/>
        <v>3</v>
      </c>
      <c r="BK87" s="219">
        <f t="shared" si="410"/>
        <v>57</v>
      </c>
      <c r="BL87" s="190"/>
      <c r="BM87" s="27">
        <v>2004</v>
      </c>
      <c r="BN87" s="220">
        <f t="shared" si="459"/>
        <v>0</v>
      </c>
      <c r="BO87" s="22">
        <f t="shared" si="460"/>
        <v>0</v>
      </c>
      <c r="BP87" s="22">
        <f t="shared" si="461"/>
        <v>0</v>
      </c>
      <c r="BQ87" s="22">
        <f t="shared" si="462"/>
        <v>0</v>
      </c>
      <c r="BR87" s="22">
        <f t="shared" si="463"/>
        <v>0</v>
      </c>
      <c r="BS87" s="22">
        <f t="shared" si="464"/>
        <v>2655.1330248237555</v>
      </c>
      <c r="BT87" s="22">
        <f t="shared" si="465"/>
        <v>1725.836466135441</v>
      </c>
      <c r="BU87" s="22">
        <f t="shared" si="466"/>
        <v>265.51330248237554</v>
      </c>
      <c r="BV87" s="22">
        <f t="shared" si="467"/>
        <v>0</v>
      </c>
      <c r="BW87" s="22">
        <f t="shared" si="468"/>
        <v>1593.0798148942533</v>
      </c>
      <c r="BX87" s="22">
        <f t="shared" si="469"/>
        <v>663.78325620593887</v>
      </c>
      <c r="BY87" s="22">
        <f t="shared" si="470"/>
        <v>132.75665124118777</v>
      </c>
      <c r="BZ87" s="22">
        <f t="shared" si="471"/>
        <v>0</v>
      </c>
      <c r="CA87" s="22">
        <f t="shared" si="472"/>
        <v>132.75665124118777</v>
      </c>
      <c r="CB87" s="22">
        <f t="shared" si="473"/>
        <v>0</v>
      </c>
      <c r="CC87" s="22">
        <f t="shared" si="474"/>
        <v>0</v>
      </c>
      <c r="CD87" s="22">
        <f t="shared" si="475"/>
        <v>0</v>
      </c>
      <c r="CE87" s="22">
        <f t="shared" si="476"/>
        <v>0</v>
      </c>
      <c r="CF87" s="22">
        <f t="shared" si="477"/>
        <v>0</v>
      </c>
      <c r="CG87" s="22">
        <f t="shared" si="478"/>
        <v>0</v>
      </c>
      <c r="CH87" s="22">
        <f t="shared" si="479"/>
        <v>0</v>
      </c>
      <c r="CI87" s="22">
        <f t="shared" si="480"/>
        <v>0</v>
      </c>
      <c r="CJ87" s="22">
        <f t="shared" si="481"/>
        <v>0</v>
      </c>
      <c r="CK87" s="22">
        <f t="shared" si="482"/>
        <v>0</v>
      </c>
      <c r="CL87" s="22">
        <f t="shared" si="483"/>
        <v>0</v>
      </c>
      <c r="CM87" s="22">
        <f t="shared" si="484"/>
        <v>132.75665124118777</v>
      </c>
      <c r="CN87" s="22">
        <f t="shared" si="485"/>
        <v>0</v>
      </c>
      <c r="CO87" s="22">
        <f t="shared" si="486"/>
        <v>0</v>
      </c>
      <c r="CP87" s="22">
        <f t="shared" si="487"/>
        <v>0</v>
      </c>
      <c r="CQ87" s="22">
        <f t="shared" si="488"/>
        <v>132.75665124118777</v>
      </c>
      <c r="CR87" s="22">
        <f t="shared" si="489"/>
        <v>0</v>
      </c>
      <c r="CS87" s="22">
        <f t="shared" si="490"/>
        <v>0</v>
      </c>
      <c r="CT87" s="22">
        <f t="shared" si="491"/>
        <v>0</v>
      </c>
      <c r="CU87" s="22">
        <f t="shared" si="492"/>
        <v>132.75665124118777</v>
      </c>
      <c r="CV87" s="22">
        <f t="shared" si="493"/>
        <v>0</v>
      </c>
      <c r="CW87" s="22">
        <f t="shared" si="494"/>
        <v>0</v>
      </c>
      <c r="CX87" s="22">
        <f t="shared" si="495"/>
        <v>0</v>
      </c>
      <c r="CY87" s="22">
        <f t="shared" si="496"/>
        <v>0</v>
      </c>
      <c r="CZ87" s="22">
        <f t="shared" si="497"/>
        <v>0</v>
      </c>
      <c r="DA87" s="22">
        <f t="shared" si="498"/>
        <v>0</v>
      </c>
      <c r="DB87" s="89">
        <f t="shared" si="411"/>
        <v>4380.9694909591963</v>
      </c>
      <c r="DC87" s="76">
        <f t="shared" si="411"/>
        <v>2389.6197223413801</v>
      </c>
      <c r="DD87" s="76">
        <f t="shared" si="336"/>
        <v>398.26995372356328</v>
      </c>
      <c r="DE87" s="85">
        <f t="shared" si="412"/>
        <v>398.26995372356328</v>
      </c>
      <c r="DF87" s="221">
        <f t="shared" si="499"/>
        <v>7567.1291207477025</v>
      </c>
      <c r="DG87" s="76">
        <f t="shared" si="413"/>
        <v>7567.1291207477016</v>
      </c>
      <c r="DH87" s="222">
        <f t="shared" si="500"/>
        <v>0.57894736842105265</v>
      </c>
      <c r="DI87" s="222">
        <f t="shared" si="415"/>
        <v>0.31578947368421056</v>
      </c>
      <c r="DJ87" s="222">
        <f t="shared" si="416"/>
        <v>5.2631578947368418E-2</v>
      </c>
      <c r="DK87" s="222"/>
      <c r="DL87" s="222">
        <f t="shared" si="417"/>
        <v>5.2631578947368418E-2</v>
      </c>
      <c r="DR87" s="5"/>
      <c r="DS87" s="2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</row>
    <row r="88" spans="1:210" x14ac:dyDescent="0.25">
      <c r="A88" s="84" t="str">
        <f t="shared" si="441"/>
        <v>2004-2005</v>
      </c>
      <c r="B88" s="2">
        <f t="shared" si="441"/>
        <v>2005</v>
      </c>
      <c r="C88" s="85">
        <f t="shared" si="447"/>
        <v>6611.3971019628225</v>
      </c>
      <c r="D88" s="76">
        <f t="shared" si="442"/>
        <v>0</v>
      </c>
      <c r="E88" s="76">
        <f t="shared" si="442"/>
        <v>2</v>
      </c>
      <c r="F88" s="76">
        <f t="shared" si="442"/>
        <v>0</v>
      </c>
      <c r="G88" s="76">
        <f t="shared" si="442"/>
        <v>0</v>
      </c>
      <c r="H88" s="76">
        <f t="shared" si="451"/>
        <v>1</v>
      </c>
      <c r="I88" s="76">
        <f t="shared" si="454"/>
        <v>22</v>
      </c>
      <c r="J88" s="76">
        <f t="shared" si="454"/>
        <v>51</v>
      </c>
      <c r="K88" s="76">
        <f t="shared" ref="K88:S88" si="507">K33</f>
        <v>2</v>
      </c>
      <c r="L88" s="76">
        <f t="shared" si="507"/>
        <v>0</v>
      </c>
      <c r="M88" s="76">
        <f t="shared" si="507"/>
        <v>15</v>
      </c>
      <c r="N88" s="76">
        <f t="shared" si="507"/>
        <v>30</v>
      </c>
      <c r="O88" s="76">
        <f t="shared" si="507"/>
        <v>1</v>
      </c>
      <c r="P88" s="76">
        <f t="shared" si="507"/>
        <v>0</v>
      </c>
      <c r="Q88" s="76">
        <f t="shared" si="507"/>
        <v>2</v>
      </c>
      <c r="R88" s="76">
        <f t="shared" si="507"/>
        <v>1</v>
      </c>
      <c r="S88" s="76">
        <f t="shared" si="507"/>
        <v>0</v>
      </c>
      <c r="T88" s="76">
        <f t="shared" si="430"/>
        <v>0</v>
      </c>
      <c r="U88" s="76">
        <f t="shared" si="430"/>
        <v>0</v>
      </c>
      <c r="V88" s="76">
        <f t="shared" si="430"/>
        <v>0</v>
      </c>
      <c r="W88" s="76">
        <f t="shared" si="430"/>
        <v>0</v>
      </c>
      <c r="X88" s="76">
        <f t="shared" si="436"/>
        <v>3</v>
      </c>
      <c r="Y88" s="76">
        <f t="shared" si="432"/>
        <v>0</v>
      </c>
      <c r="Z88" s="76">
        <f t="shared" si="437"/>
        <v>0</v>
      </c>
      <c r="AA88" s="76">
        <f t="shared" si="437"/>
        <v>0</v>
      </c>
      <c r="AB88" s="76">
        <f t="shared" si="433"/>
        <v>0</v>
      </c>
      <c r="AC88" s="76">
        <f t="shared" ref="AC88:AP88" si="508">AC33</f>
        <v>8</v>
      </c>
      <c r="AD88" s="76">
        <f t="shared" si="508"/>
        <v>0</v>
      </c>
      <c r="AE88" s="76">
        <f t="shared" si="508"/>
        <v>0</v>
      </c>
      <c r="AF88" s="76">
        <f t="shared" si="508"/>
        <v>0</v>
      </c>
      <c r="AG88" s="76">
        <f t="shared" si="508"/>
        <v>4</v>
      </c>
      <c r="AH88" s="76">
        <f t="shared" si="508"/>
        <v>0</v>
      </c>
      <c r="AI88" s="76">
        <f t="shared" si="508"/>
        <v>0</v>
      </c>
      <c r="AJ88" s="76">
        <f t="shared" si="508"/>
        <v>0</v>
      </c>
      <c r="AK88" s="76">
        <f t="shared" si="508"/>
        <v>0</v>
      </c>
      <c r="AL88" s="76">
        <f t="shared" si="508"/>
        <v>0</v>
      </c>
      <c r="AM88" s="76">
        <f t="shared" si="508"/>
        <v>0</v>
      </c>
      <c r="AN88" s="76">
        <f t="shared" si="508"/>
        <v>0</v>
      </c>
      <c r="AO88" s="76">
        <f t="shared" si="508"/>
        <v>0</v>
      </c>
      <c r="AP88" s="76">
        <f t="shared" si="508"/>
        <v>0</v>
      </c>
      <c r="AQ88" s="76">
        <f t="shared" si="434"/>
        <v>0</v>
      </c>
      <c r="AR88" s="186"/>
      <c r="AS88" s="186"/>
      <c r="AT88" s="186"/>
      <c r="AU88" s="186"/>
      <c r="AV88" s="186"/>
      <c r="AW88" s="186"/>
      <c r="AX88" s="186"/>
      <c r="AY88" s="186"/>
      <c r="AZ88" s="186"/>
      <c r="BA88" s="186"/>
      <c r="BB88" s="186"/>
      <c r="BC88" s="186"/>
      <c r="BD88" s="186"/>
      <c r="BE88" s="197"/>
      <c r="BF88" s="198">
        <f t="shared" si="328"/>
        <v>142</v>
      </c>
      <c r="BG88" s="5">
        <f t="shared" si="329"/>
        <v>41</v>
      </c>
      <c r="BH88" s="5">
        <f t="shared" si="330"/>
        <v>82</v>
      </c>
      <c r="BI88" s="5">
        <f t="shared" si="331"/>
        <v>4</v>
      </c>
      <c r="BJ88" s="5">
        <f t="shared" si="409"/>
        <v>15</v>
      </c>
      <c r="BK88" s="219">
        <f t="shared" si="410"/>
        <v>142</v>
      </c>
      <c r="BM88" s="128">
        <v>2005</v>
      </c>
      <c r="BN88" s="220">
        <f t="shared" si="459"/>
        <v>0</v>
      </c>
      <c r="BO88" s="22">
        <f t="shared" si="460"/>
        <v>93.118269041729903</v>
      </c>
      <c r="BP88" s="22">
        <f t="shared" si="461"/>
        <v>0</v>
      </c>
      <c r="BQ88" s="22">
        <f t="shared" si="462"/>
        <v>0</v>
      </c>
      <c r="BR88" s="22">
        <f t="shared" si="463"/>
        <v>46.559134520864951</v>
      </c>
      <c r="BS88" s="22">
        <f t="shared" si="464"/>
        <v>1024.3009594590287</v>
      </c>
      <c r="BT88" s="22">
        <f t="shared" si="465"/>
        <v>2374.5158605641122</v>
      </c>
      <c r="BU88" s="22">
        <f t="shared" si="466"/>
        <v>93.118269041729903</v>
      </c>
      <c r="BV88" s="22">
        <f t="shared" si="467"/>
        <v>0</v>
      </c>
      <c r="BW88" s="22">
        <f t="shared" si="468"/>
        <v>698.38701781297425</v>
      </c>
      <c r="BX88" s="22">
        <f t="shared" si="469"/>
        <v>1396.7740356259485</v>
      </c>
      <c r="BY88" s="22">
        <f t="shared" si="470"/>
        <v>46.559134520864951</v>
      </c>
      <c r="BZ88" s="22">
        <f t="shared" si="471"/>
        <v>0</v>
      </c>
      <c r="CA88" s="22">
        <f t="shared" si="472"/>
        <v>93.118269041729903</v>
      </c>
      <c r="CB88" s="22">
        <f t="shared" si="473"/>
        <v>46.559134520864951</v>
      </c>
      <c r="CC88" s="22">
        <f t="shared" si="474"/>
        <v>0</v>
      </c>
      <c r="CD88" s="22">
        <f t="shared" si="475"/>
        <v>0</v>
      </c>
      <c r="CE88" s="22">
        <f t="shared" si="476"/>
        <v>0</v>
      </c>
      <c r="CF88" s="22">
        <f t="shared" si="477"/>
        <v>0</v>
      </c>
      <c r="CG88" s="22">
        <f t="shared" si="478"/>
        <v>0</v>
      </c>
      <c r="CH88" s="22">
        <f t="shared" si="479"/>
        <v>139.67740356259483</v>
      </c>
      <c r="CI88" s="22">
        <f t="shared" si="480"/>
        <v>0</v>
      </c>
      <c r="CJ88" s="22">
        <f t="shared" si="481"/>
        <v>0</v>
      </c>
      <c r="CK88" s="22">
        <f t="shared" si="482"/>
        <v>0</v>
      </c>
      <c r="CL88" s="22">
        <f t="shared" si="483"/>
        <v>0</v>
      </c>
      <c r="CM88" s="22">
        <f t="shared" si="484"/>
        <v>372.47307616691961</v>
      </c>
      <c r="CN88" s="22">
        <f t="shared" si="485"/>
        <v>0</v>
      </c>
      <c r="CO88" s="22">
        <f t="shared" si="486"/>
        <v>0</v>
      </c>
      <c r="CP88" s="22">
        <f t="shared" si="487"/>
        <v>0</v>
      </c>
      <c r="CQ88" s="22">
        <f t="shared" si="488"/>
        <v>186.23653808345981</v>
      </c>
      <c r="CR88" s="22">
        <f t="shared" si="489"/>
        <v>0</v>
      </c>
      <c r="CS88" s="22">
        <f t="shared" si="490"/>
        <v>0</v>
      </c>
      <c r="CT88" s="22">
        <f t="shared" si="491"/>
        <v>0</v>
      </c>
      <c r="CU88" s="22">
        <f t="shared" si="492"/>
        <v>0</v>
      </c>
      <c r="CV88" s="22">
        <f t="shared" si="493"/>
        <v>0</v>
      </c>
      <c r="CW88" s="22">
        <f t="shared" si="494"/>
        <v>0</v>
      </c>
      <c r="CX88" s="22">
        <f t="shared" si="495"/>
        <v>0</v>
      </c>
      <c r="CY88" s="22">
        <f t="shared" si="496"/>
        <v>0</v>
      </c>
      <c r="CZ88" s="22">
        <f t="shared" si="497"/>
        <v>0</v>
      </c>
      <c r="DA88" s="22">
        <f t="shared" si="498"/>
        <v>0</v>
      </c>
      <c r="DB88" s="89">
        <f t="shared" si="411"/>
        <v>1908.924515355463</v>
      </c>
      <c r="DC88" s="76">
        <f t="shared" si="411"/>
        <v>3817.8490307109259</v>
      </c>
      <c r="DD88" s="76">
        <f t="shared" si="336"/>
        <v>186.23653808345981</v>
      </c>
      <c r="DE88" s="85">
        <f t="shared" si="412"/>
        <v>698.38701781297425</v>
      </c>
      <c r="DF88" s="221">
        <f t="shared" si="499"/>
        <v>6611.3971019628234</v>
      </c>
      <c r="DG88" s="76">
        <f t="shared" si="413"/>
        <v>6611.3971019628234</v>
      </c>
      <c r="DH88" s="222">
        <f t="shared" si="500"/>
        <v>0.28873239436619719</v>
      </c>
      <c r="DI88" s="222">
        <f t="shared" si="415"/>
        <v>0.57746478873239437</v>
      </c>
      <c r="DJ88" s="222">
        <f t="shared" si="416"/>
        <v>2.8169014084507039E-2</v>
      </c>
      <c r="DK88" s="222"/>
      <c r="DL88" s="223">
        <f t="shared" si="417"/>
        <v>0.10563380281690141</v>
      </c>
      <c r="DR88" s="5"/>
      <c r="DS88" s="2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</row>
    <row r="89" spans="1:210" x14ac:dyDescent="0.25">
      <c r="A89" s="2" t="str">
        <f t="shared" ref="A89:D89" si="509">A34</f>
        <v>2005-2006</v>
      </c>
      <c r="B89" s="2">
        <f t="shared" si="509"/>
        <v>2006</v>
      </c>
      <c r="C89" s="85">
        <f t="shared" si="509"/>
        <v>7070.3707080697741</v>
      </c>
      <c r="D89" s="76">
        <f t="shared" si="509"/>
        <v>0</v>
      </c>
      <c r="E89" s="76">
        <f t="shared" ref="E89:G94" si="510">E34</f>
        <v>2</v>
      </c>
      <c r="F89" s="76">
        <f t="shared" si="510"/>
        <v>0</v>
      </c>
      <c r="G89" s="76">
        <f t="shared" si="510"/>
        <v>0</v>
      </c>
      <c r="H89" s="76">
        <f t="shared" si="451"/>
        <v>1</v>
      </c>
      <c r="I89" s="76">
        <f t="shared" si="454"/>
        <v>115</v>
      </c>
      <c r="J89" s="76">
        <f t="shared" si="454"/>
        <v>103</v>
      </c>
      <c r="K89" s="76">
        <f t="shared" ref="K89:S89" si="511">K34</f>
        <v>0</v>
      </c>
      <c r="L89" s="76">
        <f t="shared" si="511"/>
        <v>0</v>
      </c>
      <c r="M89" s="76">
        <f t="shared" si="511"/>
        <v>66</v>
      </c>
      <c r="N89" s="76">
        <f t="shared" si="511"/>
        <v>24</v>
      </c>
      <c r="O89" s="76">
        <f t="shared" si="511"/>
        <v>0</v>
      </c>
      <c r="P89" s="76">
        <f t="shared" si="511"/>
        <v>0</v>
      </c>
      <c r="Q89" s="76">
        <f t="shared" si="511"/>
        <v>2</v>
      </c>
      <c r="R89" s="76">
        <f t="shared" si="511"/>
        <v>0</v>
      </c>
      <c r="S89" s="76">
        <f t="shared" si="511"/>
        <v>0</v>
      </c>
      <c r="T89" s="76">
        <f t="shared" si="430"/>
        <v>0</v>
      </c>
      <c r="U89" s="76">
        <f t="shared" si="430"/>
        <v>0</v>
      </c>
      <c r="V89" s="76">
        <f t="shared" si="430"/>
        <v>0</v>
      </c>
      <c r="W89" s="76">
        <f t="shared" si="430"/>
        <v>0</v>
      </c>
      <c r="X89" s="76">
        <f t="shared" si="436"/>
        <v>4</v>
      </c>
      <c r="Y89" s="76">
        <f t="shared" si="432"/>
        <v>0</v>
      </c>
      <c r="Z89" s="76">
        <f t="shared" si="437"/>
        <v>1</v>
      </c>
      <c r="AA89" s="76">
        <f t="shared" si="437"/>
        <v>0</v>
      </c>
      <c r="AB89" s="76">
        <f t="shared" si="433"/>
        <v>0</v>
      </c>
      <c r="AC89" s="76">
        <f t="shared" ref="AC89:AP89" si="512">AC34</f>
        <v>1</v>
      </c>
      <c r="AD89" s="76">
        <f t="shared" si="512"/>
        <v>0</v>
      </c>
      <c r="AE89" s="76">
        <f t="shared" si="512"/>
        <v>0</v>
      </c>
      <c r="AF89" s="76">
        <f t="shared" si="512"/>
        <v>0</v>
      </c>
      <c r="AG89" s="76">
        <f t="shared" si="512"/>
        <v>1</v>
      </c>
      <c r="AH89" s="76">
        <f t="shared" si="512"/>
        <v>0</v>
      </c>
      <c r="AI89" s="76">
        <f t="shared" si="512"/>
        <v>0</v>
      </c>
      <c r="AJ89" s="76">
        <f t="shared" si="512"/>
        <v>0</v>
      </c>
      <c r="AK89" s="76">
        <f t="shared" si="512"/>
        <v>1</v>
      </c>
      <c r="AL89" s="76">
        <f t="shared" si="512"/>
        <v>0</v>
      </c>
      <c r="AM89" s="76">
        <f t="shared" si="512"/>
        <v>0</v>
      </c>
      <c r="AN89" s="76">
        <f t="shared" si="512"/>
        <v>0</v>
      </c>
      <c r="AO89" s="76">
        <f t="shared" si="512"/>
        <v>1</v>
      </c>
      <c r="AP89" s="76">
        <f t="shared" si="512"/>
        <v>0</v>
      </c>
      <c r="AQ89" s="76">
        <f t="shared" si="434"/>
        <v>0</v>
      </c>
      <c r="AR89" s="186"/>
      <c r="AS89" s="186"/>
      <c r="AT89" s="186"/>
      <c r="AU89" s="186"/>
      <c r="AV89" s="186"/>
      <c r="AW89" s="186"/>
      <c r="AX89" s="186"/>
      <c r="AY89" s="186"/>
      <c r="AZ89" s="186"/>
      <c r="BA89" s="186"/>
      <c r="BB89" s="186"/>
      <c r="BC89" s="186"/>
      <c r="BD89" s="186"/>
      <c r="BE89" s="197"/>
      <c r="BF89" s="198">
        <f t="shared" si="328"/>
        <v>322</v>
      </c>
      <c r="BG89" s="5">
        <f t="shared" si="329"/>
        <v>185</v>
      </c>
      <c r="BH89" s="5">
        <f t="shared" si="330"/>
        <v>127</v>
      </c>
      <c r="BI89" s="5">
        <f t="shared" si="331"/>
        <v>1</v>
      </c>
      <c r="BJ89" s="5">
        <f t="shared" si="409"/>
        <v>9</v>
      </c>
      <c r="BK89" s="219">
        <f t="shared" si="410"/>
        <v>322</v>
      </c>
      <c r="BL89" s="42"/>
      <c r="BM89" s="84">
        <v>2006</v>
      </c>
      <c r="BN89" s="220">
        <f t="shared" si="459"/>
        <v>0</v>
      </c>
      <c r="BO89" s="22">
        <f t="shared" si="460"/>
        <v>43.915346012855736</v>
      </c>
      <c r="BP89" s="22">
        <f t="shared" si="461"/>
        <v>0</v>
      </c>
      <c r="BQ89" s="22">
        <f t="shared" si="462"/>
        <v>0</v>
      </c>
      <c r="BR89" s="22">
        <f t="shared" si="463"/>
        <v>21.957673006427868</v>
      </c>
      <c r="BS89" s="22">
        <f t="shared" si="464"/>
        <v>2525.1323957392051</v>
      </c>
      <c r="BT89" s="22">
        <f t="shared" si="465"/>
        <v>2261.6403196620704</v>
      </c>
      <c r="BU89" s="22">
        <f t="shared" si="466"/>
        <v>0</v>
      </c>
      <c r="BV89" s="22">
        <f t="shared" si="467"/>
        <v>0</v>
      </c>
      <c r="BW89" s="22">
        <f t="shared" si="468"/>
        <v>1449.2064184242395</v>
      </c>
      <c r="BX89" s="22">
        <f t="shared" si="469"/>
        <v>526.98415215426894</v>
      </c>
      <c r="BY89" s="22">
        <f t="shared" si="470"/>
        <v>0</v>
      </c>
      <c r="BZ89" s="22">
        <f t="shared" si="471"/>
        <v>0</v>
      </c>
      <c r="CA89" s="22">
        <f t="shared" si="472"/>
        <v>43.915346012855736</v>
      </c>
      <c r="CB89" s="22">
        <f t="shared" si="473"/>
        <v>0</v>
      </c>
      <c r="CC89" s="22">
        <f t="shared" si="474"/>
        <v>0</v>
      </c>
      <c r="CD89" s="22">
        <f t="shared" si="475"/>
        <v>0</v>
      </c>
      <c r="CE89" s="22">
        <f t="shared" si="476"/>
        <v>0</v>
      </c>
      <c r="CF89" s="22">
        <f t="shared" si="477"/>
        <v>0</v>
      </c>
      <c r="CG89" s="22">
        <f t="shared" si="478"/>
        <v>0</v>
      </c>
      <c r="CH89" s="22">
        <f t="shared" si="479"/>
        <v>87.830692025711471</v>
      </c>
      <c r="CI89" s="22">
        <f t="shared" si="480"/>
        <v>0</v>
      </c>
      <c r="CJ89" s="22">
        <f t="shared" si="481"/>
        <v>21.957673006427868</v>
      </c>
      <c r="CK89" s="22">
        <f t="shared" si="482"/>
        <v>0</v>
      </c>
      <c r="CL89" s="22">
        <f t="shared" si="483"/>
        <v>0</v>
      </c>
      <c r="CM89" s="22">
        <f t="shared" si="484"/>
        <v>21.957673006427868</v>
      </c>
      <c r="CN89" s="22">
        <f t="shared" si="485"/>
        <v>0</v>
      </c>
      <c r="CO89" s="22">
        <f t="shared" si="486"/>
        <v>0</v>
      </c>
      <c r="CP89" s="22">
        <f t="shared" si="487"/>
        <v>0</v>
      </c>
      <c r="CQ89" s="22">
        <f t="shared" si="488"/>
        <v>21.957673006427868</v>
      </c>
      <c r="CR89" s="22">
        <f t="shared" si="489"/>
        <v>0</v>
      </c>
      <c r="CS89" s="22">
        <f t="shared" si="490"/>
        <v>0</v>
      </c>
      <c r="CT89" s="22">
        <f t="shared" si="491"/>
        <v>0</v>
      </c>
      <c r="CU89" s="22">
        <f t="shared" si="492"/>
        <v>21.957673006427868</v>
      </c>
      <c r="CV89" s="22">
        <f t="shared" si="493"/>
        <v>0</v>
      </c>
      <c r="CW89" s="22">
        <f t="shared" si="494"/>
        <v>0</v>
      </c>
      <c r="CX89" s="22">
        <f t="shared" si="495"/>
        <v>0</v>
      </c>
      <c r="CY89" s="22">
        <f t="shared" si="496"/>
        <v>21.957673006427868</v>
      </c>
      <c r="CZ89" s="22">
        <f t="shared" si="497"/>
        <v>0</v>
      </c>
      <c r="DA89" s="22">
        <f t="shared" si="498"/>
        <v>0</v>
      </c>
      <c r="DB89" s="89">
        <f t="shared" si="411"/>
        <v>4062.1695061891564</v>
      </c>
      <c r="DC89" s="76">
        <f t="shared" si="411"/>
        <v>2788.6244718163393</v>
      </c>
      <c r="DD89" s="76">
        <f t="shared" si="336"/>
        <v>21.957673006427868</v>
      </c>
      <c r="DE89" s="85">
        <f t="shared" si="412"/>
        <v>197.6190570578508</v>
      </c>
      <c r="DF89" s="221">
        <f t="shared" si="499"/>
        <v>7070.370708069775</v>
      </c>
      <c r="DG89" s="76">
        <f t="shared" si="413"/>
        <v>7070.3707080697759</v>
      </c>
      <c r="DH89" s="222">
        <f t="shared" si="500"/>
        <v>0.57453416149068326</v>
      </c>
      <c r="DI89" s="222">
        <f t="shared" si="415"/>
        <v>0.39440993788819867</v>
      </c>
      <c r="DJ89" s="222">
        <f t="shared" si="416"/>
        <v>3.1055900621118006E-3</v>
      </c>
      <c r="DK89" s="222"/>
      <c r="DL89" s="223">
        <f t="shared" si="417"/>
        <v>2.7950310559006201E-2</v>
      </c>
      <c r="DR89" s="5"/>
      <c r="DS89" s="2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</row>
    <row r="90" spans="1:210" x14ac:dyDescent="0.25">
      <c r="A90" s="2" t="str">
        <f t="shared" ref="A90:D92" si="513">A35</f>
        <v>2006-2007</v>
      </c>
      <c r="B90" s="2">
        <f t="shared" si="513"/>
        <v>2007</v>
      </c>
      <c r="C90" s="85">
        <f t="shared" si="513"/>
        <v>4593.0769858655231</v>
      </c>
      <c r="D90" s="76">
        <f t="shared" si="513"/>
        <v>0</v>
      </c>
      <c r="E90" s="76">
        <f t="shared" si="510"/>
        <v>0</v>
      </c>
      <c r="F90" s="76">
        <f t="shared" si="510"/>
        <v>4</v>
      </c>
      <c r="G90" s="76">
        <f t="shared" si="510"/>
        <v>0</v>
      </c>
      <c r="H90" s="76">
        <f t="shared" si="451"/>
        <v>0</v>
      </c>
      <c r="I90" s="76">
        <f t="shared" si="454"/>
        <v>38</v>
      </c>
      <c r="J90" s="76">
        <f t="shared" si="454"/>
        <v>143</v>
      </c>
      <c r="K90" s="76">
        <f t="shared" ref="K90:S90" si="514">K35</f>
        <v>2</v>
      </c>
      <c r="L90" s="76">
        <f t="shared" si="514"/>
        <v>0</v>
      </c>
      <c r="M90" s="76">
        <f t="shared" si="514"/>
        <v>10</v>
      </c>
      <c r="N90" s="76">
        <f t="shared" si="514"/>
        <v>49</v>
      </c>
      <c r="O90" s="76">
        <f t="shared" si="514"/>
        <v>1</v>
      </c>
      <c r="P90" s="76">
        <f t="shared" si="514"/>
        <v>0</v>
      </c>
      <c r="Q90" s="76">
        <f t="shared" si="514"/>
        <v>1</v>
      </c>
      <c r="R90" s="76">
        <f t="shared" si="514"/>
        <v>4</v>
      </c>
      <c r="S90" s="76">
        <f t="shared" si="514"/>
        <v>0</v>
      </c>
      <c r="T90" s="76">
        <f t="shared" si="430"/>
        <v>2</v>
      </c>
      <c r="U90" s="76">
        <f t="shared" si="430"/>
        <v>0</v>
      </c>
      <c r="V90" s="76">
        <f t="shared" si="430"/>
        <v>0</v>
      </c>
      <c r="W90" s="76">
        <f t="shared" si="430"/>
        <v>0</v>
      </c>
      <c r="X90" s="76">
        <f t="shared" si="436"/>
        <v>17</v>
      </c>
      <c r="Y90" s="76">
        <f t="shared" si="432"/>
        <v>0</v>
      </c>
      <c r="Z90" s="76">
        <f t="shared" si="437"/>
        <v>0</v>
      </c>
      <c r="AA90" s="76">
        <f t="shared" si="437"/>
        <v>0</v>
      </c>
      <c r="AB90" s="76">
        <f t="shared" si="433"/>
        <v>0</v>
      </c>
      <c r="AC90" s="76">
        <f t="shared" ref="AC90:AP90" si="515">AC35</f>
        <v>12</v>
      </c>
      <c r="AD90" s="76">
        <f t="shared" si="515"/>
        <v>1</v>
      </c>
      <c r="AE90" s="76">
        <f t="shared" si="515"/>
        <v>0</v>
      </c>
      <c r="AF90" s="76">
        <f t="shared" si="515"/>
        <v>1</v>
      </c>
      <c r="AG90" s="76">
        <f t="shared" si="515"/>
        <v>5</v>
      </c>
      <c r="AH90" s="76">
        <f t="shared" si="515"/>
        <v>1</v>
      </c>
      <c r="AI90" s="76">
        <f t="shared" si="515"/>
        <v>0</v>
      </c>
      <c r="AJ90" s="76">
        <f t="shared" si="515"/>
        <v>1</v>
      </c>
      <c r="AK90" s="76">
        <f t="shared" si="515"/>
        <v>2</v>
      </c>
      <c r="AL90" s="76">
        <f t="shared" si="515"/>
        <v>0</v>
      </c>
      <c r="AM90" s="76">
        <f t="shared" si="515"/>
        <v>0</v>
      </c>
      <c r="AN90" s="76">
        <f t="shared" si="515"/>
        <v>1</v>
      </c>
      <c r="AO90" s="76">
        <f t="shared" si="515"/>
        <v>0</v>
      </c>
      <c r="AP90" s="76">
        <f t="shared" si="515"/>
        <v>1</v>
      </c>
      <c r="AQ90" s="76">
        <f t="shared" si="434"/>
        <v>0</v>
      </c>
      <c r="AR90" s="186"/>
      <c r="AS90" s="186"/>
      <c r="AT90" s="186"/>
      <c r="AU90" s="186"/>
      <c r="AV90" s="186"/>
      <c r="AW90" s="186"/>
      <c r="AX90" s="186"/>
      <c r="AY90" s="186"/>
      <c r="AZ90" s="186"/>
      <c r="BA90" s="186"/>
      <c r="BB90" s="186"/>
      <c r="BC90" s="186"/>
      <c r="BD90" s="186"/>
      <c r="BE90" s="186"/>
      <c r="BF90" s="228">
        <f t="shared" si="328"/>
        <v>296</v>
      </c>
      <c r="BG90" s="2">
        <f t="shared" si="329"/>
        <v>49</v>
      </c>
      <c r="BH90" s="5">
        <f t="shared" si="330"/>
        <v>200</v>
      </c>
      <c r="BI90" s="5">
        <f t="shared" si="331"/>
        <v>3</v>
      </c>
      <c r="BJ90" s="5">
        <f t="shared" si="409"/>
        <v>44</v>
      </c>
      <c r="BK90" s="219">
        <f t="shared" si="410"/>
        <v>296</v>
      </c>
      <c r="BM90" s="84">
        <v>2007</v>
      </c>
      <c r="BN90" s="220">
        <f t="shared" si="459"/>
        <v>0</v>
      </c>
      <c r="BO90" s="22">
        <f t="shared" si="460"/>
        <v>0</v>
      </c>
      <c r="BP90" s="22">
        <f t="shared" si="461"/>
        <v>62.068607917101666</v>
      </c>
      <c r="BQ90" s="22">
        <f t="shared" si="462"/>
        <v>0</v>
      </c>
      <c r="BR90" s="22">
        <f t="shared" si="463"/>
        <v>0</v>
      </c>
      <c r="BS90" s="22">
        <f t="shared" si="464"/>
        <v>589.65177521246574</v>
      </c>
      <c r="BT90" s="22">
        <f t="shared" si="465"/>
        <v>2218.9527330363844</v>
      </c>
      <c r="BU90" s="22">
        <f t="shared" si="466"/>
        <v>31.034303958550833</v>
      </c>
      <c r="BV90" s="22">
        <f t="shared" si="467"/>
        <v>0</v>
      </c>
      <c r="BW90" s="22">
        <f t="shared" si="468"/>
        <v>155.17151979275417</v>
      </c>
      <c r="BX90" s="22">
        <f t="shared" si="469"/>
        <v>760.34044698449543</v>
      </c>
      <c r="BY90" s="22">
        <f t="shared" si="470"/>
        <v>15.517151979275416</v>
      </c>
      <c r="BZ90" s="22">
        <f t="shared" si="471"/>
        <v>0</v>
      </c>
      <c r="CA90" s="22">
        <f t="shared" si="472"/>
        <v>15.517151979275416</v>
      </c>
      <c r="CB90" s="22">
        <f t="shared" si="473"/>
        <v>62.068607917101666</v>
      </c>
      <c r="CC90" s="22">
        <f t="shared" si="474"/>
        <v>0</v>
      </c>
      <c r="CD90" s="22">
        <f t="shared" si="475"/>
        <v>31.034303958550833</v>
      </c>
      <c r="CE90" s="22">
        <f t="shared" si="476"/>
        <v>0</v>
      </c>
      <c r="CF90" s="22">
        <f t="shared" si="477"/>
        <v>0</v>
      </c>
      <c r="CG90" s="22">
        <f t="shared" si="478"/>
        <v>0</v>
      </c>
      <c r="CH90" s="22">
        <f t="shared" si="479"/>
        <v>263.7915836476821</v>
      </c>
      <c r="CI90" s="22">
        <f t="shared" si="480"/>
        <v>0</v>
      </c>
      <c r="CJ90" s="22">
        <f t="shared" si="481"/>
        <v>0</v>
      </c>
      <c r="CK90" s="22">
        <f t="shared" si="482"/>
        <v>0</v>
      </c>
      <c r="CL90" s="22">
        <f t="shared" si="483"/>
        <v>0</v>
      </c>
      <c r="CM90" s="22">
        <f t="shared" si="484"/>
        <v>186.20582375130499</v>
      </c>
      <c r="CN90" s="22">
        <f t="shared" si="485"/>
        <v>15.517151979275416</v>
      </c>
      <c r="CO90" s="22">
        <f t="shared" si="486"/>
        <v>0</v>
      </c>
      <c r="CP90" s="22">
        <f t="shared" si="487"/>
        <v>15.517151979275416</v>
      </c>
      <c r="CQ90" s="22">
        <f t="shared" si="488"/>
        <v>77.585759896377084</v>
      </c>
      <c r="CR90" s="22">
        <f t="shared" si="489"/>
        <v>15.517151979275416</v>
      </c>
      <c r="CS90" s="22">
        <f t="shared" si="490"/>
        <v>0</v>
      </c>
      <c r="CT90" s="22">
        <f t="shared" si="491"/>
        <v>15.517151979275416</v>
      </c>
      <c r="CU90" s="22">
        <f t="shared" si="492"/>
        <v>31.034303958550833</v>
      </c>
      <c r="CV90" s="22">
        <f t="shared" si="493"/>
        <v>0</v>
      </c>
      <c r="CW90" s="22">
        <f t="shared" si="494"/>
        <v>0</v>
      </c>
      <c r="CX90" s="22">
        <f t="shared" si="495"/>
        <v>15.517151979275416</v>
      </c>
      <c r="CY90" s="22">
        <f t="shared" si="496"/>
        <v>0</v>
      </c>
      <c r="CZ90" s="22">
        <f t="shared" si="497"/>
        <v>15.517151979275416</v>
      </c>
      <c r="DA90" s="22">
        <f t="shared" si="498"/>
        <v>0</v>
      </c>
      <c r="DB90" s="89">
        <f t="shared" si="411"/>
        <v>760.34044698449543</v>
      </c>
      <c r="DC90" s="76">
        <f t="shared" si="411"/>
        <v>3103.4303958550836</v>
      </c>
      <c r="DD90" s="76">
        <f t="shared" si="336"/>
        <v>46.551455937826248</v>
      </c>
      <c r="DE90" s="85">
        <f t="shared" si="412"/>
        <v>682.75468708811854</v>
      </c>
      <c r="DF90" s="221">
        <f t="shared" si="499"/>
        <v>4593.076985865524</v>
      </c>
      <c r="DG90" s="76">
        <f t="shared" si="413"/>
        <v>4593.076985865524</v>
      </c>
      <c r="DH90" s="222">
        <f t="shared" si="500"/>
        <v>0.16554054054054052</v>
      </c>
      <c r="DI90" s="222">
        <f t="shared" si="415"/>
        <v>0.67567567567567566</v>
      </c>
      <c r="DJ90" s="222">
        <f t="shared" si="416"/>
        <v>1.0135135135135134E-2</v>
      </c>
      <c r="DK90" s="222"/>
      <c r="DL90" s="223">
        <f t="shared" si="417"/>
        <v>0.14864864864864868</v>
      </c>
      <c r="DM90"/>
      <c r="DR90" s="159"/>
      <c r="DS90" s="2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</row>
    <row r="91" spans="1:210" x14ac:dyDescent="0.25">
      <c r="A91" s="2" t="str">
        <f t="shared" si="513"/>
        <v>2007-2008</v>
      </c>
      <c r="B91" s="2">
        <f t="shared" si="513"/>
        <v>2008</v>
      </c>
      <c r="C91" s="85">
        <f t="shared" si="513"/>
        <v>5218.0659553395417</v>
      </c>
      <c r="D91" s="76">
        <f t="shared" si="513"/>
        <v>0</v>
      </c>
      <c r="E91" s="76">
        <f t="shared" si="510"/>
        <v>3</v>
      </c>
      <c r="F91" s="76">
        <f t="shared" si="510"/>
        <v>0</v>
      </c>
      <c r="G91" s="76">
        <f t="shared" si="510"/>
        <v>0</v>
      </c>
      <c r="H91" s="76">
        <f t="shared" si="451"/>
        <v>0</v>
      </c>
      <c r="I91" s="76">
        <f t="shared" si="454"/>
        <v>114</v>
      </c>
      <c r="J91" s="76">
        <f t="shared" si="454"/>
        <v>35</v>
      </c>
      <c r="K91" s="76">
        <f t="shared" ref="K91:S91" si="516">K36</f>
        <v>2</v>
      </c>
      <c r="L91" s="76">
        <f t="shared" si="516"/>
        <v>0</v>
      </c>
      <c r="M91" s="76">
        <f t="shared" si="516"/>
        <v>28</v>
      </c>
      <c r="N91" s="76">
        <f t="shared" si="516"/>
        <v>6</v>
      </c>
      <c r="O91" s="76">
        <f t="shared" si="516"/>
        <v>1</v>
      </c>
      <c r="P91" s="76">
        <f t="shared" si="516"/>
        <v>0</v>
      </c>
      <c r="Q91" s="76">
        <f t="shared" si="516"/>
        <v>1</v>
      </c>
      <c r="R91" s="76">
        <f t="shared" si="516"/>
        <v>0</v>
      </c>
      <c r="S91" s="76">
        <f t="shared" si="516"/>
        <v>0</v>
      </c>
      <c r="T91" s="76">
        <f t="shared" si="430"/>
        <v>0</v>
      </c>
      <c r="U91" s="76">
        <f t="shared" si="430"/>
        <v>0</v>
      </c>
      <c r="V91" s="76">
        <f t="shared" si="430"/>
        <v>0</v>
      </c>
      <c r="W91" s="76">
        <f t="shared" si="430"/>
        <v>0</v>
      </c>
      <c r="X91" s="76">
        <f t="shared" si="436"/>
        <v>2</v>
      </c>
      <c r="Y91" s="76">
        <f t="shared" si="432"/>
        <v>0</v>
      </c>
      <c r="Z91" s="76">
        <f t="shared" si="437"/>
        <v>3</v>
      </c>
      <c r="AA91" s="76">
        <f t="shared" si="437"/>
        <v>0</v>
      </c>
      <c r="AB91" s="76">
        <f t="shared" si="433"/>
        <v>0</v>
      </c>
      <c r="AC91" s="76">
        <f t="shared" ref="AC91:AP91" si="517">AC36</f>
        <v>9</v>
      </c>
      <c r="AD91" s="76">
        <f t="shared" si="517"/>
        <v>1</v>
      </c>
      <c r="AE91" s="76">
        <f t="shared" si="517"/>
        <v>0</v>
      </c>
      <c r="AF91" s="76">
        <f t="shared" si="517"/>
        <v>0</v>
      </c>
      <c r="AG91" s="76">
        <f t="shared" si="517"/>
        <v>0</v>
      </c>
      <c r="AH91" s="76">
        <f t="shared" si="517"/>
        <v>0</v>
      </c>
      <c r="AI91" s="76">
        <f t="shared" si="517"/>
        <v>0</v>
      </c>
      <c r="AJ91" s="76">
        <f t="shared" si="517"/>
        <v>0</v>
      </c>
      <c r="AK91" s="76">
        <f t="shared" si="517"/>
        <v>3</v>
      </c>
      <c r="AL91" s="76">
        <f t="shared" si="517"/>
        <v>0</v>
      </c>
      <c r="AM91" s="76">
        <f t="shared" si="517"/>
        <v>0</v>
      </c>
      <c r="AN91" s="76">
        <f t="shared" si="517"/>
        <v>0</v>
      </c>
      <c r="AO91" s="76">
        <f t="shared" si="517"/>
        <v>0</v>
      </c>
      <c r="AP91" s="76">
        <f t="shared" si="517"/>
        <v>0</v>
      </c>
      <c r="AQ91" s="76">
        <f t="shared" si="434"/>
        <v>0</v>
      </c>
      <c r="AR91" s="186"/>
      <c r="AS91" s="186"/>
      <c r="AT91" s="186"/>
      <c r="AU91" s="186"/>
      <c r="AV91" s="186"/>
      <c r="AW91" s="186"/>
      <c r="AX91" s="186"/>
      <c r="AY91" s="186"/>
      <c r="AZ91" s="186"/>
      <c r="BA91" s="186"/>
      <c r="BB91" s="186"/>
      <c r="BC91" s="186"/>
      <c r="BD91" s="186"/>
      <c r="BE91" s="186"/>
      <c r="BF91" s="228">
        <f t="shared" si="328"/>
        <v>208</v>
      </c>
      <c r="BG91" s="2">
        <f t="shared" si="329"/>
        <v>146</v>
      </c>
      <c r="BH91" s="5">
        <f t="shared" si="330"/>
        <v>41</v>
      </c>
      <c r="BI91" s="5">
        <f t="shared" si="331"/>
        <v>3</v>
      </c>
      <c r="BJ91" s="5">
        <f t="shared" si="409"/>
        <v>18</v>
      </c>
      <c r="BK91" s="219">
        <f t="shared" si="410"/>
        <v>208</v>
      </c>
      <c r="BM91" s="88">
        <v>2008</v>
      </c>
      <c r="BN91" s="220">
        <f t="shared" si="459"/>
        <v>0</v>
      </c>
      <c r="BO91" s="22">
        <f t="shared" si="460"/>
        <v>75.260566663551089</v>
      </c>
      <c r="BP91" s="22">
        <f t="shared" si="461"/>
        <v>0</v>
      </c>
      <c r="BQ91" s="22">
        <f t="shared" si="462"/>
        <v>0</v>
      </c>
      <c r="BR91" s="22">
        <f t="shared" si="463"/>
        <v>0</v>
      </c>
      <c r="BS91" s="22">
        <f t="shared" si="464"/>
        <v>2859.9015332149415</v>
      </c>
      <c r="BT91" s="22">
        <f t="shared" si="465"/>
        <v>878.03994440809606</v>
      </c>
      <c r="BU91" s="22">
        <f t="shared" si="466"/>
        <v>50.173711109034059</v>
      </c>
      <c r="BV91" s="22">
        <f t="shared" si="467"/>
        <v>0</v>
      </c>
      <c r="BW91" s="22">
        <f t="shared" si="468"/>
        <v>702.43195552647671</v>
      </c>
      <c r="BX91" s="22">
        <f t="shared" si="469"/>
        <v>150.52113332710218</v>
      </c>
      <c r="BY91" s="22">
        <f t="shared" si="470"/>
        <v>25.08685555451703</v>
      </c>
      <c r="BZ91" s="22">
        <f t="shared" si="471"/>
        <v>0</v>
      </c>
      <c r="CA91" s="22">
        <f t="shared" si="472"/>
        <v>25.08685555451703</v>
      </c>
      <c r="CB91" s="22">
        <f t="shared" si="473"/>
        <v>0</v>
      </c>
      <c r="CC91" s="22">
        <f t="shared" si="474"/>
        <v>0</v>
      </c>
      <c r="CD91" s="22">
        <f t="shared" si="475"/>
        <v>0</v>
      </c>
      <c r="CE91" s="22">
        <f t="shared" si="476"/>
        <v>0</v>
      </c>
      <c r="CF91" s="22">
        <f t="shared" si="477"/>
        <v>0</v>
      </c>
      <c r="CG91" s="22">
        <f t="shared" si="478"/>
        <v>0</v>
      </c>
      <c r="CH91" s="22">
        <f t="shared" si="479"/>
        <v>50.173711109034059</v>
      </c>
      <c r="CI91" s="22">
        <f t="shared" si="480"/>
        <v>0</v>
      </c>
      <c r="CJ91" s="22">
        <f t="shared" si="481"/>
        <v>75.260566663551089</v>
      </c>
      <c r="CK91" s="22">
        <f t="shared" si="482"/>
        <v>0</v>
      </c>
      <c r="CL91" s="22">
        <f t="shared" si="483"/>
        <v>0</v>
      </c>
      <c r="CM91" s="22">
        <f t="shared" si="484"/>
        <v>225.78169999065324</v>
      </c>
      <c r="CN91" s="22">
        <f t="shared" si="485"/>
        <v>25.08685555451703</v>
      </c>
      <c r="CO91" s="22">
        <f t="shared" si="486"/>
        <v>0</v>
      </c>
      <c r="CP91" s="22">
        <f t="shared" si="487"/>
        <v>0</v>
      </c>
      <c r="CQ91" s="22">
        <f t="shared" si="488"/>
        <v>0</v>
      </c>
      <c r="CR91" s="22">
        <f t="shared" si="489"/>
        <v>0</v>
      </c>
      <c r="CS91" s="22">
        <f t="shared" si="490"/>
        <v>0</v>
      </c>
      <c r="CT91" s="22">
        <f t="shared" si="491"/>
        <v>0</v>
      </c>
      <c r="CU91" s="22">
        <f t="shared" si="492"/>
        <v>75.260566663551089</v>
      </c>
      <c r="CV91" s="22">
        <f t="shared" si="493"/>
        <v>0</v>
      </c>
      <c r="CW91" s="22">
        <f t="shared" si="494"/>
        <v>0</v>
      </c>
      <c r="CX91" s="22">
        <f t="shared" si="495"/>
        <v>0</v>
      </c>
      <c r="CY91" s="22">
        <f t="shared" si="496"/>
        <v>0</v>
      </c>
      <c r="CZ91" s="22">
        <f t="shared" si="497"/>
        <v>0</v>
      </c>
      <c r="DA91" s="22">
        <f t="shared" si="498"/>
        <v>0</v>
      </c>
      <c r="DB91" s="89">
        <f t="shared" ref="DB91:DC102" si="518">SUM(BO91,BS91,BW91,CA91)</f>
        <v>3662.6809109594865</v>
      </c>
      <c r="DC91" s="76">
        <f t="shared" si="518"/>
        <v>1028.5610777351983</v>
      </c>
      <c r="DD91" s="76">
        <f t="shared" si="336"/>
        <v>75.260566663551089</v>
      </c>
      <c r="DE91" s="85">
        <f t="shared" si="412"/>
        <v>451.56339998130647</v>
      </c>
      <c r="DF91" s="221">
        <f t="shared" si="499"/>
        <v>5218.0659553395417</v>
      </c>
      <c r="DG91" s="76">
        <f t="shared" si="413"/>
        <v>5218.0659553395408</v>
      </c>
      <c r="DH91" s="222">
        <f t="shared" si="500"/>
        <v>0.70192307692307698</v>
      </c>
      <c r="DI91" s="222">
        <f t="shared" si="415"/>
        <v>0.19711538461538464</v>
      </c>
      <c r="DJ91" s="222">
        <f t="shared" si="416"/>
        <v>1.4423076923076924E-2</v>
      </c>
      <c r="DK91" s="222"/>
      <c r="DL91" s="223">
        <f t="shared" si="417"/>
        <v>8.6538461538461536E-2</v>
      </c>
      <c r="DM91"/>
      <c r="DR91" s="159"/>
      <c r="DS91" s="2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</row>
    <row r="92" spans="1:210" s="2" customFormat="1" ht="12" customHeight="1" x14ac:dyDescent="0.25">
      <c r="A92" s="2" t="str">
        <f t="shared" si="513"/>
        <v>2008-2009</v>
      </c>
      <c r="B92" s="2">
        <f t="shared" si="513"/>
        <v>2009</v>
      </c>
      <c r="C92" s="85">
        <f t="shared" si="513"/>
        <v>2645.8956802371622</v>
      </c>
      <c r="D92" s="76">
        <f t="shared" si="513"/>
        <v>0</v>
      </c>
      <c r="E92" s="76">
        <f t="shared" si="510"/>
        <v>2</v>
      </c>
      <c r="F92" s="76">
        <f t="shared" si="510"/>
        <v>3</v>
      </c>
      <c r="G92" s="76">
        <f t="shared" si="510"/>
        <v>0</v>
      </c>
      <c r="H92" s="76">
        <f t="shared" si="451"/>
        <v>3</v>
      </c>
      <c r="I92" s="76">
        <f t="shared" si="454"/>
        <v>80</v>
      </c>
      <c r="J92" s="76">
        <f t="shared" si="454"/>
        <v>40</v>
      </c>
      <c r="K92" s="76">
        <f t="shared" ref="K92:S92" si="519">K37</f>
        <v>1</v>
      </c>
      <c r="L92" s="76">
        <f t="shared" si="519"/>
        <v>3</v>
      </c>
      <c r="M92" s="76">
        <f t="shared" si="519"/>
        <v>13</v>
      </c>
      <c r="N92" s="76">
        <f t="shared" si="519"/>
        <v>12</v>
      </c>
      <c r="O92" s="76">
        <f t="shared" si="519"/>
        <v>0</v>
      </c>
      <c r="P92" s="76">
        <f t="shared" si="519"/>
        <v>0</v>
      </c>
      <c r="Q92" s="76">
        <f t="shared" si="519"/>
        <v>0</v>
      </c>
      <c r="R92" s="76">
        <f t="shared" si="519"/>
        <v>1</v>
      </c>
      <c r="S92" s="76">
        <f t="shared" si="519"/>
        <v>1</v>
      </c>
      <c r="T92" s="76">
        <f t="shared" si="430"/>
        <v>0</v>
      </c>
      <c r="U92" s="76">
        <f t="shared" si="430"/>
        <v>0</v>
      </c>
      <c r="V92" s="76">
        <f t="shared" si="430"/>
        <v>0</v>
      </c>
      <c r="W92" s="76">
        <f t="shared" si="430"/>
        <v>0</v>
      </c>
      <c r="X92" s="76">
        <f t="shared" si="436"/>
        <v>5</v>
      </c>
      <c r="Y92" s="76">
        <f t="shared" si="432"/>
        <v>1</v>
      </c>
      <c r="Z92" s="76">
        <f t="shared" si="437"/>
        <v>0</v>
      </c>
      <c r="AA92" s="76">
        <f t="shared" si="437"/>
        <v>0</v>
      </c>
      <c r="AB92" s="76">
        <f t="shared" si="433"/>
        <v>0</v>
      </c>
      <c r="AC92" s="76">
        <f t="shared" ref="AC92:AP92" si="520">AC37</f>
        <v>2</v>
      </c>
      <c r="AD92" s="76">
        <f t="shared" si="520"/>
        <v>1</v>
      </c>
      <c r="AE92" s="76">
        <f t="shared" si="520"/>
        <v>0</v>
      </c>
      <c r="AF92" s="76">
        <f t="shared" si="520"/>
        <v>0</v>
      </c>
      <c r="AG92" s="76">
        <f t="shared" si="520"/>
        <v>1</v>
      </c>
      <c r="AH92" s="76">
        <f t="shared" si="520"/>
        <v>0</v>
      </c>
      <c r="AI92" s="76">
        <f t="shared" si="520"/>
        <v>0</v>
      </c>
      <c r="AJ92" s="76">
        <f t="shared" si="520"/>
        <v>0</v>
      </c>
      <c r="AK92" s="76">
        <f t="shared" si="520"/>
        <v>0</v>
      </c>
      <c r="AL92" s="76">
        <f t="shared" si="520"/>
        <v>2</v>
      </c>
      <c r="AM92" s="76">
        <f t="shared" si="520"/>
        <v>0</v>
      </c>
      <c r="AN92" s="76">
        <f t="shared" si="520"/>
        <v>0</v>
      </c>
      <c r="AO92" s="76">
        <f t="shared" si="520"/>
        <v>0</v>
      </c>
      <c r="AP92" s="76">
        <f t="shared" si="520"/>
        <v>0</v>
      </c>
      <c r="AQ92" s="76">
        <f t="shared" si="434"/>
        <v>0</v>
      </c>
      <c r="AR92" s="186"/>
      <c r="AS92" s="186"/>
      <c r="AT92" s="186"/>
      <c r="AU92" s="186"/>
      <c r="AV92" s="186"/>
      <c r="AW92" s="186"/>
      <c r="AX92" s="186"/>
      <c r="AY92" s="186"/>
      <c r="AZ92" s="186"/>
      <c r="BA92" s="186"/>
      <c r="BB92" s="186"/>
      <c r="BC92" s="186"/>
      <c r="BD92" s="186"/>
      <c r="BE92" s="186"/>
      <c r="BF92" s="228">
        <f t="shared" si="328"/>
        <v>171</v>
      </c>
      <c r="BG92" s="2">
        <f t="shared" si="329"/>
        <v>95</v>
      </c>
      <c r="BH92" s="5">
        <f t="shared" si="330"/>
        <v>56</v>
      </c>
      <c r="BI92" s="5">
        <f t="shared" si="331"/>
        <v>7</v>
      </c>
      <c r="BJ92" s="5">
        <f t="shared" si="409"/>
        <v>13</v>
      </c>
      <c r="BK92" s="219">
        <f t="shared" si="410"/>
        <v>171</v>
      </c>
      <c r="BL92" s="5"/>
      <c r="BM92" s="88">
        <v>2009</v>
      </c>
      <c r="BN92" s="220">
        <f t="shared" si="459"/>
        <v>0</v>
      </c>
      <c r="BO92" s="22">
        <f t="shared" si="460"/>
        <v>30.946148306867393</v>
      </c>
      <c r="BP92" s="22">
        <f t="shared" si="461"/>
        <v>46.419222460301086</v>
      </c>
      <c r="BQ92" s="22">
        <f t="shared" si="462"/>
        <v>0</v>
      </c>
      <c r="BR92" s="22">
        <f t="shared" si="463"/>
        <v>46.419222460301086</v>
      </c>
      <c r="BS92" s="22">
        <f t="shared" si="464"/>
        <v>1237.8459322746958</v>
      </c>
      <c r="BT92" s="22">
        <f t="shared" si="465"/>
        <v>618.92296613734788</v>
      </c>
      <c r="BU92" s="22">
        <f t="shared" si="466"/>
        <v>15.473074153433696</v>
      </c>
      <c r="BV92" s="22">
        <f t="shared" si="467"/>
        <v>46.419222460301086</v>
      </c>
      <c r="BW92" s="22">
        <f t="shared" si="468"/>
        <v>201.14996399463806</v>
      </c>
      <c r="BX92" s="22">
        <f t="shared" si="469"/>
        <v>185.67688984120434</v>
      </c>
      <c r="BY92" s="22">
        <f t="shared" si="470"/>
        <v>0</v>
      </c>
      <c r="BZ92" s="22">
        <f t="shared" si="471"/>
        <v>0</v>
      </c>
      <c r="CA92" s="22">
        <f t="shared" si="472"/>
        <v>0</v>
      </c>
      <c r="CB92" s="22">
        <f t="shared" si="473"/>
        <v>15.473074153433696</v>
      </c>
      <c r="CC92" s="22">
        <f t="shared" si="474"/>
        <v>15.473074153433696</v>
      </c>
      <c r="CD92" s="22">
        <f t="shared" si="475"/>
        <v>0</v>
      </c>
      <c r="CE92" s="22">
        <f t="shared" si="476"/>
        <v>0</v>
      </c>
      <c r="CF92" s="22">
        <f t="shared" si="477"/>
        <v>0</v>
      </c>
      <c r="CG92" s="22">
        <f t="shared" si="478"/>
        <v>0</v>
      </c>
      <c r="CH92" s="22">
        <f t="shared" si="479"/>
        <v>77.365370767168486</v>
      </c>
      <c r="CI92" s="22">
        <f t="shared" si="480"/>
        <v>15.473074153433696</v>
      </c>
      <c r="CJ92" s="22">
        <f t="shared" si="481"/>
        <v>0</v>
      </c>
      <c r="CK92" s="22">
        <f t="shared" si="482"/>
        <v>0</v>
      </c>
      <c r="CL92" s="22">
        <f t="shared" si="483"/>
        <v>0</v>
      </c>
      <c r="CM92" s="22">
        <f t="shared" si="484"/>
        <v>30.946148306867393</v>
      </c>
      <c r="CN92" s="22">
        <f t="shared" si="485"/>
        <v>15.473074153433696</v>
      </c>
      <c r="CO92" s="22">
        <f t="shared" si="486"/>
        <v>0</v>
      </c>
      <c r="CP92" s="22">
        <f t="shared" si="487"/>
        <v>0</v>
      </c>
      <c r="CQ92" s="22">
        <f t="shared" si="488"/>
        <v>15.473074153433696</v>
      </c>
      <c r="CR92" s="22">
        <f t="shared" si="489"/>
        <v>0</v>
      </c>
      <c r="CS92" s="22">
        <f t="shared" si="490"/>
        <v>0</v>
      </c>
      <c r="CT92" s="22">
        <f t="shared" si="491"/>
        <v>0</v>
      </c>
      <c r="CU92" s="22">
        <f t="shared" si="492"/>
        <v>0</v>
      </c>
      <c r="CV92" s="22">
        <f t="shared" si="493"/>
        <v>30.946148306867393</v>
      </c>
      <c r="CW92" s="22">
        <f t="shared" si="494"/>
        <v>0</v>
      </c>
      <c r="CX92" s="22">
        <f t="shared" si="495"/>
        <v>0</v>
      </c>
      <c r="CY92" s="22">
        <f t="shared" si="496"/>
        <v>0</v>
      </c>
      <c r="CZ92" s="22">
        <f t="shared" si="497"/>
        <v>0</v>
      </c>
      <c r="DA92" s="22">
        <f t="shared" si="498"/>
        <v>0</v>
      </c>
      <c r="DB92" s="89">
        <f t="shared" si="518"/>
        <v>1469.9420445762012</v>
      </c>
      <c r="DC92" s="76">
        <f t="shared" si="518"/>
        <v>866.49215259228697</v>
      </c>
      <c r="DD92" s="76">
        <f t="shared" si="336"/>
        <v>108.31151907403587</v>
      </c>
      <c r="DE92" s="85">
        <f t="shared" si="412"/>
        <v>201.14996399463806</v>
      </c>
      <c r="DF92" s="221">
        <f t="shared" si="499"/>
        <v>2645.8956802371622</v>
      </c>
      <c r="DG92" s="76">
        <f t="shared" si="413"/>
        <v>2645.8956802371617</v>
      </c>
      <c r="DH92" s="222">
        <f t="shared" si="500"/>
        <v>0.55555555555555558</v>
      </c>
      <c r="DI92" s="222">
        <f t="shared" si="415"/>
        <v>0.32748538011695905</v>
      </c>
      <c r="DJ92" s="222">
        <f t="shared" si="416"/>
        <v>4.0935672514619881E-2</v>
      </c>
      <c r="DK92" s="222"/>
      <c r="DL92" s="223">
        <f t="shared" si="417"/>
        <v>7.6023391812865493E-2</v>
      </c>
      <c r="DN92" s="229"/>
      <c r="DO92" s="229"/>
      <c r="DP92" s="229"/>
      <c r="DQ92" s="229"/>
      <c r="DR92" s="229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</row>
    <row r="93" spans="1:210" s="2" customFormat="1" ht="12.75" customHeight="1" x14ac:dyDescent="0.25">
      <c r="A93" s="2" t="str">
        <f>A38</f>
        <v>2009-2010</v>
      </c>
      <c r="B93" s="2">
        <v>2010</v>
      </c>
      <c r="C93" s="85">
        <f>C38</f>
        <v>4136.0065456282264</v>
      </c>
      <c r="D93" s="76">
        <f>D38</f>
        <v>0</v>
      </c>
      <c r="E93" s="76">
        <f t="shared" si="510"/>
        <v>3</v>
      </c>
      <c r="F93" s="76">
        <f t="shared" si="510"/>
        <v>1</v>
      </c>
      <c r="G93" s="76">
        <f t="shared" si="510"/>
        <v>0</v>
      </c>
      <c r="H93" s="76">
        <f t="shared" si="451"/>
        <v>1</v>
      </c>
      <c r="I93" s="76">
        <f t="shared" si="454"/>
        <v>117</v>
      </c>
      <c r="J93" s="76">
        <f t="shared" si="454"/>
        <v>19</v>
      </c>
      <c r="K93" s="76">
        <f>K38</f>
        <v>0</v>
      </c>
      <c r="L93" s="76">
        <f>L38</f>
        <v>0</v>
      </c>
      <c r="M93" s="76">
        <f>M38</f>
        <v>28</v>
      </c>
      <c r="N93" s="76">
        <f>N38</f>
        <v>4</v>
      </c>
      <c r="O93" s="76">
        <f t="shared" ref="O93:S93" si="521">O38</f>
        <v>0</v>
      </c>
      <c r="P93" s="76">
        <f t="shared" si="521"/>
        <v>0</v>
      </c>
      <c r="Q93" s="76">
        <f t="shared" si="521"/>
        <v>0</v>
      </c>
      <c r="R93" s="76">
        <f t="shared" si="521"/>
        <v>0</v>
      </c>
      <c r="S93" s="76">
        <f t="shared" si="521"/>
        <v>0</v>
      </c>
      <c r="T93" s="76">
        <f t="shared" si="430"/>
        <v>0</v>
      </c>
      <c r="U93" s="76">
        <f t="shared" si="430"/>
        <v>0</v>
      </c>
      <c r="V93" s="76">
        <f t="shared" si="430"/>
        <v>0</v>
      </c>
      <c r="W93" s="76">
        <f t="shared" si="430"/>
        <v>0</v>
      </c>
      <c r="X93" s="76">
        <f t="shared" si="436"/>
        <v>6</v>
      </c>
      <c r="Y93" s="76">
        <f t="shared" si="432"/>
        <v>0</v>
      </c>
      <c r="Z93" s="76">
        <f t="shared" si="437"/>
        <v>0</v>
      </c>
      <c r="AA93" s="76">
        <f t="shared" si="437"/>
        <v>0</v>
      </c>
      <c r="AB93" s="76">
        <f t="shared" si="433"/>
        <v>0</v>
      </c>
      <c r="AC93" s="76">
        <f t="shared" ref="AC93:AP93" si="522">AC38</f>
        <v>1</v>
      </c>
      <c r="AD93" s="76">
        <f t="shared" si="522"/>
        <v>0</v>
      </c>
      <c r="AE93" s="76">
        <f t="shared" si="522"/>
        <v>0</v>
      </c>
      <c r="AF93" s="76">
        <f t="shared" si="522"/>
        <v>0</v>
      </c>
      <c r="AG93" s="76">
        <f t="shared" si="522"/>
        <v>4</v>
      </c>
      <c r="AH93" s="76">
        <f t="shared" si="522"/>
        <v>0</v>
      </c>
      <c r="AI93" s="76">
        <f t="shared" si="522"/>
        <v>1</v>
      </c>
      <c r="AJ93" s="76">
        <f t="shared" si="522"/>
        <v>0</v>
      </c>
      <c r="AK93" s="76">
        <f t="shared" si="522"/>
        <v>0</v>
      </c>
      <c r="AL93" s="76">
        <f t="shared" si="522"/>
        <v>0</v>
      </c>
      <c r="AM93" s="76">
        <f t="shared" si="522"/>
        <v>0</v>
      </c>
      <c r="AN93" s="76">
        <f t="shared" si="522"/>
        <v>0</v>
      </c>
      <c r="AO93" s="76">
        <f t="shared" si="522"/>
        <v>0</v>
      </c>
      <c r="AP93" s="76">
        <f t="shared" si="522"/>
        <v>0</v>
      </c>
      <c r="AQ93" s="76">
        <f t="shared" si="434"/>
        <v>0</v>
      </c>
      <c r="AR93" s="186"/>
      <c r="AS93" s="186"/>
      <c r="AT93" s="186"/>
      <c r="AU93" s="186"/>
      <c r="AV93" s="186"/>
      <c r="AW93" s="186"/>
      <c r="AX93" s="186"/>
      <c r="AY93" s="186"/>
      <c r="AZ93" s="186"/>
      <c r="BA93" s="186"/>
      <c r="BB93" s="186"/>
      <c r="BC93" s="186"/>
      <c r="BD93" s="186"/>
      <c r="BE93" s="186"/>
      <c r="BF93" s="228">
        <f t="shared" si="328"/>
        <v>185</v>
      </c>
      <c r="BG93" s="2">
        <f t="shared" si="329"/>
        <v>148</v>
      </c>
      <c r="BH93" s="5">
        <f t="shared" si="330"/>
        <v>24</v>
      </c>
      <c r="BI93" s="5">
        <f t="shared" si="331"/>
        <v>1</v>
      </c>
      <c r="BJ93" s="5">
        <f t="shared" si="409"/>
        <v>12</v>
      </c>
      <c r="BK93" s="219">
        <f t="shared" si="410"/>
        <v>185</v>
      </c>
      <c r="BL93" s="230"/>
      <c r="BM93" s="88">
        <v>2010</v>
      </c>
      <c r="BN93" s="220">
        <f t="shared" si="459"/>
        <v>0</v>
      </c>
      <c r="BO93" s="22">
        <f t="shared" si="460"/>
        <v>67.070376415592861</v>
      </c>
      <c r="BP93" s="22">
        <f t="shared" si="461"/>
        <v>22.356792138530956</v>
      </c>
      <c r="BQ93" s="22">
        <f t="shared" si="462"/>
        <v>0</v>
      </c>
      <c r="BR93" s="22">
        <f t="shared" si="463"/>
        <v>22.356792138530956</v>
      </c>
      <c r="BS93" s="22">
        <f t="shared" si="464"/>
        <v>2615.7446802081213</v>
      </c>
      <c r="BT93" s="22">
        <f t="shared" si="465"/>
        <v>424.77905063208811</v>
      </c>
      <c r="BU93" s="22">
        <f t="shared" si="466"/>
        <v>0</v>
      </c>
      <c r="BV93" s="22">
        <f t="shared" si="467"/>
        <v>0</v>
      </c>
      <c r="BW93" s="22">
        <f t="shared" si="468"/>
        <v>625.99017987886668</v>
      </c>
      <c r="BX93" s="22">
        <f t="shared" si="469"/>
        <v>89.427168554123824</v>
      </c>
      <c r="BY93" s="22">
        <f t="shared" si="470"/>
        <v>0</v>
      </c>
      <c r="BZ93" s="22">
        <f t="shared" si="471"/>
        <v>0</v>
      </c>
      <c r="CA93" s="22">
        <f t="shared" si="472"/>
        <v>0</v>
      </c>
      <c r="CB93" s="22">
        <f t="shared" si="473"/>
        <v>0</v>
      </c>
      <c r="CC93" s="22">
        <f t="shared" si="474"/>
        <v>0</v>
      </c>
      <c r="CD93" s="22">
        <f t="shared" si="475"/>
        <v>0</v>
      </c>
      <c r="CE93" s="22">
        <f t="shared" si="476"/>
        <v>0</v>
      </c>
      <c r="CF93" s="22">
        <f t="shared" si="477"/>
        <v>0</v>
      </c>
      <c r="CG93" s="22">
        <f t="shared" si="478"/>
        <v>0</v>
      </c>
      <c r="CH93" s="22">
        <f t="shared" si="479"/>
        <v>134.14075283118572</v>
      </c>
      <c r="CI93" s="22">
        <f t="shared" si="480"/>
        <v>0</v>
      </c>
      <c r="CJ93" s="22">
        <f t="shared" si="481"/>
        <v>0</v>
      </c>
      <c r="CK93" s="22">
        <f t="shared" si="482"/>
        <v>0</v>
      </c>
      <c r="CL93" s="22">
        <f t="shared" si="483"/>
        <v>0</v>
      </c>
      <c r="CM93" s="22">
        <f t="shared" si="484"/>
        <v>22.356792138530956</v>
      </c>
      <c r="CN93" s="22">
        <f t="shared" si="485"/>
        <v>0</v>
      </c>
      <c r="CO93" s="22">
        <f t="shared" si="486"/>
        <v>0</v>
      </c>
      <c r="CP93" s="22">
        <f t="shared" si="487"/>
        <v>0</v>
      </c>
      <c r="CQ93" s="22">
        <f t="shared" si="488"/>
        <v>89.427168554123824</v>
      </c>
      <c r="CR93" s="22">
        <f t="shared" si="489"/>
        <v>0</v>
      </c>
      <c r="CS93" s="22">
        <f t="shared" si="490"/>
        <v>22.356792138530956</v>
      </c>
      <c r="CT93" s="22">
        <f t="shared" si="491"/>
        <v>0</v>
      </c>
      <c r="CU93" s="22">
        <f t="shared" si="492"/>
        <v>0</v>
      </c>
      <c r="CV93" s="22">
        <f t="shared" si="493"/>
        <v>0</v>
      </c>
      <c r="CW93" s="22">
        <f t="shared" si="494"/>
        <v>0</v>
      </c>
      <c r="CX93" s="22">
        <f t="shared" si="495"/>
        <v>0</v>
      </c>
      <c r="CY93" s="22">
        <f t="shared" si="496"/>
        <v>0</v>
      </c>
      <c r="CZ93" s="22">
        <f t="shared" si="497"/>
        <v>0</v>
      </c>
      <c r="DA93" s="22">
        <f t="shared" si="498"/>
        <v>0</v>
      </c>
      <c r="DB93" s="89">
        <f t="shared" si="518"/>
        <v>3308.8052365025806</v>
      </c>
      <c r="DC93" s="76">
        <f t="shared" si="518"/>
        <v>536.56301132474289</v>
      </c>
      <c r="DD93" s="76">
        <f t="shared" si="336"/>
        <v>22.356792138530956</v>
      </c>
      <c r="DE93" s="85">
        <f t="shared" si="412"/>
        <v>268.28150566237144</v>
      </c>
      <c r="DF93" s="221">
        <f t="shared" si="499"/>
        <v>4136.0065456282264</v>
      </c>
      <c r="DG93" s="76">
        <f t="shared" si="413"/>
        <v>4136.0065456282264</v>
      </c>
      <c r="DH93" s="222">
        <f t="shared" si="500"/>
        <v>0.79999999999999982</v>
      </c>
      <c r="DI93" s="222">
        <f t="shared" si="415"/>
        <v>0.12972972972972974</v>
      </c>
      <c r="DJ93" s="222">
        <f t="shared" si="416"/>
        <v>5.4054054054054057E-3</v>
      </c>
      <c r="DK93" s="222"/>
      <c r="DL93" s="223">
        <f t="shared" si="417"/>
        <v>6.4864864864864868E-2</v>
      </c>
      <c r="DN93" s="159"/>
      <c r="DO93" s="159"/>
      <c r="DP93" s="159"/>
      <c r="DQ93" s="159"/>
      <c r="DR93" s="159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</row>
    <row r="94" spans="1:210" s="2" customFormat="1" ht="12.75" customHeight="1" x14ac:dyDescent="0.25">
      <c r="A94" s="2" t="s">
        <v>93</v>
      </c>
      <c r="B94" s="2">
        <v>2011</v>
      </c>
      <c r="C94" s="85">
        <f>C39</f>
        <v>5691.6830208471392</v>
      </c>
      <c r="D94" s="76">
        <f>D39</f>
        <v>0</v>
      </c>
      <c r="E94" s="76">
        <f t="shared" si="510"/>
        <v>0</v>
      </c>
      <c r="F94" s="76">
        <f t="shared" si="510"/>
        <v>1</v>
      </c>
      <c r="G94" s="76">
        <f t="shared" si="510"/>
        <v>0</v>
      </c>
      <c r="H94" s="76">
        <f t="shared" ref="H94:S94" si="523">H39</f>
        <v>5</v>
      </c>
      <c r="I94" s="76">
        <f t="shared" si="523"/>
        <v>103</v>
      </c>
      <c r="J94" s="76">
        <f t="shared" si="523"/>
        <v>125</v>
      </c>
      <c r="K94" s="76">
        <f t="shared" si="523"/>
        <v>0</v>
      </c>
      <c r="L94" s="76">
        <f t="shared" si="523"/>
        <v>5</v>
      </c>
      <c r="M94" s="76">
        <f t="shared" si="523"/>
        <v>43</v>
      </c>
      <c r="N94" s="76">
        <f t="shared" si="523"/>
        <v>17</v>
      </c>
      <c r="O94" s="76">
        <f t="shared" si="523"/>
        <v>0</v>
      </c>
      <c r="P94" s="76">
        <f t="shared" si="523"/>
        <v>1</v>
      </c>
      <c r="Q94" s="76">
        <f t="shared" si="523"/>
        <v>4</v>
      </c>
      <c r="R94" s="76">
        <f t="shared" si="523"/>
        <v>0</v>
      </c>
      <c r="S94" s="76">
        <f t="shared" si="523"/>
        <v>0</v>
      </c>
      <c r="T94" s="76">
        <f t="shared" si="430"/>
        <v>0</v>
      </c>
      <c r="U94" s="76">
        <f t="shared" si="430"/>
        <v>0</v>
      </c>
      <c r="V94" s="76">
        <f t="shared" si="430"/>
        <v>0</v>
      </c>
      <c r="W94" s="76">
        <f t="shared" si="430"/>
        <v>0</v>
      </c>
      <c r="X94" s="76">
        <f t="shared" si="436"/>
        <v>23</v>
      </c>
      <c r="Y94" s="76">
        <f t="shared" si="432"/>
        <v>0</v>
      </c>
      <c r="Z94" s="76">
        <f t="shared" si="437"/>
        <v>0</v>
      </c>
      <c r="AA94" s="76">
        <f t="shared" si="437"/>
        <v>0</v>
      </c>
      <c r="AB94" s="76">
        <f t="shared" si="433"/>
        <v>1</v>
      </c>
      <c r="AC94" s="76">
        <f t="shared" ref="AC94:AP94" si="524">AC39</f>
        <v>5</v>
      </c>
      <c r="AD94" s="76">
        <f t="shared" si="524"/>
        <v>0</v>
      </c>
      <c r="AE94" s="76">
        <f t="shared" si="524"/>
        <v>0</v>
      </c>
      <c r="AF94" s="76">
        <f t="shared" si="524"/>
        <v>0</v>
      </c>
      <c r="AG94" s="76">
        <f t="shared" si="524"/>
        <v>8</v>
      </c>
      <c r="AH94" s="76">
        <f t="shared" si="524"/>
        <v>0</v>
      </c>
      <c r="AI94" s="76">
        <f t="shared" si="524"/>
        <v>0</v>
      </c>
      <c r="AJ94" s="76">
        <f t="shared" si="524"/>
        <v>0</v>
      </c>
      <c r="AK94" s="76">
        <f t="shared" si="524"/>
        <v>0</v>
      </c>
      <c r="AL94" s="76">
        <f t="shared" si="524"/>
        <v>0</v>
      </c>
      <c r="AM94" s="76">
        <f t="shared" si="524"/>
        <v>0</v>
      </c>
      <c r="AN94" s="76">
        <f t="shared" si="524"/>
        <v>1</v>
      </c>
      <c r="AO94" s="76">
        <f t="shared" si="524"/>
        <v>0</v>
      </c>
      <c r="AP94" s="76">
        <f t="shared" si="524"/>
        <v>0</v>
      </c>
      <c r="AQ94" s="76">
        <f t="shared" si="434"/>
        <v>0</v>
      </c>
      <c r="AR94" s="186"/>
      <c r="AS94" s="186"/>
      <c r="AT94" s="186"/>
      <c r="AU94" s="186"/>
      <c r="AV94" s="186"/>
      <c r="AW94" s="186"/>
      <c r="AX94" s="186"/>
      <c r="AY94" s="186"/>
      <c r="AZ94" s="186"/>
      <c r="BA94" s="186"/>
      <c r="BB94" s="186"/>
      <c r="BC94" s="186"/>
      <c r="BD94" s="186"/>
      <c r="BE94" s="186"/>
      <c r="BF94" s="228">
        <f t="shared" si="328"/>
        <v>342</v>
      </c>
      <c r="BG94" s="2">
        <f t="shared" si="329"/>
        <v>150</v>
      </c>
      <c r="BH94" s="5">
        <f t="shared" si="330"/>
        <v>143</v>
      </c>
      <c r="BI94" s="5">
        <f t="shared" si="331"/>
        <v>11</v>
      </c>
      <c r="BJ94" s="190">
        <f t="shared" si="409"/>
        <v>38</v>
      </c>
      <c r="BK94" s="219">
        <f t="shared" si="410"/>
        <v>342</v>
      </c>
      <c r="BL94" s="231"/>
      <c r="BM94" s="88">
        <v>2011</v>
      </c>
      <c r="BN94" s="22">
        <f t="shared" si="459"/>
        <v>0</v>
      </c>
      <c r="BO94" s="22">
        <f t="shared" si="460"/>
        <v>0</v>
      </c>
      <c r="BP94" s="22">
        <f t="shared" si="461"/>
        <v>16.642348014172921</v>
      </c>
      <c r="BQ94" s="22">
        <f t="shared" si="462"/>
        <v>0</v>
      </c>
      <c r="BR94" s="22">
        <f t="shared" si="463"/>
        <v>83.211740070864607</v>
      </c>
      <c r="BS94" s="22">
        <f t="shared" si="464"/>
        <v>1714.161845459811</v>
      </c>
      <c r="BT94" s="22">
        <f t="shared" si="465"/>
        <v>2080.2935017716154</v>
      </c>
      <c r="BU94" s="22">
        <f t="shared" si="466"/>
        <v>0</v>
      </c>
      <c r="BV94" s="22">
        <f t="shared" si="467"/>
        <v>83.211740070864607</v>
      </c>
      <c r="BW94" s="22">
        <f t="shared" si="468"/>
        <v>715.62096460943565</v>
      </c>
      <c r="BX94" s="22">
        <f t="shared" si="469"/>
        <v>282.91991624093964</v>
      </c>
      <c r="BY94" s="22">
        <f t="shared" si="470"/>
        <v>0</v>
      </c>
      <c r="BZ94" s="22">
        <f t="shared" si="471"/>
        <v>16.642348014172921</v>
      </c>
      <c r="CA94" s="22">
        <f t="shared" si="472"/>
        <v>66.569392056691683</v>
      </c>
      <c r="CB94" s="22">
        <f t="shared" si="473"/>
        <v>0</v>
      </c>
      <c r="CC94" s="22">
        <f t="shared" si="474"/>
        <v>0</v>
      </c>
      <c r="CD94" s="22">
        <f t="shared" si="475"/>
        <v>0</v>
      </c>
      <c r="CE94" s="22">
        <f t="shared" si="476"/>
        <v>0</v>
      </c>
      <c r="CF94" s="22">
        <f t="shared" si="477"/>
        <v>0</v>
      </c>
      <c r="CG94" s="22">
        <f t="shared" si="478"/>
        <v>0</v>
      </c>
      <c r="CH94" s="22">
        <f t="shared" si="479"/>
        <v>382.77400432597716</v>
      </c>
      <c r="CI94" s="22">
        <f t="shared" si="480"/>
        <v>0</v>
      </c>
      <c r="CJ94" s="22">
        <f t="shared" si="481"/>
        <v>0</v>
      </c>
      <c r="CK94" s="22">
        <f t="shared" si="482"/>
        <v>0</v>
      </c>
      <c r="CL94" s="22">
        <f t="shared" si="483"/>
        <v>16.642348014172921</v>
      </c>
      <c r="CM94" s="22">
        <f t="shared" si="484"/>
        <v>83.211740070864607</v>
      </c>
      <c r="CN94" s="22">
        <f t="shared" si="485"/>
        <v>0</v>
      </c>
      <c r="CO94" s="22">
        <f t="shared" si="486"/>
        <v>0</v>
      </c>
      <c r="CP94" s="22">
        <f t="shared" si="487"/>
        <v>0</v>
      </c>
      <c r="CQ94" s="22">
        <f t="shared" si="488"/>
        <v>133.13878411338337</v>
      </c>
      <c r="CR94" s="22">
        <f t="shared" si="489"/>
        <v>0</v>
      </c>
      <c r="CS94" s="22">
        <f t="shared" si="490"/>
        <v>0</v>
      </c>
      <c r="CT94" s="22">
        <f t="shared" si="491"/>
        <v>0</v>
      </c>
      <c r="CU94" s="22">
        <f t="shared" si="492"/>
        <v>0</v>
      </c>
      <c r="CV94" s="22">
        <f t="shared" si="493"/>
        <v>0</v>
      </c>
      <c r="CW94" s="22">
        <f t="shared" si="494"/>
        <v>0</v>
      </c>
      <c r="CX94" s="22">
        <f t="shared" si="495"/>
        <v>16.642348014172921</v>
      </c>
      <c r="CY94" s="22">
        <f t="shared" si="496"/>
        <v>0</v>
      </c>
      <c r="CZ94" s="22">
        <f t="shared" si="497"/>
        <v>0</v>
      </c>
      <c r="DA94" s="232">
        <f t="shared" si="498"/>
        <v>0</v>
      </c>
      <c r="DB94" s="76">
        <f t="shared" si="518"/>
        <v>2496.3522021259387</v>
      </c>
      <c r="DC94" s="76">
        <f t="shared" si="518"/>
        <v>2379.8557660267279</v>
      </c>
      <c r="DD94" s="76">
        <f t="shared" si="336"/>
        <v>183.06582815590212</v>
      </c>
      <c r="DE94" s="85">
        <f t="shared" si="412"/>
        <v>632.40922453857104</v>
      </c>
      <c r="DF94" s="85">
        <f t="shared" ref="DF94:DF102" si="525">SUM(DB94:DE94)</f>
        <v>5691.6830208471392</v>
      </c>
      <c r="DG94" s="76">
        <f t="shared" si="413"/>
        <v>5691.6830208471411</v>
      </c>
      <c r="DH94" s="222">
        <f t="shared" si="500"/>
        <v>0.43859649122807026</v>
      </c>
      <c r="DI94" s="222">
        <f t="shared" si="415"/>
        <v>0.41812865497076024</v>
      </c>
      <c r="DJ94" s="222">
        <f t="shared" si="416"/>
        <v>3.2163742690058478E-2</v>
      </c>
      <c r="DK94" s="222"/>
      <c r="DL94" s="223">
        <f t="shared" si="417"/>
        <v>0.11111111111111112</v>
      </c>
      <c r="DN94" s="159"/>
      <c r="DO94" s="159"/>
      <c r="DP94" s="159"/>
      <c r="DQ94" s="159"/>
      <c r="DR94" s="159"/>
      <c r="DW94" s="92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</row>
    <row r="95" spans="1:210" s="2" customFormat="1" ht="12.75" customHeight="1" x14ac:dyDescent="0.25">
      <c r="A95" s="2" t="s">
        <v>94</v>
      </c>
      <c r="B95" s="2">
        <v>2012</v>
      </c>
      <c r="C95" s="85">
        <f t="shared" ref="C95:AA95" si="526">C40</f>
        <v>6391.1539288804943</v>
      </c>
      <c r="D95" s="76">
        <f t="shared" si="526"/>
        <v>0</v>
      </c>
      <c r="E95" s="76">
        <f t="shared" si="526"/>
        <v>11</v>
      </c>
      <c r="F95" s="76">
        <f t="shared" si="526"/>
        <v>2</v>
      </c>
      <c r="G95" s="76">
        <f t="shared" si="526"/>
        <v>0</v>
      </c>
      <c r="H95" s="76">
        <f t="shared" si="526"/>
        <v>1</v>
      </c>
      <c r="I95" s="76">
        <f t="shared" si="526"/>
        <v>131</v>
      </c>
      <c r="J95" s="76">
        <f t="shared" si="526"/>
        <v>85</v>
      </c>
      <c r="K95" s="76">
        <f t="shared" si="526"/>
        <v>1</v>
      </c>
      <c r="L95" s="76">
        <f t="shared" si="526"/>
        <v>0</v>
      </c>
      <c r="M95" s="76">
        <f t="shared" si="526"/>
        <v>107</v>
      </c>
      <c r="N95" s="76">
        <f t="shared" si="526"/>
        <v>21</v>
      </c>
      <c r="O95" s="76">
        <f t="shared" si="526"/>
        <v>0</v>
      </c>
      <c r="P95" s="76">
        <f t="shared" si="526"/>
        <v>0</v>
      </c>
      <c r="Q95" s="76">
        <f t="shared" si="526"/>
        <v>8</v>
      </c>
      <c r="R95" s="76">
        <f t="shared" si="526"/>
        <v>0</v>
      </c>
      <c r="S95" s="76">
        <f t="shared" si="526"/>
        <v>0</v>
      </c>
      <c r="T95" s="76">
        <f t="shared" si="526"/>
        <v>0</v>
      </c>
      <c r="U95" s="76">
        <f t="shared" si="526"/>
        <v>0</v>
      </c>
      <c r="V95" s="76">
        <f t="shared" si="526"/>
        <v>0</v>
      </c>
      <c r="W95" s="76">
        <f t="shared" si="526"/>
        <v>0</v>
      </c>
      <c r="X95" s="76">
        <f t="shared" si="526"/>
        <v>4</v>
      </c>
      <c r="Y95" s="76">
        <f t="shared" si="526"/>
        <v>0</v>
      </c>
      <c r="Z95" s="76">
        <f t="shared" si="526"/>
        <v>2</v>
      </c>
      <c r="AA95" s="76">
        <f t="shared" si="526"/>
        <v>0</v>
      </c>
      <c r="AB95" s="76">
        <f t="shared" si="433"/>
        <v>0</v>
      </c>
      <c r="AC95" s="76">
        <f t="shared" ref="AC95:AP95" si="527">AC40</f>
        <v>6</v>
      </c>
      <c r="AD95" s="76">
        <f t="shared" si="527"/>
        <v>0</v>
      </c>
      <c r="AE95" s="76">
        <f t="shared" si="527"/>
        <v>0</v>
      </c>
      <c r="AF95" s="76">
        <f t="shared" si="527"/>
        <v>1</v>
      </c>
      <c r="AG95" s="76">
        <f t="shared" si="527"/>
        <v>0</v>
      </c>
      <c r="AH95" s="76">
        <f t="shared" si="527"/>
        <v>0</v>
      </c>
      <c r="AI95" s="76">
        <f t="shared" si="527"/>
        <v>0</v>
      </c>
      <c r="AJ95" s="76">
        <f t="shared" si="527"/>
        <v>0</v>
      </c>
      <c r="AK95" s="76">
        <f t="shared" si="527"/>
        <v>1</v>
      </c>
      <c r="AL95" s="76">
        <f t="shared" si="527"/>
        <v>0</v>
      </c>
      <c r="AM95" s="76">
        <f t="shared" si="527"/>
        <v>0</v>
      </c>
      <c r="AN95" s="76">
        <f t="shared" si="527"/>
        <v>0</v>
      </c>
      <c r="AO95" s="76">
        <f t="shared" si="527"/>
        <v>0</v>
      </c>
      <c r="AP95" s="76">
        <f t="shared" si="527"/>
        <v>0</v>
      </c>
      <c r="AQ95" s="76">
        <f t="shared" si="434"/>
        <v>1</v>
      </c>
      <c r="AR95" s="186"/>
      <c r="AS95" s="186"/>
      <c r="AT95" s="186"/>
      <c r="AU95" s="186"/>
      <c r="AV95" s="186"/>
      <c r="AW95" s="186"/>
      <c r="AX95" s="186"/>
      <c r="AY95" s="186"/>
      <c r="AZ95" s="186"/>
      <c r="BA95" s="186"/>
      <c r="BB95" s="186"/>
      <c r="BC95" s="186"/>
      <c r="BD95" s="186"/>
      <c r="BE95" s="186"/>
      <c r="BF95" s="233">
        <f>SUM(D95:AQ95)</f>
        <v>382</v>
      </c>
      <c r="BG95" s="2">
        <f t="shared" si="329"/>
        <v>257</v>
      </c>
      <c r="BH95" s="5">
        <f t="shared" si="330"/>
        <v>108</v>
      </c>
      <c r="BI95" s="5">
        <f>SUM(D95,G95,H95,K95,L95,O95,P95,AQ95)</f>
        <v>3</v>
      </c>
      <c r="BJ95" s="190">
        <f t="shared" si="409"/>
        <v>14</v>
      </c>
      <c r="BK95" s="219">
        <f t="shared" si="410"/>
        <v>382</v>
      </c>
      <c r="BL95" s="230"/>
      <c r="BM95" s="88">
        <v>2012</v>
      </c>
      <c r="BN95" s="22">
        <f t="shared" si="459"/>
        <v>0</v>
      </c>
      <c r="BO95" s="22">
        <f t="shared" si="460"/>
        <v>184.0384639206425</v>
      </c>
      <c r="BP95" s="22">
        <f t="shared" si="461"/>
        <v>33.461538894662276</v>
      </c>
      <c r="BQ95" s="22">
        <f t="shared" si="462"/>
        <v>0</v>
      </c>
      <c r="BR95" s="22">
        <f t="shared" si="463"/>
        <v>16.730769447331138</v>
      </c>
      <c r="BS95" s="22">
        <f t="shared" si="464"/>
        <v>2191.730797600379</v>
      </c>
      <c r="BT95" s="22">
        <f t="shared" si="465"/>
        <v>1422.1154030231467</v>
      </c>
      <c r="BU95" s="22">
        <f t="shared" si="466"/>
        <v>16.730769447331138</v>
      </c>
      <c r="BV95" s="22">
        <f t="shared" si="467"/>
        <v>0</v>
      </c>
      <c r="BW95" s="22">
        <f t="shared" si="468"/>
        <v>1790.1923308644316</v>
      </c>
      <c r="BX95" s="22">
        <f t="shared" si="469"/>
        <v>351.34615839395389</v>
      </c>
      <c r="BY95" s="22">
        <f t="shared" si="470"/>
        <v>0</v>
      </c>
      <c r="BZ95" s="22">
        <f t="shared" si="471"/>
        <v>0</v>
      </c>
      <c r="CA95" s="22">
        <f t="shared" si="472"/>
        <v>133.8461555786491</v>
      </c>
      <c r="CB95" s="22">
        <f t="shared" si="473"/>
        <v>0</v>
      </c>
      <c r="CC95" s="22">
        <f t="shared" si="474"/>
        <v>0</v>
      </c>
      <c r="CD95" s="22">
        <f t="shared" si="475"/>
        <v>0</v>
      </c>
      <c r="CE95" s="22">
        <f t="shared" si="476"/>
        <v>0</v>
      </c>
      <c r="CF95" s="22">
        <f t="shared" si="477"/>
        <v>0</v>
      </c>
      <c r="CG95" s="22">
        <f t="shared" si="478"/>
        <v>0</v>
      </c>
      <c r="CH95" s="22">
        <f t="shared" si="479"/>
        <v>66.923077789324552</v>
      </c>
      <c r="CI95" s="22">
        <f t="shared" si="480"/>
        <v>0</v>
      </c>
      <c r="CJ95" s="22">
        <f t="shared" si="481"/>
        <v>33.461538894662276</v>
      </c>
      <c r="CK95" s="22">
        <f t="shared" si="482"/>
        <v>0</v>
      </c>
      <c r="CL95" s="22">
        <f t="shared" si="483"/>
        <v>0</v>
      </c>
      <c r="CM95" s="22">
        <f t="shared" si="484"/>
        <v>100.38461668398682</v>
      </c>
      <c r="CN95" s="22">
        <f t="shared" si="485"/>
        <v>0</v>
      </c>
      <c r="CO95" s="22">
        <f t="shared" si="486"/>
        <v>0</v>
      </c>
      <c r="CP95" s="22">
        <f t="shared" si="487"/>
        <v>16.730769447331138</v>
      </c>
      <c r="CQ95" s="22">
        <f t="shared" si="488"/>
        <v>0</v>
      </c>
      <c r="CR95" s="22">
        <f t="shared" si="489"/>
        <v>0</v>
      </c>
      <c r="CS95" s="22">
        <f t="shared" si="490"/>
        <v>0</v>
      </c>
      <c r="CT95" s="22">
        <f t="shared" si="491"/>
        <v>0</v>
      </c>
      <c r="CU95" s="22">
        <f t="shared" si="492"/>
        <v>16.730769447331138</v>
      </c>
      <c r="CV95" s="22">
        <f t="shared" si="493"/>
        <v>0</v>
      </c>
      <c r="CW95" s="22">
        <f t="shared" si="494"/>
        <v>0</v>
      </c>
      <c r="CX95" s="22">
        <f t="shared" si="495"/>
        <v>0</v>
      </c>
      <c r="CY95" s="22">
        <f t="shared" si="496"/>
        <v>0</v>
      </c>
      <c r="CZ95" s="22">
        <f t="shared" si="497"/>
        <v>0</v>
      </c>
      <c r="DA95" s="232">
        <f t="shared" si="498"/>
        <v>16.730769447331138</v>
      </c>
      <c r="DB95" s="76">
        <f t="shared" si="518"/>
        <v>4299.8077479641024</v>
      </c>
      <c r="DC95" s="76">
        <f t="shared" si="518"/>
        <v>1806.9231003117627</v>
      </c>
      <c r="DD95" s="76">
        <f>SUM(BN95,BQ95,BR95,BU95,BV95,BY95,BZ95, DA95)</f>
        <v>50.19230834199341</v>
      </c>
      <c r="DE95" s="85">
        <f t="shared" si="412"/>
        <v>234.23077226263592</v>
      </c>
      <c r="DF95" s="85">
        <f t="shared" si="525"/>
        <v>6391.1539288804943</v>
      </c>
      <c r="DG95" s="76">
        <f t="shared" si="413"/>
        <v>6374.4231594331632</v>
      </c>
      <c r="DH95" s="222">
        <f t="shared" si="500"/>
        <v>0.67277486910994766</v>
      </c>
      <c r="DI95" s="222">
        <f t="shared" si="415"/>
        <v>0.2827225130890052</v>
      </c>
      <c r="DJ95" s="222">
        <f t="shared" si="416"/>
        <v>7.8534031413612562E-3</v>
      </c>
      <c r="DK95" s="222"/>
      <c r="DL95" s="223">
        <f t="shared" si="417"/>
        <v>3.6649214659685868E-2</v>
      </c>
      <c r="DN95" s="159"/>
      <c r="DO95" s="159"/>
      <c r="DP95" s="159"/>
      <c r="DQ95" s="159"/>
      <c r="DR95" s="159"/>
      <c r="DW95" s="92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</row>
    <row r="96" spans="1:210" s="2" customFormat="1" ht="12.75" customHeight="1" x14ac:dyDescent="0.25">
      <c r="A96" s="2" t="s">
        <v>95</v>
      </c>
      <c r="B96" s="2">
        <v>2013</v>
      </c>
      <c r="C96" s="85">
        <f t="shared" ref="C96:AA96" si="528">C41</f>
        <v>8935.3346033152757</v>
      </c>
      <c r="D96" s="76">
        <f t="shared" si="528"/>
        <v>0</v>
      </c>
      <c r="E96" s="76">
        <f t="shared" si="528"/>
        <v>12</v>
      </c>
      <c r="F96" s="76">
        <f t="shared" si="528"/>
        <v>8</v>
      </c>
      <c r="G96" s="76">
        <f t="shared" si="528"/>
        <v>0</v>
      </c>
      <c r="H96" s="76">
        <f t="shared" si="528"/>
        <v>0</v>
      </c>
      <c r="I96" s="76">
        <f t="shared" si="528"/>
        <v>70</v>
      </c>
      <c r="J96" s="76">
        <f t="shared" si="528"/>
        <v>85</v>
      </c>
      <c r="K96" s="76">
        <f t="shared" si="528"/>
        <v>0</v>
      </c>
      <c r="L96" s="76">
        <f t="shared" si="528"/>
        <v>0</v>
      </c>
      <c r="M96" s="76">
        <f t="shared" si="528"/>
        <v>10</v>
      </c>
      <c r="N96" s="76">
        <f t="shared" si="528"/>
        <v>53</v>
      </c>
      <c r="O96" s="76">
        <f t="shared" si="528"/>
        <v>0</v>
      </c>
      <c r="P96" s="76">
        <f t="shared" si="528"/>
        <v>0</v>
      </c>
      <c r="Q96" s="76">
        <f t="shared" si="528"/>
        <v>0</v>
      </c>
      <c r="R96" s="76">
        <f t="shared" si="528"/>
        <v>2</v>
      </c>
      <c r="S96" s="76">
        <f t="shared" si="528"/>
        <v>1</v>
      </c>
      <c r="T96" s="76">
        <f t="shared" si="528"/>
        <v>0</v>
      </c>
      <c r="U96" s="76">
        <f t="shared" si="528"/>
        <v>0</v>
      </c>
      <c r="V96" s="76">
        <f t="shared" si="528"/>
        <v>0</v>
      </c>
      <c r="W96" s="76">
        <f t="shared" si="528"/>
        <v>0</v>
      </c>
      <c r="X96" s="76">
        <f t="shared" si="528"/>
        <v>10</v>
      </c>
      <c r="Y96" s="76">
        <f t="shared" si="528"/>
        <v>0</v>
      </c>
      <c r="Z96" s="76">
        <f t="shared" si="528"/>
        <v>1</v>
      </c>
      <c r="AA96" s="76">
        <f t="shared" si="528"/>
        <v>0</v>
      </c>
      <c r="AB96" s="76">
        <f t="shared" si="433"/>
        <v>0</v>
      </c>
      <c r="AC96" s="76">
        <f t="shared" ref="AC96:AP96" si="529">AC41</f>
        <v>8</v>
      </c>
      <c r="AD96" s="76">
        <f t="shared" si="529"/>
        <v>1</v>
      </c>
      <c r="AE96" s="76">
        <f t="shared" si="529"/>
        <v>0</v>
      </c>
      <c r="AF96" s="76">
        <f t="shared" si="529"/>
        <v>0</v>
      </c>
      <c r="AG96" s="76">
        <f t="shared" si="529"/>
        <v>9</v>
      </c>
      <c r="AH96" s="76">
        <f t="shared" si="529"/>
        <v>0</v>
      </c>
      <c r="AI96" s="76">
        <f t="shared" si="529"/>
        <v>0</v>
      </c>
      <c r="AJ96" s="76">
        <f t="shared" si="529"/>
        <v>0</v>
      </c>
      <c r="AK96" s="76">
        <f t="shared" si="529"/>
        <v>0</v>
      </c>
      <c r="AL96" s="76">
        <f t="shared" si="529"/>
        <v>2</v>
      </c>
      <c r="AM96" s="76">
        <f t="shared" si="529"/>
        <v>0</v>
      </c>
      <c r="AN96" s="76">
        <f t="shared" si="529"/>
        <v>1</v>
      </c>
      <c r="AO96" s="76">
        <f t="shared" si="529"/>
        <v>0</v>
      </c>
      <c r="AP96" s="76">
        <f t="shared" si="529"/>
        <v>0</v>
      </c>
      <c r="AQ96" s="76">
        <f t="shared" si="434"/>
        <v>0</v>
      </c>
      <c r="AR96" s="186"/>
      <c r="AS96" s="186"/>
      <c r="AT96" s="186"/>
      <c r="AU96" s="186"/>
      <c r="AV96" s="186"/>
      <c r="AW96" s="186"/>
      <c r="AX96" s="186"/>
      <c r="AY96" s="186"/>
      <c r="AZ96" s="186"/>
      <c r="BA96" s="186"/>
      <c r="BB96" s="186"/>
      <c r="BC96" s="186"/>
      <c r="BD96" s="186"/>
      <c r="BE96" s="186"/>
      <c r="BF96" s="228">
        <f t="shared" ref="BF96:BF102" si="530">SUM(D96:AQ96)</f>
        <v>273</v>
      </c>
      <c r="BG96" s="2">
        <f t="shared" si="329"/>
        <v>92</v>
      </c>
      <c r="BH96" s="5">
        <f t="shared" si="330"/>
        <v>148</v>
      </c>
      <c r="BI96" s="5">
        <f t="shared" ref="BI96:BI102" si="531">SUM(D96,G96,H96,K96,L96,O96,P96,AQ96)</f>
        <v>0</v>
      </c>
      <c r="BJ96" s="190">
        <f t="shared" si="409"/>
        <v>33</v>
      </c>
      <c r="BK96" s="219">
        <f t="shared" si="410"/>
        <v>273</v>
      </c>
      <c r="BL96" s="230"/>
      <c r="BM96" s="88">
        <v>2013</v>
      </c>
      <c r="BN96" s="22">
        <f t="shared" si="459"/>
        <v>0</v>
      </c>
      <c r="BO96" s="22">
        <f t="shared" si="460"/>
        <v>392.76196058528689</v>
      </c>
      <c r="BP96" s="22">
        <f t="shared" si="461"/>
        <v>261.84130705685789</v>
      </c>
      <c r="BQ96" s="22">
        <f t="shared" si="462"/>
        <v>0</v>
      </c>
      <c r="BR96" s="22">
        <f t="shared" si="463"/>
        <v>0</v>
      </c>
      <c r="BS96" s="22">
        <f t="shared" si="464"/>
        <v>2291.1114367475066</v>
      </c>
      <c r="BT96" s="22">
        <f t="shared" si="465"/>
        <v>2782.0638874791152</v>
      </c>
      <c r="BU96" s="22">
        <f t="shared" si="466"/>
        <v>0</v>
      </c>
      <c r="BV96" s="22">
        <f t="shared" si="467"/>
        <v>0</v>
      </c>
      <c r="BW96" s="22">
        <f t="shared" si="468"/>
        <v>327.30163382107236</v>
      </c>
      <c r="BX96" s="22">
        <f t="shared" si="469"/>
        <v>1734.6986592516837</v>
      </c>
      <c r="BY96" s="22">
        <f t="shared" si="470"/>
        <v>0</v>
      </c>
      <c r="BZ96" s="22">
        <f t="shared" si="471"/>
        <v>0</v>
      </c>
      <c r="CA96" s="22">
        <f t="shared" si="472"/>
        <v>0</v>
      </c>
      <c r="CB96" s="22">
        <f t="shared" si="473"/>
        <v>65.460326764214471</v>
      </c>
      <c r="CC96" s="22">
        <f t="shared" si="474"/>
        <v>32.730163382107236</v>
      </c>
      <c r="CD96" s="22">
        <f t="shared" si="475"/>
        <v>0</v>
      </c>
      <c r="CE96" s="22">
        <f t="shared" si="476"/>
        <v>0</v>
      </c>
      <c r="CF96" s="22">
        <f t="shared" si="477"/>
        <v>0</v>
      </c>
      <c r="CG96" s="22">
        <f t="shared" si="478"/>
        <v>0</v>
      </c>
      <c r="CH96" s="22">
        <f t="shared" si="479"/>
        <v>327.30163382107236</v>
      </c>
      <c r="CI96" s="22">
        <f t="shared" si="480"/>
        <v>0</v>
      </c>
      <c r="CJ96" s="22">
        <f t="shared" si="481"/>
        <v>32.730163382107236</v>
      </c>
      <c r="CK96" s="22">
        <f t="shared" si="482"/>
        <v>0</v>
      </c>
      <c r="CL96" s="22">
        <f t="shared" si="483"/>
        <v>0</v>
      </c>
      <c r="CM96" s="22">
        <f t="shared" si="484"/>
        <v>261.84130705685789</v>
      </c>
      <c r="CN96" s="22">
        <f t="shared" si="485"/>
        <v>32.730163382107236</v>
      </c>
      <c r="CO96" s="22">
        <f t="shared" si="486"/>
        <v>0</v>
      </c>
      <c r="CP96" s="22">
        <f t="shared" si="487"/>
        <v>0</v>
      </c>
      <c r="CQ96" s="22">
        <f t="shared" si="488"/>
        <v>294.57147043896515</v>
      </c>
      <c r="CR96" s="22">
        <f t="shared" si="489"/>
        <v>0</v>
      </c>
      <c r="CS96" s="22">
        <f t="shared" si="490"/>
        <v>0</v>
      </c>
      <c r="CT96" s="22">
        <f t="shared" si="491"/>
        <v>0</v>
      </c>
      <c r="CU96" s="22">
        <f t="shared" si="492"/>
        <v>0</v>
      </c>
      <c r="CV96" s="22">
        <f t="shared" si="493"/>
        <v>65.460326764214471</v>
      </c>
      <c r="CW96" s="22">
        <f t="shared" si="494"/>
        <v>0</v>
      </c>
      <c r="CX96" s="22">
        <f t="shared" si="495"/>
        <v>32.730163382107236</v>
      </c>
      <c r="CY96" s="22">
        <f t="shared" si="496"/>
        <v>0</v>
      </c>
      <c r="CZ96" s="22">
        <f t="shared" si="497"/>
        <v>0</v>
      </c>
      <c r="DA96" s="232">
        <f t="shared" si="498"/>
        <v>0</v>
      </c>
      <c r="DB96" s="76">
        <f t="shared" si="518"/>
        <v>3011.1750311538658</v>
      </c>
      <c r="DC96" s="76">
        <f t="shared" si="518"/>
        <v>4844.0641805518717</v>
      </c>
      <c r="DD96" s="76">
        <f t="shared" ref="DD96" si="532">SUM(BN96,BQ96,BR96,BU96,BV96,BY96,BZ96, DA96)</f>
        <v>0</v>
      </c>
      <c r="DE96" s="85">
        <f t="shared" si="412"/>
        <v>1080.0953916095389</v>
      </c>
      <c r="DF96" s="85">
        <f t="shared" si="525"/>
        <v>8935.3346033152757</v>
      </c>
      <c r="DG96" s="76">
        <f t="shared" si="413"/>
        <v>8935.3346033152775</v>
      </c>
      <c r="DH96" s="222">
        <f t="shared" si="500"/>
        <v>0.33699633699633702</v>
      </c>
      <c r="DI96" s="222">
        <f t="shared" si="415"/>
        <v>0.5421245421245422</v>
      </c>
      <c r="DJ96" s="222">
        <f t="shared" si="416"/>
        <v>0</v>
      </c>
      <c r="DK96" s="222"/>
      <c r="DL96" s="223">
        <f t="shared" si="417"/>
        <v>0.12087912087912088</v>
      </c>
      <c r="DN96" s="159"/>
      <c r="DO96" s="159"/>
      <c r="DP96" s="159"/>
      <c r="DQ96" s="159"/>
      <c r="DR96" s="159"/>
      <c r="DW96" s="92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</row>
    <row r="97" spans="1:210" s="2" customFormat="1" ht="12.75" customHeight="1" x14ac:dyDescent="0.25">
      <c r="A97" s="2" t="s">
        <v>96</v>
      </c>
      <c r="B97" s="2">
        <v>2014</v>
      </c>
      <c r="C97" s="85">
        <f t="shared" ref="C97:AA97" si="533">C42</f>
        <v>9338.1730028775055</v>
      </c>
      <c r="D97" s="76">
        <f t="shared" si="533"/>
        <v>0</v>
      </c>
      <c r="E97" s="76">
        <f t="shared" si="533"/>
        <v>7</v>
      </c>
      <c r="F97" s="76">
        <f t="shared" si="533"/>
        <v>2</v>
      </c>
      <c r="G97" s="76">
        <f t="shared" si="533"/>
        <v>0</v>
      </c>
      <c r="H97" s="76">
        <f t="shared" si="533"/>
        <v>0</v>
      </c>
      <c r="I97" s="76">
        <f t="shared" si="533"/>
        <v>152</v>
      </c>
      <c r="J97" s="76">
        <f t="shared" si="533"/>
        <v>103</v>
      </c>
      <c r="K97" s="76">
        <f t="shared" si="533"/>
        <v>3</v>
      </c>
      <c r="L97" s="76">
        <f t="shared" si="533"/>
        <v>0</v>
      </c>
      <c r="M97" s="76">
        <f t="shared" si="533"/>
        <v>32</v>
      </c>
      <c r="N97" s="76">
        <f t="shared" si="533"/>
        <v>9</v>
      </c>
      <c r="O97" s="76">
        <f t="shared" si="533"/>
        <v>0</v>
      </c>
      <c r="P97" s="76">
        <f t="shared" si="533"/>
        <v>0</v>
      </c>
      <c r="Q97" s="76">
        <f t="shared" si="533"/>
        <v>1</v>
      </c>
      <c r="R97" s="76">
        <f t="shared" si="533"/>
        <v>0</v>
      </c>
      <c r="S97" s="76">
        <f t="shared" si="533"/>
        <v>1</v>
      </c>
      <c r="T97" s="76">
        <f t="shared" si="533"/>
        <v>1</v>
      </c>
      <c r="U97" s="76">
        <f t="shared" si="533"/>
        <v>0</v>
      </c>
      <c r="V97" s="76">
        <f t="shared" si="533"/>
        <v>0</v>
      </c>
      <c r="W97" s="76">
        <f t="shared" si="533"/>
        <v>0</v>
      </c>
      <c r="X97" s="76">
        <f t="shared" si="533"/>
        <v>8</v>
      </c>
      <c r="Y97" s="76">
        <f t="shared" si="533"/>
        <v>0</v>
      </c>
      <c r="Z97" s="76">
        <f t="shared" si="533"/>
        <v>6</v>
      </c>
      <c r="AA97" s="76">
        <f t="shared" si="533"/>
        <v>0</v>
      </c>
      <c r="AB97" s="76">
        <f t="shared" si="433"/>
        <v>0</v>
      </c>
      <c r="AC97" s="76">
        <f t="shared" ref="AC97:AP97" si="534">AC42</f>
        <v>6</v>
      </c>
      <c r="AD97" s="76">
        <f t="shared" si="534"/>
        <v>0</v>
      </c>
      <c r="AE97" s="76">
        <f t="shared" si="534"/>
        <v>0</v>
      </c>
      <c r="AF97" s="76">
        <f t="shared" si="534"/>
        <v>0</v>
      </c>
      <c r="AG97" s="76">
        <f t="shared" si="534"/>
        <v>1</v>
      </c>
      <c r="AH97" s="76">
        <f t="shared" si="534"/>
        <v>0</v>
      </c>
      <c r="AI97" s="76">
        <f t="shared" si="534"/>
        <v>1</v>
      </c>
      <c r="AJ97" s="76">
        <f t="shared" si="534"/>
        <v>0</v>
      </c>
      <c r="AK97" s="76">
        <f t="shared" si="534"/>
        <v>3</v>
      </c>
      <c r="AL97" s="76">
        <f t="shared" si="534"/>
        <v>0</v>
      </c>
      <c r="AM97" s="76">
        <f t="shared" si="534"/>
        <v>0</v>
      </c>
      <c r="AN97" s="76">
        <f t="shared" si="534"/>
        <v>0</v>
      </c>
      <c r="AO97" s="76">
        <f t="shared" si="534"/>
        <v>0</v>
      </c>
      <c r="AP97" s="76">
        <f t="shared" si="534"/>
        <v>0</v>
      </c>
      <c r="AQ97" s="76">
        <f t="shared" si="434"/>
        <v>0</v>
      </c>
      <c r="AR97" s="186"/>
      <c r="AS97" s="186"/>
      <c r="AT97" s="186"/>
      <c r="AU97" s="186"/>
      <c r="AV97" s="186"/>
      <c r="AW97" s="186"/>
      <c r="AX97" s="186"/>
      <c r="AY97" s="186"/>
      <c r="AZ97" s="186"/>
      <c r="BA97" s="186"/>
      <c r="BB97" s="186"/>
      <c r="BC97" s="186"/>
      <c r="BD97" s="186"/>
      <c r="BE97" s="186"/>
      <c r="BF97" s="228">
        <f t="shared" si="530"/>
        <v>336</v>
      </c>
      <c r="BG97" s="2">
        <f t="shared" si="329"/>
        <v>192</v>
      </c>
      <c r="BH97" s="5">
        <f t="shared" si="330"/>
        <v>114</v>
      </c>
      <c r="BI97" s="5">
        <f t="shared" si="531"/>
        <v>3</v>
      </c>
      <c r="BJ97" s="190">
        <f t="shared" si="409"/>
        <v>27</v>
      </c>
      <c r="BK97" s="219">
        <f t="shared" si="410"/>
        <v>336</v>
      </c>
      <c r="BL97" s="230"/>
      <c r="BM97" s="88">
        <v>2014</v>
      </c>
      <c r="BN97" s="22">
        <f t="shared" si="459"/>
        <v>0</v>
      </c>
      <c r="BO97" s="22">
        <f t="shared" si="460"/>
        <v>194.54527089328136</v>
      </c>
      <c r="BP97" s="22">
        <f t="shared" si="461"/>
        <v>55.584363112366098</v>
      </c>
      <c r="BQ97" s="22">
        <f t="shared" si="462"/>
        <v>0</v>
      </c>
      <c r="BR97" s="22">
        <f t="shared" si="463"/>
        <v>0</v>
      </c>
      <c r="BS97" s="22">
        <f t="shared" si="464"/>
        <v>4224.4115965398241</v>
      </c>
      <c r="BT97" s="22">
        <f t="shared" si="465"/>
        <v>2862.5947002868547</v>
      </c>
      <c r="BU97" s="22">
        <f t="shared" si="466"/>
        <v>83.376544668549158</v>
      </c>
      <c r="BV97" s="22">
        <f t="shared" si="467"/>
        <v>0</v>
      </c>
      <c r="BW97" s="22">
        <f t="shared" si="468"/>
        <v>889.34980979785757</v>
      </c>
      <c r="BX97" s="22">
        <f t="shared" si="469"/>
        <v>250.12963400564746</v>
      </c>
      <c r="BY97" s="22">
        <f t="shared" si="470"/>
        <v>0</v>
      </c>
      <c r="BZ97" s="22">
        <f t="shared" si="471"/>
        <v>0</v>
      </c>
      <c r="CA97" s="22">
        <f t="shared" si="472"/>
        <v>27.792181556183049</v>
      </c>
      <c r="CB97" s="22">
        <f t="shared" si="473"/>
        <v>0</v>
      </c>
      <c r="CC97" s="22">
        <f t="shared" si="474"/>
        <v>27.792181556183049</v>
      </c>
      <c r="CD97" s="22">
        <f t="shared" si="475"/>
        <v>27.792181556183049</v>
      </c>
      <c r="CE97" s="22">
        <f t="shared" si="476"/>
        <v>0</v>
      </c>
      <c r="CF97" s="22">
        <f t="shared" si="477"/>
        <v>0</v>
      </c>
      <c r="CG97" s="22">
        <f t="shared" si="478"/>
        <v>0</v>
      </c>
      <c r="CH97" s="22">
        <f t="shared" si="479"/>
        <v>222.33745244946439</v>
      </c>
      <c r="CI97" s="22">
        <f t="shared" si="480"/>
        <v>0</v>
      </c>
      <c r="CJ97" s="22">
        <f t="shared" si="481"/>
        <v>166.75308933709832</v>
      </c>
      <c r="CK97" s="22">
        <f t="shared" si="482"/>
        <v>0</v>
      </c>
      <c r="CL97" s="22">
        <f t="shared" si="483"/>
        <v>0</v>
      </c>
      <c r="CM97" s="22">
        <f t="shared" si="484"/>
        <v>166.75308933709832</v>
      </c>
      <c r="CN97" s="22">
        <f t="shared" si="485"/>
        <v>0</v>
      </c>
      <c r="CO97" s="22">
        <f t="shared" si="486"/>
        <v>0</v>
      </c>
      <c r="CP97" s="22">
        <f t="shared" si="487"/>
        <v>0</v>
      </c>
      <c r="CQ97" s="22">
        <f t="shared" si="488"/>
        <v>27.792181556183049</v>
      </c>
      <c r="CR97" s="22">
        <f t="shared" si="489"/>
        <v>0</v>
      </c>
      <c r="CS97" s="22">
        <f t="shared" si="490"/>
        <v>27.792181556183049</v>
      </c>
      <c r="CT97" s="22">
        <f t="shared" si="491"/>
        <v>0</v>
      </c>
      <c r="CU97" s="22">
        <f t="shared" si="492"/>
        <v>83.376544668549158</v>
      </c>
      <c r="CV97" s="22">
        <f t="shared" si="493"/>
        <v>0</v>
      </c>
      <c r="CW97" s="22">
        <f t="shared" si="494"/>
        <v>0</v>
      </c>
      <c r="CX97" s="22">
        <f t="shared" si="495"/>
        <v>0</v>
      </c>
      <c r="CY97" s="22">
        <f t="shared" si="496"/>
        <v>0</v>
      </c>
      <c r="CZ97" s="22">
        <f t="shared" si="497"/>
        <v>0</v>
      </c>
      <c r="DA97" s="232">
        <f t="shared" si="498"/>
        <v>0</v>
      </c>
      <c r="DB97" s="76">
        <f t="shared" si="518"/>
        <v>5336.0988587871461</v>
      </c>
      <c r="DC97" s="76">
        <f t="shared" si="518"/>
        <v>3168.3086974048683</v>
      </c>
      <c r="DD97" s="76">
        <f>SUM(BN97,BQ97,BR97,BU97,BV97,BY97,BZ97, DA97)</f>
        <v>83.376544668549158</v>
      </c>
      <c r="DE97" s="85">
        <f t="shared" si="412"/>
        <v>750.38890201694255</v>
      </c>
      <c r="DF97" s="85">
        <f t="shared" si="525"/>
        <v>9338.1730028775055</v>
      </c>
      <c r="DG97" s="76">
        <f t="shared" si="413"/>
        <v>9338.1730028775019</v>
      </c>
      <c r="DH97" s="222">
        <f t="shared" si="500"/>
        <v>0.5714285714285714</v>
      </c>
      <c r="DI97" s="222">
        <f t="shared" si="415"/>
        <v>0.3392857142857143</v>
      </c>
      <c r="DJ97" s="222">
        <f t="shared" si="416"/>
        <v>8.9285714285714281E-3</v>
      </c>
      <c r="DK97" s="222"/>
      <c r="DL97" s="223">
        <f t="shared" si="417"/>
        <v>8.0357142857142877E-2</v>
      </c>
      <c r="DN97" s="159"/>
      <c r="DO97" s="159"/>
      <c r="DP97" s="159"/>
      <c r="DQ97" s="159"/>
      <c r="DR97" s="159"/>
      <c r="DW97" s="92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</row>
    <row r="98" spans="1:210" s="2" customFormat="1" ht="12.75" customHeight="1" x14ac:dyDescent="0.25">
      <c r="A98" s="2" t="s">
        <v>97</v>
      </c>
      <c r="B98" s="2">
        <v>2015</v>
      </c>
      <c r="C98" s="85">
        <f t="shared" ref="C98:AA98" si="535">C43</f>
        <v>8765.7118965245081</v>
      </c>
      <c r="D98" s="76">
        <f t="shared" si="535"/>
        <v>0</v>
      </c>
      <c r="E98" s="76">
        <f t="shared" si="535"/>
        <v>3</v>
      </c>
      <c r="F98" s="76">
        <f t="shared" si="535"/>
        <v>2</v>
      </c>
      <c r="G98" s="76">
        <f t="shared" si="535"/>
        <v>0</v>
      </c>
      <c r="H98" s="76">
        <f t="shared" si="535"/>
        <v>0</v>
      </c>
      <c r="I98" s="76">
        <f t="shared" si="535"/>
        <v>41</v>
      </c>
      <c r="J98" s="76">
        <f t="shared" si="535"/>
        <v>50</v>
      </c>
      <c r="K98" s="76">
        <f t="shared" si="535"/>
        <v>1</v>
      </c>
      <c r="L98" s="76">
        <f t="shared" si="535"/>
        <v>0</v>
      </c>
      <c r="M98" s="76">
        <f t="shared" si="535"/>
        <v>13</v>
      </c>
      <c r="N98" s="76">
        <f t="shared" si="535"/>
        <v>5</v>
      </c>
      <c r="O98" s="76">
        <f t="shared" si="535"/>
        <v>0</v>
      </c>
      <c r="P98" s="76">
        <f t="shared" si="535"/>
        <v>0</v>
      </c>
      <c r="Q98" s="76">
        <f t="shared" si="535"/>
        <v>0</v>
      </c>
      <c r="R98" s="76">
        <f t="shared" si="535"/>
        <v>1</v>
      </c>
      <c r="S98" s="76">
        <f t="shared" si="535"/>
        <v>0</v>
      </c>
      <c r="T98" s="76">
        <f t="shared" si="535"/>
        <v>0</v>
      </c>
      <c r="U98" s="76">
        <f t="shared" si="535"/>
        <v>0</v>
      </c>
      <c r="V98" s="76">
        <f t="shared" si="535"/>
        <v>0</v>
      </c>
      <c r="W98" s="76">
        <f t="shared" si="535"/>
        <v>0</v>
      </c>
      <c r="X98" s="76">
        <f t="shared" si="535"/>
        <v>6</v>
      </c>
      <c r="Y98" s="76">
        <f t="shared" si="535"/>
        <v>1</v>
      </c>
      <c r="Z98" s="76">
        <f t="shared" si="535"/>
        <v>0</v>
      </c>
      <c r="AA98" s="76">
        <f t="shared" si="535"/>
        <v>0</v>
      </c>
      <c r="AB98" s="76">
        <f t="shared" si="433"/>
        <v>0</v>
      </c>
      <c r="AC98" s="76">
        <f t="shared" ref="AC98:AP98" si="536">AC43</f>
        <v>2</v>
      </c>
      <c r="AD98" s="76">
        <f t="shared" si="536"/>
        <v>0</v>
      </c>
      <c r="AE98" s="76">
        <f t="shared" si="536"/>
        <v>0</v>
      </c>
      <c r="AF98" s="76">
        <f t="shared" si="536"/>
        <v>0</v>
      </c>
      <c r="AG98" s="76">
        <f t="shared" si="536"/>
        <v>2</v>
      </c>
      <c r="AH98" s="76">
        <f t="shared" si="536"/>
        <v>0</v>
      </c>
      <c r="AI98" s="76">
        <f t="shared" si="536"/>
        <v>1</v>
      </c>
      <c r="AJ98" s="76">
        <f t="shared" si="536"/>
        <v>0</v>
      </c>
      <c r="AK98" s="76">
        <f t="shared" si="536"/>
        <v>0</v>
      </c>
      <c r="AL98" s="76">
        <f t="shared" si="536"/>
        <v>0</v>
      </c>
      <c r="AM98" s="76">
        <f t="shared" si="536"/>
        <v>0</v>
      </c>
      <c r="AN98" s="76">
        <f t="shared" si="536"/>
        <v>0</v>
      </c>
      <c r="AO98" s="76">
        <f t="shared" si="536"/>
        <v>0</v>
      </c>
      <c r="AP98" s="76">
        <f t="shared" si="536"/>
        <v>0</v>
      </c>
      <c r="AQ98" s="76">
        <f t="shared" si="434"/>
        <v>0</v>
      </c>
      <c r="AR98" s="186"/>
      <c r="AS98" s="186"/>
      <c r="AT98" s="186"/>
      <c r="AU98" s="186"/>
      <c r="AV98" s="186"/>
      <c r="AW98" s="186"/>
      <c r="AX98" s="186"/>
      <c r="AY98" s="186"/>
      <c r="AZ98" s="186"/>
      <c r="BA98" s="186"/>
      <c r="BB98" s="186"/>
      <c r="BC98" s="186"/>
      <c r="BD98" s="186"/>
      <c r="BE98" s="186"/>
      <c r="BF98" s="228">
        <f t="shared" si="530"/>
        <v>128</v>
      </c>
      <c r="BG98" s="2">
        <f t="shared" si="329"/>
        <v>57</v>
      </c>
      <c r="BH98" s="5">
        <f t="shared" si="330"/>
        <v>58</v>
      </c>
      <c r="BI98" s="5">
        <f t="shared" si="531"/>
        <v>1</v>
      </c>
      <c r="BJ98" s="190">
        <f t="shared" si="409"/>
        <v>12</v>
      </c>
      <c r="BK98" s="219">
        <f t="shared" si="410"/>
        <v>128</v>
      </c>
      <c r="BL98" s="230"/>
      <c r="BM98" s="88">
        <v>2015</v>
      </c>
      <c r="BN98" s="22">
        <f t="shared" si="459"/>
        <v>0</v>
      </c>
      <c r="BO98" s="22">
        <f t="shared" si="460"/>
        <v>205.44637257479314</v>
      </c>
      <c r="BP98" s="22">
        <f t="shared" si="461"/>
        <v>136.96424838319544</v>
      </c>
      <c r="BQ98" s="22">
        <f t="shared" si="462"/>
        <v>0</v>
      </c>
      <c r="BR98" s="22">
        <f t="shared" si="463"/>
        <v>0</v>
      </c>
      <c r="BS98" s="22">
        <f t="shared" si="464"/>
        <v>2807.7670918555064</v>
      </c>
      <c r="BT98" s="22">
        <f t="shared" si="465"/>
        <v>3424.1062095798861</v>
      </c>
      <c r="BU98" s="22">
        <f t="shared" si="466"/>
        <v>68.48212419159772</v>
      </c>
      <c r="BV98" s="22">
        <f t="shared" si="467"/>
        <v>0</v>
      </c>
      <c r="BW98" s="22">
        <f t="shared" si="468"/>
        <v>890.26761449077037</v>
      </c>
      <c r="BX98" s="22">
        <f t="shared" si="469"/>
        <v>342.41062095798861</v>
      </c>
      <c r="BY98" s="22">
        <f t="shared" si="470"/>
        <v>0</v>
      </c>
      <c r="BZ98" s="22">
        <f t="shared" si="471"/>
        <v>0</v>
      </c>
      <c r="CA98" s="22">
        <f t="shared" si="472"/>
        <v>0</v>
      </c>
      <c r="CB98" s="22">
        <f t="shared" si="473"/>
        <v>68.48212419159772</v>
      </c>
      <c r="CC98" s="22">
        <f t="shared" si="474"/>
        <v>0</v>
      </c>
      <c r="CD98" s="22">
        <f t="shared" si="475"/>
        <v>0</v>
      </c>
      <c r="CE98" s="22">
        <f t="shared" si="476"/>
        <v>0</v>
      </c>
      <c r="CF98" s="22">
        <f t="shared" si="477"/>
        <v>0</v>
      </c>
      <c r="CG98" s="22">
        <f t="shared" si="478"/>
        <v>0</v>
      </c>
      <c r="CH98" s="22">
        <f t="shared" si="479"/>
        <v>410.89274514958629</v>
      </c>
      <c r="CI98" s="22">
        <f t="shared" si="480"/>
        <v>68.48212419159772</v>
      </c>
      <c r="CJ98" s="22">
        <f t="shared" si="481"/>
        <v>0</v>
      </c>
      <c r="CK98" s="22">
        <f t="shared" si="482"/>
        <v>0</v>
      </c>
      <c r="CL98" s="22">
        <f t="shared" si="483"/>
        <v>0</v>
      </c>
      <c r="CM98" s="22">
        <f t="shared" si="484"/>
        <v>136.96424838319544</v>
      </c>
      <c r="CN98" s="22">
        <f t="shared" si="485"/>
        <v>0</v>
      </c>
      <c r="CO98" s="22">
        <f t="shared" si="486"/>
        <v>0</v>
      </c>
      <c r="CP98" s="22">
        <f t="shared" si="487"/>
        <v>0</v>
      </c>
      <c r="CQ98" s="22">
        <f t="shared" si="488"/>
        <v>136.96424838319544</v>
      </c>
      <c r="CR98" s="22">
        <f t="shared" si="489"/>
        <v>0</v>
      </c>
      <c r="CS98" s="22">
        <f t="shared" si="490"/>
        <v>68.48212419159772</v>
      </c>
      <c r="CT98" s="22">
        <f t="shared" si="491"/>
        <v>0</v>
      </c>
      <c r="CU98" s="22">
        <f t="shared" si="492"/>
        <v>0</v>
      </c>
      <c r="CV98" s="22">
        <f t="shared" si="493"/>
        <v>0</v>
      </c>
      <c r="CW98" s="22">
        <f t="shared" si="494"/>
        <v>0</v>
      </c>
      <c r="CX98" s="22">
        <f t="shared" si="495"/>
        <v>0</v>
      </c>
      <c r="CY98" s="22">
        <f t="shared" si="496"/>
        <v>0</v>
      </c>
      <c r="CZ98" s="22">
        <f t="shared" si="497"/>
        <v>0</v>
      </c>
      <c r="DA98" s="232">
        <f t="shared" si="498"/>
        <v>0</v>
      </c>
      <c r="DB98" s="76">
        <f t="shared" si="518"/>
        <v>3903.4810789210701</v>
      </c>
      <c r="DC98" s="76">
        <f t="shared" si="518"/>
        <v>3971.963203112668</v>
      </c>
      <c r="DD98" s="76">
        <f t="shared" ref="DD98:DD102" si="537">SUM(BN98,BQ98,BR98,BU98,BV98,BY98,BZ98, DA98)</f>
        <v>68.48212419159772</v>
      </c>
      <c r="DE98" s="85">
        <f t="shared" si="412"/>
        <v>821.78549029917258</v>
      </c>
      <c r="DF98" s="85">
        <f t="shared" si="525"/>
        <v>8765.7118965245081</v>
      </c>
      <c r="DG98" s="76">
        <f t="shared" si="413"/>
        <v>8765.7118965245081</v>
      </c>
      <c r="DH98" s="222">
        <f t="shared" si="500"/>
        <v>0.4453125</v>
      </c>
      <c r="DI98" s="222">
        <f t="shared" si="415"/>
        <v>0.45312500000000006</v>
      </c>
      <c r="DJ98" s="222">
        <f t="shared" si="416"/>
        <v>7.8125E-3</v>
      </c>
      <c r="DK98" s="222"/>
      <c r="DL98" s="223">
        <f t="shared" si="417"/>
        <v>9.375E-2</v>
      </c>
      <c r="DN98" s="159"/>
      <c r="DO98" s="159"/>
      <c r="DP98" s="159"/>
      <c r="DQ98" s="159"/>
      <c r="DR98" s="159"/>
      <c r="DW98" s="92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</row>
    <row r="99" spans="1:210" s="2" customFormat="1" ht="12.75" customHeight="1" x14ac:dyDescent="0.25">
      <c r="A99" s="2" t="s">
        <v>98</v>
      </c>
      <c r="B99" s="2">
        <v>2016</v>
      </c>
      <c r="C99" s="85">
        <f t="shared" ref="C99:AA99" si="538">C44</f>
        <v>8009.6407687557257</v>
      </c>
      <c r="D99" s="76">
        <f t="shared" si="538"/>
        <v>0</v>
      </c>
      <c r="E99" s="76">
        <f t="shared" si="538"/>
        <v>0</v>
      </c>
      <c r="F99" s="76">
        <f t="shared" si="538"/>
        <v>0</v>
      </c>
      <c r="G99" s="76">
        <f t="shared" si="538"/>
        <v>0</v>
      </c>
      <c r="H99" s="76">
        <f t="shared" si="538"/>
        <v>0</v>
      </c>
      <c r="I99" s="76">
        <f t="shared" si="538"/>
        <v>45</v>
      </c>
      <c r="J99" s="76">
        <f t="shared" si="538"/>
        <v>20</v>
      </c>
      <c r="K99" s="76">
        <f t="shared" si="538"/>
        <v>1</v>
      </c>
      <c r="L99" s="76">
        <f t="shared" si="538"/>
        <v>0</v>
      </c>
      <c r="M99" s="76">
        <f t="shared" si="538"/>
        <v>27</v>
      </c>
      <c r="N99" s="76">
        <f t="shared" si="538"/>
        <v>4</v>
      </c>
      <c r="O99" s="76">
        <f t="shared" si="538"/>
        <v>0</v>
      </c>
      <c r="P99" s="76">
        <f t="shared" si="538"/>
        <v>0</v>
      </c>
      <c r="Q99" s="76">
        <f t="shared" si="538"/>
        <v>5</v>
      </c>
      <c r="R99" s="76">
        <f t="shared" si="538"/>
        <v>1</v>
      </c>
      <c r="S99" s="76">
        <f t="shared" si="538"/>
        <v>0</v>
      </c>
      <c r="T99" s="76">
        <f t="shared" si="538"/>
        <v>0</v>
      </c>
      <c r="U99" s="76">
        <f t="shared" si="538"/>
        <v>1</v>
      </c>
      <c r="V99" s="76">
        <f t="shared" si="538"/>
        <v>0</v>
      </c>
      <c r="W99" s="76">
        <f t="shared" si="538"/>
        <v>0</v>
      </c>
      <c r="X99" s="76">
        <f t="shared" si="538"/>
        <v>0</v>
      </c>
      <c r="Y99" s="76">
        <f t="shared" si="538"/>
        <v>0</v>
      </c>
      <c r="Z99" s="76">
        <f t="shared" si="538"/>
        <v>2</v>
      </c>
      <c r="AA99" s="76">
        <f t="shared" si="538"/>
        <v>0</v>
      </c>
      <c r="AB99" s="76">
        <f t="shared" si="433"/>
        <v>0</v>
      </c>
      <c r="AC99" s="76">
        <f t="shared" ref="AC99:AP99" si="539">AC44</f>
        <v>1</v>
      </c>
      <c r="AD99" s="76">
        <f t="shared" si="539"/>
        <v>0</v>
      </c>
      <c r="AE99" s="76">
        <f t="shared" si="539"/>
        <v>0</v>
      </c>
      <c r="AF99" s="76">
        <f t="shared" si="539"/>
        <v>0</v>
      </c>
      <c r="AG99" s="76">
        <f t="shared" si="539"/>
        <v>0</v>
      </c>
      <c r="AH99" s="76">
        <f t="shared" si="539"/>
        <v>0</v>
      </c>
      <c r="AI99" s="76">
        <f t="shared" si="539"/>
        <v>0</v>
      </c>
      <c r="AJ99" s="76">
        <f t="shared" si="539"/>
        <v>0</v>
      </c>
      <c r="AK99" s="76">
        <f t="shared" si="539"/>
        <v>1</v>
      </c>
      <c r="AL99" s="76">
        <f t="shared" si="539"/>
        <v>0</v>
      </c>
      <c r="AM99" s="76">
        <f t="shared" si="539"/>
        <v>0</v>
      </c>
      <c r="AN99" s="76">
        <f t="shared" si="539"/>
        <v>0</v>
      </c>
      <c r="AO99" s="76">
        <f t="shared" si="539"/>
        <v>0</v>
      </c>
      <c r="AP99" s="76">
        <f t="shared" si="539"/>
        <v>0</v>
      </c>
      <c r="AQ99" s="76">
        <f t="shared" si="434"/>
        <v>0</v>
      </c>
      <c r="AR99" s="186"/>
      <c r="AS99" s="186"/>
      <c r="AT99" s="186"/>
      <c r="AU99" s="186"/>
      <c r="AV99" s="186"/>
      <c r="AW99" s="186"/>
      <c r="AX99" s="186"/>
      <c r="AY99" s="186"/>
      <c r="AZ99" s="186"/>
      <c r="BA99" s="186"/>
      <c r="BB99" s="186"/>
      <c r="BC99" s="186"/>
      <c r="BD99" s="186"/>
      <c r="BE99" s="186"/>
      <c r="BF99" s="228">
        <f t="shared" si="530"/>
        <v>108</v>
      </c>
      <c r="BG99" s="2">
        <f t="shared" si="329"/>
        <v>77</v>
      </c>
      <c r="BH99" s="5">
        <f t="shared" si="330"/>
        <v>25</v>
      </c>
      <c r="BI99" s="5">
        <f t="shared" si="531"/>
        <v>1</v>
      </c>
      <c r="BJ99" s="190">
        <f t="shared" si="409"/>
        <v>5</v>
      </c>
      <c r="BK99" s="219">
        <f t="shared" si="410"/>
        <v>108</v>
      </c>
      <c r="BL99" s="230"/>
      <c r="BM99" s="88">
        <v>2016</v>
      </c>
      <c r="BN99" s="22">
        <f t="shared" si="459"/>
        <v>0</v>
      </c>
      <c r="BO99" s="22">
        <f t="shared" si="460"/>
        <v>0</v>
      </c>
      <c r="BP99" s="22">
        <f t="shared" si="461"/>
        <v>0</v>
      </c>
      <c r="BQ99" s="22">
        <f t="shared" si="462"/>
        <v>0</v>
      </c>
      <c r="BR99" s="22">
        <f t="shared" si="463"/>
        <v>0</v>
      </c>
      <c r="BS99" s="22">
        <f t="shared" si="464"/>
        <v>3337.3503203148857</v>
      </c>
      <c r="BT99" s="22">
        <f t="shared" si="465"/>
        <v>1483.266809028838</v>
      </c>
      <c r="BU99" s="22">
        <f t="shared" si="466"/>
        <v>74.163340451441897</v>
      </c>
      <c r="BV99" s="22">
        <f t="shared" si="467"/>
        <v>0</v>
      </c>
      <c r="BW99" s="22">
        <f t="shared" si="468"/>
        <v>2002.4101921889314</v>
      </c>
      <c r="BX99" s="22">
        <f t="shared" si="469"/>
        <v>296.65336180576759</v>
      </c>
      <c r="BY99" s="22">
        <f t="shared" si="470"/>
        <v>0</v>
      </c>
      <c r="BZ99" s="22">
        <f t="shared" si="471"/>
        <v>0</v>
      </c>
      <c r="CA99" s="22">
        <f t="shared" si="472"/>
        <v>370.8167022572095</v>
      </c>
      <c r="CB99" s="22">
        <f t="shared" si="473"/>
        <v>74.163340451441897</v>
      </c>
      <c r="CC99" s="22">
        <f t="shared" si="474"/>
        <v>0</v>
      </c>
      <c r="CD99" s="22">
        <f t="shared" si="475"/>
        <v>0</v>
      </c>
      <c r="CE99" s="22">
        <f t="shared" si="476"/>
        <v>74.163340451441897</v>
      </c>
      <c r="CF99" s="22">
        <f t="shared" si="477"/>
        <v>0</v>
      </c>
      <c r="CG99" s="22">
        <f t="shared" si="478"/>
        <v>0</v>
      </c>
      <c r="CH99" s="22">
        <f t="shared" si="479"/>
        <v>0</v>
      </c>
      <c r="CI99" s="22">
        <f t="shared" si="480"/>
        <v>0</v>
      </c>
      <c r="CJ99" s="22">
        <f t="shared" si="481"/>
        <v>148.32668090288379</v>
      </c>
      <c r="CK99" s="22">
        <f t="shared" si="482"/>
        <v>0</v>
      </c>
      <c r="CL99" s="22">
        <f t="shared" si="483"/>
        <v>0</v>
      </c>
      <c r="CM99" s="22">
        <f t="shared" si="484"/>
        <v>74.163340451441897</v>
      </c>
      <c r="CN99" s="22">
        <f t="shared" si="485"/>
        <v>0</v>
      </c>
      <c r="CO99" s="22">
        <f t="shared" si="486"/>
        <v>0</v>
      </c>
      <c r="CP99" s="22">
        <f t="shared" si="487"/>
        <v>0</v>
      </c>
      <c r="CQ99" s="22">
        <f t="shared" si="488"/>
        <v>0</v>
      </c>
      <c r="CR99" s="22">
        <f t="shared" si="489"/>
        <v>0</v>
      </c>
      <c r="CS99" s="22">
        <f t="shared" si="490"/>
        <v>0</v>
      </c>
      <c r="CT99" s="22">
        <f t="shared" si="491"/>
        <v>0</v>
      </c>
      <c r="CU99" s="22">
        <f t="shared" si="492"/>
        <v>74.163340451441897</v>
      </c>
      <c r="CV99" s="22">
        <f t="shared" si="493"/>
        <v>0</v>
      </c>
      <c r="CW99" s="22">
        <f t="shared" si="494"/>
        <v>0</v>
      </c>
      <c r="CX99" s="22">
        <f t="shared" si="495"/>
        <v>0</v>
      </c>
      <c r="CY99" s="22">
        <f t="shared" si="496"/>
        <v>0</v>
      </c>
      <c r="CZ99" s="22">
        <f t="shared" si="497"/>
        <v>0</v>
      </c>
      <c r="DA99" s="232">
        <f t="shared" si="498"/>
        <v>0</v>
      </c>
      <c r="DB99" s="76">
        <f t="shared" si="518"/>
        <v>5710.5772147610269</v>
      </c>
      <c r="DC99" s="76">
        <f t="shared" si="518"/>
        <v>1854.0835112860475</v>
      </c>
      <c r="DD99" s="76">
        <f t="shared" si="537"/>
        <v>74.163340451441897</v>
      </c>
      <c r="DE99" s="85">
        <f t="shared" si="412"/>
        <v>370.8167022572095</v>
      </c>
      <c r="DF99" s="85">
        <f t="shared" si="525"/>
        <v>8009.6407687557266</v>
      </c>
      <c r="DG99" s="76">
        <f t="shared" si="413"/>
        <v>8009.6407687557275</v>
      </c>
      <c r="DH99" s="234">
        <f t="shared" si="500"/>
        <v>0.71296296296296291</v>
      </c>
      <c r="DI99" s="234">
        <f t="shared" si="415"/>
        <v>0.23148148148148143</v>
      </c>
      <c r="DJ99" s="234">
        <f t="shared" si="416"/>
        <v>9.259259259259257E-3</v>
      </c>
      <c r="DK99" s="234"/>
      <c r="DL99" s="145">
        <f t="shared" si="417"/>
        <v>4.6296296296296287E-2</v>
      </c>
      <c r="DN99" s="159"/>
      <c r="DO99" s="159"/>
      <c r="DP99" s="159"/>
      <c r="DQ99" s="159"/>
      <c r="DR99" s="159"/>
      <c r="DW99" s="92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</row>
    <row r="100" spans="1:210" s="2" customFormat="1" ht="12.75" customHeight="1" x14ac:dyDescent="0.25">
      <c r="A100" s="2" t="s">
        <v>99</v>
      </c>
      <c r="B100" s="2">
        <v>2017</v>
      </c>
      <c r="C100" s="85">
        <f t="shared" ref="C100:AA100" si="540">C45</f>
        <v>6492.271140992224</v>
      </c>
      <c r="D100" s="76">
        <f t="shared" si="540"/>
        <v>0</v>
      </c>
      <c r="E100" s="76">
        <f t="shared" si="540"/>
        <v>0</v>
      </c>
      <c r="F100" s="76">
        <f t="shared" si="540"/>
        <v>2</v>
      </c>
      <c r="G100" s="76">
        <f t="shared" si="540"/>
        <v>0</v>
      </c>
      <c r="H100" s="76">
        <f t="shared" si="540"/>
        <v>5</v>
      </c>
      <c r="I100" s="76">
        <f t="shared" si="540"/>
        <v>27</v>
      </c>
      <c r="J100" s="76">
        <f t="shared" si="540"/>
        <v>73</v>
      </c>
      <c r="K100" s="76">
        <f t="shared" si="540"/>
        <v>0</v>
      </c>
      <c r="L100" s="76">
        <f t="shared" si="540"/>
        <v>5</v>
      </c>
      <c r="M100" s="76">
        <f t="shared" si="540"/>
        <v>13</v>
      </c>
      <c r="N100" s="76">
        <f t="shared" si="540"/>
        <v>36</v>
      </c>
      <c r="O100" s="76">
        <f t="shared" si="540"/>
        <v>0</v>
      </c>
      <c r="P100" s="76">
        <f t="shared" si="540"/>
        <v>1</v>
      </c>
      <c r="Q100" s="76">
        <f t="shared" si="540"/>
        <v>1</v>
      </c>
      <c r="R100" s="76">
        <f t="shared" si="540"/>
        <v>4</v>
      </c>
      <c r="S100" s="76">
        <f t="shared" si="540"/>
        <v>0</v>
      </c>
      <c r="T100" s="76">
        <f t="shared" si="540"/>
        <v>0</v>
      </c>
      <c r="U100" s="76">
        <f t="shared" si="540"/>
        <v>0</v>
      </c>
      <c r="V100" s="76">
        <f t="shared" si="540"/>
        <v>0</v>
      </c>
      <c r="W100" s="76">
        <f t="shared" si="540"/>
        <v>0</v>
      </c>
      <c r="X100" s="76">
        <f t="shared" si="540"/>
        <v>16</v>
      </c>
      <c r="Y100" s="76">
        <f t="shared" si="540"/>
        <v>0</v>
      </c>
      <c r="Z100" s="76">
        <f t="shared" si="540"/>
        <v>0</v>
      </c>
      <c r="AA100" s="76">
        <f t="shared" si="540"/>
        <v>0</v>
      </c>
      <c r="AB100" s="76">
        <f t="shared" si="433"/>
        <v>0</v>
      </c>
      <c r="AC100" s="76">
        <f t="shared" ref="AC100:AP100" si="541">AC45</f>
        <v>3</v>
      </c>
      <c r="AD100" s="76">
        <f t="shared" si="541"/>
        <v>0</v>
      </c>
      <c r="AE100" s="76">
        <f t="shared" si="541"/>
        <v>0</v>
      </c>
      <c r="AF100" s="76">
        <f t="shared" si="541"/>
        <v>0</v>
      </c>
      <c r="AG100" s="76">
        <f t="shared" si="541"/>
        <v>6</v>
      </c>
      <c r="AH100" s="76">
        <f t="shared" si="541"/>
        <v>0</v>
      </c>
      <c r="AI100" s="76">
        <f t="shared" si="541"/>
        <v>0</v>
      </c>
      <c r="AJ100" s="76">
        <f t="shared" si="541"/>
        <v>0</v>
      </c>
      <c r="AK100" s="76">
        <f t="shared" si="541"/>
        <v>0</v>
      </c>
      <c r="AL100" s="76">
        <f t="shared" si="541"/>
        <v>0</v>
      </c>
      <c r="AM100" s="76">
        <f t="shared" si="541"/>
        <v>0</v>
      </c>
      <c r="AN100" s="76">
        <f t="shared" si="541"/>
        <v>1</v>
      </c>
      <c r="AO100" s="76">
        <f t="shared" si="541"/>
        <v>0</v>
      </c>
      <c r="AP100" s="76">
        <f t="shared" si="541"/>
        <v>0</v>
      </c>
      <c r="AQ100" s="76">
        <f t="shared" ref="AQ100" si="542">AQ45</f>
        <v>1</v>
      </c>
      <c r="AR100" s="186"/>
      <c r="AS100" s="186"/>
      <c r="AT100" s="186"/>
      <c r="AU100" s="186"/>
      <c r="AV100" s="186"/>
      <c r="AW100" s="186"/>
      <c r="AX100" s="186"/>
      <c r="AY100" s="186"/>
      <c r="AZ100" s="186"/>
      <c r="BA100" s="186"/>
      <c r="BB100" s="186"/>
      <c r="BC100" s="186"/>
      <c r="BD100" s="186"/>
      <c r="BE100" s="186"/>
      <c r="BF100" s="228">
        <f t="shared" si="530"/>
        <v>194</v>
      </c>
      <c r="BG100" s="2">
        <f t="shared" si="329"/>
        <v>41</v>
      </c>
      <c r="BH100" s="5">
        <f t="shared" si="330"/>
        <v>115</v>
      </c>
      <c r="BI100" s="5">
        <f t="shared" si="531"/>
        <v>12</v>
      </c>
      <c r="BJ100" s="190">
        <f t="shared" si="409"/>
        <v>26</v>
      </c>
      <c r="BK100" s="219">
        <f t="shared" si="410"/>
        <v>194</v>
      </c>
      <c r="BL100" s="230"/>
      <c r="BM100" s="88">
        <v>2017</v>
      </c>
      <c r="BN100" s="22">
        <f t="shared" si="459"/>
        <v>0</v>
      </c>
      <c r="BO100" s="22">
        <f t="shared" si="460"/>
        <v>0</v>
      </c>
      <c r="BP100" s="22">
        <f t="shared" si="461"/>
        <v>66.930630319507458</v>
      </c>
      <c r="BQ100" s="22">
        <f t="shared" si="462"/>
        <v>0</v>
      </c>
      <c r="BR100" s="22">
        <f t="shared" si="463"/>
        <v>167.32657579876866</v>
      </c>
      <c r="BS100" s="22">
        <f t="shared" si="464"/>
        <v>903.56350931335078</v>
      </c>
      <c r="BT100" s="22">
        <f t="shared" si="465"/>
        <v>2442.9680066620226</v>
      </c>
      <c r="BU100" s="22">
        <f t="shared" si="466"/>
        <v>0</v>
      </c>
      <c r="BV100" s="22">
        <f t="shared" si="467"/>
        <v>167.32657579876866</v>
      </c>
      <c r="BW100" s="22">
        <f t="shared" si="468"/>
        <v>435.04909707679849</v>
      </c>
      <c r="BX100" s="22">
        <f t="shared" si="469"/>
        <v>1204.7513457511343</v>
      </c>
      <c r="BY100" s="22">
        <f t="shared" si="470"/>
        <v>0</v>
      </c>
      <c r="BZ100" s="22">
        <f t="shared" si="471"/>
        <v>33.465315159753729</v>
      </c>
      <c r="CA100" s="22">
        <f t="shared" si="472"/>
        <v>33.465315159753729</v>
      </c>
      <c r="CB100" s="22">
        <f t="shared" si="473"/>
        <v>133.86126063901492</v>
      </c>
      <c r="CC100" s="22">
        <f t="shared" si="474"/>
        <v>0</v>
      </c>
      <c r="CD100" s="22">
        <f t="shared" si="475"/>
        <v>0</v>
      </c>
      <c r="CE100" s="22">
        <f t="shared" si="476"/>
        <v>0</v>
      </c>
      <c r="CF100" s="22">
        <f t="shared" si="477"/>
        <v>0</v>
      </c>
      <c r="CG100" s="22">
        <f t="shared" si="478"/>
        <v>0</v>
      </c>
      <c r="CH100" s="22">
        <f t="shared" si="479"/>
        <v>535.44504255605966</v>
      </c>
      <c r="CI100" s="22">
        <f t="shared" si="480"/>
        <v>0</v>
      </c>
      <c r="CJ100" s="22">
        <f t="shared" si="481"/>
        <v>0</v>
      </c>
      <c r="CK100" s="22">
        <f t="shared" si="482"/>
        <v>0</v>
      </c>
      <c r="CL100" s="22">
        <f t="shared" si="483"/>
        <v>0</v>
      </c>
      <c r="CM100" s="22">
        <f t="shared" si="484"/>
        <v>100.3959454792612</v>
      </c>
      <c r="CN100" s="22">
        <f t="shared" si="485"/>
        <v>0</v>
      </c>
      <c r="CO100" s="22">
        <f t="shared" si="486"/>
        <v>0</v>
      </c>
      <c r="CP100" s="22">
        <f t="shared" si="487"/>
        <v>0</v>
      </c>
      <c r="CQ100" s="22">
        <f t="shared" si="488"/>
        <v>200.7918909585224</v>
      </c>
      <c r="CR100" s="22">
        <f t="shared" si="489"/>
        <v>0</v>
      </c>
      <c r="CS100" s="22">
        <f t="shared" si="490"/>
        <v>0</v>
      </c>
      <c r="CT100" s="22">
        <f t="shared" si="491"/>
        <v>0</v>
      </c>
      <c r="CU100" s="22">
        <f t="shared" si="492"/>
        <v>0</v>
      </c>
      <c r="CV100" s="22">
        <f t="shared" si="493"/>
        <v>0</v>
      </c>
      <c r="CW100" s="22">
        <f t="shared" si="494"/>
        <v>0</v>
      </c>
      <c r="CX100" s="22">
        <f t="shared" si="495"/>
        <v>33.465315159753729</v>
      </c>
      <c r="CY100" s="22">
        <f t="shared" si="496"/>
        <v>0</v>
      </c>
      <c r="CZ100" s="22">
        <f t="shared" si="497"/>
        <v>0</v>
      </c>
      <c r="DA100" s="232">
        <f t="shared" si="498"/>
        <v>33.465315159753729</v>
      </c>
      <c r="DB100" s="76">
        <f t="shared" si="518"/>
        <v>1372.0779215499031</v>
      </c>
      <c r="DC100" s="76">
        <f t="shared" si="518"/>
        <v>3848.511243371679</v>
      </c>
      <c r="DD100" s="76">
        <f t="shared" si="537"/>
        <v>401.5837819170448</v>
      </c>
      <c r="DE100" s="85">
        <f t="shared" si="412"/>
        <v>870.09819415359686</v>
      </c>
      <c r="DF100" s="85">
        <f t="shared" si="525"/>
        <v>6492.2711409922231</v>
      </c>
      <c r="DG100" s="76">
        <f t="shared" si="413"/>
        <v>6458.8058258324718</v>
      </c>
      <c r="DH100" s="234">
        <f t="shared" si="500"/>
        <v>0.21134020618556704</v>
      </c>
      <c r="DI100" s="234">
        <f t="shared" si="415"/>
        <v>0.59278350515463929</v>
      </c>
      <c r="DJ100" s="234">
        <f t="shared" si="416"/>
        <v>6.1855670103092793E-2</v>
      </c>
      <c r="DK100" s="234"/>
      <c r="DL100" s="145">
        <f t="shared" si="417"/>
        <v>0.13402061855670103</v>
      </c>
      <c r="DN100" s="159"/>
      <c r="DO100" s="159"/>
      <c r="DP100" s="159"/>
      <c r="DQ100" s="159"/>
      <c r="DR100" s="159"/>
      <c r="DW100" s="92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</row>
    <row r="101" spans="1:210" s="2" customFormat="1" ht="12.75" customHeight="1" x14ac:dyDescent="0.25">
      <c r="A101" s="2" t="s">
        <v>100</v>
      </c>
      <c r="B101" s="2">
        <v>2018</v>
      </c>
      <c r="C101" s="85">
        <f t="shared" ref="C101:R101" si="543">C46</f>
        <v>6199.6218484379988</v>
      </c>
      <c r="D101" s="76">
        <f t="shared" si="543"/>
        <v>0</v>
      </c>
      <c r="E101" s="76">
        <f t="shared" si="543"/>
        <v>1</v>
      </c>
      <c r="F101" s="76">
        <f t="shared" si="543"/>
        <v>0</v>
      </c>
      <c r="G101" s="76">
        <f t="shared" si="543"/>
        <v>0</v>
      </c>
      <c r="H101" s="76">
        <f t="shared" si="543"/>
        <v>0</v>
      </c>
      <c r="I101" s="76">
        <f t="shared" si="543"/>
        <v>18</v>
      </c>
      <c r="J101" s="76">
        <f t="shared" si="543"/>
        <v>6</v>
      </c>
      <c r="K101" s="76">
        <f t="shared" si="543"/>
        <v>0</v>
      </c>
      <c r="L101" s="76">
        <f t="shared" si="543"/>
        <v>0</v>
      </c>
      <c r="M101" s="76">
        <f t="shared" si="543"/>
        <v>15</v>
      </c>
      <c r="N101" s="76">
        <f t="shared" si="543"/>
        <v>2</v>
      </c>
      <c r="O101" s="76">
        <f t="shared" si="543"/>
        <v>0</v>
      </c>
      <c r="P101" s="76">
        <f t="shared" si="543"/>
        <v>0</v>
      </c>
      <c r="Q101" s="76">
        <f t="shared" si="543"/>
        <v>1</v>
      </c>
      <c r="R101" s="76">
        <f t="shared" si="543"/>
        <v>0</v>
      </c>
      <c r="S101" s="76">
        <f t="shared" ref="S101:AQ101" si="544">S46</f>
        <v>0</v>
      </c>
      <c r="T101" s="76">
        <f t="shared" si="544"/>
        <v>0</v>
      </c>
      <c r="U101" s="76">
        <f t="shared" si="544"/>
        <v>0</v>
      </c>
      <c r="V101" s="76">
        <f t="shared" si="544"/>
        <v>0</v>
      </c>
      <c r="W101" s="76">
        <f t="shared" si="544"/>
        <v>0</v>
      </c>
      <c r="X101" s="76">
        <f t="shared" si="544"/>
        <v>2</v>
      </c>
      <c r="Y101" s="76">
        <f t="shared" si="544"/>
        <v>0</v>
      </c>
      <c r="Z101" s="76">
        <f t="shared" si="544"/>
        <v>0</v>
      </c>
      <c r="AA101" s="76">
        <f t="shared" si="544"/>
        <v>0</v>
      </c>
      <c r="AB101" s="76">
        <f t="shared" si="544"/>
        <v>0</v>
      </c>
      <c r="AC101" s="76">
        <f t="shared" si="544"/>
        <v>2</v>
      </c>
      <c r="AD101" s="76">
        <f t="shared" si="544"/>
        <v>0</v>
      </c>
      <c r="AE101" s="76">
        <f t="shared" si="544"/>
        <v>0</v>
      </c>
      <c r="AF101" s="76">
        <f t="shared" si="544"/>
        <v>0</v>
      </c>
      <c r="AG101" s="76">
        <f t="shared" si="544"/>
        <v>0</v>
      </c>
      <c r="AH101" s="76">
        <f t="shared" si="544"/>
        <v>0</v>
      </c>
      <c r="AI101" s="76">
        <f t="shared" si="544"/>
        <v>0</v>
      </c>
      <c r="AJ101" s="76">
        <f t="shared" si="544"/>
        <v>0</v>
      </c>
      <c r="AK101" s="76">
        <f t="shared" si="544"/>
        <v>1</v>
      </c>
      <c r="AL101" s="76">
        <f t="shared" si="544"/>
        <v>0</v>
      </c>
      <c r="AM101" s="76">
        <f t="shared" si="544"/>
        <v>0</v>
      </c>
      <c r="AN101" s="76">
        <f t="shared" si="544"/>
        <v>0</v>
      </c>
      <c r="AO101" s="76">
        <f t="shared" si="544"/>
        <v>0</v>
      </c>
      <c r="AP101" s="76">
        <f t="shared" si="544"/>
        <v>0</v>
      </c>
      <c r="AQ101" s="76">
        <f t="shared" si="544"/>
        <v>0</v>
      </c>
      <c r="AR101" s="186"/>
      <c r="AS101" s="186"/>
      <c r="AT101" s="186"/>
      <c r="AU101" s="186"/>
      <c r="AV101" s="186"/>
      <c r="AW101" s="186"/>
      <c r="AX101" s="186"/>
      <c r="AY101" s="186"/>
      <c r="AZ101" s="186"/>
      <c r="BA101" s="186"/>
      <c r="BB101" s="186"/>
      <c r="BC101" s="186"/>
      <c r="BD101" s="186"/>
      <c r="BE101" s="186"/>
      <c r="BF101" s="228">
        <f t="shared" si="530"/>
        <v>48</v>
      </c>
      <c r="BG101" s="2">
        <f t="shared" si="329"/>
        <v>35</v>
      </c>
      <c r="BH101" s="5">
        <f t="shared" si="330"/>
        <v>8</v>
      </c>
      <c r="BI101" s="5">
        <f t="shared" si="531"/>
        <v>0</v>
      </c>
      <c r="BJ101" s="190">
        <f t="shared" si="409"/>
        <v>5</v>
      </c>
      <c r="BK101" s="219">
        <f t="shared" si="410"/>
        <v>48</v>
      </c>
      <c r="BL101" s="230"/>
      <c r="BM101" s="88">
        <v>2018</v>
      </c>
      <c r="BN101" s="22">
        <f t="shared" si="459"/>
        <v>0</v>
      </c>
      <c r="BO101" s="22">
        <f t="shared" si="460"/>
        <v>129.15878850912497</v>
      </c>
      <c r="BP101" s="22">
        <f t="shared" si="461"/>
        <v>0</v>
      </c>
      <c r="BQ101" s="22">
        <f t="shared" si="462"/>
        <v>0</v>
      </c>
      <c r="BR101" s="22">
        <f t="shared" si="463"/>
        <v>0</v>
      </c>
      <c r="BS101" s="22">
        <f t="shared" si="464"/>
        <v>2324.8581931642493</v>
      </c>
      <c r="BT101" s="22">
        <f t="shared" si="465"/>
        <v>774.95273105474985</v>
      </c>
      <c r="BU101" s="22">
        <f t="shared" si="466"/>
        <v>0</v>
      </c>
      <c r="BV101" s="22">
        <f t="shared" si="467"/>
        <v>0</v>
      </c>
      <c r="BW101" s="22">
        <f t="shared" si="468"/>
        <v>1937.3818276368747</v>
      </c>
      <c r="BX101" s="22">
        <f t="shared" si="469"/>
        <v>258.31757701824995</v>
      </c>
      <c r="BY101" s="22">
        <f t="shared" si="470"/>
        <v>0</v>
      </c>
      <c r="BZ101" s="22">
        <f t="shared" si="471"/>
        <v>0</v>
      </c>
      <c r="CA101" s="22">
        <f t="shared" si="472"/>
        <v>129.15878850912497</v>
      </c>
      <c r="CB101" s="22">
        <f t="shared" si="473"/>
        <v>0</v>
      </c>
      <c r="CC101" s="22">
        <f t="shared" si="474"/>
        <v>0</v>
      </c>
      <c r="CD101" s="22">
        <f t="shared" si="475"/>
        <v>0</v>
      </c>
      <c r="CE101" s="22">
        <f t="shared" si="476"/>
        <v>0</v>
      </c>
      <c r="CF101" s="22">
        <f t="shared" si="477"/>
        <v>0</v>
      </c>
      <c r="CG101" s="22">
        <f t="shared" si="478"/>
        <v>0</v>
      </c>
      <c r="CH101" s="22">
        <f t="shared" si="479"/>
        <v>258.31757701824995</v>
      </c>
      <c r="CI101" s="22">
        <f t="shared" si="480"/>
        <v>0</v>
      </c>
      <c r="CJ101" s="22">
        <f t="shared" si="481"/>
        <v>0</v>
      </c>
      <c r="CK101" s="22">
        <f t="shared" si="482"/>
        <v>0</v>
      </c>
      <c r="CL101" s="22">
        <f t="shared" si="483"/>
        <v>0</v>
      </c>
      <c r="CM101" s="22">
        <f t="shared" si="484"/>
        <v>258.31757701824995</v>
      </c>
      <c r="CN101" s="22">
        <f t="shared" si="485"/>
        <v>0</v>
      </c>
      <c r="CO101" s="22">
        <f t="shared" si="486"/>
        <v>0</v>
      </c>
      <c r="CP101" s="22">
        <f t="shared" si="487"/>
        <v>0</v>
      </c>
      <c r="CQ101" s="22">
        <f t="shared" si="488"/>
        <v>0</v>
      </c>
      <c r="CR101" s="22">
        <f t="shared" si="489"/>
        <v>0</v>
      </c>
      <c r="CS101" s="22">
        <f t="shared" si="490"/>
        <v>0</v>
      </c>
      <c r="CT101" s="22">
        <f t="shared" si="491"/>
        <v>0</v>
      </c>
      <c r="CU101" s="22">
        <f t="shared" si="492"/>
        <v>129.15878850912497</v>
      </c>
      <c r="CV101" s="22">
        <f t="shared" si="493"/>
        <v>0</v>
      </c>
      <c r="CW101" s="22">
        <f t="shared" si="494"/>
        <v>0</v>
      </c>
      <c r="CX101" s="22">
        <f t="shared" si="495"/>
        <v>0</v>
      </c>
      <c r="CY101" s="22">
        <f t="shared" si="496"/>
        <v>0</v>
      </c>
      <c r="CZ101" s="22">
        <f t="shared" si="497"/>
        <v>0</v>
      </c>
      <c r="DA101" s="232">
        <f t="shared" si="498"/>
        <v>0</v>
      </c>
      <c r="DB101" s="76">
        <f t="shared" si="518"/>
        <v>4520.5575978193738</v>
      </c>
      <c r="DC101" s="76">
        <f t="shared" si="518"/>
        <v>1033.2703080729998</v>
      </c>
      <c r="DD101" s="76">
        <f t="shared" si="537"/>
        <v>0</v>
      </c>
      <c r="DE101" s="85">
        <f t="shared" si="412"/>
        <v>645.79394254562487</v>
      </c>
      <c r="DF101" s="85">
        <f t="shared" si="525"/>
        <v>6199.6218484379988</v>
      </c>
      <c r="DG101" s="76">
        <f t="shared" si="413"/>
        <v>6199.6218484379979</v>
      </c>
      <c r="DH101" s="234">
        <f t="shared" si="500"/>
        <v>0.72916666666666663</v>
      </c>
      <c r="DI101" s="234">
        <f t="shared" si="415"/>
        <v>0.16666666666666666</v>
      </c>
      <c r="DJ101" s="234">
        <f t="shared" si="416"/>
        <v>0</v>
      </c>
      <c r="DK101" s="234"/>
      <c r="DL101" s="145">
        <f t="shared" si="417"/>
        <v>0.10416666666666667</v>
      </c>
      <c r="DN101" s="159"/>
      <c r="DO101" s="159"/>
      <c r="DP101" s="159"/>
      <c r="DQ101" s="159"/>
      <c r="DR101" s="159"/>
      <c r="DW101" s="92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</row>
    <row r="102" spans="1:210" s="2" customFormat="1" ht="12.75" customHeight="1" x14ac:dyDescent="0.25">
      <c r="A102" s="259" t="s">
        <v>115</v>
      </c>
      <c r="B102" s="259">
        <v>2019</v>
      </c>
      <c r="C102" s="85">
        <f t="shared" ref="C102:AQ102" si="545">C47</f>
        <v>4638.4798312164348</v>
      </c>
      <c r="D102" s="260">
        <f t="shared" si="545"/>
        <v>0</v>
      </c>
      <c r="E102" s="260">
        <f t="shared" si="545"/>
        <v>2</v>
      </c>
      <c r="F102" s="260">
        <f t="shared" si="545"/>
        <v>6</v>
      </c>
      <c r="G102" s="260">
        <f t="shared" si="545"/>
        <v>0</v>
      </c>
      <c r="H102" s="260">
        <f t="shared" si="545"/>
        <v>0</v>
      </c>
      <c r="I102" s="260">
        <f t="shared" si="545"/>
        <v>69</v>
      </c>
      <c r="J102" s="260">
        <f t="shared" si="545"/>
        <v>67</v>
      </c>
      <c r="K102" s="260">
        <f t="shared" si="545"/>
        <v>1</v>
      </c>
      <c r="L102" s="260">
        <f t="shared" si="545"/>
        <v>0</v>
      </c>
      <c r="M102" s="260">
        <f t="shared" si="545"/>
        <v>22</v>
      </c>
      <c r="N102" s="260">
        <f t="shared" si="545"/>
        <v>27</v>
      </c>
      <c r="O102" s="260">
        <f t="shared" si="545"/>
        <v>0</v>
      </c>
      <c r="P102" s="260">
        <f t="shared" si="545"/>
        <v>0</v>
      </c>
      <c r="Q102" s="260">
        <f t="shared" si="545"/>
        <v>0</v>
      </c>
      <c r="R102" s="260">
        <f t="shared" si="545"/>
        <v>1</v>
      </c>
      <c r="S102" s="260">
        <f t="shared" si="545"/>
        <v>0</v>
      </c>
      <c r="T102" s="260">
        <f t="shared" si="545"/>
        <v>0</v>
      </c>
      <c r="U102" s="260">
        <f t="shared" si="545"/>
        <v>0</v>
      </c>
      <c r="V102" s="260">
        <f t="shared" si="545"/>
        <v>0</v>
      </c>
      <c r="W102" s="260">
        <f t="shared" si="545"/>
        <v>0</v>
      </c>
      <c r="X102" s="260">
        <f t="shared" si="545"/>
        <v>14</v>
      </c>
      <c r="Y102" s="260">
        <f t="shared" si="545"/>
        <v>0</v>
      </c>
      <c r="Z102" s="260">
        <f t="shared" si="545"/>
        <v>1</v>
      </c>
      <c r="AA102" s="260">
        <f t="shared" si="545"/>
        <v>0</v>
      </c>
      <c r="AB102" s="260">
        <f t="shared" si="545"/>
        <v>0</v>
      </c>
      <c r="AC102" s="260">
        <f t="shared" si="545"/>
        <v>1</v>
      </c>
      <c r="AD102" s="260">
        <f t="shared" si="545"/>
        <v>0</v>
      </c>
      <c r="AE102" s="260">
        <f t="shared" si="545"/>
        <v>0</v>
      </c>
      <c r="AF102" s="260">
        <f t="shared" si="545"/>
        <v>0</v>
      </c>
      <c r="AG102" s="260">
        <f t="shared" si="545"/>
        <v>8</v>
      </c>
      <c r="AH102" s="260">
        <f t="shared" si="545"/>
        <v>0</v>
      </c>
      <c r="AI102" s="260">
        <f t="shared" si="545"/>
        <v>0</v>
      </c>
      <c r="AJ102" s="260">
        <f t="shared" si="545"/>
        <v>0</v>
      </c>
      <c r="AK102" s="260">
        <f t="shared" si="545"/>
        <v>1</v>
      </c>
      <c r="AL102" s="260">
        <f t="shared" si="545"/>
        <v>0</v>
      </c>
      <c r="AM102" s="260">
        <f t="shared" si="545"/>
        <v>0</v>
      </c>
      <c r="AN102" s="260">
        <f t="shared" si="545"/>
        <v>0</v>
      </c>
      <c r="AO102" s="260">
        <f t="shared" si="545"/>
        <v>0</v>
      </c>
      <c r="AP102" s="260">
        <f t="shared" si="545"/>
        <v>0</v>
      </c>
      <c r="AQ102" s="260">
        <f t="shared" si="545"/>
        <v>0</v>
      </c>
      <c r="AR102" s="285"/>
      <c r="AS102" s="285"/>
      <c r="AT102" s="285"/>
      <c r="AU102" s="285"/>
      <c r="AV102" s="285"/>
      <c r="AW102" s="285"/>
      <c r="AX102" s="285"/>
      <c r="AY102" s="285"/>
      <c r="AZ102" s="285"/>
      <c r="BA102" s="285"/>
      <c r="BB102" s="285"/>
      <c r="BC102" s="285"/>
      <c r="BD102" s="285"/>
      <c r="BE102" s="285"/>
      <c r="BF102" s="228">
        <f t="shared" si="530"/>
        <v>220</v>
      </c>
      <c r="BG102" s="259">
        <f t="shared" si="329"/>
        <v>93</v>
      </c>
      <c r="BH102" s="261">
        <f t="shared" si="330"/>
        <v>101</v>
      </c>
      <c r="BI102" s="261">
        <f t="shared" si="531"/>
        <v>1</v>
      </c>
      <c r="BJ102" s="190">
        <f t="shared" si="409"/>
        <v>25</v>
      </c>
      <c r="BK102" s="219">
        <f t="shared" si="410"/>
        <v>220</v>
      </c>
      <c r="BL102" s="286"/>
      <c r="BM102" s="88">
        <v>2019</v>
      </c>
      <c r="BN102" s="263">
        <f t="shared" si="459"/>
        <v>0</v>
      </c>
      <c r="BO102" s="263">
        <f t="shared" si="460"/>
        <v>42.167998465603951</v>
      </c>
      <c r="BP102" s="263">
        <f t="shared" si="461"/>
        <v>126.50399539681186</v>
      </c>
      <c r="BQ102" s="263">
        <f t="shared" si="462"/>
        <v>0</v>
      </c>
      <c r="BR102" s="263">
        <f t="shared" si="463"/>
        <v>0</v>
      </c>
      <c r="BS102" s="263">
        <f t="shared" si="464"/>
        <v>1454.7959470633364</v>
      </c>
      <c r="BT102" s="263">
        <f t="shared" si="465"/>
        <v>1412.6279485977325</v>
      </c>
      <c r="BU102" s="263">
        <f t="shared" si="466"/>
        <v>21.083999232801975</v>
      </c>
      <c r="BV102" s="263">
        <f t="shared" si="467"/>
        <v>0</v>
      </c>
      <c r="BW102" s="263">
        <f t="shared" si="468"/>
        <v>463.84798312164349</v>
      </c>
      <c r="BX102" s="263">
        <f t="shared" si="469"/>
        <v>569.26797928565338</v>
      </c>
      <c r="BY102" s="263">
        <f t="shared" si="470"/>
        <v>0</v>
      </c>
      <c r="BZ102" s="263">
        <f t="shared" si="471"/>
        <v>0</v>
      </c>
      <c r="CA102" s="263">
        <f t="shared" si="472"/>
        <v>0</v>
      </c>
      <c r="CB102" s="263">
        <f t="shared" si="473"/>
        <v>21.083999232801975</v>
      </c>
      <c r="CC102" s="263">
        <f t="shared" si="474"/>
        <v>0</v>
      </c>
      <c r="CD102" s="263">
        <f t="shared" si="475"/>
        <v>0</v>
      </c>
      <c r="CE102" s="263">
        <f t="shared" si="476"/>
        <v>0</v>
      </c>
      <c r="CF102" s="263">
        <f t="shared" si="477"/>
        <v>0</v>
      </c>
      <c r="CG102" s="263">
        <f t="shared" si="478"/>
        <v>0</v>
      </c>
      <c r="CH102" s="263">
        <f t="shared" si="479"/>
        <v>295.17598925922766</v>
      </c>
      <c r="CI102" s="263">
        <f t="shared" si="480"/>
        <v>0</v>
      </c>
      <c r="CJ102" s="263">
        <f t="shared" si="481"/>
        <v>21.083999232801975</v>
      </c>
      <c r="CK102" s="263">
        <f t="shared" si="482"/>
        <v>0</v>
      </c>
      <c r="CL102" s="263">
        <f t="shared" si="483"/>
        <v>0</v>
      </c>
      <c r="CM102" s="263">
        <f t="shared" si="484"/>
        <v>21.083999232801975</v>
      </c>
      <c r="CN102" s="263">
        <f t="shared" si="485"/>
        <v>0</v>
      </c>
      <c r="CO102" s="263">
        <f t="shared" si="486"/>
        <v>0</v>
      </c>
      <c r="CP102" s="263">
        <f t="shared" si="487"/>
        <v>0</v>
      </c>
      <c r="CQ102" s="263">
        <f t="shared" si="488"/>
        <v>168.6719938624158</v>
      </c>
      <c r="CR102" s="263">
        <f t="shared" si="489"/>
        <v>0</v>
      </c>
      <c r="CS102" s="263">
        <f t="shared" si="490"/>
        <v>0</v>
      </c>
      <c r="CT102" s="263">
        <f t="shared" si="491"/>
        <v>0</v>
      </c>
      <c r="CU102" s="263">
        <f t="shared" si="492"/>
        <v>21.083999232801975</v>
      </c>
      <c r="CV102" s="263">
        <f t="shared" si="493"/>
        <v>0</v>
      </c>
      <c r="CW102" s="263">
        <f t="shared" si="494"/>
        <v>0</v>
      </c>
      <c r="CX102" s="263">
        <f t="shared" si="495"/>
        <v>0</v>
      </c>
      <c r="CY102" s="263">
        <f t="shared" si="496"/>
        <v>0</v>
      </c>
      <c r="CZ102" s="263">
        <f t="shared" si="497"/>
        <v>0</v>
      </c>
      <c r="DA102" s="232">
        <f t="shared" si="498"/>
        <v>0</v>
      </c>
      <c r="DB102" s="260">
        <f t="shared" si="518"/>
        <v>1960.8119286505837</v>
      </c>
      <c r="DC102" s="260">
        <f t="shared" si="518"/>
        <v>2129.4839225129999</v>
      </c>
      <c r="DD102" s="260">
        <f t="shared" si="537"/>
        <v>21.083999232801975</v>
      </c>
      <c r="DE102" s="85">
        <f t="shared" si="412"/>
        <v>527.09998082004938</v>
      </c>
      <c r="DF102" s="85">
        <f t="shared" si="525"/>
        <v>4638.4798312164348</v>
      </c>
      <c r="DG102" s="260">
        <f t="shared" si="413"/>
        <v>4638.4798312164348</v>
      </c>
      <c r="DH102" s="234">
        <f t="shared" si="500"/>
        <v>0.42272727272727267</v>
      </c>
      <c r="DI102" s="234">
        <f t="shared" si="415"/>
        <v>0.45909090909090916</v>
      </c>
      <c r="DJ102" s="234">
        <f t="shared" si="416"/>
        <v>4.5454545454545452E-3</v>
      </c>
      <c r="DK102" s="234"/>
      <c r="DL102" s="145">
        <f t="shared" si="417"/>
        <v>0.11363636363636363</v>
      </c>
      <c r="DM102" s="259"/>
      <c r="DN102" s="288"/>
      <c r="DO102" s="288"/>
      <c r="DP102" s="288"/>
      <c r="DQ102" s="288"/>
      <c r="DR102" s="288"/>
      <c r="DS102" s="259"/>
      <c r="DT102" s="259"/>
      <c r="DU102" s="259"/>
      <c r="DV102" s="259"/>
      <c r="DW102" s="92"/>
      <c r="DX102" s="243"/>
      <c r="DY102" s="243"/>
      <c r="DZ102" s="243"/>
      <c r="EA102" s="243"/>
      <c r="EB102" s="243"/>
      <c r="EC102" s="243"/>
      <c r="ED102" s="243"/>
      <c r="EE102" s="243"/>
      <c r="EF102" s="243"/>
      <c r="EG102" s="243"/>
      <c r="EH102" s="243"/>
      <c r="EI102" s="243"/>
      <c r="EJ102"/>
      <c r="EK102"/>
      <c r="EL102"/>
      <c r="EM102"/>
      <c r="EN102"/>
    </row>
    <row r="103" spans="1:210" s="2" customFormat="1" ht="12.75" customHeight="1" x14ac:dyDescent="0.25">
      <c r="A103" s="259" t="s">
        <v>116</v>
      </c>
      <c r="B103" s="259">
        <v>2020</v>
      </c>
      <c r="C103" s="85">
        <f t="shared" ref="C103:AQ103" si="546">C48</f>
        <v>3092</v>
      </c>
      <c r="D103" s="260">
        <f t="shared" si="546"/>
        <v>0</v>
      </c>
      <c r="E103" s="260">
        <f t="shared" si="546"/>
        <v>1</v>
      </c>
      <c r="F103" s="260">
        <f t="shared" si="546"/>
        <v>2</v>
      </c>
      <c r="G103" s="260">
        <f t="shared" si="546"/>
        <v>0</v>
      </c>
      <c r="H103" s="260">
        <f t="shared" si="546"/>
        <v>0</v>
      </c>
      <c r="I103" s="260">
        <f t="shared" si="546"/>
        <v>79</v>
      </c>
      <c r="J103" s="260">
        <f t="shared" si="546"/>
        <v>30</v>
      </c>
      <c r="K103" s="260">
        <f t="shared" si="546"/>
        <v>0</v>
      </c>
      <c r="L103" s="260">
        <f t="shared" si="546"/>
        <v>0</v>
      </c>
      <c r="M103" s="260">
        <f t="shared" si="546"/>
        <v>3</v>
      </c>
      <c r="N103" s="260">
        <f t="shared" si="546"/>
        <v>3</v>
      </c>
      <c r="O103" s="260">
        <f t="shared" si="546"/>
        <v>0</v>
      </c>
      <c r="P103" s="260">
        <f t="shared" si="546"/>
        <v>0</v>
      </c>
      <c r="Q103" s="260">
        <f t="shared" si="546"/>
        <v>0</v>
      </c>
      <c r="R103" s="260">
        <f t="shared" si="546"/>
        <v>0</v>
      </c>
      <c r="S103" s="260">
        <f t="shared" si="546"/>
        <v>0</v>
      </c>
      <c r="T103" s="260">
        <f t="shared" si="546"/>
        <v>0</v>
      </c>
      <c r="U103" s="260">
        <f t="shared" si="546"/>
        <v>0</v>
      </c>
      <c r="V103" s="260">
        <f t="shared" si="546"/>
        <v>0</v>
      </c>
      <c r="W103" s="260">
        <f t="shared" si="546"/>
        <v>0</v>
      </c>
      <c r="X103" s="260">
        <f t="shared" si="546"/>
        <v>1</v>
      </c>
      <c r="Y103" s="260">
        <f t="shared" si="546"/>
        <v>0</v>
      </c>
      <c r="Z103" s="260">
        <f t="shared" si="546"/>
        <v>0</v>
      </c>
      <c r="AA103" s="260">
        <f t="shared" si="546"/>
        <v>0</v>
      </c>
      <c r="AB103" s="260">
        <f t="shared" si="546"/>
        <v>0</v>
      </c>
      <c r="AC103" s="260">
        <f t="shared" si="546"/>
        <v>1</v>
      </c>
      <c r="AD103" s="260">
        <f t="shared" si="546"/>
        <v>0</v>
      </c>
      <c r="AE103" s="260">
        <f t="shared" si="546"/>
        <v>0</v>
      </c>
      <c r="AF103" s="260">
        <f t="shared" si="546"/>
        <v>0</v>
      </c>
      <c r="AG103" s="260">
        <f t="shared" si="546"/>
        <v>0</v>
      </c>
      <c r="AH103" s="260">
        <f t="shared" si="546"/>
        <v>0</v>
      </c>
      <c r="AI103" s="260">
        <f t="shared" si="546"/>
        <v>0</v>
      </c>
      <c r="AJ103" s="260">
        <f t="shared" si="546"/>
        <v>0</v>
      </c>
      <c r="AK103" s="260">
        <f t="shared" si="546"/>
        <v>0</v>
      </c>
      <c r="AL103" s="260">
        <f t="shared" si="546"/>
        <v>0</v>
      </c>
      <c r="AM103" s="260">
        <f t="shared" si="546"/>
        <v>0</v>
      </c>
      <c r="AN103" s="260">
        <f t="shared" si="546"/>
        <v>0</v>
      </c>
      <c r="AO103" s="260">
        <f t="shared" si="546"/>
        <v>0</v>
      </c>
      <c r="AP103" s="260">
        <f t="shared" si="546"/>
        <v>0</v>
      </c>
      <c r="AQ103" s="260">
        <f t="shared" si="546"/>
        <v>0</v>
      </c>
      <c r="AR103" s="285"/>
      <c r="AS103" s="285"/>
      <c r="AT103" s="285"/>
      <c r="AU103" s="285"/>
      <c r="AV103" s="285"/>
      <c r="AW103" s="285"/>
      <c r="AX103" s="285"/>
      <c r="AY103" s="285"/>
      <c r="AZ103" s="285"/>
      <c r="BA103" s="285"/>
      <c r="BB103" s="285"/>
      <c r="BC103" s="285"/>
      <c r="BD103" s="285"/>
      <c r="BE103" s="285"/>
      <c r="BF103" s="228">
        <f t="shared" ref="BF103" si="547">SUM(D103:AQ103)</f>
        <v>120</v>
      </c>
      <c r="BG103" s="259">
        <f t="shared" ref="BG103" si="548">SUM(E103,I103,M103,Q103)</f>
        <v>83</v>
      </c>
      <c r="BH103" s="261">
        <f t="shared" ref="BH103" si="549">SUM(F103,J103,N103,R103)</f>
        <v>35</v>
      </c>
      <c r="BI103" s="261">
        <f t="shared" ref="BI103" si="550">SUM(D103,G103,H103,K103,L103,O103,P103,AQ103)</f>
        <v>0</v>
      </c>
      <c r="BJ103" s="190">
        <f t="shared" ref="BJ103" si="551">SUM(S103:AP103)</f>
        <v>2</v>
      </c>
      <c r="BK103" s="219">
        <f t="shared" ref="BK103" si="552">SUM(BG103:BJ103)</f>
        <v>120</v>
      </c>
      <c r="BL103" s="286"/>
      <c r="BM103" s="88">
        <v>2020</v>
      </c>
      <c r="BN103" s="263">
        <f t="shared" ref="BN103" si="553">(D103/$BF103)*$C103</f>
        <v>0</v>
      </c>
      <c r="BO103" s="263">
        <f t="shared" ref="BO103" si="554">(E103/$BF103)*$C103</f>
        <v>25.766666666666666</v>
      </c>
      <c r="BP103" s="263">
        <f t="shared" ref="BP103" si="555">(F103/$BF103)*$C103</f>
        <v>51.533333333333331</v>
      </c>
      <c r="BQ103" s="263">
        <f t="shared" ref="BQ103" si="556">(G103/$BF103)*$C103</f>
        <v>0</v>
      </c>
      <c r="BR103" s="263">
        <f t="shared" ref="BR103" si="557">(H103/$BF103)*$C103</f>
        <v>0</v>
      </c>
      <c r="BS103" s="263">
        <f t="shared" ref="BS103" si="558">(I103/$BF103)*$C103</f>
        <v>2035.5666666666666</v>
      </c>
      <c r="BT103" s="263">
        <f t="shared" ref="BT103" si="559">(J103/$BF103)*$C103</f>
        <v>773</v>
      </c>
      <c r="BU103" s="263">
        <f t="shared" ref="BU103" si="560">(K103/$BF103)*$C103</f>
        <v>0</v>
      </c>
      <c r="BV103" s="263">
        <f t="shared" ref="BV103" si="561">(L103/$BF103)*$C103</f>
        <v>0</v>
      </c>
      <c r="BW103" s="263">
        <f t="shared" ref="BW103" si="562">(M103/$BF103)*$C103</f>
        <v>77.300000000000011</v>
      </c>
      <c r="BX103" s="263">
        <f t="shared" ref="BX103" si="563">(N103/$BF103)*$C103</f>
        <v>77.300000000000011</v>
      </c>
      <c r="BY103" s="263">
        <f t="shared" ref="BY103" si="564">(O103/$BF103)*$C103</f>
        <v>0</v>
      </c>
      <c r="BZ103" s="263">
        <f t="shared" ref="BZ103" si="565">(P103/$BF103)*$C103</f>
        <v>0</v>
      </c>
      <c r="CA103" s="263">
        <f t="shared" ref="CA103" si="566">(Q103/$BF103)*$C103</f>
        <v>0</v>
      </c>
      <c r="CB103" s="263">
        <f t="shared" ref="CB103" si="567">(R103/$BF103)*$C103</f>
        <v>0</v>
      </c>
      <c r="CC103" s="263">
        <f t="shared" ref="CC103" si="568">(S103/$BF103)*$C103</f>
        <v>0</v>
      </c>
      <c r="CD103" s="263">
        <f t="shared" ref="CD103" si="569">(T103/$BF103)*$C103</f>
        <v>0</v>
      </c>
      <c r="CE103" s="263">
        <f t="shared" ref="CE103" si="570">(U103/$BF103)*$C103</f>
        <v>0</v>
      </c>
      <c r="CF103" s="263">
        <f t="shared" ref="CF103" si="571">(V103/$BF103)*$C103</f>
        <v>0</v>
      </c>
      <c r="CG103" s="263">
        <f t="shared" ref="CG103" si="572">(W103/$BF103)*$C103</f>
        <v>0</v>
      </c>
      <c r="CH103" s="263">
        <f t="shared" ref="CH103" si="573">(X103/$BF103)*$C103</f>
        <v>25.766666666666666</v>
      </c>
      <c r="CI103" s="263">
        <f t="shared" ref="CI103" si="574">(Y103/$BF103)*$C103</f>
        <v>0</v>
      </c>
      <c r="CJ103" s="263">
        <f t="shared" ref="CJ103" si="575">(Z103/$BF103)*$C103</f>
        <v>0</v>
      </c>
      <c r="CK103" s="263">
        <f t="shared" ref="CK103" si="576">(AA103/$BF103)*$C103</f>
        <v>0</v>
      </c>
      <c r="CL103" s="263">
        <f t="shared" ref="CL103" si="577">(AB103/$BF103)*$C103</f>
        <v>0</v>
      </c>
      <c r="CM103" s="263">
        <f t="shared" ref="CM103" si="578">(AC103/$BF103)*$C103</f>
        <v>25.766666666666666</v>
      </c>
      <c r="CN103" s="263">
        <f t="shared" ref="CN103" si="579">(AD103/$BF103)*$C103</f>
        <v>0</v>
      </c>
      <c r="CO103" s="263">
        <f t="shared" ref="CO103" si="580">(AE103/$BF103)*$C103</f>
        <v>0</v>
      </c>
      <c r="CP103" s="263">
        <f t="shared" ref="CP103" si="581">(AF103/$BF103)*$C103</f>
        <v>0</v>
      </c>
      <c r="CQ103" s="263">
        <f t="shared" ref="CQ103" si="582">(AG103/$BF103)*$C103</f>
        <v>0</v>
      </c>
      <c r="CR103" s="263">
        <f t="shared" ref="CR103" si="583">(AH103/$BF103)*$C103</f>
        <v>0</v>
      </c>
      <c r="CS103" s="263">
        <f t="shared" ref="CS103" si="584">(AI103/$BF103)*$C103</f>
        <v>0</v>
      </c>
      <c r="CT103" s="263">
        <f t="shared" ref="CT103" si="585">(AJ103/$BF103)*$C103</f>
        <v>0</v>
      </c>
      <c r="CU103" s="263">
        <f t="shared" ref="CU103" si="586">(AK103/$BF103)*$C103</f>
        <v>0</v>
      </c>
      <c r="CV103" s="263">
        <f t="shared" ref="CV103" si="587">(AL103/$BF103)*$C103</f>
        <v>0</v>
      </c>
      <c r="CW103" s="263">
        <f t="shared" ref="CW103" si="588">(AM103/$BF103)*$C103</f>
        <v>0</v>
      </c>
      <c r="CX103" s="263">
        <f t="shared" ref="CX103" si="589">(AN103/$BF103)*$C103</f>
        <v>0</v>
      </c>
      <c r="CY103" s="263">
        <f t="shared" ref="CY103" si="590">(AO103/$BF103)*$C103</f>
        <v>0</v>
      </c>
      <c r="CZ103" s="263">
        <f t="shared" ref="CZ103" si="591">(AP103/$BF103)*$C103</f>
        <v>0</v>
      </c>
      <c r="DA103" s="232">
        <f t="shared" ref="DA103" si="592">(AQ103/$BF103)*$C103</f>
        <v>0</v>
      </c>
      <c r="DB103" s="260">
        <f t="shared" ref="DB103" si="593">SUM(BO103,BS103,BW103,CA103)</f>
        <v>2138.6333333333337</v>
      </c>
      <c r="DC103" s="260">
        <f t="shared" ref="DC103" si="594">SUM(BP103,BT103,BX103,CB103)</f>
        <v>901.83333333333326</v>
      </c>
      <c r="DD103" s="260">
        <f t="shared" ref="DD103" si="595">SUM(BN103,BQ103,BR103,BU103,BV103,BY103,BZ103, DA103)</f>
        <v>0</v>
      </c>
      <c r="DE103" s="85">
        <f t="shared" ref="DE103" si="596">SUM(CC103:CZ103)</f>
        <v>51.533333333333331</v>
      </c>
      <c r="DF103" s="85">
        <f t="shared" ref="DF103" si="597">SUM(DB103:DE103)</f>
        <v>3092.0000000000005</v>
      </c>
      <c r="DG103" s="260">
        <f t="shared" ref="DG103" si="598">SUM(BN103:CZ103)</f>
        <v>3092.0000000000009</v>
      </c>
      <c r="DH103" s="234">
        <f t="shared" ref="DH103" si="599">DB103/DF103</f>
        <v>0.69166666666666665</v>
      </c>
      <c r="DI103" s="234">
        <f t="shared" ref="DI103" si="600">DC103/DF103</f>
        <v>0.29166666666666657</v>
      </c>
      <c r="DJ103" s="234">
        <f t="shared" ref="DJ103" si="601">DD103/DF103</f>
        <v>0</v>
      </c>
      <c r="DK103" s="234"/>
      <c r="DL103" s="145">
        <f t="shared" ref="DL103" si="602">DE103/DF103</f>
        <v>1.6666666666666663E-2</v>
      </c>
      <c r="DM103" s="259"/>
      <c r="DN103" s="288"/>
      <c r="DO103" s="288"/>
      <c r="DP103" s="288"/>
      <c r="DQ103" s="288"/>
      <c r="DR103" s="288"/>
      <c r="DS103" s="259"/>
      <c r="DT103" s="259"/>
      <c r="DU103" s="259"/>
      <c r="DV103" s="259"/>
      <c r="DW103" s="92"/>
      <c r="DX103" s="24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</row>
    <row r="104" spans="1:210" s="2" customFormat="1" ht="12.75" customHeight="1" x14ac:dyDescent="0.25">
      <c r="A104" s="259" t="s">
        <v>117</v>
      </c>
      <c r="B104" s="259">
        <v>2021</v>
      </c>
      <c r="C104" s="85">
        <f t="shared" ref="C104:AQ106" si="603">C49</f>
        <v>3570</v>
      </c>
      <c r="D104" s="260">
        <f t="shared" si="603"/>
        <v>0</v>
      </c>
      <c r="E104" s="260">
        <f t="shared" si="603"/>
        <v>0</v>
      </c>
      <c r="F104" s="260">
        <f t="shared" si="603"/>
        <v>0</v>
      </c>
      <c r="G104" s="260">
        <f t="shared" si="603"/>
        <v>0</v>
      </c>
      <c r="H104" s="260">
        <f t="shared" si="603"/>
        <v>0</v>
      </c>
      <c r="I104" s="260">
        <f t="shared" si="603"/>
        <v>18</v>
      </c>
      <c r="J104" s="260">
        <f t="shared" si="603"/>
        <v>36</v>
      </c>
      <c r="K104" s="260">
        <f t="shared" si="603"/>
        <v>1</v>
      </c>
      <c r="L104" s="260">
        <f t="shared" si="603"/>
        <v>0</v>
      </c>
      <c r="M104" s="260">
        <f t="shared" si="603"/>
        <v>4</v>
      </c>
      <c r="N104" s="260">
        <f t="shared" si="603"/>
        <v>5</v>
      </c>
      <c r="O104" s="260">
        <f t="shared" si="603"/>
        <v>0</v>
      </c>
      <c r="P104" s="260">
        <f t="shared" si="603"/>
        <v>0</v>
      </c>
      <c r="Q104" s="260">
        <f t="shared" si="603"/>
        <v>1</v>
      </c>
      <c r="R104" s="260">
        <f t="shared" si="603"/>
        <v>0</v>
      </c>
      <c r="S104" s="260">
        <f t="shared" si="603"/>
        <v>0</v>
      </c>
      <c r="T104" s="260">
        <f t="shared" si="603"/>
        <v>0</v>
      </c>
      <c r="U104" s="260">
        <f t="shared" si="603"/>
        <v>0</v>
      </c>
      <c r="V104" s="260">
        <f t="shared" si="603"/>
        <v>0</v>
      </c>
      <c r="W104" s="260">
        <f t="shared" si="603"/>
        <v>0</v>
      </c>
      <c r="X104" s="260">
        <f t="shared" si="603"/>
        <v>1</v>
      </c>
      <c r="Y104" s="260">
        <f t="shared" si="603"/>
        <v>0</v>
      </c>
      <c r="Z104" s="260">
        <f t="shared" si="603"/>
        <v>0</v>
      </c>
      <c r="AA104" s="260">
        <f t="shared" si="603"/>
        <v>0</v>
      </c>
      <c r="AB104" s="260">
        <f t="shared" si="603"/>
        <v>0</v>
      </c>
      <c r="AC104" s="260">
        <f t="shared" si="603"/>
        <v>1</v>
      </c>
      <c r="AD104" s="260">
        <f t="shared" si="603"/>
        <v>0</v>
      </c>
      <c r="AE104" s="260">
        <f t="shared" si="603"/>
        <v>0</v>
      </c>
      <c r="AF104" s="260">
        <f t="shared" si="603"/>
        <v>0</v>
      </c>
      <c r="AG104" s="260">
        <f t="shared" si="603"/>
        <v>0</v>
      </c>
      <c r="AH104" s="260">
        <f t="shared" si="603"/>
        <v>0</v>
      </c>
      <c r="AI104" s="260">
        <f t="shared" si="603"/>
        <v>0</v>
      </c>
      <c r="AJ104" s="260">
        <f t="shared" si="603"/>
        <v>0</v>
      </c>
      <c r="AK104" s="260">
        <f t="shared" si="603"/>
        <v>0</v>
      </c>
      <c r="AL104" s="260">
        <f t="shared" si="603"/>
        <v>0</v>
      </c>
      <c r="AM104" s="260">
        <f t="shared" si="603"/>
        <v>0</v>
      </c>
      <c r="AN104" s="260">
        <f t="shared" si="603"/>
        <v>0</v>
      </c>
      <c r="AO104" s="260">
        <f t="shared" si="603"/>
        <v>0</v>
      </c>
      <c r="AP104" s="260">
        <f t="shared" si="603"/>
        <v>0</v>
      </c>
      <c r="AQ104" s="260">
        <f t="shared" si="603"/>
        <v>0</v>
      </c>
      <c r="AR104" s="285"/>
      <c r="AS104" s="285"/>
      <c r="AT104" s="285"/>
      <c r="AU104" s="285"/>
      <c r="AV104" s="285"/>
      <c r="AW104" s="285"/>
      <c r="AX104" s="285"/>
      <c r="AY104" s="285"/>
      <c r="AZ104" s="285"/>
      <c r="BA104" s="285"/>
      <c r="BB104" s="285"/>
      <c r="BC104" s="285"/>
      <c r="BD104" s="285"/>
      <c r="BE104" s="285"/>
      <c r="BF104" s="228">
        <f t="shared" ref="BF104:BF105" si="604">SUM(D104:AQ104)</f>
        <v>67</v>
      </c>
      <c r="BG104" s="259">
        <f t="shared" ref="BG104" si="605">SUM(E104,I104,M104,Q104)</f>
        <v>23</v>
      </c>
      <c r="BH104" s="261">
        <f t="shared" ref="BH104" si="606">SUM(F104,J104,N104,R104)</f>
        <v>41</v>
      </c>
      <c r="BI104" s="261">
        <f t="shared" ref="BI104" si="607">SUM(D104,G104,H104,K104,L104,O104,P104,AQ104)</f>
        <v>1</v>
      </c>
      <c r="BJ104" s="190">
        <f t="shared" ref="BJ104" si="608">SUM(S104:AP104)</f>
        <v>2</v>
      </c>
      <c r="BK104" s="219">
        <f t="shared" ref="BK104" si="609">SUM(BG104:BJ104)</f>
        <v>67</v>
      </c>
      <c r="BL104" s="286"/>
      <c r="BM104" s="88">
        <v>2021</v>
      </c>
      <c r="BN104" s="263">
        <f t="shared" ref="BN104" si="610">(D104/$BF104)*$C104</f>
        <v>0</v>
      </c>
      <c r="BO104" s="263">
        <f t="shared" ref="BO104" si="611">(E104/$BF104)*$C104</f>
        <v>0</v>
      </c>
      <c r="BP104" s="263">
        <f t="shared" ref="BP104" si="612">(F104/$BF104)*$C104</f>
        <v>0</v>
      </c>
      <c r="BQ104" s="263">
        <f t="shared" ref="BQ104" si="613">(G104/$BF104)*$C104</f>
        <v>0</v>
      </c>
      <c r="BR104" s="263">
        <f t="shared" ref="BR104" si="614">(H104/$BF104)*$C104</f>
        <v>0</v>
      </c>
      <c r="BS104" s="263">
        <f t="shared" ref="BS104" si="615">(I104/$BF104)*$C104</f>
        <v>959.1044776119403</v>
      </c>
      <c r="BT104" s="263">
        <f t="shared" ref="BT104" si="616">(J104/$BF104)*$C104</f>
        <v>1918.2089552238806</v>
      </c>
      <c r="BU104" s="263">
        <f t="shared" ref="BU104" si="617">(K104/$BF104)*$C104</f>
        <v>53.28358208955224</v>
      </c>
      <c r="BV104" s="263">
        <f t="shared" ref="BV104" si="618">(L104/$BF104)*$C104</f>
        <v>0</v>
      </c>
      <c r="BW104" s="263">
        <f t="shared" ref="BW104" si="619">(M104/$BF104)*$C104</f>
        <v>213.13432835820896</v>
      </c>
      <c r="BX104" s="263">
        <f t="shared" ref="BX104" si="620">(N104/$BF104)*$C104</f>
        <v>266.41791044776119</v>
      </c>
      <c r="BY104" s="263">
        <f t="shared" ref="BY104" si="621">(O104/$BF104)*$C104</f>
        <v>0</v>
      </c>
      <c r="BZ104" s="263">
        <f t="shared" ref="BZ104" si="622">(P104/$BF104)*$C104</f>
        <v>0</v>
      </c>
      <c r="CA104" s="263">
        <f t="shared" ref="CA104" si="623">(Q104/$BF104)*$C104</f>
        <v>53.28358208955224</v>
      </c>
      <c r="CB104" s="263">
        <f t="shared" ref="CB104" si="624">(R104/$BF104)*$C104</f>
        <v>0</v>
      </c>
      <c r="CC104" s="263">
        <f t="shared" ref="CC104" si="625">(S104/$BF104)*$C104</f>
        <v>0</v>
      </c>
      <c r="CD104" s="263">
        <f t="shared" ref="CD104" si="626">(T104/$BF104)*$C104</f>
        <v>0</v>
      </c>
      <c r="CE104" s="263">
        <f t="shared" ref="CE104" si="627">(U104/$BF104)*$C104</f>
        <v>0</v>
      </c>
      <c r="CF104" s="263">
        <f t="shared" ref="CF104" si="628">(V104/$BF104)*$C104</f>
        <v>0</v>
      </c>
      <c r="CG104" s="263">
        <f t="shared" ref="CG104" si="629">(W104/$BF104)*$C104</f>
        <v>0</v>
      </c>
      <c r="CH104" s="263">
        <f t="shared" ref="CH104" si="630">(X104/$BF104)*$C104</f>
        <v>53.28358208955224</v>
      </c>
      <c r="CI104" s="263">
        <f t="shared" ref="CI104" si="631">(Y104/$BF104)*$C104</f>
        <v>0</v>
      </c>
      <c r="CJ104" s="263">
        <f t="shared" ref="CJ104" si="632">(Z104/$BF104)*$C104</f>
        <v>0</v>
      </c>
      <c r="CK104" s="263">
        <f t="shared" ref="CK104" si="633">(AA104/$BF104)*$C104</f>
        <v>0</v>
      </c>
      <c r="CL104" s="263">
        <f t="shared" ref="CL104" si="634">(AB104/$BF104)*$C104</f>
        <v>0</v>
      </c>
      <c r="CM104" s="263">
        <f t="shared" ref="CM104" si="635">(AC104/$BF104)*$C104</f>
        <v>53.28358208955224</v>
      </c>
      <c r="CN104" s="263">
        <f t="shared" ref="CN104" si="636">(AD104/$BF104)*$C104</f>
        <v>0</v>
      </c>
      <c r="CO104" s="263">
        <f t="shared" ref="CO104" si="637">(AE104/$BF104)*$C104</f>
        <v>0</v>
      </c>
      <c r="CP104" s="263">
        <f t="shared" ref="CP104" si="638">(AF104/$BF104)*$C104</f>
        <v>0</v>
      </c>
      <c r="CQ104" s="263">
        <f t="shared" ref="CQ104" si="639">(AG104/$BF104)*$C104</f>
        <v>0</v>
      </c>
      <c r="CR104" s="263">
        <f t="shared" ref="CR104" si="640">(AH104/$BF104)*$C104</f>
        <v>0</v>
      </c>
      <c r="CS104" s="263">
        <f t="shared" ref="CS104" si="641">(AI104/$BF104)*$C104</f>
        <v>0</v>
      </c>
      <c r="CT104" s="263">
        <f t="shared" ref="CT104" si="642">(AJ104/$BF104)*$C104</f>
        <v>0</v>
      </c>
      <c r="CU104" s="263">
        <f t="shared" ref="CU104" si="643">(AK104/$BF104)*$C104</f>
        <v>0</v>
      </c>
      <c r="CV104" s="263">
        <f t="shared" ref="CV104" si="644">(AL104/$BF104)*$C104</f>
        <v>0</v>
      </c>
      <c r="CW104" s="263">
        <f t="shared" ref="CW104" si="645">(AM104/$BF104)*$C104</f>
        <v>0</v>
      </c>
      <c r="CX104" s="263">
        <f t="shared" ref="CX104" si="646">(AN104/$BF104)*$C104</f>
        <v>0</v>
      </c>
      <c r="CY104" s="263">
        <f t="shared" ref="CY104" si="647">(AO104/$BF104)*$C104</f>
        <v>0</v>
      </c>
      <c r="CZ104" s="263">
        <f t="shared" ref="CZ104" si="648">(AP104/$BF104)*$C104</f>
        <v>0</v>
      </c>
      <c r="DA104" s="232">
        <f t="shared" ref="DA104" si="649">(AQ104/$BF104)*$C104</f>
        <v>0</v>
      </c>
      <c r="DB104" s="260">
        <f t="shared" ref="DB104" si="650">SUM(BO104,BS104,BW104,CA104)</f>
        <v>1225.5223880597016</v>
      </c>
      <c r="DC104" s="260">
        <f t="shared" ref="DC104" si="651">SUM(BP104,BT104,BX104,CB104)</f>
        <v>2184.626865671642</v>
      </c>
      <c r="DD104" s="260">
        <f t="shared" ref="DD104" si="652">SUM(BN104,BQ104,BR104,BU104,BV104,BY104,BZ104, DA104)</f>
        <v>53.28358208955224</v>
      </c>
      <c r="DE104" s="85">
        <f t="shared" ref="DE104" si="653">SUM(CC104:CZ104)</f>
        <v>106.56716417910448</v>
      </c>
      <c r="DF104" s="85">
        <f t="shared" ref="DF104" si="654">SUM(DB104:DE104)</f>
        <v>3570</v>
      </c>
      <c r="DG104" s="260">
        <f t="shared" ref="DG104" si="655">SUM(BN104:CZ104)</f>
        <v>3569.9999999999995</v>
      </c>
      <c r="DH104" s="234">
        <f t="shared" ref="DH104" si="656">DB104/DF104</f>
        <v>0.34328358208955229</v>
      </c>
      <c r="DI104" s="234">
        <f t="shared" ref="DI104" si="657">DC104/DF104</f>
        <v>0.61194029850746279</v>
      </c>
      <c r="DJ104" s="234">
        <f t="shared" ref="DJ104" si="658">DD104/DF104</f>
        <v>1.4925373134328358E-2</v>
      </c>
      <c r="DK104" s="234"/>
      <c r="DL104" s="145">
        <f t="shared" ref="DL104" si="659">DE104/DF104</f>
        <v>2.9850746268656716E-2</v>
      </c>
      <c r="DM104" s="259"/>
      <c r="DN104" s="288"/>
      <c r="DO104" s="159"/>
      <c r="DP104" s="159"/>
      <c r="DQ104" s="159"/>
      <c r="DR104" s="159"/>
      <c r="DW104" s="92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</row>
    <row r="105" spans="1:210" s="2" customFormat="1" ht="12.75" customHeight="1" x14ac:dyDescent="0.25">
      <c r="A105" s="259" t="s">
        <v>118</v>
      </c>
      <c r="B105" s="259">
        <v>2022</v>
      </c>
      <c r="C105" s="85">
        <f t="shared" ref="C105:AQ105" si="660">C50</f>
        <v>5798</v>
      </c>
      <c r="D105" s="260">
        <f t="shared" si="660"/>
        <v>0</v>
      </c>
      <c r="E105" s="260">
        <f t="shared" si="660"/>
        <v>5</v>
      </c>
      <c r="F105" s="260">
        <f t="shared" si="660"/>
        <v>2</v>
      </c>
      <c r="G105" s="260">
        <f t="shared" si="660"/>
        <v>0</v>
      </c>
      <c r="H105" s="260">
        <f t="shared" si="660"/>
        <v>0</v>
      </c>
      <c r="I105" s="260">
        <f t="shared" si="660"/>
        <v>144</v>
      </c>
      <c r="J105" s="260">
        <f t="shared" si="660"/>
        <v>54</v>
      </c>
      <c r="K105" s="260">
        <f t="shared" si="660"/>
        <v>0</v>
      </c>
      <c r="L105" s="260">
        <f t="shared" si="660"/>
        <v>0</v>
      </c>
      <c r="M105" s="260">
        <f t="shared" si="660"/>
        <v>34</v>
      </c>
      <c r="N105" s="260">
        <f t="shared" si="660"/>
        <v>13</v>
      </c>
      <c r="O105" s="260">
        <f t="shared" si="660"/>
        <v>1</v>
      </c>
      <c r="P105" s="260">
        <f t="shared" si="660"/>
        <v>0</v>
      </c>
      <c r="Q105" s="260">
        <f t="shared" si="660"/>
        <v>1</v>
      </c>
      <c r="R105" s="260">
        <f t="shared" si="660"/>
        <v>1</v>
      </c>
      <c r="S105" s="260">
        <f t="shared" si="660"/>
        <v>1</v>
      </c>
      <c r="T105" s="260">
        <f t="shared" si="660"/>
        <v>0</v>
      </c>
      <c r="U105" s="260">
        <f t="shared" si="660"/>
        <v>0</v>
      </c>
      <c r="V105" s="260">
        <f t="shared" si="660"/>
        <v>0</v>
      </c>
      <c r="W105" s="260">
        <f t="shared" si="660"/>
        <v>0</v>
      </c>
      <c r="X105" s="260">
        <f t="shared" si="660"/>
        <v>11</v>
      </c>
      <c r="Y105" s="260">
        <f t="shared" si="660"/>
        <v>0</v>
      </c>
      <c r="Z105" s="260">
        <f t="shared" si="660"/>
        <v>3</v>
      </c>
      <c r="AA105" s="260">
        <f t="shared" si="660"/>
        <v>1</v>
      </c>
      <c r="AB105" s="260">
        <f t="shared" si="660"/>
        <v>0</v>
      </c>
      <c r="AC105" s="260">
        <f t="shared" si="660"/>
        <v>8</v>
      </c>
      <c r="AD105" s="260">
        <f t="shared" si="660"/>
        <v>0</v>
      </c>
      <c r="AE105" s="260">
        <f t="shared" si="660"/>
        <v>0</v>
      </c>
      <c r="AF105" s="260">
        <f t="shared" si="660"/>
        <v>0</v>
      </c>
      <c r="AG105" s="260">
        <f t="shared" si="660"/>
        <v>7</v>
      </c>
      <c r="AH105" s="260">
        <f t="shared" si="660"/>
        <v>0</v>
      </c>
      <c r="AI105" s="260">
        <f t="shared" si="660"/>
        <v>0</v>
      </c>
      <c r="AJ105" s="260">
        <f t="shared" si="660"/>
        <v>0</v>
      </c>
      <c r="AK105" s="260">
        <f t="shared" si="660"/>
        <v>0</v>
      </c>
      <c r="AL105" s="260">
        <f t="shared" si="660"/>
        <v>0</v>
      </c>
      <c r="AM105" s="260">
        <f t="shared" si="660"/>
        <v>0</v>
      </c>
      <c r="AN105" s="260">
        <f t="shared" si="660"/>
        <v>0</v>
      </c>
      <c r="AO105" s="260">
        <f t="shared" si="660"/>
        <v>0</v>
      </c>
      <c r="AP105" s="260">
        <f t="shared" si="660"/>
        <v>0</v>
      </c>
      <c r="AQ105" s="260">
        <f t="shared" si="660"/>
        <v>0</v>
      </c>
      <c r="AR105" s="285"/>
      <c r="AS105" s="285"/>
      <c r="AT105" s="285"/>
      <c r="AU105" s="285"/>
      <c r="AV105" s="285"/>
      <c r="AW105" s="285"/>
      <c r="AX105" s="285"/>
      <c r="AY105" s="285"/>
      <c r="AZ105" s="285"/>
      <c r="BA105" s="285"/>
      <c r="BB105" s="285"/>
      <c r="BC105" s="285"/>
      <c r="BD105" s="285"/>
      <c r="BE105" s="285"/>
      <c r="BF105" s="228">
        <f t="shared" si="604"/>
        <v>286</v>
      </c>
      <c r="BG105" s="259">
        <f t="shared" ref="BG105:BG106" si="661">SUM(E105,I105,M105,Q105)</f>
        <v>184</v>
      </c>
      <c r="BH105" s="261">
        <f t="shared" ref="BH105:BH106" si="662">SUM(F105,J105,N105,R105)</f>
        <v>70</v>
      </c>
      <c r="BI105" s="261">
        <f t="shared" ref="BI105:BI106" si="663">SUM(D105,G105,H105,K105,L105,O105,P105,AQ105)</f>
        <v>1</v>
      </c>
      <c r="BJ105" s="190">
        <f t="shared" ref="BJ105:BJ106" si="664">SUM(S105:AP105)</f>
        <v>31</v>
      </c>
      <c r="BK105" s="219">
        <f t="shared" ref="BK105:BK106" si="665">SUM(BG105:BJ105)</f>
        <v>286</v>
      </c>
      <c r="BL105" s="286"/>
      <c r="BM105" s="88">
        <v>2022</v>
      </c>
      <c r="BN105" s="263">
        <f t="shared" ref="BN105:BN106" si="666">(D105/$BF105)*$C105</f>
        <v>0</v>
      </c>
      <c r="BO105" s="263">
        <f t="shared" ref="BO105:BO106" si="667">(E105/$BF105)*$C105</f>
        <v>101.36363636363637</v>
      </c>
      <c r="BP105" s="263">
        <f t="shared" ref="BP105:BP106" si="668">(F105/$BF105)*$C105</f>
        <v>40.545454545454547</v>
      </c>
      <c r="BQ105" s="263">
        <f t="shared" ref="BQ105:BQ106" si="669">(G105/$BF105)*$C105</f>
        <v>0</v>
      </c>
      <c r="BR105" s="263">
        <f t="shared" ref="BR105:BR106" si="670">(H105/$BF105)*$C105</f>
        <v>0</v>
      </c>
      <c r="BS105" s="263">
        <f t="shared" ref="BS105:BS106" si="671">(I105/$BF105)*$C105</f>
        <v>2919.2727272727275</v>
      </c>
      <c r="BT105" s="263">
        <f t="shared" ref="BT105:BT106" si="672">(J105/$BF105)*$C105</f>
        <v>1094.7272727272727</v>
      </c>
      <c r="BU105" s="263">
        <f t="shared" ref="BU105:BU106" si="673">(K105/$BF105)*$C105</f>
        <v>0</v>
      </c>
      <c r="BV105" s="263">
        <f t="shared" ref="BV105:BV106" si="674">(L105/$BF105)*$C105</f>
        <v>0</v>
      </c>
      <c r="BW105" s="263">
        <f t="shared" ref="BW105:BW106" si="675">(M105/$BF105)*$C105</f>
        <v>689.27272727272725</v>
      </c>
      <c r="BX105" s="263">
        <f t="shared" ref="BX105:BX106" si="676">(N105/$BF105)*$C105</f>
        <v>263.54545454545456</v>
      </c>
      <c r="BY105" s="263">
        <f t="shared" ref="BY105:BY106" si="677">(O105/$BF105)*$C105</f>
        <v>20.272727272727273</v>
      </c>
      <c r="BZ105" s="263">
        <f t="shared" ref="BZ105:BZ106" si="678">(P105/$BF105)*$C105</f>
        <v>0</v>
      </c>
      <c r="CA105" s="263">
        <f t="shared" ref="CA105:CA106" si="679">(Q105/$BF105)*$C105</f>
        <v>20.272727272727273</v>
      </c>
      <c r="CB105" s="263">
        <f t="shared" ref="CB105:CB106" si="680">(R105/$BF105)*$C105</f>
        <v>20.272727272727273</v>
      </c>
      <c r="CC105" s="263">
        <f t="shared" ref="CC105:CC106" si="681">(S105/$BF105)*$C105</f>
        <v>20.272727272727273</v>
      </c>
      <c r="CD105" s="263">
        <f t="shared" ref="CD105:CD106" si="682">(T105/$BF105)*$C105</f>
        <v>0</v>
      </c>
      <c r="CE105" s="263">
        <f t="shared" ref="CE105:CE106" si="683">(U105/$BF105)*$C105</f>
        <v>0</v>
      </c>
      <c r="CF105" s="263">
        <f t="shared" ref="CF105:CF106" si="684">(V105/$BF105)*$C105</f>
        <v>0</v>
      </c>
      <c r="CG105" s="263">
        <f t="shared" ref="CG105:CG106" si="685">(W105/$BF105)*$C105</f>
        <v>0</v>
      </c>
      <c r="CH105" s="263">
        <f t="shared" ref="CH105:CH106" si="686">(X105/$BF105)*$C105</f>
        <v>223</v>
      </c>
      <c r="CI105" s="263">
        <f t="shared" ref="CI105:CI106" si="687">(Y105/$BF105)*$C105</f>
        <v>0</v>
      </c>
      <c r="CJ105" s="263">
        <f t="shared" ref="CJ105:CJ106" si="688">(Z105/$BF105)*$C105</f>
        <v>60.81818181818182</v>
      </c>
      <c r="CK105" s="263">
        <f t="shared" ref="CK105:CK106" si="689">(AA105/$BF105)*$C105</f>
        <v>20.272727272727273</v>
      </c>
      <c r="CL105" s="263">
        <f t="shared" ref="CL105:CL106" si="690">(AB105/$BF105)*$C105</f>
        <v>0</v>
      </c>
      <c r="CM105" s="263">
        <f t="shared" ref="CM105:CM106" si="691">(AC105/$BF105)*$C105</f>
        <v>162.18181818181819</v>
      </c>
      <c r="CN105" s="263">
        <f t="shared" ref="CN105:CN106" si="692">(AD105/$BF105)*$C105</f>
        <v>0</v>
      </c>
      <c r="CO105" s="263">
        <f t="shared" ref="CO105:CO106" si="693">(AE105/$BF105)*$C105</f>
        <v>0</v>
      </c>
      <c r="CP105" s="263">
        <f t="shared" ref="CP105:CP106" si="694">(AF105/$BF105)*$C105</f>
        <v>0</v>
      </c>
      <c r="CQ105" s="263">
        <f t="shared" ref="CQ105:CQ106" si="695">(AG105/$BF105)*$C105</f>
        <v>141.90909090909091</v>
      </c>
      <c r="CR105" s="263">
        <f t="shared" ref="CR105:CR106" si="696">(AH105/$BF105)*$C105</f>
        <v>0</v>
      </c>
      <c r="CS105" s="263">
        <f t="shared" ref="CS105:CS106" si="697">(AI105/$BF105)*$C105</f>
        <v>0</v>
      </c>
      <c r="CT105" s="263">
        <f t="shared" ref="CT105:CT106" si="698">(AJ105/$BF105)*$C105</f>
        <v>0</v>
      </c>
      <c r="CU105" s="263">
        <f t="shared" ref="CU105:CU106" si="699">(AK105/$BF105)*$C105</f>
        <v>0</v>
      </c>
      <c r="CV105" s="263">
        <f t="shared" ref="CV105:CV106" si="700">(AL105/$BF105)*$C105</f>
        <v>0</v>
      </c>
      <c r="CW105" s="263">
        <f t="shared" ref="CW105:CW106" si="701">(AM105/$BF105)*$C105</f>
        <v>0</v>
      </c>
      <c r="CX105" s="263">
        <f t="shared" ref="CX105:CX106" si="702">(AN105/$BF105)*$C105</f>
        <v>0</v>
      </c>
      <c r="CY105" s="263">
        <f t="shared" ref="CY105:CY106" si="703">(AO105/$BF105)*$C105</f>
        <v>0</v>
      </c>
      <c r="CZ105" s="263">
        <f t="shared" ref="CZ105:CZ106" si="704">(AP105/$BF105)*$C105</f>
        <v>0</v>
      </c>
      <c r="DA105" s="232">
        <f t="shared" ref="DA105:DA106" si="705">(AQ105/$BF105)*$C105</f>
        <v>0</v>
      </c>
      <c r="DB105" s="260">
        <f t="shared" ref="DB105:DB106" si="706">SUM(BO105,BS105,BW105,CA105)</f>
        <v>3730.1818181818185</v>
      </c>
      <c r="DC105" s="260">
        <f t="shared" ref="DC105:DC106" si="707">SUM(BP105,BT105,BX105,CB105)</f>
        <v>1419.090909090909</v>
      </c>
      <c r="DD105" s="260">
        <f t="shared" ref="DD105:DD106" si="708">SUM(BN105,BQ105,BR105,BU105,BV105,BY105,BZ105, DA105)</f>
        <v>20.272727272727273</v>
      </c>
      <c r="DE105" s="85">
        <f t="shared" ref="DE105:DE106" si="709">SUM(CC105:CZ105)</f>
        <v>628.4545454545455</v>
      </c>
      <c r="DF105" s="85">
        <f t="shared" ref="DF105:DF106" si="710">SUM(DB105:DE105)</f>
        <v>5798</v>
      </c>
      <c r="DG105" s="260">
        <f t="shared" ref="DG105:DG106" si="711">SUM(BN105:CZ105)</f>
        <v>5797.9999999999991</v>
      </c>
      <c r="DH105" s="234">
        <f t="shared" ref="DH105:DH106" si="712">DB105/DF105</f>
        <v>0.64335664335664344</v>
      </c>
      <c r="DI105" s="234">
        <f t="shared" ref="DI105:DI106" si="713">DC105/DF105</f>
        <v>0.24475524475524474</v>
      </c>
      <c r="DJ105" s="234">
        <f t="shared" ref="DJ105:DJ106" si="714">DD105/DF105</f>
        <v>3.4965034965034965E-3</v>
      </c>
      <c r="DK105" s="234"/>
      <c r="DL105" s="145">
        <f t="shared" ref="DL105:DL106" si="715">DE105/DF105</f>
        <v>0.1083916083916084</v>
      </c>
      <c r="DN105" s="159"/>
      <c r="DO105" s="159"/>
      <c r="DP105" s="159"/>
      <c r="DQ105" s="159"/>
      <c r="DR105" s="159"/>
      <c r="DW105" s="259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</row>
    <row r="106" spans="1:210" ht="13.95" customHeight="1" x14ac:dyDescent="0.25">
      <c r="A106" s="259" t="s">
        <v>119</v>
      </c>
      <c r="B106" s="259">
        <v>2023</v>
      </c>
      <c r="C106" s="85">
        <f t="shared" si="603"/>
        <v>4821</v>
      </c>
      <c r="D106" s="260">
        <f t="shared" si="603"/>
        <v>0</v>
      </c>
      <c r="E106" s="260">
        <f t="shared" si="603"/>
        <v>0</v>
      </c>
      <c r="F106" s="260">
        <f t="shared" si="603"/>
        <v>9</v>
      </c>
      <c r="G106" s="260">
        <f t="shared" si="603"/>
        <v>0</v>
      </c>
      <c r="H106" s="260">
        <f t="shared" si="603"/>
        <v>1</v>
      </c>
      <c r="I106" s="260">
        <f t="shared" si="603"/>
        <v>89</v>
      </c>
      <c r="J106" s="260">
        <f t="shared" si="603"/>
        <v>81</v>
      </c>
      <c r="K106" s="260">
        <f t="shared" si="603"/>
        <v>2</v>
      </c>
      <c r="L106" s="260">
        <f t="shared" si="603"/>
        <v>1</v>
      </c>
      <c r="M106" s="260">
        <f t="shared" si="603"/>
        <v>21</v>
      </c>
      <c r="N106" s="260">
        <f t="shared" si="603"/>
        <v>20</v>
      </c>
      <c r="O106" s="260">
        <f t="shared" si="603"/>
        <v>0</v>
      </c>
      <c r="P106" s="260">
        <f t="shared" si="603"/>
        <v>0</v>
      </c>
      <c r="Q106" s="260">
        <f t="shared" si="603"/>
        <v>0</v>
      </c>
      <c r="R106" s="260">
        <f t="shared" si="603"/>
        <v>1</v>
      </c>
      <c r="S106" s="260">
        <f t="shared" si="603"/>
        <v>0</v>
      </c>
      <c r="T106" s="260">
        <f t="shared" si="603"/>
        <v>0</v>
      </c>
      <c r="U106" s="260">
        <f t="shared" si="603"/>
        <v>0</v>
      </c>
      <c r="V106" s="260">
        <f t="shared" si="603"/>
        <v>0</v>
      </c>
      <c r="W106" s="260">
        <f t="shared" si="603"/>
        <v>0</v>
      </c>
      <c r="X106" s="260">
        <f t="shared" si="603"/>
        <v>21</v>
      </c>
      <c r="Y106" s="260">
        <f t="shared" si="603"/>
        <v>0</v>
      </c>
      <c r="Z106" s="260">
        <f t="shared" si="603"/>
        <v>1</v>
      </c>
      <c r="AA106" s="260">
        <f t="shared" si="603"/>
        <v>0</v>
      </c>
      <c r="AB106" s="260">
        <f t="shared" si="603"/>
        <v>0</v>
      </c>
      <c r="AC106" s="260">
        <f t="shared" si="603"/>
        <v>5</v>
      </c>
      <c r="AD106" s="260">
        <f t="shared" si="603"/>
        <v>0</v>
      </c>
      <c r="AE106" s="260">
        <f t="shared" si="603"/>
        <v>0</v>
      </c>
      <c r="AF106" s="260">
        <f t="shared" si="603"/>
        <v>0</v>
      </c>
      <c r="AG106" s="260">
        <f t="shared" si="603"/>
        <v>4</v>
      </c>
      <c r="AH106" s="260">
        <f t="shared" si="603"/>
        <v>0</v>
      </c>
      <c r="AI106" s="260">
        <f t="shared" si="603"/>
        <v>0</v>
      </c>
      <c r="AJ106" s="260">
        <f t="shared" si="603"/>
        <v>0</v>
      </c>
      <c r="AK106" s="260">
        <f t="shared" si="603"/>
        <v>0</v>
      </c>
      <c r="AL106" s="260">
        <f t="shared" si="603"/>
        <v>0</v>
      </c>
      <c r="AM106" s="260">
        <f t="shared" si="603"/>
        <v>0</v>
      </c>
      <c r="AN106" s="260">
        <f t="shared" si="603"/>
        <v>1</v>
      </c>
      <c r="AO106" s="260">
        <f t="shared" si="603"/>
        <v>0</v>
      </c>
      <c r="AP106" s="260">
        <f t="shared" si="603"/>
        <v>0</v>
      </c>
      <c r="AQ106" s="260">
        <f t="shared" si="603"/>
        <v>0</v>
      </c>
      <c r="AR106" s="285"/>
      <c r="AS106" s="285"/>
      <c r="AT106" s="285"/>
      <c r="AU106" s="285"/>
      <c r="AV106" s="285"/>
      <c r="AW106" s="285"/>
      <c r="AX106" s="285"/>
      <c r="AY106" s="285"/>
      <c r="AZ106" s="285"/>
      <c r="BA106" s="285"/>
      <c r="BB106" s="285"/>
      <c r="BC106" s="285"/>
      <c r="BD106" s="285"/>
      <c r="BE106" s="285"/>
      <c r="BF106" s="228">
        <f t="shared" ref="BF106" si="716">SUM(D106:AQ106)</f>
        <v>257</v>
      </c>
      <c r="BG106" s="259">
        <f t="shared" si="661"/>
        <v>110</v>
      </c>
      <c r="BH106" s="261">
        <f t="shared" si="662"/>
        <v>111</v>
      </c>
      <c r="BI106" s="261">
        <f t="shared" si="663"/>
        <v>4</v>
      </c>
      <c r="BJ106" s="190">
        <f t="shared" si="664"/>
        <v>32</v>
      </c>
      <c r="BK106" s="219">
        <f t="shared" si="665"/>
        <v>257</v>
      </c>
      <c r="BL106" s="286"/>
      <c r="BM106" s="88">
        <v>2023</v>
      </c>
      <c r="BN106" s="263">
        <f t="shared" si="666"/>
        <v>0</v>
      </c>
      <c r="BO106" s="263">
        <f t="shared" si="667"/>
        <v>0</v>
      </c>
      <c r="BP106" s="263">
        <f t="shared" si="668"/>
        <v>168.82879377431908</v>
      </c>
      <c r="BQ106" s="263">
        <f t="shared" si="669"/>
        <v>0</v>
      </c>
      <c r="BR106" s="263">
        <f t="shared" si="670"/>
        <v>18.75875486381323</v>
      </c>
      <c r="BS106" s="263">
        <f t="shared" si="671"/>
        <v>1669.5291828793775</v>
      </c>
      <c r="BT106" s="263">
        <f t="shared" si="672"/>
        <v>1519.4591439688716</v>
      </c>
      <c r="BU106" s="263">
        <f t="shared" si="673"/>
        <v>37.517509727626461</v>
      </c>
      <c r="BV106" s="263">
        <f t="shared" si="674"/>
        <v>18.75875486381323</v>
      </c>
      <c r="BW106" s="263">
        <f t="shared" si="675"/>
        <v>393.93385214007782</v>
      </c>
      <c r="BX106" s="263">
        <f t="shared" si="676"/>
        <v>375.17509727626458</v>
      </c>
      <c r="BY106" s="263">
        <f t="shared" si="677"/>
        <v>0</v>
      </c>
      <c r="BZ106" s="263">
        <f t="shared" si="678"/>
        <v>0</v>
      </c>
      <c r="CA106" s="263">
        <f t="shared" si="679"/>
        <v>0</v>
      </c>
      <c r="CB106" s="263">
        <f t="shared" si="680"/>
        <v>18.75875486381323</v>
      </c>
      <c r="CC106" s="263">
        <f t="shared" si="681"/>
        <v>0</v>
      </c>
      <c r="CD106" s="263">
        <f t="shared" si="682"/>
        <v>0</v>
      </c>
      <c r="CE106" s="263">
        <f t="shared" si="683"/>
        <v>0</v>
      </c>
      <c r="CF106" s="263">
        <f t="shared" si="684"/>
        <v>0</v>
      </c>
      <c r="CG106" s="263">
        <f t="shared" si="685"/>
        <v>0</v>
      </c>
      <c r="CH106" s="263">
        <f t="shared" si="686"/>
        <v>393.93385214007782</v>
      </c>
      <c r="CI106" s="263">
        <f t="shared" si="687"/>
        <v>0</v>
      </c>
      <c r="CJ106" s="263">
        <f t="shared" si="688"/>
        <v>18.75875486381323</v>
      </c>
      <c r="CK106" s="263">
        <f t="shared" si="689"/>
        <v>0</v>
      </c>
      <c r="CL106" s="263">
        <f t="shared" si="690"/>
        <v>0</v>
      </c>
      <c r="CM106" s="263">
        <f t="shared" si="691"/>
        <v>93.793774319066145</v>
      </c>
      <c r="CN106" s="263">
        <f t="shared" si="692"/>
        <v>0</v>
      </c>
      <c r="CO106" s="263">
        <f t="shared" si="693"/>
        <v>0</v>
      </c>
      <c r="CP106" s="263">
        <f t="shared" si="694"/>
        <v>0</v>
      </c>
      <c r="CQ106" s="263">
        <f t="shared" si="695"/>
        <v>75.035019455252922</v>
      </c>
      <c r="CR106" s="263">
        <f t="shared" si="696"/>
        <v>0</v>
      </c>
      <c r="CS106" s="263">
        <f t="shared" si="697"/>
        <v>0</v>
      </c>
      <c r="CT106" s="263">
        <f t="shared" si="698"/>
        <v>0</v>
      </c>
      <c r="CU106" s="263">
        <f t="shared" si="699"/>
        <v>0</v>
      </c>
      <c r="CV106" s="263">
        <f t="shared" si="700"/>
        <v>0</v>
      </c>
      <c r="CW106" s="263">
        <f t="shared" si="701"/>
        <v>0</v>
      </c>
      <c r="CX106" s="263">
        <f t="shared" si="702"/>
        <v>18.75875486381323</v>
      </c>
      <c r="CY106" s="263">
        <f t="shared" si="703"/>
        <v>0</v>
      </c>
      <c r="CZ106" s="263">
        <f t="shared" si="704"/>
        <v>0</v>
      </c>
      <c r="DA106" s="232">
        <f t="shared" si="705"/>
        <v>0</v>
      </c>
      <c r="DB106" s="260">
        <f t="shared" si="706"/>
        <v>2063.4630350194552</v>
      </c>
      <c r="DC106" s="260">
        <f t="shared" si="707"/>
        <v>2082.2217898832682</v>
      </c>
      <c r="DD106" s="260">
        <f t="shared" si="708"/>
        <v>75.035019455252922</v>
      </c>
      <c r="DE106" s="85">
        <f t="shared" si="709"/>
        <v>600.28015564202337</v>
      </c>
      <c r="DF106" s="85">
        <f t="shared" si="710"/>
        <v>4821</v>
      </c>
      <c r="DG106" s="260">
        <f t="shared" si="711"/>
        <v>4820.9999999999991</v>
      </c>
      <c r="DH106" s="234">
        <f t="shared" si="712"/>
        <v>0.42801556420233461</v>
      </c>
      <c r="DI106" s="234">
        <f t="shared" si="713"/>
        <v>0.43190661478599218</v>
      </c>
      <c r="DJ106" s="234">
        <f t="shared" si="714"/>
        <v>1.556420233463035E-2</v>
      </c>
      <c r="DK106" s="234"/>
      <c r="DL106" s="145">
        <f t="shared" si="715"/>
        <v>0.1245136186770428</v>
      </c>
      <c r="DM106" s="259"/>
      <c r="DN106" s="288"/>
      <c r="DO106" s="159"/>
      <c r="DP106" s="159"/>
      <c r="DQ106" s="159"/>
      <c r="DR106" s="159"/>
      <c r="DS106" s="2"/>
      <c r="DW106" s="92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</row>
    <row r="107" spans="1:210" x14ac:dyDescent="0.25">
      <c r="DR107" s="5"/>
      <c r="DS107" s="2"/>
      <c r="DY107" s="6"/>
      <c r="DZ107" s="3"/>
      <c r="EE107" s="8"/>
      <c r="EH107" s="3"/>
    </row>
    <row r="108" spans="1:210" x14ac:dyDescent="0.25">
      <c r="C108" s="2"/>
      <c r="D108" s="2">
        <v>2</v>
      </c>
      <c r="E108" s="2">
        <v>3</v>
      </c>
      <c r="F108" s="2">
        <v>4</v>
      </c>
      <c r="G108" s="2">
        <v>5</v>
      </c>
      <c r="H108" s="2">
        <v>6</v>
      </c>
      <c r="I108" s="2">
        <v>7</v>
      </c>
      <c r="J108" s="2">
        <v>8</v>
      </c>
      <c r="K108" s="2">
        <v>9</v>
      </c>
      <c r="DR108" s="5"/>
      <c r="DS108" s="2"/>
      <c r="DY108" s="6"/>
      <c r="DZ108" s="3"/>
      <c r="EE108" s="8"/>
      <c r="EH108" s="3"/>
    </row>
    <row r="109" spans="1:210" x14ac:dyDescent="0.25">
      <c r="C109" s="2">
        <v>1978</v>
      </c>
      <c r="D109" s="22">
        <f>SUMIF($D$59:$AQ$59,2,$D61:$AQ61)</f>
        <v>0</v>
      </c>
      <c r="E109" s="22">
        <f>SUMIF($D$59:$AQ$59,3,$D61:$AQ61)</f>
        <v>0</v>
      </c>
      <c r="F109" s="22">
        <f>SUMIF($D$59:$AQ$59,4,$D61:$AQ61)</f>
        <v>0</v>
      </c>
      <c r="G109" s="22">
        <f>SUMIF($D$59:$AQ$59,5,$D61:$AQ61)</f>
        <v>0</v>
      </c>
      <c r="H109" s="22">
        <f>SUMIF($D$59:$AQ$59,6,$D61:$AQ61)</f>
        <v>0</v>
      </c>
      <c r="I109" s="22">
        <f>SUMIF($D$59:$AQ$59,7,$D61:$AQ61)</f>
        <v>0</v>
      </c>
      <c r="J109" s="22">
        <f>SUMIF($D$59:$AQ$59,8,$D61:$AQ61)</f>
        <v>0</v>
      </c>
      <c r="K109" s="22">
        <f>SUMIF($D$59:$AQ$59,9,$D61:$AQ61)</f>
        <v>0</v>
      </c>
      <c r="DR109" s="5"/>
      <c r="DS109" s="2"/>
      <c r="DY109" s="6"/>
      <c r="DZ109" s="3"/>
      <c r="EE109" s="8"/>
      <c r="EH109" s="3"/>
    </row>
    <row r="110" spans="1:210" x14ac:dyDescent="0.25">
      <c r="C110" s="2">
        <v>1979</v>
      </c>
      <c r="D110" s="22">
        <f t="shared" ref="D110:D154" si="717">SUMIF($D$59:$AQ$59,2,$D62:$AQ62)</f>
        <v>0</v>
      </c>
      <c r="E110" s="22">
        <f t="shared" ref="E110:E154" si="718">SUMIF($D$59:$AQ$59,3,$D62:$AQ62)</f>
        <v>0</v>
      </c>
      <c r="F110" s="22">
        <f t="shared" ref="F110:F154" si="719">SUMIF($D$59:$AQ$59,4,$D62:$AQ62)</f>
        <v>0</v>
      </c>
      <c r="G110" s="22">
        <f t="shared" ref="G110:G154" si="720">SUMIF($D$59:$AQ$59,5,$D62:$AQ62)</f>
        <v>0</v>
      </c>
      <c r="H110" s="22">
        <f t="shared" ref="H110:H154" si="721">SUMIF($D$59:$AQ$59,6,$D62:$AQ62)</f>
        <v>0</v>
      </c>
      <c r="I110" s="22">
        <f t="shared" ref="I110:I154" si="722">SUMIF($D$59:$AQ$59,7,$D62:$AQ62)</f>
        <v>0</v>
      </c>
      <c r="J110" s="22">
        <f t="shared" ref="J110:J154" si="723">SUMIF($D$59:$AQ$59,8,$D62:$AQ62)</f>
        <v>0</v>
      </c>
      <c r="K110" s="22">
        <f t="shared" ref="K110:K154" si="724">SUMIF($D$59:$AQ$59,9,$D62:$AQ62)</f>
        <v>0</v>
      </c>
      <c r="DY110" s="6"/>
      <c r="DZ110" s="3"/>
      <c r="EE110" s="8"/>
      <c r="EH110" s="3"/>
    </row>
    <row r="111" spans="1:210" x14ac:dyDescent="0.25">
      <c r="C111" s="2">
        <v>1980</v>
      </c>
      <c r="D111" s="22">
        <f t="shared" si="717"/>
        <v>0</v>
      </c>
      <c r="E111" s="22">
        <f t="shared" si="718"/>
        <v>0</v>
      </c>
      <c r="F111" s="22">
        <f t="shared" si="719"/>
        <v>0</v>
      </c>
      <c r="G111" s="22">
        <f t="shared" si="720"/>
        <v>0</v>
      </c>
      <c r="H111" s="22">
        <f t="shared" si="721"/>
        <v>0</v>
      </c>
      <c r="I111" s="22">
        <f t="shared" si="722"/>
        <v>0</v>
      </c>
      <c r="J111" s="22">
        <f t="shared" si="723"/>
        <v>0</v>
      </c>
      <c r="K111" s="22">
        <f t="shared" si="724"/>
        <v>0</v>
      </c>
      <c r="DY111" s="6"/>
      <c r="DZ111" s="3"/>
      <c r="EE111" s="8"/>
      <c r="EH111" s="3"/>
    </row>
    <row r="112" spans="1:210" x14ac:dyDescent="0.25">
      <c r="C112" s="2">
        <v>1981</v>
      </c>
      <c r="D112" s="22">
        <f t="shared" si="717"/>
        <v>0</v>
      </c>
      <c r="E112" s="22">
        <f t="shared" si="718"/>
        <v>0</v>
      </c>
      <c r="F112" s="22">
        <f t="shared" si="719"/>
        <v>0</v>
      </c>
      <c r="G112" s="22">
        <f t="shared" si="720"/>
        <v>0</v>
      </c>
      <c r="H112" s="22">
        <f t="shared" si="721"/>
        <v>0</v>
      </c>
      <c r="I112" s="22">
        <f t="shared" si="722"/>
        <v>0</v>
      </c>
      <c r="J112" s="22">
        <f t="shared" si="723"/>
        <v>0</v>
      </c>
      <c r="K112" s="22">
        <f t="shared" si="724"/>
        <v>0</v>
      </c>
      <c r="DY112" s="6"/>
      <c r="DZ112" s="3"/>
      <c r="EE112" s="8"/>
      <c r="EH112" s="3"/>
    </row>
    <row r="113" spans="3:138" x14ac:dyDescent="0.25">
      <c r="C113" s="2">
        <v>1982</v>
      </c>
      <c r="D113" s="22">
        <f t="shared" si="717"/>
        <v>0</v>
      </c>
      <c r="E113" s="22">
        <f t="shared" si="718"/>
        <v>0</v>
      </c>
      <c r="F113" s="22">
        <f t="shared" si="719"/>
        <v>0</v>
      </c>
      <c r="G113" s="22">
        <f t="shared" si="720"/>
        <v>0</v>
      </c>
      <c r="H113" s="22">
        <f t="shared" si="721"/>
        <v>0</v>
      </c>
      <c r="I113" s="22">
        <f t="shared" si="722"/>
        <v>0</v>
      </c>
      <c r="J113" s="22">
        <f t="shared" si="723"/>
        <v>0</v>
      </c>
      <c r="K113" s="22">
        <f t="shared" si="724"/>
        <v>0</v>
      </c>
      <c r="DY113" s="6"/>
      <c r="DZ113" s="3"/>
      <c r="EE113" s="8"/>
      <c r="EH113" s="3"/>
    </row>
    <row r="114" spans="3:138" x14ac:dyDescent="0.25">
      <c r="C114" s="2">
        <v>1983</v>
      </c>
      <c r="D114" s="22">
        <f t="shared" si="717"/>
        <v>0</v>
      </c>
      <c r="E114" s="22">
        <f t="shared" si="718"/>
        <v>0</v>
      </c>
      <c r="F114" s="22">
        <f t="shared" si="719"/>
        <v>20</v>
      </c>
      <c r="G114" s="22">
        <f t="shared" si="720"/>
        <v>50</v>
      </c>
      <c r="H114" s="22">
        <f t="shared" si="721"/>
        <v>9</v>
      </c>
      <c r="I114" s="22">
        <f t="shared" si="722"/>
        <v>1</v>
      </c>
      <c r="J114" s="22">
        <f t="shared" si="723"/>
        <v>0</v>
      </c>
      <c r="K114" s="22">
        <f t="shared" si="724"/>
        <v>0</v>
      </c>
    </row>
    <row r="115" spans="3:138" x14ac:dyDescent="0.25">
      <c r="C115" s="2">
        <v>1984</v>
      </c>
      <c r="D115" s="22">
        <f t="shared" si="717"/>
        <v>0</v>
      </c>
      <c r="E115" s="22">
        <f t="shared" si="718"/>
        <v>0</v>
      </c>
      <c r="F115" s="22">
        <f t="shared" si="719"/>
        <v>0</v>
      </c>
      <c r="G115" s="22">
        <f t="shared" si="720"/>
        <v>0</v>
      </c>
      <c r="H115" s="22">
        <f t="shared" si="721"/>
        <v>0</v>
      </c>
      <c r="I115" s="22">
        <f t="shared" si="722"/>
        <v>0</v>
      </c>
      <c r="J115" s="22">
        <f t="shared" si="723"/>
        <v>0</v>
      </c>
      <c r="K115" s="22">
        <f t="shared" si="724"/>
        <v>0</v>
      </c>
    </row>
    <row r="116" spans="3:138" x14ac:dyDescent="0.25">
      <c r="C116" s="2">
        <v>1985</v>
      </c>
      <c r="D116" s="22">
        <f t="shared" si="717"/>
        <v>0</v>
      </c>
      <c r="E116" s="22">
        <f t="shared" si="718"/>
        <v>0</v>
      </c>
      <c r="F116" s="22">
        <f t="shared" si="719"/>
        <v>11</v>
      </c>
      <c r="G116" s="22">
        <f t="shared" si="720"/>
        <v>5</v>
      </c>
      <c r="H116" s="22">
        <f t="shared" si="721"/>
        <v>1</v>
      </c>
      <c r="I116" s="22">
        <f t="shared" si="722"/>
        <v>0</v>
      </c>
      <c r="J116" s="22">
        <f t="shared" si="723"/>
        <v>0</v>
      </c>
      <c r="K116" s="22">
        <f t="shared" si="724"/>
        <v>0</v>
      </c>
    </row>
    <row r="117" spans="3:138" x14ac:dyDescent="0.25">
      <c r="C117" s="2">
        <v>1986</v>
      </c>
      <c r="D117" s="22">
        <f t="shared" si="717"/>
        <v>0</v>
      </c>
      <c r="E117" s="22">
        <f t="shared" si="718"/>
        <v>0</v>
      </c>
      <c r="F117" s="22">
        <f t="shared" si="719"/>
        <v>14</v>
      </c>
      <c r="G117" s="22">
        <f t="shared" si="720"/>
        <v>21</v>
      </c>
      <c r="H117" s="22">
        <f t="shared" si="721"/>
        <v>3</v>
      </c>
      <c r="I117" s="22">
        <f t="shared" si="722"/>
        <v>0</v>
      </c>
      <c r="J117" s="22">
        <f t="shared" si="723"/>
        <v>0</v>
      </c>
      <c r="K117" s="22">
        <f t="shared" si="724"/>
        <v>0</v>
      </c>
    </row>
    <row r="118" spans="3:138" x14ac:dyDescent="0.25">
      <c r="C118" s="2">
        <v>1987</v>
      </c>
      <c r="D118" s="22">
        <f t="shared" si="717"/>
        <v>0</v>
      </c>
      <c r="E118" s="22">
        <f t="shared" si="718"/>
        <v>2</v>
      </c>
      <c r="F118" s="22">
        <f t="shared" si="719"/>
        <v>23</v>
      </c>
      <c r="G118" s="22">
        <f t="shared" si="720"/>
        <v>32</v>
      </c>
      <c r="H118" s="22">
        <f t="shared" si="721"/>
        <v>13</v>
      </c>
      <c r="I118" s="22">
        <f t="shared" si="722"/>
        <v>0</v>
      </c>
      <c r="J118" s="22">
        <f t="shared" si="723"/>
        <v>0</v>
      </c>
      <c r="K118" s="22">
        <f t="shared" si="724"/>
        <v>0</v>
      </c>
    </row>
    <row r="119" spans="3:138" x14ac:dyDescent="0.25">
      <c r="C119" s="2">
        <v>1988</v>
      </c>
      <c r="D119" s="22">
        <f t="shared" si="717"/>
        <v>0</v>
      </c>
      <c r="E119" s="22">
        <f t="shared" si="718"/>
        <v>1</v>
      </c>
      <c r="F119" s="22">
        <f t="shared" si="719"/>
        <v>100</v>
      </c>
      <c r="G119" s="22">
        <f t="shared" si="720"/>
        <v>73</v>
      </c>
      <c r="H119" s="22">
        <f t="shared" si="721"/>
        <v>19</v>
      </c>
      <c r="I119" s="22">
        <f t="shared" si="722"/>
        <v>5</v>
      </c>
      <c r="J119" s="22">
        <f t="shared" si="723"/>
        <v>0</v>
      </c>
      <c r="K119" s="22">
        <f t="shared" si="724"/>
        <v>0</v>
      </c>
    </row>
    <row r="120" spans="3:138" x14ac:dyDescent="0.25">
      <c r="C120" s="2">
        <v>1989</v>
      </c>
      <c r="D120" s="22">
        <f t="shared" si="717"/>
        <v>0</v>
      </c>
      <c r="E120" s="22">
        <f t="shared" si="718"/>
        <v>0</v>
      </c>
      <c r="F120" s="22">
        <f t="shared" si="719"/>
        <v>69</v>
      </c>
      <c r="G120" s="22">
        <f t="shared" si="720"/>
        <v>119</v>
      </c>
      <c r="H120" s="22">
        <f t="shared" si="721"/>
        <v>28</v>
      </c>
      <c r="I120" s="22">
        <f t="shared" si="722"/>
        <v>4</v>
      </c>
      <c r="J120" s="22">
        <f t="shared" si="723"/>
        <v>0</v>
      </c>
      <c r="K120" s="22">
        <f t="shared" si="724"/>
        <v>0</v>
      </c>
    </row>
    <row r="121" spans="3:138" x14ac:dyDescent="0.25">
      <c r="C121" s="2">
        <v>1990</v>
      </c>
      <c r="D121" s="22">
        <f t="shared" si="717"/>
        <v>0</v>
      </c>
      <c r="E121" s="22">
        <f t="shared" si="718"/>
        <v>0</v>
      </c>
      <c r="F121" s="22">
        <f t="shared" si="719"/>
        <v>43</v>
      </c>
      <c r="G121" s="22">
        <f t="shared" si="720"/>
        <v>45</v>
      </c>
      <c r="H121" s="22">
        <f t="shared" si="721"/>
        <v>21</v>
      </c>
      <c r="I121" s="22">
        <f t="shared" si="722"/>
        <v>0</v>
      </c>
      <c r="J121" s="22">
        <f t="shared" si="723"/>
        <v>1</v>
      </c>
      <c r="K121" s="22">
        <f t="shared" si="724"/>
        <v>0</v>
      </c>
    </row>
    <row r="122" spans="3:138" x14ac:dyDescent="0.25">
      <c r="C122" s="2">
        <v>1991</v>
      </c>
      <c r="D122" s="22">
        <f t="shared" si="717"/>
        <v>0</v>
      </c>
      <c r="E122" s="22">
        <f t="shared" si="718"/>
        <v>1</v>
      </c>
      <c r="F122" s="22">
        <f t="shared" si="719"/>
        <v>17</v>
      </c>
      <c r="G122" s="22">
        <f t="shared" si="720"/>
        <v>82</v>
      </c>
      <c r="H122" s="22">
        <f t="shared" si="721"/>
        <v>30</v>
      </c>
      <c r="I122" s="22">
        <f t="shared" si="722"/>
        <v>4</v>
      </c>
      <c r="J122" s="22">
        <f t="shared" si="723"/>
        <v>0</v>
      </c>
      <c r="K122" s="22">
        <f t="shared" si="724"/>
        <v>0</v>
      </c>
    </row>
    <row r="123" spans="3:138" x14ac:dyDescent="0.25">
      <c r="C123" s="2">
        <v>1992</v>
      </c>
      <c r="D123" s="22">
        <f t="shared" si="717"/>
        <v>0</v>
      </c>
      <c r="E123" s="22">
        <f t="shared" si="718"/>
        <v>0</v>
      </c>
      <c r="F123" s="22">
        <f t="shared" si="719"/>
        <v>4</v>
      </c>
      <c r="G123" s="22">
        <f t="shared" si="720"/>
        <v>7</v>
      </c>
      <c r="H123" s="22">
        <f t="shared" si="721"/>
        <v>0</v>
      </c>
      <c r="I123" s="22">
        <f t="shared" si="722"/>
        <v>0</v>
      </c>
      <c r="J123" s="22">
        <f t="shared" si="723"/>
        <v>0</v>
      </c>
      <c r="K123" s="22">
        <f t="shared" si="724"/>
        <v>0</v>
      </c>
    </row>
    <row r="124" spans="3:138" x14ac:dyDescent="0.25">
      <c r="C124" s="2">
        <v>1993</v>
      </c>
      <c r="D124" s="22">
        <f t="shared" si="717"/>
        <v>0</v>
      </c>
      <c r="E124" s="22">
        <f t="shared" si="718"/>
        <v>0</v>
      </c>
      <c r="F124" s="22">
        <f t="shared" si="719"/>
        <v>13</v>
      </c>
      <c r="G124" s="22">
        <f t="shared" si="720"/>
        <v>17</v>
      </c>
      <c r="H124" s="22">
        <f t="shared" si="721"/>
        <v>18</v>
      </c>
      <c r="I124" s="22">
        <f t="shared" si="722"/>
        <v>7</v>
      </c>
      <c r="J124" s="22">
        <f t="shared" si="723"/>
        <v>2</v>
      </c>
      <c r="K124" s="22">
        <f t="shared" si="724"/>
        <v>0</v>
      </c>
    </row>
    <row r="125" spans="3:138" x14ac:dyDescent="0.25">
      <c r="C125" s="2">
        <v>1994</v>
      </c>
      <c r="D125" s="22">
        <f t="shared" si="717"/>
        <v>0</v>
      </c>
      <c r="E125" s="22">
        <f t="shared" si="718"/>
        <v>3</v>
      </c>
      <c r="F125" s="22">
        <f t="shared" si="719"/>
        <v>26</v>
      </c>
      <c r="G125" s="22">
        <f t="shared" si="720"/>
        <v>18</v>
      </c>
      <c r="H125" s="22">
        <f t="shared" si="721"/>
        <v>13</v>
      </c>
      <c r="I125" s="22">
        <f t="shared" si="722"/>
        <v>0</v>
      </c>
      <c r="J125" s="22">
        <f t="shared" si="723"/>
        <v>0</v>
      </c>
      <c r="K125" s="22">
        <f t="shared" si="724"/>
        <v>0</v>
      </c>
    </row>
    <row r="126" spans="3:138" x14ac:dyDescent="0.25">
      <c r="C126" s="2">
        <v>1995</v>
      </c>
      <c r="D126" s="22">
        <f t="shared" si="717"/>
        <v>0</v>
      </c>
      <c r="E126" s="22">
        <f t="shared" si="718"/>
        <v>0</v>
      </c>
      <c r="F126" s="22">
        <f t="shared" si="719"/>
        <v>14</v>
      </c>
      <c r="G126" s="22">
        <f t="shared" si="720"/>
        <v>29</v>
      </c>
      <c r="H126" s="22">
        <f t="shared" si="721"/>
        <v>28</v>
      </c>
      <c r="I126" s="22">
        <f t="shared" si="722"/>
        <v>6</v>
      </c>
      <c r="J126" s="22">
        <f t="shared" si="723"/>
        <v>0</v>
      </c>
      <c r="K126" s="22">
        <f t="shared" si="724"/>
        <v>0</v>
      </c>
    </row>
    <row r="127" spans="3:138" x14ac:dyDescent="0.25">
      <c r="C127" s="2">
        <v>1996</v>
      </c>
      <c r="D127" s="22">
        <f t="shared" si="717"/>
        <v>0</v>
      </c>
      <c r="E127" s="22">
        <f t="shared" si="718"/>
        <v>0</v>
      </c>
      <c r="F127" s="22">
        <f t="shared" si="719"/>
        <v>13</v>
      </c>
      <c r="G127" s="22">
        <f t="shared" si="720"/>
        <v>5</v>
      </c>
      <c r="H127" s="22">
        <f t="shared" si="721"/>
        <v>1</v>
      </c>
      <c r="I127" s="22">
        <f t="shared" si="722"/>
        <v>0</v>
      </c>
      <c r="J127" s="22">
        <f t="shared" si="723"/>
        <v>0</v>
      </c>
      <c r="K127" s="22">
        <f t="shared" si="724"/>
        <v>0</v>
      </c>
    </row>
    <row r="128" spans="3:138" x14ac:dyDescent="0.25">
      <c r="C128" s="2">
        <v>1997</v>
      </c>
      <c r="D128" s="22">
        <f t="shared" si="717"/>
        <v>0</v>
      </c>
      <c r="E128" s="22">
        <f t="shared" si="718"/>
        <v>1</v>
      </c>
      <c r="F128" s="22">
        <f t="shared" si="719"/>
        <v>31</v>
      </c>
      <c r="G128" s="22">
        <f t="shared" si="720"/>
        <v>12</v>
      </c>
      <c r="H128" s="22">
        <f t="shared" si="721"/>
        <v>3</v>
      </c>
      <c r="I128" s="22">
        <f t="shared" si="722"/>
        <v>0</v>
      </c>
      <c r="J128" s="22">
        <f t="shared" si="723"/>
        <v>0</v>
      </c>
      <c r="K128" s="22">
        <f t="shared" si="724"/>
        <v>0</v>
      </c>
    </row>
    <row r="129" spans="3:11" x14ac:dyDescent="0.25">
      <c r="C129" s="2">
        <v>1998</v>
      </c>
      <c r="D129" s="22">
        <f t="shared" si="717"/>
        <v>0</v>
      </c>
      <c r="E129" s="22">
        <f t="shared" si="718"/>
        <v>0</v>
      </c>
      <c r="F129" s="22">
        <f t="shared" si="719"/>
        <v>5</v>
      </c>
      <c r="G129" s="22">
        <f t="shared" si="720"/>
        <v>6</v>
      </c>
      <c r="H129" s="22">
        <f t="shared" si="721"/>
        <v>3</v>
      </c>
      <c r="I129" s="22">
        <f t="shared" si="722"/>
        <v>0</v>
      </c>
      <c r="J129" s="22">
        <f t="shared" si="723"/>
        <v>0</v>
      </c>
      <c r="K129" s="22">
        <f t="shared" si="724"/>
        <v>0</v>
      </c>
    </row>
    <row r="130" spans="3:11" x14ac:dyDescent="0.25">
      <c r="C130" s="2">
        <v>1999</v>
      </c>
      <c r="D130" s="22">
        <f t="shared" si="717"/>
        <v>0</v>
      </c>
      <c r="E130" s="22">
        <f t="shared" si="718"/>
        <v>0</v>
      </c>
      <c r="F130" s="22">
        <f t="shared" si="719"/>
        <v>1</v>
      </c>
      <c r="G130" s="22">
        <f t="shared" si="720"/>
        <v>2</v>
      </c>
      <c r="H130" s="22">
        <f t="shared" si="721"/>
        <v>0</v>
      </c>
      <c r="I130" s="22">
        <f t="shared" si="722"/>
        <v>0</v>
      </c>
      <c r="J130" s="22">
        <f t="shared" si="723"/>
        <v>0</v>
      </c>
      <c r="K130" s="22">
        <f t="shared" si="724"/>
        <v>0</v>
      </c>
    </row>
    <row r="131" spans="3:11" x14ac:dyDescent="0.25">
      <c r="C131" s="2">
        <v>2000</v>
      </c>
      <c r="D131" s="22">
        <f t="shared" si="717"/>
        <v>0</v>
      </c>
      <c r="E131" s="22">
        <f t="shared" si="718"/>
        <v>0</v>
      </c>
      <c r="F131" s="22">
        <f t="shared" si="719"/>
        <v>0</v>
      </c>
      <c r="G131" s="22">
        <f t="shared" si="720"/>
        <v>0</v>
      </c>
      <c r="H131" s="22">
        <f t="shared" si="721"/>
        <v>0</v>
      </c>
      <c r="I131" s="22">
        <f t="shared" si="722"/>
        <v>0</v>
      </c>
      <c r="J131" s="22">
        <f t="shared" si="723"/>
        <v>0</v>
      </c>
      <c r="K131" s="22">
        <f t="shared" si="724"/>
        <v>0</v>
      </c>
    </row>
    <row r="132" spans="3:11" x14ac:dyDescent="0.25">
      <c r="C132" s="2">
        <v>2001</v>
      </c>
      <c r="D132" s="22">
        <f t="shared" si="717"/>
        <v>0</v>
      </c>
      <c r="E132" s="22">
        <f t="shared" si="718"/>
        <v>0</v>
      </c>
      <c r="F132" s="22">
        <f t="shared" si="719"/>
        <v>1</v>
      </c>
      <c r="G132" s="22">
        <f t="shared" si="720"/>
        <v>9</v>
      </c>
      <c r="H132" s="22">
        <f t="shared" si="721"/>
        <v>1</v>
      </c>
      <c r="I132" s="22">
        <f t="shared" si="722"/>
        <v>0</v>
      </c>
      <c r="J132" s="22">
        <f t="shared" si="723"/>
        <v>0</v>
      </c>
      <c r="K132" s="22">
        <f t="shared" si="724"/>
        <v>0</v>
      </c>
    </row>
    <row r="133" spans="3:11" x14ac:dyDescent="0.25">
      <c r="C133" s="2">
        <v>2002</v>
      </c>
      <c r="D133" s="22">
        <f t="shared" si="717"/>
        <v>0</v>
      </c>
      <c r="E133" s="22">
        <f t="shared" si="718"/>
        <v>0</v>
      </c>
      <c r="F133" s="22">
        <f t="shared" si="719"/>
        <v>3</v>
      </c>
      <c r="G133" s="22">
        <f t="shared" si="720"/>
        <v>6</v>
      </c>
      <c r="H133" s="22">
        <f t="shared" si="721"/>
        <v>0</v>
      </c>
      <c r="I133" s="22">
        <f t="shared" si="722"/>
        <v>1</v>
      </c>
      <c r="J133" s="22">
        <f t="shared" si="723"/>
        <v>0</v>
      </c>
      <c r="K133" s="22">
        <f t="shared" si="724"/>
        <v>0</v>
      </c>
    </row>
    <row r="134" spans="3:11" x14ac:dyDescent="0.25">
      <c r="C134" s="2">
        <v>2003</v>
      </c>
      <c r="D134" s="22">
        <f t="shared" si="717"/>
        <v>0</v>
      </c>
      <c r="E134" s="22">
        <f t="shared" si="718"/>
        <v>0</v>
      </c>
      <c r="F134" s="22">
        <f t="shared" si="719"/>
        <v>1</v>
      </c>
      <c r="G134" s="22">
        <f t="shared" si="720"/>
        <v>9</v>
      </c>
      <c r="H134" s="22">
        <f t="shared" si="721"/>
        <v>2</v>
      </c>
      <c r="I134" s="22">
        <f t="shared" si="722"/>
        <v>0</v>
      </c>
      <c r="J134" s="22">
        <f t="shared" si="723"/>
        <v>0</v>
      </c>
      <c r="K134" s="22">
        <f t="shared" si="724"/>
        <v>0</v>
      </c>
    </row>
    <row r="135" spans="3:11" x14ac:dyDescent="0.25">
      <c r="C135" s="2">
        <v>2004</v>
      </c>
      <c r="D135" s="22">
        <f t="shared" si="717"/>
        <v>0</v>
      </c>
      <c r="E135" s="22">
        <f t="shared" si="718"/>
        <v>0</v>
      </c>
      <c r="F135" s="22">
        <f t="shared" si="719"/>
        <v>20</v>
      </c>
      <c r="G135" s="22">
        <f t="shared" si="720"/>
        <v>25</v>
      </c>
      <c r="H135" s="22">
        <f t="shared" si="721"/>
        <v>10</v>
      </c>
      <c r="I135" s="22">
        <f t="shared" si="722"/>
        <v>2</v>
      </c>
      <c r="J135" s="22">
        <f t="shared" si="723"/>
        <v>0</v>
      </c>
      <c r="K135" s="22">
        <f t="shared" si="724"/>
        <v>0</v>
      </c>
    </row>
    <row r="136" spans="3:11" x14ac:dyDescent="0.25">
      <c r="C136" s="2">
        <v>2005</v>
      </c>
      <c r="D136" s="22">
        <f t="shared" si="717"/>
        <v>0</v>
      </c>
      <c r="E136" s="22">
        <f t="shared" si="718"/>
        <v>3</v>
      </c>
      <c r="F136" s="22">
        <f t="shared" si="719"/>
        <v>22</v>
      </c>
      <c r="G136" s="22">
        <f t="shared" si="720"/>
        <v>69</v>
      </c>
      <c r="H136" s="22">
        <f t="shared" si="721"/>
        <v>46</v>
      </c>
      <c r="I136" s="22">
        <f t="shared" si="722"/>
        <v>2</v>
      </c>
      <c r="J136" s="22">
        <f t="shared" si="723"/>
        <v>0</v>
      </c>
      <c r="K136" s="22">
        <f t="shared" si="724"/>
        <v>0</v>
      </c>
    </row>
    <row r="137" spans="3:11" x14ac:dyDescent="0.25">
      <c r="C137" s="2">
        <v>2006</v>
      </c>
      <c r="D137" s="22">
        <f t="shared" si="717"/>
        <v>0</v>
      </c>
      <c r="E137" s="22">
        <f t="shared" si="718"/>
        <v>3</v>
      </c>
      <c r="F137" s="22">
        <f t="shared" si="719"/>
        <v>115</v>
      </c>
      <c r="G137" s="22">
        <f t="shared" si="720"/>
        <v>173</v>
      </c>
      <c r="H137" s="22">
        <f t="shared" si="721"/>
        <v>29</v>
      </c>
      <c r="I137" s="22">
        <f t="shared" si="722"/>
        <v>1</v>
      </c>
      <c r="J137" s="22">
        <f t="shared" si="723"/>
        <v>1</v>
      </c>
      <c r="K137" s="22">
        <f t="shared" si="724"/>
        <v>0</v>
      </c>
    </row>
    <row r="138" spans="3:11" x14ac:dyDescent="0.25">
      <c r="C138" s="2">
        <v>2007</v>
      </c>
      <c r="D138" s="22">
        <f t="shared" si="717"/>
        <v>0</v>
      </c>
      <c r="E138" s="22">
        <f t="shared" si="718"/>
        <v>0</v>
      </c>
      <c r="F138" s="22">
        <f t="shared" si="719"/>
        <v>42</v>
      </c>
      <c r="G138" s="22">
        <f t="shared" si="720"/>
        <v>173</v>
      </c>
      <c r="H138" s="22">
        <f t="shared" si="721"/>
        <v>69</v>
      </c>
      <c r="I138" s="22">
        <f t="shared" si="722"/>
        <v>10</v>
      </c>
      <c r="J138" s="22">
        <f t="shared" si="723"/>
        <v>2</v>
      </c>
      <c r="K138" s="22">
        <f t="shared" si="724"/>
        <v>0</v>
      </c>
    </row>
    <row r="139" spans="3:11" x14ac:dyDescent="0.25">
      <c r="C139" s="2">
        <v>2008</v>
      </c>
      <c r="D139" s="22">
        <f t="shared" si="717"/>
        <v>0</v>
      </c>
      <c r="E139" s="22">
        <f t="shared" si="718"/>
        <v>3</v>
      </c>
      <c r="F139" s="22">
        <f t="shared" si="719"/>
        <v>114</v>
      </c>
      <c r="G139" s="22">
        <f t="shared" si="720"/>
        <v>65</v>
      </c>
      <c r="H139" s="22">
        <f t="shared" si="721"/>
        <v>21</v>
      </c>
      <c r="I139" s="22">
        <f t="shared" si="722"/>
        <v>5</v>
      </c>
      <c r="J139" s="22">
        <f t="shared" si="723"/>
        <v>0</v>
      </c>
      <c r="K139" s="22">
        <f t="shared" si="724"/>
        <v>0</v>
      </c>
    </row>
    <row r="140" spans="3:11" x14ac:dyDescent="0.25">
      <c r="C140" s="2">
        <v>2009</v>
      </c>
      <c r="D140" s="22">
        <f t="shared" si="717"/>
        <v>0</v>
      </c>
      <c r="E140" s="22">
        <f t="shared" si="718"/>
        <v>5</v>
      </c>
      <c r="F140" s="22">
        <f t="shared" si="719"/>
        <v>87</v>
      </c>
      <c r="G140" s="22">
        <f t="shared" si="720"/>
        <v>58</v>
      </c>
      <c r="H140" s="22">
        <f t="shared" si="721"/>
        <v>17</v>
      </c>
      <c r="I140" s="22">
        <f t="shared" si="722"/>
        <v>2</v>
      </c>
      <c r="J140" s="22">
        <f t="shared" si="723"/>
        <v>2</v>
      </c>
      <c r="K140" s="22">
        <f t="shared" si="724"/>
        <v>0</v>
      </c>
    </row>
    <row r="141" spans="3:11" x14ac:dyDescent="0.25">
      <c r="C141" s="2">
        <v>2010</v>
      </c>
      <c r="D141" s="22">
        <f t="shared" si="717"/>
        <v>0</v>
      </c>
      <c r="E141" s="22">
        <f t="shared" si="718"/>
        <v>4</v>
      </c>
      <c r="F141" s="22">
        <f t="shared" si="719"/>
        <v>118</v>
      </c>
      <c r="G141" s="22">
        <f t="shared" si="720"/>
        <v>53</v>
      </c>
      <c r="H141" s="22">
        <f t="shared" si="721"/>
        <v>9</v>
      </c>
      <c r="I141" s="22">
        <f t="shared" si="722"/>
        <v>1</v>
      </c>
      <c r="J141" s="22">
        <f t="shared" si="723"/>
        <v>0</v>
      </c>
      <c r="K141" s="22">
        <f t="shared" si="724"/>
        <v>0</v>
      </c>
    </row>
    <row r="142" spans="3:11" x14ac:dyDescent="0.25">
      <c r="C142" s="2">
        <v>2011</v>
      </c>
      <c r="D142" s="22">
        <f t="shared" si="717"/>
        <v>0</v>
      </c>
      <c r="E142" s="22">
        <f t="shared" si="718"/>
        <v>5</v>
      </c>
      <c r="F142" s="22">
        <f t="shared" si="719"/>
        <v>109</v>
      </c>
      <c r="G142" s="22">
        <f t="shared" si="720"/>
        <v>192</v>
      </c>
      <c r="H142" s="22">
        <f t="shared" si="721"/>
        <v>34</v>
      </c>
      <c r="I142" s="22">
        <f t="shared" si="722"/>
        <v>1</v>
      </c>
      <c r="J142" s="22">
        <f t="shared" si="723"/>
        <v>1</v>
      </c>
      <c r="K142" s="22">
        <f t="shared" si="724"/>
        <v>0</v>
      </c>
    </row>
    <row r="143" spans="3:11" x14ac:dyDescent="0.25">
      <c r="C143" s="2">
        <v>2012</v>
      </c>
      <c r="D143" s="22">
        <f t="shared" si="717"/>
        <v>0</v>
      </c>
      <c r="E143" s="22">
        <f t="shared" si="718"/>
        <v>12</v>
      </c>
      <c r="F143" s="22">
        <f t="shared" si="719"/>
        <v>133</v>
      </c>
      <c r="G143" s="22">
        <f t="shared" si="720"/>
        <v>197</v>
      </c>
      <c r="H143" s="22">
        <f t="shared" si="721"/>
        <v>39</v>
      </c>
      <c r="I143" s="22">
        <f t="shared" si="722"/>
        <v>1</v>
      </c>
      <c r="J143" s="22">
        <f t="shared" si="723"/>
        <v>0</v>
      </c>
      <c r="K143" s="22">
        <f t="shared" si="724"/>
        <v>0</v>
      </c>
    </row>
    <row r="144" spans="3:11" x14ac:dyDescent="0.25">
      <c r="C144" s="2">
        <v>2013</v>
      </c>
      <c r="D144" s="22">
        <f t="shared" si="717"/>
        <v>0</v>
      </c>
      <c r="E144" s="22">
        <f t="shared" si="718"/>
        <v>12</v>
      </c>
      <c r="F144" s="22">
        <f t="shared" si="719"/>
        <v>79</v>
      </c>
      <c r="G144" s="22">
        <f t="shared" si="720"/>
        <v>105</v>
      </c>
      <c r="H144" s="22">
        <f t="shared" si="721"/>
        <v>71</v>
      </c>
      <c r="I144" s="22">
        <f t="shared" si="722"/>
        <v>4</v>
      </c>
      <c r="J144" s="22">
        <f t="shared" si="723"/>
        <v>2</v>
      </c>
      <c r="K144" s="22">
        <f t="shared" si="724"/>
        <v>0</v>
      </c>
    </row>
    <row r="145" spans="3:11" x14ac:dyDescent="0.25">
      <c r="C145" s="2">
        <v>2014</v>
      </c>
      <c r="D145" s="22">
        <f t="shared" si="717"/>
        <v>0</v>
      </c>
      <c r="E145" s="22">
        <f t="shared" si="718"/>
        <v>7</v>
      </c>
      <c r="F145" s="22">
        <f t="shared" si="719"/>
        <v>155</v>
      </c>
      <c r="G145" s="22">
        <f t="shared" si="720"/>
        <v>144</v>
      </c>
      <c r="H145" s="22">
        <f t="shared" si="721"/>
        <v>26</v>
      </c>
      <c r="I145" s="22">
        <f t="shared" si="722"/>
        <v>4</v>
      </c>
      <c r="J145" s="22">
        <f t="shared" si="723"/>
        <v>0</v>
      </c>
      <c r="K145" s="22">
        <f t="shared" si="724"/>
        <v>0</v>
      </c>
    </row>
    <row r="146" spans="3:11" x14ac:dyDescent="0.25">
      <c r="C146" s="2">
        <v>2015</v>
      </c>
      <c r="D146" s="22">
        <f t="shared" si="717"/>
        <v>0</v>
      </c>
      <c r="E146" s="22">
        <f t="shared" si="718"/>
        <v>3</v>
      </c>
      <c r="F146" s="22">
        <f t="shared" si="719"/>
        <v>43</v>
      </c>
      <c r="G146" s="22">
        <f t="shared" si="720"/>
        <v>69</v>
      </c>
      <c r="H146" s="22">
        <f t="shared" si="721"/>
        <v>11</v>
      </c>
      <c r="I146" s="22">
        <f t="shared" si="722"/>
        <v>2</v>
      </c>
      <c r="J146" s="22">
        <f t="shared" si="723"/>
        <v>0</v>
      </c>
      <c r="K146" s="22">
        <f t="shared" si="724"/>
        <v>0</v>
      </c>
    </row>
    <row r="147" spans="3:11" x14ac:dyDescent="0.25">
      <c r="C147" s="2">
        <v>2016</v>
      </c>
      <c r="D147" s="22">
        <f t="shared" si="717"/>
        <v>0</v>
      </c>
      <c r="E147" s="22">
        <f t="shared" si="718"/>
        <v>0</v>
      </c>
      <c r="F147" s="22">
        <f t="shared" si="719"/>
        <v>46</v>
      </c>
      <c r="G147" s="22">
        <f t="shared" si="720"/>
        <v>47</v>
      </c>
      <c r="H147" s="22">
        <f t="shared" si="721"/>
        <v>13</v>
      </c>
      <c r="I147" s="22">
        <f t="shared" si="722"/>
        <v>2</v>
      </c>
      <c r="J147" s="22">
        <f t="shared" si="723"/>
        <v>0</v>
      </c>
      <c r="K147" s="22">
        <f t="shared" si="724"/>
        <v>0</v>
      </c>
    </row>
    <row r="148" spans="3:11" x14ac:dyDescent="0.25">
      <c r="C148" s="2">
        <v>2017</v>
      </c>
      <c r="D148" s="22">
        <f t="shared" si="717"/>
        <v>0</v>
      </c>
      <c r="E148" s="22">
        <f t="shared" si="718"/>
        <v>5</v>
      </c>
      <c r="F148" s="22">
        <f t="shared" si="719"/>
        <v>34</v>
      </c>
      <c r="G148" s="22">
        <f t="shared" si="720"/>
        <v>103</v>
      </c>
      <c r="H148" s="22">
        <f t="shared" si="721"/>
        <v>47</v>
      </c>
      <c r="I148" s="22">
        <f t="shared" si="722"/>
        <v>5</v>
      </c>
      <c r="J148" s="22">
        <f t="shared" si="723"/>
        <v>0</v>
      </c>
      <c r="K148" s="22">
        <f t="shared" si="724"/>
        <v>0</v>
      </c>
    </row>
    <row r="149" spans="3:11" x14ac:dyDescent="0.25">
      <c r="C149" s="2">
        <v>2018</v>
      </c>
      <c r="D149" s="22">
        <f t="shared" si="717"/>
        <v>0</v>
      </c>
      <c r="E149" s="22">
        <f t="shared" si="718"/>
        <v>1</v>
      </c>
      <c r="F149" s="22">
        <f t="shared" si="719"/>
        <v>18</v>
      </c>
      <c r="G149" s="22">
        <f t="shared" si="720"/>
        <v>23</v>
      </c>
      <c r="H149" s="22">
        <f t="shared" si="721"/>
        <v>5</v>
      </c>
      <c r="I149" s="22">
        <f t="shared" si="722"/>
        <v>1</v>
      </c>
      <c r="J149" s="22">
        <f t="shared" si="723"/>
        <v>0</v>
      </c>
      <c r="K149" s="22">
        <f t="shared" si="724"/>
        <v>0</v>
      </c>
    </row>
    <row r="150" spans="3:11" x14ac:dyDescent="0.25">
      <c r="C150" s="2">
        <v>2019</v>
      </c>
      <c r="D150" s="22">
        <f t="shared" si="717"/>
        <v>0</v>
      </c>
      <c r="E150" s="22">
        <f t="shared" si="718"/>
        <v>2</v>
      </c>
      <c r="F150" s="22">
        <f t="shared" si="719"/>
        <v>75</v>
      </c>
      <c r="G150" s="22">
        <f t="shared" si="720"/>
        <v>103</v>
      </c>
      <c r="H150" s="22">
        <f t="shared" si="721"/>
        <v>38</v>
      </c>
      <c r="I150" s="22">
        <f t="shared" si="722"/>
        <v>2</v>
      </c>
      <c r="J150" s="22">
        <f t="shared" si="723"/>
        <v>0</v>
      </c>
      <c r="K150" s="22">
        <f t="shared" si="724"/>
        <v>0</v>
      </c>
    </row>
    <row r="151" spans="3:11" x14ac:dyDescent="0.25">
      <c r="C151" s="2">
        <v>2020</v>
      </c>
      <c r="D151" s="22">
        <f t="shared" si="717"/>
        <v>0</v>
      </c>
      <c r="E151" s="22">
        <f t="shared" si="718"/>
        <v>1</v>
      </c>
      <c r="F151" s="22">
        <f t="shared" si="719"/>
        <v>81</v>
      </c>
      <c r="G151" s="22">
        <f t="shared" si="720"/>
        <v>34</v>
      </c>
      <c r="H151" s="22">
        <f t="shared" si="721"/>
        <v>4</v>
      </c>
      <c r="I151" s="22">
        <f t="shared" si="722"/>
        <v>0</v>
      </c>
      <c r="J151" s="22">
        <f t="shared" si="723"/>
        <v>0</v>
      </c>
      <c r="K151" s="22">
        <f t="shared" si="724"/>
        <v>0</v>
      </c>
    </row>
    <row r="152" spans="3:11" x14ac:dyDescent="0.25">
      <c r="C152" s="2">
        <v>2021</v>
      </c>
      <c r="D152" s="22">
        <f t="shared" si="717"/>
        <v>0</v>
      </c>
      <c r="E152" s="22">
        <f t="shared" si="718"/>
        <v>0</v>
      </c>
      <c r="F152" s="22">
        <f t="shared" si="719"/>
        <v>18</v>
      </c>
      <c r="G152" s="22">
        <f t="shared" si="720"/>
        <v>41</v>
      </c>
      <c r="H152" s="22">
        <f t="shared" si="721"/>
        <v>8</v>
      </c>
      <c r="I152" s="22">
        <f t="shared" si="722"/>
        <v>0</v>
      </c>
      <c r="J152" s="22">
        <f t="shared" si="723"/>
        <v>0</v>
      </c>
      <c r="K152" s="22">
        <f t="shared" si="724"/>
        <v>0</v>
      </c>
    </row>
    <row r="153" spans="3:11" x14ac:dyDescent="0.25">
      <c r="C153" s="2">
        <v>2022</v>
      </c>
      <c r="D153" s="22">
        <f t="shared" si="717"/>
        <v>0</v>
      </c>
      <c r="E153" s="22">
        <f t="shared" si="718"/>
        <v>5</v>
      </c>
      <c r="F153" s="22">
        <f t="shared" si="719"/>
        <v>147</v>
      </c>
      <c r="G153" s="22">
        <f t="shared" si="720"/>
        <v>99</v>
      </c>
      <c r="H153" s="22">
        <f t="shared" si="721"/>
        <v>32</v>
      </c>
      <c r="I153" s="22">
        <f t="shared" si="722"/>
        <v>3</v>
      </c>
      <c r="J153" s="22">
        <f t="shared" si="723"/>
        <v>0</v>
      </c>
      <c r="K153" s="22">
        <f t="shared" si="724"/>
        <v>0</v>
      </c>
    </row>
    <row r="154" spans="3:11" x14ac:dyDescent="0.25">
      <c r="C154" s="2">
        <v>2023</v>
      </c>
      <c r="D154" s="22">
        <f t="shared" si="717"/>
        <v>0</v>
      </c>
      <c r="E154" s="22">
        <f t="shared" si="718"/>
        <v>1</v>
      </c>
      <c r="F154" s="22">
        <f t="shared" si="719"/>
        <v>99</v>
      </c>
      <c r="G154" s="22">
        <f t="shared" si="720"/>
        <v>123</v>
      </c>
      <c r="H154" s="22">
        <f t="shared" si="721"/>
        <v>32</v>
      </c>
      <c r="I154" s="22">
        <f t="shared" si="722"/>
        <v>2</v>
      </c>
      <c r="J154" s="22">
        <f t="shared" si="723"/>
        <v>0</v>
      </c>
      <c r="K154" s="22">
        <f t="shared" si="724"/>
        <v>0</v>
      </c>
    </row>
  </sheetData>
  <phoneticPr fontId="2" type="noConversion"/>
  <pageMargins left="0.18" right="0.17" top="0.61" bottom="0.65" header="0.5" footer="0.5"/>
  <pageSetup scale="130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WildAgeByBrood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Kairis</dc:creator>
  <cp:lastModifiedBy>Casey Ruff</cp:lastModifiedBy>
  <dcterms:created xsi:type="dcterms:W3CDTF">2019-12-16T22:24:45Z</dcterms:created>
  <dcterms:modified xsi:type="dcterms:W3CDTF">2023-12-18T19:32:55Z</dcterms:modified>
</cp:coreProperties>
</file>