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financials\SustSol\Bills\2024\"/>
    </mc:Choice>
  </mc:AlternateContent>
  <xr:revisionPtr revIDLastSave="0" documentId="13_ncr:1_{226F45A9-4425-4FF4-A7E4-F35540843570}" xr6:coauthVersionLast="47" xr6:coauthVersionMax="47" xr10:uidLastSave="{00000000-0000-0000-0000-000000000000}"/>
  <bookViews>
    <workbookView xWindow="3760" yWindow="3760" windowWidth="21600" windowHeight="13210" activeTab="1" xr2:uid="{6073FCF7-2F73-B246-8A61-9DEFF2D80FA8}"/>
  </bookViews>
  <sheets>
    <sheet name="Summary" sheetId="1" r:id="rId1"/>
    <sheet name="Rechnungen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2" l="1"/>
  <c r="E72" i="2"/>
  <c r="E65" i="2"/>
  <c r="E64" i="2"/>
  <c r="E57" i="2"/>
  <c r="E56" i="2"/>
  <c r="E55" i="2"/>
  <c r="E58" i="2" l="1"/>
  <c r="E59" i="2" s="1"/>
  <c r="E60" i="2" s="1"/>
  <c r="E66" i="2"/>
  <c r="E67" i="2" s="1"/>
  <c r="E68" i="2" s="1"/>
  <c r="E74" i="2"/>
  <c r="E75" i="2" s="1"/>
  <c r="E76" i="2" s="1"/>
  <c r="E32" i="2" l="1"/>
  <c r="E31" i="2"/>
  <c r="E30" i="2"/>
  <c r="E33" i="2" s="1"/>
  <c r="E48" i="2"/>
  <c r="E47" i="2"/>
  <c r="E40" i="2"/>
  <c r="E39" i="2"/>
  <c r="E23" i="2"/>
  <c r="E22" i="2"/>
  <c r="E21" i="2"/>
  <c r="E49" i="2" l="1"/>
  <c r="E51" i="2" s="1"/>
  <c r="E24" i="2"/>
  <c r="E34" i="2"/>
  <c r="E35" i="2" s="1"/>
  <c r="E41" i="2"/>
  <c r="E42" i="2" s="1"/>
  <c r="E43" i="2" s="1"/>
  <c r="E25" i="2"/>
  <c r="E26" i="2" s="1"/>
  <c r="E14" i="2" l="1"/>
  <c r="E13" i="2"/>
  <c r="E4" i="2"/>
  <c r="E5" i="2"/>
  <c r="E6" i="2"/>
  <c r="E7" i="2"/>
  <c r="E8" i="2" s="1"/>
  <c r="E15" i="2" l="1"/>
  <c r="E9" i="2"/>
  <c r="B16" i="1"/>
  <c r="C16" i="1" s="1"/>
  <c r="B20" i="1"/>
  <c r="B19" i="1"/>
  <c r="C19" i="1"/>
  <c r="E16" i="2" l="1"/>
  <c r="E17" i="2" s="1"/>
  <c r="B18" i="1"/>
  <c r="C18" i="1"/>
  <c r="C20" i="1" l="1"/>
  <c r="C17" i="1"/>
  <c r="B17" i="1" l="1"/>
  <c r="D7" i="1"/>
  <c r="G6" i="1"/>
  <c r="G5" i="1"/>
  <c r="G4" i="1"/>
  <c r="G3" i="1"/>
  <c r="G2" i="1"/>
  <c r="G8" i="1" l="1"/>
  <c r="D15" i="1" s="1"/>
  <c r="G9" i="1" l="1"/>
  <c r="E15" i="1" s="1"/>
  <c r="F15" i="1"/>
  <c r="E16" i="1"/>
  <c r="G16" i="1"/>
  <c r="G17" i="1" s="1"/>
  <c r="G18" i="1" s="1"/>
  <c r="G19" i="1" s="1"/>
  <c r="G20" i="1" s="1"/>
  <c r="D16" i="1"/>
  <c r="D17" i="1" s="1"/>
  <c r="D18" i="1" s="1"/>
  <c r="D19" i="1" s="1"/>
  <c r="D20" i="1" s="1"/>
  <c r="G10" i="1"/>
  <c r="E17" i="1"/>
  <c r="F16" i="1" l="1"/>
  <c r="F17" i="1"/>
  <c r="E18" i="1"/>
  <c r="F18" i="1" l="1"/>
  <c r="E19" i="1"/>
  <c r="E20" i="1" l="1"/>
  <c r="F19" i="1"/>
  <c r="F20" i="1" l="1"/>
</calcChain>
</file>

<file path=xl/sharedStrings.xml><?xml version="1.0" encoding="utf-8"?>
<sst xmlns="http://schemas.openxmlformats.org/spreadsheetml/2006/main" count="158" uniqueCount="64">
  <si>
    <t>Bezeichnung</t>
  </si>
  <si>
    <t>Anzahl</t>
  </si>
  <si>
    <t>Einheit</t>
  </si>
  <si>
    <t>Preis/Einheit</t>
  </si>
  <si>
    <t>Gesamt</t>
  </si>
  <si>
    <t>Tag</t>
  </si>
  <si>
    <t>Auth-Auth</t>
  </si>
  <si>
    <t>dezentrale Systemintegration und Parametrierung</t>
  </si>
  <si>
    <t>Virtual Private Cloud Orchestrierung</t>
  </si>
  <si>
    <t>SUSDOX Cockpit</t>
  </si>
  <si>
    <t>Total</t>
  </si>
  <si>
    <t>Nettobetrag</t>
  </si>
  <si>
    <t>Umsatzsteuer (20%)</t>
  </si>
  <si>
    <t>Gesamtbetrag</t>
  </si>
  <si>
    <t>Rechnung</t>
  </si>
  <si>
    <t>Burn-Down</t>
  </si>
  <si>
    <t>MWSt.</t>
  </si>
  <si>
    <t>Outst. Net</t>
  </si>
  <si>
    <t>Outst. MWSt.</t>
  </si>
  <si>
    <t>Outst. Total</t>
  </si>
  <si>
    <t>Paid Total</t>
  </si>
  <si>
    <t>Net</t>
  </si>
  <si>
    <t>Start</t>
  </si>
  <si>
    <t>RN 24-02</t>
  </si>
  <si>
    <t>RN 24-03</t>
  </si>
  <si>
    <t>RN 24-04</t>
  </si>
  <si>
    <t>RN 24-05</t>
  </si>
  <si>
    <t>RN 24-06</t>
  </si>
  <si>
    <t>Recherche LLMs / Abgrenzung zu traditionellen 
Methoden der KI &amp; graph-based ML</t>
  </si>
  <si>
    <t>Ausarbeitung Strategien &amp; Potential</t>
  </si>
  <si>
    <t>Recherche, Bedarfserhebung, Strategie</t>
  </si>
  <si>
    <t>Testläufe zum Supervised Fine Tuning (SFT) von LLMs; Benchmarks; technische Bedarfserhebung</t>
  </si>
  <si>
    <t>Research (Graph)-RAG (Retrieval Augmented Generation) &amp; structured output from LLMs</t>
  </si>
  <si>
    <t>Testing inference of local models (quality, performance)</t>
  </si>
  <si>
    <t>Infrastructure (new DB cluster / migration / disaster recovery strategies)</t>
  </si>
  <si>
    <t>WebViewer + WADO-RS research / typing / conversions to Web format</t>
  </si>
  <si>
    <t>Organization, business process management</t>
  </si>
  <si>
    <t>Realtime end-2-end communication infrastructure Browser &lt;-&gt; Backend &lt;-&gt; Services &lt;-&gt; PACS</t>
  </si>
  <si>
    <t>VAT 0% (Reverse Charge)</t>
  </si>
  <si>
    <t>Developing a software performance measurements framework for local / remote LLMs on multiple tasks</t>
  </si>
  <si>
    <t>Unit</t>
  </si>
  <si>
    <t>Price/Unit</t>
  </si>
  <si>
    <t>Amount</t>
  </si>
  <si>
    <t>Activity</t>
  </si>
  <si>
    <t>Day</t>
  </si>
  <si>
    <t>Invoice Nr. 24-02</t>
  </si>
  <si>
    <t>SustSol-specific application scenarios for medical report simplification as well as algorithms to convert unstructured documents into a knowledge base.</t>
  </si>
  <si>
    <t>Testing various (LLM) models on their abilities to follow simple-to-complex rule sets</t>
  </si>
  <si>
    <t>Invoice Nr. 0001</t>
  </si>
  <si>
    <t>Invoice Nr. 0002</t>
  </si>
  <si>
    <t>Invoice Nr. 0003</t>
  </si>
  <si>
    <t>Invoice Nr. 0004</t>
  </si>
  <si>
    <t>Invoice Nr. 0005</t>
  </si>
  <si>
    <t>Development SusDoX Cockpit 1st prototype UI</t>
  </si>
  <si>
    <t>WebViewer: WADO-RS based datagrids for demos, studies, patients &amp; shares</t>
  </si>
  <si>
    <t>AI -&gt; Invoice Nr. 0006</t>
  </si>
  <si>
    <t>Services -&gt; Invoice Nr. 0007</t>
  </si>
  <si>
    <t>Viewer -&gt; Invoice Nr. 0008</t>
  </si>
  <si>
    <t>WebViewer: Adaptations to new corporate login / user-facing auth workflows</t>
  </si>
  <si>
    <t>Research UI e2e / component testing frameworks</t>
  </si>
  <si>
    <t>Auth: Cryptographic token split for different user groups (medics / radiologists vs. patients)</t>
  </si>
  <si>
    <t>Creation of a HL7 Training / Test data set</t>
  </si>
  <si>
    <t>Drafting different architectural scenarios based on performance estimates of models / HW</t>
  </si>
  <si>
    <t>Design the AI Connector ML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</si>
</sst>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€&quot;\ #,##0.00;[Red]&quot;€&quot;\ \-#,##0.00"/>
    <numFmt numFmtId="165" formatCode="_ * #,##0.00_ ;_ * \-#,##0.00_ ;_ * &quot;-&quot;??_ ;_ @_ "/>
    <numFmt numFmtId="166" formatCode="_-* #,##0.00\ [$€-407]_-;\-* #,##0.00\ [$€-407]_-;_-* \-??\ [$€-407]_-;_-@_-"/>
    <numFmt numFmtId="167" formatCode="#,##0.00&quot; €&quot;"/>
    <numFmt numFmtId="168" formatCode="#,##0.00\ [$€-407]"/>
    <numFmt numFmtId="169" formatCode="#,##0.00_ ;[Red]\-#,##0.00\ 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 (Body)"/>
    </font>
    <font>
      <sz val="10"/>
      <color theme="1"/>
      <name val="Calibri (Body)"/>
    </font>
    <font>
      <b/>
      <i/>
      <sz val="10"/>
      <color rgb="FF000000"/>
      <name val="Calibri (Body)"/>
    </font>
    <font>
      <b/>
      <sz val="10"/>
      <color theme="1"/>
      <name val="Calibri (Body)"/>
    </font>
    <font>
      <sz val="10"/>
      <color rgb="FF000000"/>
      <name val="Calibri (Body)"/>
    </font>
    <font>
      <i/>
      <sz val="10"/>
      <color theme="1"/>
      <name val="Calibri (Body)"/>
    </font>
    <font>
      <sz val="8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9" tint="0.39997558519241921"/>
        <bgColor rgb="FFC0C0C0"/>
      </patternFill>
    </fill>
    <fill>
      <patternFill patternType="solid">
        <fgColor rgb="FFA9D08E"/>
        <bgColor rgb="FFC0C0C0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0" fontId="3" fillId="2" borderId="6" xfId="0" applyFont="1" applyFill="1" applyBorder="1"/>
    <xf numFmtId="0" fontId="3" fillId="2" borderId="7" xfId="0" applyFont="1" applyFill="1" applyBorder="1"/>
    <xf numFmtId="2" fontId="3" fillId="2" borderId="8" xfId="0" applyNumberFormat="1" applyFont="1" applyFill="1" applyBorder="1"/>
    <xf numFmtId="0" fontId="3" fillId="2" borderId="8" xfId="0" applyFont="1" applyFill="1" applyBorder="1" applyAlignment="1">
      <alignment horizontal="center"/>
    </xf>
    <xf numFmtId="166" fontId="3" fillId="2" borderId="8" xfId="0" applyNumberFormat="1" applyFont="1" applyFill="1" applyBorder="1"/>
    <xf numFmtId="166" fontId="3" fillId="2" borderId="9" xfId="0" applyNumberFormat="1" applyFont="1" applyFill="1" applyBorder="1"/>
    <xf numFmtId="0" fontId="3" fillId="2" borderId="5" xfId="0" applyFont="1" applyFill="1" applyBorder="1"/>
    <xf numFmtId="0" fontId="3" fillId="2" borderId="0" xfId="0" applyFont="1" applyFill="1"/>
    <xf numFmtId="0" fontId="3" fillId="2" borderId="10" xfId="0" applyFont="1" applyFill="1" applyBorder="1"/>
    <xf numFmtId="2" fontId="3" fillId="2" borderId="9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2" fontId="3" fillId="2" borderId="14" xfId="0" applyNumberFormat="1" applyFont="1" applyFill="1" applyBorder="1"/>
    <xf numFmtId="0" fontId="3" fillId="2" borderId="14" xfId="0" applyFont="1" applyFill="1" applyBorder="1" applyAlignment="1">
      <alignment horizontal="center"/>
    </xf>
    <xf numFmtId="166" fontId="3" fillId="2" borderId="14" xfId="0" applyNumberFormat="1" applyFont="1" applyFill="1" applyBorder="1"/>
    <xf numFmtId="2" fontId="3" fillId="0" borderId="0" xfId="0" applyNumberFormat="1" applyFont="1" applyAlignment="1">
      <alignment horizontal="right"/>
    </xf>
    <xf numFmtId="167" fontId="3" fillId="0" borderId="0" xfId="0" applyNumberFormat="1" applyFont="1"/>
    <xf numFmtId="9" fontId="3" fillId="0" borderId="0" xfId="0" applyNumberFormat="1" applyFont="1"/>
    <xf numFmtId="0" fontId="2" fillId="0" borderId="0" xfId="0" applyFont="1"/>
    <xf numFmtId="168" fontId="3" fillId="0" borderId="0" xfId="0" applyNumberFormat="1" applyFont="1"/>
    <xf numFmtId="0" fontId="2" fillId="0" borderId="15" xfId="0" applyFont="1" applyBorder="1"/>
    <xf numFmtId="168" fontId="3" fillId="0" borderId="15" xfId="0" applyNumberFormat="1" applyFont="1" applyBorder="1"/>
    <xf numFmtId="0" fontId="6" fillId="0" borderId="0" xfId="0" applyFont="1"/>
    <xf numFmtId="168" fontId="2" fillId="0" borderId="0" xfId="0" applyNumberFormat="1" applyFont="1"/>
    <xf numFmtId="164" fontId="3" fillId="0" borderId="0" xfId="1" applyNumberFormat="1" applyFont="1" applyFill="1" applyBorder="1" applyProtection="1"/>
    <xf numFmtId="164" fontId="5" fillId="0" borderId="0" xfId="1" applyNumberFormat="1" applyFont="1" applyFill="1" applyBorder="1" applyProtection="1"/>
    <xf numFmtId="0" fontId="7" fillId="0" borderId="0" xfId="0" applyFont="1"/>
    <xf numFmtId="0" fontId="5" fillId="0" borderId="0" xfId="0" applyFont="1"/>
    <xf numFmtId="164" fontId="4" fillId="0" borderId="0" xfId="1" applyNumberFormat="1" applyFont="1" applyFill="1" applyBorder="1" applyProtection="1"/>
    <xf numFmtId="164" fontId="5" fillId="0" borderId="0" xfId="0" applyNumberFormat="1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 applyProtection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4" fontId="3" fillId="0" borderId="0" xfId="0" applyNumberFormat="1" applyFont="1"/>
    <xf numFmtId="4" fontId="2" fillId="0" borderId="0" xfId="0" applyNumberFormat="1" applyFont="1" applyAlignment="1">
      <alignment horizontal="right"/>
    </xf>
    <xf numFmtId="4" fontId="4" fillId="0" borderId="0" xfId="0" applyNumberFormat="1" applyFont="1"/>
    <xf numFmtId="0" fontId="9" fillId="4" borderId="25" xfId="0" applyFont="1" applyFill="1" applyBorder="1" applyAlignment="1">
      <alignment horizontal="right"/>
    </xf>
    <xf numFmtId="0" fontId="10" fillId="0" borderId="0" xfId="0" applyFont="1"/>
    <xf numFmtId="4" fontId="10" fillId="0" borderId="0" xfId="0" applyNumberFormat="1" applyFont="1"/>
    <xf numFmtId="164" fontId="10" fillId="0" borderId="0" xfId="0" applyNumberFormat="1" applyFont="1"/>
    <xf numFmtId="0" fontId="11" fillId="4" borderId="24" xfId="0" applyFont="1" applyFill="1" applyBorder="1"/>
    <xf numFmtId="4" fontId="11" fillId="4" borderId="16" xfId="0" applyNumberFormat="1" applyFont="1" applyFill="1" applyBorder="1" applyAlignment="1">
      <alignment horizontal="right"/>
    </xf>
    <xf numFmtId="0" fontId="11" fillId="4" borderId="16" xfId="0" applyFont="1" applyFill="1" applyBorder="1" applyAlignment="1">
      <alignment horizontal="center"/>
    </xf>
    <xf numFmtId="164" fontId="11" fillId="4" borderId="16" xfId="0" applyNumberFormat="1" applyFont="1" applyFill="1" applyBorder="1" applyAlignment="1">
      <alignment horizontal="right"/>
    </xf>
    <xf numFmtId="164" fontId="11" fillId="4" borderId="18" xfId="0" applyNumberFormat="1" applyFont="1" applyFill="1" applyBorder="1" applyAlignment="1">
      <alignment horizontal="right"/>
    </xf>
    <xf numFmtId="0" fontId="10" fillId="0" borderId="19" xfId="0" applyFont="1" applyBorder="1" applyAlignment="1">
      <alignment wrapText="1"/>
    </xf>
    <xf numFmtId="4" fontId="10" fillId="0" borderId="2" xfId="0" applyNumberFormat="1" applyFont="1" applyBorder="1"/>
    <xf numFmtId="0" fontId="10" fillId="0" borderId="2" xfId="0" applyFont="1" applyBorder="1" applyAlignment="1">
      <alignment horizontal="center"/>
    </xf>
    <xf numFmtId="164" fontId="10" fillId="0" borderId="2" xfId="0" applyNumberFormat="1" applyFont="1" applyBorder="1"/>
    <xf numFmtId="164" fontId="10" fillId="0" borderId="20" xfId="0" applyNumberFormat="1" applyFont="1" applyBorder="1"/>
    <xf numFmtId="0" fontId="10" fillId="0" borderId="26" xfId="0" applyFont="1" applyBorder="1" applyAlignment="1">
      <alignment wrapText="1"/>
    </xf>
    <xf numFmtId="4" fontId="10" fillId="0" borderId="12" xfId="0" applyNumberFormat="1" applyFont="1" applyBorder="1"/>
    <xf numFmtId="0" fontId="10" fillId="0" borderId="12" xfId="0" applyFont="1" applyBorder="1" applyAlignment="1">
      <alignment horizontal="center"/>
    </xf>
    <xf numFmtId="164" fontId="10" fillId="0" borderId="12" xfId="0" applyNumberFormat="1" applyFont="1" applyBorder="1"/>
    <xf numFmtId="164" fontId="10" fillId="0" borderId="27" xfId="0" applyNumberFormat="1" applyFont="1" applyBorder="1"/>
    <xf numFmtId="0" fontId="10" fillId="0" borderId="26" xfId="0" applyFont="1" applyBorder="1"/>
    <xf numFmtId="0" fontId="10" fillId="0" borderId="12" xfId="0" applyFont="1" applyBorder="1"/>
    <xf numFmtId="4" fontId="10" fillId="0" borderId="22" xfId="0" applyNumberFormat="1" applyFont="1" applyBorder="1"/>
    <xf numFmtId="0" fontId="10" fillId="0" borderId="22" xfId="0" applyFont="1" applyBorder="1"/>
    <xf numFmtId="164" fontId="10" fillId="0" borderId="22" xfId="0" applyNumberFormat="1" applyFont="1" applyBorder="1"/>
    <xf numFmtId="164" fontId="11" fillId="0" borderId="23" xfId="0" applyNumberFormat="1" applyFont="1" applyBorder="1"/>
    <xf numFmtId="0" fontId="9" fillId="3" borderId="25" xfId="0" applyFont="1" applyFill="1" applyBorder="1" applyAlignment="1">
      <alignment horizontal="right"/>
    </xf>
    <xf numFmtId="4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0" fontId="11" fillId="3" borderId="17" xfId="0" applyFont="1" applyFill="1" applyBorder="1"/>
    <xf numFmtId="4" fontId="11" fillId="3" borderId="16" xfId="0" applyNumberFormat="1" applyFont="1" applyFill="1" applyBorder="1" applyAlignment="1">
      <alignment horizontal="right"/>
    </xf>
    <xf numFmtId="0" fontId="11" fillId="3" borderId="16" xfId="0" applyFont="1" applyFill="1" applyBorder="1" applyAlignment="1">
      <alignment horizontal="center"/>
    </xf>
    <xf numFmtId="164" fontId="11" fillId="3" borderId="16" xfId="1" applyNumberFormat="1" applyFont="1" applyFill="1" applyBorder="1" applyAlignment="1">
      <alignment horizontal="right"/>
    </xf>
    <xf numFmtId="164" fontId="11" fillId="3" borderId="18" xfId="1" applyNumberFormat="1" applyFont="1" applyFill="1" applyBorder="1" applyAlignment="1">
      <alignment horizontal="right"/>
    </xf>
    <xf numFmtId="0" fontId="12" fillId="0" borderId="19" xfId="0" applyFont="1" applyBorder="1" applyAlignment="1">
      <alignment wrapText="1"/>
    </xf>
    <xf numFmtId="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164" fontId="12" fillId="0" borderId="2" xfId="1" applyNumberFormat="1" applyFont="1" applyFill="1" applyBorder="1" applyAlignment="1"/>
    <xf numFmtId="164" fontId="12" fillId="0" borderId="20" xfId="1" applyNumberFormat="1" applyFont="1" applyFill="1" applyBorder="1" applyAlignment="1"/>
    <xf numFmtId="0" fontId="12" fillId="0" borderId="19" xfId="0" applyFont="1" applyBorder="1"/>
    <xf numFmtId="0" fontId="12" fillId="0" borderId="2" xfId="0" applyFont="1" applyBorder="1"/>
    <xf numFmtId="164" fontId="12" fillId="0" borderId="2" xfId="0" applyNumberFormat="1" applyFont="1" applyBorder="1"/>
    <xf numFmtId="164" fontId="12" fillId="0" borderId="20" xfId="0" applyNumberFormat="1" applyFont="1" applyBorder="1"/>
    <xf numFmtId="0" fontId="13" fillId="0" borderId="21" xfId="0" applyFont="1" applyBorder="1"/>
    <xf numFmtId="4" fontId="12" fillId="0" borderId="22" xfId="0" applyNumberFormat="1" applyFont="1" applyBorder="1"/>
    <xf numFmtId="0" fontId="12" fillId="0" borderId="22" xfId="0" applyFont="1" applyBorder="1"/>
    <xf numFmtId="164" fontId="12" fillId="0" borderId="22" xfId="1" applyNumberFormat="1" applyFont="1" applyFill="1" applyBorder="1" applyAlignment="1"/>
    <xf numFmtId="164" fontId="13" fillId="0" borderId="23" xfId="1" applyNumberFormat="1" applyFont="1" applyFill="1" applyBorder="1" applyAlignment="1"/>
    <xf numFmtId="0" fontId="11" fillId="3" borderId="24" xfId="0" applyFont="1" applyFill="1" applyBorder="1"/>
    <xf numFmtId="0" fontId="13" fillId="0" borderId="29" xfId="0" applyFont="1" applyBorder="1"/>
    <xf numFmtId="4" fontId="12" fillId="0" borderId="30" xfId="0" applyNumberFormat="1" applyFont="1" applyBorder="1"/>
    <xf numFmtId="0" fontId="12" fillId="0" borderId="30" xfId="0" applyFont="1" applyBorder="1"/>
    <xf numFmtId="164" fontId="12" fillId="0" borderId="30" xfId="1" applyNumberFormat="1" applyFont="1" applyFill="1" applyBorder="1" applyAlignment="1"/>
    <xf numFmtId="164" fontId="13" fillId="0" borderId="31" xfId="1" applyNumberFormat="1" applyFont="1" applyFill="1" applyBorder="1" applyAlignment="1"/>
    <xf numFmtId="0" fontId="13" fillId="0" borderId="32" xfId="0" applyFont="1" applyBorder="1"/>
    <xf numFmtId="164" fontId="12" fillId="0" borderId="0" xfId="1" applyNumberFormat="1" applyFont="1" applyFill="1" applyBorder="1" applyAlignment="1"/>
    <xf numFmtId="164" fontId="13" fillId="0" borderId="0" xfId="1" applyNumberFormat="1" applyFont="1" applyFill="1" applyBorder="1" applyAlignment="1"/>
    <xf numFmtId="0" fontId="9" fillId="3" borderId="28" xfId="0" applyFont="1" applyFill="1" applyBorder="1" applyAlignment="1">
      <alignment horizontal="right"/>
    </xf>
    <xf numFmtId="0" fontId="0" fillId="0" borderId="16" xfId="0" applyBorder="1"/>
    <xf numFmtId="4" fontId="11" fillId="3" borderId="33" xfId="0" applyNumberFormat="1" applyFont="1" applyFill="1" applyBorder="1" applyAlignment="1">
      <alignment horizontal="right"/>
    </xf>
    <xf numFmtId="164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SFG Burn-Down Chart, Budget of Bernd</a:t>
            </a:r>
            <a:r>
              <a:rPr lang="en-GB" baseline="0"/>
              <a:t> Malle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Summary!$D$14</c:f>
              <c:strCache>
                <c:ptCount val="1"/>
                <c:pt idx="0">
                  <c:v>Outst.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Summary!$D$15:$D$24</c:f>
              <c:numCache>
                <c:formatCode>"€"\ #,##0.00;[Red]"€"\ \-#,##0.00</c:formatCode>
                <c:ptCount val="10"/>
                <c:pt idx="0" formatCode="#,##0.00\ [$€-407]">
                  <c:v>11200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C-B14B-873D-CD36D8DEDECA}"/>
            </c:ext>
          </c:extLst>
        </c:ser>
        <c:ser>
          <c:idx val="3"/>
          <c:order val="1"/>
          <c:tx>
            <c:strRef>
              <c:f>Summary!$E$14</c:f>
              <c:strCache>
                <c:ptCount val="1"/>
                <c:pt idx="0">
                  <c:v>Outst. MWSt.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Summary!$E$15:$E$24</c:f>
              <c:numCache>
                <c:formatCode>"€"\ #,##0.00;[Red]"€"\ \-#,##0.00</c:formatCode>
                <c:ptCount val="10"/>
                <c:pt idx="0" formatCode="#,##0.00\ [$€-407]">
                  <c:v>2240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C-B14B-873D-CD36D8DEDECA}"/>
            </c:ext>
          </c:extLst>
        </c:ser>
        <c:ser>
          <c:idx val="4"/>
          <c:order val="2"/>
          <c:tx>
            <c:strRef>
              <c:f>Summary!$F$14</c:f>
              <c:strCache>
                <c:ptCount val="1"/>
                <c:pt idx="0">
                  <c:v>Outst.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Summary!$F$15:$F$24</c:f>
              <c:numCache>
                <c:formatCode>"€"\ #,##0.00;[Red]"€"\ \-#,##0.00</c:formatCode>
                <c:ptCount val="10"/>
                <c:pt idx="0">
                  <c:v>13440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C-B14B-873D-CD36D8DEDECA}"/>
            </c:ext>
          </c:extLst>
        </c:ser>
        <c:ser>
          <c:idx val="5"/>
          <c:order val="3"/>
          <c:tx>
            <c:strRef>
              <c:f>Summary!$G$14</c:f>
              <c:strCache>
                <c:ptCount val="1"/>
                <c:pt idx="0">
                  <c:v>Paid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Summary!$G$15:$G$24</c:f>
              <c:numCache>
                <c:formatCode>"€"\ #,##0.00;[Red]"€"\ \-#,##0.00</c:formatCode>
                <c:ptCount val="10"/>
                <c:pt idx="0" formatCode="General">
                  <c:v>0</c:v>
                </c:pt>
                <c:pt idx="1">
                  <c:v>13440</c:v>
                </c:pt>
                <c:pt idx="2">
                  <c:v>13440</c:v>
                </c:pt>
                <c:pt idx="3">
                  <c:v>13440</c:v>
                </c:pt>
                <c:pt idx="4">
                  <c:v>13440</c:v>
                </c:pt>
                <c:pt idx="5">
                  <c:v>13440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C-B14B-873D-CD36D8DE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76847"/>
        <c:axId val="398969327"/>
      </c:lineChart>
      <c:catAx>
        <c:axId val="3989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9327"/>
        <c:crosses val="autoZero"/>
        <c:auto val="1"/>
        <c:lblAlgn val="ctr"/>
        <c:lblOffset val="100"/>
        <c:noMultiLvlLbl val="0"/>
      </c:catAx>
      <c:valAx>
        <c:axId val="3989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10747</xdr:rowOff>
    </xdr:from>
    <xdr:to>
      <xdr:col>6</xdr:col>
      <xdr:colOff>937845</xdr:colOff>
      <xdr:row>41</xdr:row>
      <xdr:rowOff>9770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4AF81-B0F2-CEFF-F318-D2D0162DE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2167-E70E-DA40-BC0B-B4842A9099C5}">
  <dimension ref="A1:M64"/>
  <sheetViews>
    <sheetView zoomScale="150" zoomScaleNormal="150" workbookViewId="0">
      <selection activeCell="G7" sqref="G7"/>
    </sheetView>
  </sheetViews>
  <sheetFormatPr defaultColWidth="10.83203125" defaultRowHeight="12.5"/>
  <cols>
    <col min="1" max="7" width="11.6640625" style="6" customWidth="1"/>
    <col min="8" max="8" width="2.6640625" style="6" customWidth="1"/>
    <col min="9" max="9" width="34.33203125" style="6" customWidth="1"/>
    <col min="10" max="10" width="5.6640625" style="47" bestFit="1" customWidth="1"/>
    <col min="11" max="11" width="5.6640625" style="6" bestFit="1" customWidth="1"/>
    <col min="12" max="12" width="9.83203125" style="7" bestFit="1" customWidth="1"/>
    <col min="13" max="13" width="9.6640625" style="7" bestFit="1" customWidth="1"/>
    <col min="14" max="16384" width="10.83203125" style="6"/>
  </cols>
  <sheetData>
    <row r="1" spans="1:13" ht="13">
      <c r="A1" s="1" t="s">
        <v>0</v>
      </c>
      <c r="B1" s="2"/>
      <c r="C1" s="3"/>
      <c r="D1" s="4" t="s">
        <v>1</v>
      </c>
      <c r="E1" s="5" t="s">
        <v>2</v>
      </c>
      <c r="F1" s="4" t="s">
        <v>3</v>
      </c>
      <c r="G1" s="4" t="s">
        <v>4</v>
      </c>
    </row>
    <row r="2" spans="1:13">
      <c r="A2" s="8" t="s">
        <v>30</v>
      </c>
      <c r="B2" s="9"/>
      <c r="C2" s="10"/>
      <c r="D2" s="11">
        <v>14</v>
      </c>
      <c r="E2" s="12" t="s">
        <v>5</v>
      </c>
      <c r="F2" s="13">
        <v>800</v>
      </c>
      <c r="G2" s="14">
        <f t="shared" ref="G2:G6" si="0">D2*F2</f>
        <v>11200</v>
      </c>
    </row>
    <row r="3" spans="1:13">
      <c r="A3" s="15" t="s">
        <v>6</v>
      </c>
      <c r="B3" s="16"/>
      <c r="C3" s="17"/>
      <c r="D3" s="18"/>
      <c r="E3" s="19" t="s">
        <v>5</v>
      </c>
      <c r="F3" s="14">
        <v>800</v>
      </c>
      <c r="G3" s="14">
        <f t="shared" si="0"/>
        <v>0</v>
      </c>
    </row>
    <row r="4" spans="1:13">
      <c r="A4" s="15" t="s">
        <v>7</v>
      </c>
      <c r="B4" s="16"/>
      <c r="C4" s="17"/>
      <c r="D4" s="18"/>
      <c r="E4" s="19" t="s">
        <v>5</v>
      </c>
      <c r="F4" s="14">
        <v>800</v>
      </c>
      <c r="G4" s="14">
        <f t="shared" si="0"/>
        <v>0</v>
      </c>
    </row>
    <row r="5" spans="1:13">
      <c r="A5" s="15" t="s">
        <v>8</v>
      </c>
      <c r="B5" s="16"/>
      <c r="C5" s="17"/>
      <c r="D5" s="18"/>
      <c r="E5" s="19" t="s">
        <v>5</v>
      </c>
      <c r="F5" s="14">
        <v>800</v>
      </c>
      <c r="G5" s="14">
        <f t="shared" si="0"/>
        <v>0</v>
      </c>
    </row>
    <row r="6" spans="1:13">
      <c r="A6" s="20" t="s">
        <v>9</v>
      </c>
      <c r="B6" s="21"/>
      <c r="C6" s="22"/>
      <c r="D6" s="23"/>
      <c r="E6" s="24" t="s">
        <v>5</v>
      </c>
      <c r="F6" s="25">
        <v>800</v>
      </c>
      <c r="G6" s="25">
        <f t="shared" si="0"/>
        <v>0</v>
      </c>
    </row>
    <row r="7" spans="1:13">
      <c r="C7" s="6" t="s">
        <v>10</v>
      </c>
      <c r="D7" s="26">
        <f>SUM(D2:D6)</f>
        <v>14</v>
      </c>
      <c r="E7" s="27"/>
      <c r="F7" s="28"/>
    </row>
    <row r="8" spans="1:13" ht="13">
      <c r="E8" s="29" t="s">
        <v>11</v>
      </c>
      <c r="F8" s="29"/>
      <c r="G8" s="30">
        <f>SUM(G2:G6)</f>
        <v>11200</v>
      </c>
    </row>
    <row r="9" spans="1:13" ht="13.5" thickBot="1">
      <c r="E9" s="31" t="s">
        <v>12</v>
      </c>
      <c r="F9" s="31"/>
      <c r="G9" s="32">
        <f>G8*0.2</f>
        <v>2240</v>
      </c>
      <c r="I9" s="29"/>
      <c r="J9" s="48"/>
      <c r="K9" s="42"/>
      <c r="L9" s="43"/>
      <c r="M9" s="43"/>
    </row>
    <row r="10" spans="1:13" ht="13.5" thickTop="1">
      <c r="E10" s="29" t="s">
        <v>13</v>
      </c>
      <c r="F10" s="33"/>
      <c r="G10" s="34">
        <f>G8+G9</f>
        <v>13440</v>
      </c>
      <c r="K10" s="44"/>
      <c r="L10" s="35"/>
      <c r="M10" s="35"/>
    </row>
    <row r="11" spans="1:13">
      <c r="L11" s="35"/>
      <c r="M11" s="35"/>
    </row>
    <row r="12" spans="1:13" ht="13">
      <c r="I12" s="38"/>
      <c r="L12" s="35"/>
      <c r="M12" s="36"/>
    </row>
    <row r="13" spans="1:13" ht="13">
      <c r="A13" s="2" t="s">
        <v>15</v>
      </c>
      <c r="B13" s="2"/>
      <c r="C13" s="2"/>
      <c r="D13" s="2"/>
      <c r="E13" s="2"/>
      <c r="F13" s="2"/>
      <c r="G13" s="2"/>
    </row>
    <row r="14" spans="1:13" ht="13">
      <c r="A14" s="37" t="s">
        <v>14</v>
      </c>
      <c r="B14" s="37" t="s">
        <v>21</v>
      </c>
      <c r="C14" s="37" t="s">
        <v>16</v>
      </c>
      <c r="D14" s="37" t="s">
        <v>17</v>
      </c>
      <c r="E14" s="37" t="s">
        <v>18</v>
      </c>
      <c r="F14" s="37" t="s">
        <v>19</v>
      </c>
      <c r="G14" s="37" t="s">
        <v>20</v>
      </c>
      <c r="I14" s="41"/>
    </row>
    <row r="15" spans="1:13" ht="13">
      <c r="A15" s="6" t="s">
        <v>22</v>
      </c>
      <c r="B15" s="6">
        <v>0</v>
      </c>
      <c r="C15" s="6">
        <v>0</v>
      </c>
      <c r="D15" s="30">
        <f>G8-B15</f>
        <v>11200</v>
      </c>
      <c r="E15" s="30">
        <f>G9-C15</f>
        <v>2240</v>
      </c>
      <c r="F15" s="7">
        <f t="shared" ref="F15:F20" si="1">SUM(D15:E15)</f>
        <v>13440</v>
      </c>
      <c r="G15" s="6">
        <v>0</v>
      </c>
      <c r="I15" s="29"/>
      <c r="J15" s="48"/>
      <c r="K15" s="42"/>
      <c r="L15" s="43"/>
      <c r="M15" s="43"/>
    </row>
    <row r="16" spans="1:13">
      <c r="A16" s="6" t="s">
        <v>23</v>
      </c>
      <c r="B16" s="7">
        <f>Rechnungen!E7</f>
        <v>11200</v>
      </c>
      <c r="C16" s="7">
        <f>B16*0.2</f>
        <v>2240</v>
      </c>
      <c r="D16" s="7">
        <f t="shared" ref="D16:D20" si="2">D15-B16</f>
        <v>0</v>
      </c>
      <c r="E16" s="7">
        <f t="shared" ref="E16:E20" si="3">E15-C16</f>
        <v>0</v>
      </c>
      <c r="F16" s="7">
        <f t="shared" si="1"/>
        <v>0</v>
      </c>
      <c r="G16" s="7">
        <f t="shared" ref="G16:G20" si="4">G15+SUM(B16:C16)</f>
        <v>13440</v>
      </c>
      <c r="I16" s="45"/>
      <c r="K16" s="44"/>
      <c r="L16" s="35"/>
      <c r="M16" s="35"/>
    </row>
    <row r="17" spans="1:13">
      <c r="A17" s="6" t="s">
        <v>24</v>
      </c>
      <c r="B17" s="7">
        <f>M10</f>
        <v>0</v>
      </c>
      <c r="C17" s="7">
        <f>M11</f>
        <v>0</v>
      </c>
      <c r="D17" s="7">
        <f t="shared" si="2"/>
        <v>0</v>
      </c>
      <c r="E17" s="7">
        <f t="shared" si="3"/>
        <v>0</v>
      </c>
      <c r="F17" s="7">
        <f t="shared" si="1"/>
        <v>0</v>
      </c>
      <c r="G17" s="7">
        <f t="shared" si="4"/>
        <v>13440</v>
      </c>
      <c r="M17" s="35"/>
    </row>
    <row r="18" spans="1:13">
      <c r="A18" s="6" t="s">
        <v>25</v>
      </c>
      <c r="B18" s="7">
        <f>M17</f>
        <v>0</v>
      </c>
      <c r="C18" s="7">
        <f>M18</f>
        <v>0</v>
      </c>
      <c r="D18" s="7">
        <f t="shared" si="2"/>
        <v>0</v>
      </c>
      <c r="E18" s="7">
        <f t="shared" si="3"/>
        <v>0</v>
      </c>
      <c r="F18" s="7">
        <f t="shared" si="1"/>
        <v>0</v>
      </c>
      <c r="G18" s="7">
        <f t="shared" si="4"/>
        <v>13440</v>
      </c>
      <c r="L18" s="35"/>
      <c r="M18" s="35"/>
    </row>
    <row r="19" spans="1:13" ht="13">
      <c r="A19" s="6" t="s">
        <v>26</v>
      </c>
      <c r="B19" s="7">
        <f>M24</f>
        <v>0</v>
      </c>
      <c r="C19" s="7">
        <f>M25</f>
        <v>0</v>
      </c>
      <c r="D19" s="7">
        <f t="shared" si="2"/>
        <v>0</v>
      </c>
      <c r="E19" s="7">
        <f t="shared" si="3"/>
        <v>0</v>
      </c>
      <c r="F19" s="7">
        <f t="shared" si="1"/>
        <v>0</v>
      </c>
      <c r="G19" s="7">
        <f t="shared" si="4"/>
        <v>13440</v>
      </c>
      <c r="I19" s="38"/>
      <c r="L19" s="35"/>
      <c r="M19" s="36"/>
    </row>
    <row r="20" spans="1:13" ht="13">
      <c r="A20" s="6" t="s">
        <v>27</v>
      </c>
      <c r="B20" s="7">
        <f>M31</f>
        <v>0</v>
      </c>
      <c r="C20" s="7">
        <f>M32</f>
        <v>0</v>
      </c>
      <c r="D20" s="7">
        <f t="shared" si="2"/>
        <v>0</v>
      </c>
      <c r="E20" s="7">
        <f t="shared" si="3"/>
        <v>0</v>
      </c>
      <c r="F20" s="7">
        <f t="shared" si="1"/>
        <v>0</v>
      </c>
      <c r="G20" s="7">
        <f t="shared" si="4"/>
        <v>13440</v>
      </c>
      <c r="I20" s="46"/>
      <c r="J20" s="49"/>
      <c r="K20" s="46"/>
      <c r="L20" s="39"/>
      <c r="M20" s="39"/>
    </row>
    <row r="21" spans="1:13" ht="13">
      <c r="B21" s="7"/>
      <c r="C21" s="7"/>
      <c r="D21" s="7"/>
      <c r="E21" s="7"/>
      <c r="F21" s="7"/>
      <c r="G21" s="7"/>
      <c r="I21" s="41"/>
    </row>
    <row r="22" spans="1:13" ht="13">
      <c r="B22" s="7"/>
      <c r="C22" s="7"/>
      <c r="D22" s="7"/>
      <c r="E22" s="7"/>
      <c r="F22" s="7"/>
      <c r="G22" s="7"/>
      <c r="I22" s="29"/>
      <c r="J22" s="48"/>
      <c r="K22" s="42"/>
      <c r="L22" s="43"/>
      <c r="M22" s="43"/>
    </row>
    <row r="23" spans="1:13">
      <c r="B23" s="7"/>
      <c r="C23" s="7"/>
      <c r="D23" s="7"/>
      <c r="E23" s="7"/>
      <c r="F23" s="7"/>
      <c r="G23" s="7"/>
      <c r="K23" s="44"/>
      <c r="L23" s="35"/>
      <c r="M23" s="35"/>
    </row>
    <row r="24" spans="1:13">
      <c r="B24" s="7"/>
      <c r="C24" s="7"/>
      <c r="D24" s="7"/>
      <c r="E24" s="7"/>
      <c r="F24" s="7"/>
      <c r="G24" s="7"/>
    </row>
    <row r="25" spans="1:13">
      <c r="L25" s="35"/>
      <c r="M25" s="35"/>
    </row>
    <row r="26" spans="1:13" ht="13">
      <c r="I26" s="38"/>
      <c r="L26" s="35"/>
      <c r="M26" s="36"/>
    </row>
    <row r="27" spans="1:13" ht="13">
      <c r="I27" s="46"/>
      <c r="J27" s="49"/>
      <c r="K27" s="46"/>
      <c r="L27" s="39"/>
      <c r="M27" s="39"/>
    </row>
    <row r="28" spans="1:13" ht="13">
      <c r="I28" s="41"/>
    </row>
    <row r="29" spans="1:13" ht="13">
      <c r="I29" s="29"/>
      <c r="J29" s="48"/>
      <c r="K29" s="42"/>
      <c r="L29" s="43"/>
      <c r="M29" s="43"/>
    </row>
    <row r="30" spans="1:13">
      <c r="K30" s="44"/>
      <c r="L30" s="35"/>
      <c r="M30" s="35"/>
    </row>
    <row r="32" spans="1:13">
      <c r="L32" s="35"/>
      <c r="M32" s="35"/>
    </row>
    <row r="33" spans="9:13" ht="13">
      <c r="I33" s="38"/>
      <c r="L33" s="35"/>
      <c r="M33" s="36"/>
    </row>
    <row r="35" spans="9:13" ht="13">
      <c r="I35" s="41"/>
    </row>
    <row r="36" spans="9:13" ht="13">
      <c r="I36" s="29"/>
      <c r="J36" s="48"/>
      <c r="K36" s="42"/>
      <c r="L36" s="43"/>
      <c r="M36" s="43"/>
    </row>
    <row r="37" spans="9:13">
      <c r="I37" s="45"/>
      <c r="K37" s="44"/>
      <c r="L37" s="35"/>
      <c r="M37" s="35"/>
    </row>
    <row r="39" spans="9:13" ht="13">
      <c r="I39" s="38"/>
      <c r="M39" s="36"/>
    </row>
    <row r="40" spans="9:13">
      <c r="L40" s="35"/>
      <c r="M40" s="35"/>
    </row>
    <row r="41" spans="9:13" ht="13">
      <c r="I41" s="38"/>
      <c r="L41" s="35"/>
      <c r="M41" s="36"/>
    </row>
    <row r="43" spans="9:13" ht="13">
      <c r="I43" s="41"/>
    </row>
    <row r="44" spans="9:13" ht="13">
      <c r="I44" s="29"/>
      <c r="J44" s="48"/>
      <c r="K44" s="42"/>
      <c r="L44" s="43"/>
      <c r="M44" s="43"/>
    </row>
    <row r="45" spans="9:13">
      <c r="K45" s="44"/>
      <c r="L45" s="35"/>
      <c r="M45" s="35"/>
    </row>
    <row r="48" spans="9:13" ht="13">
      <c r="I48" s="38"/>
      <c r="M48" s="40"/>
    </row>
    <row r="49" spans="9:13">
      <c r="L49" s="35"/>
      <c r="M49" s="35"/>
    </row>
    <row r="50" spans="9:13" ht="13">
      <c r="I50" s="38"/>
      <c r="L50" s="35"/>
      <c r="M50" s="36"/>
    </row>
    <row r="52" spans="9:13" ht="13">
      <c r="I52" s="41"/>
    </row>
    <row r="53" spans="9:13" ht="13">
      <c r="I53" s="29"/>
      <c r="J53" s="48"/>
      <c r="K53" s="42"/>
      <c r="L53" s="43"/>
      <c r="M53" s="43"/>
    </row>
    <row r="54" spans="9:13">
      <c r="K54" s="44"/>
      <c r="L54" s="35"/>
      <c r="M54" s="35"/>
    </row>
    <row r="55" spans="9:13">
      <c r="L55" s="35"/>
      <c r="M55" s="35"/>
    </row>
    <row r="56" spans="9:13" ht="13">
      <c r="I56" s="38"/>
      <c r="L56" s="35"/>
      <c r="M56" s="36"/>
    </row>
    <row r="58" spans="9:13" ht="13">
      <c r="I58" s="41"/>
    </row>
    <row r="59" spans="9:13" ht="13">
      <c r="I59" s="29"/>
      <c r="J59" s="48"/>
      <c r="K59" s="42"/>
      <c r="L59" s="43"/>
      <c r="M59" s="43"/>
    </row>
    <row r="60" spans="9:13">
      <c r="K60" s="44"/>
      <c r="L60" s="35"/>
      <c r="M60" s="35"/>
    </row>
    <row r="62" spans="9:13" ht="13">
      <c r="I62" s="38"/>
      <c r="M62" s="40"/>
    </row>
    <row r="63" spans="9:13">
      <c r="L63" s="35"/>
      <c r="M63" s="35"/>
    </row>
    <row r="64" spans="9:13" ht="13">
      <c r="I64" s="38"/>
      <c r="L64" s="35"/>
      <c r="M64" s="36"/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0857-E905-C340-9A62-75CE9CDAD316}">
  <dimension ref="A1:G78"/>
  <sheetViews>
    <sheetView tabSelected="1" topLeftCell="A50" zoomScale="120" zoomScaleNormal="120" workbookViewId="0">
      <selection activeCell="B55" sqref="B55"/>
    </sheetView>
  </sheetViews>
  <sheetFormatPr defaultColWidth="11" defaultRowHeight="15.5"/>
  <cols>
    <col min="1" max="1" width="35.58203125" customWidth="1"/>
  </cols>
  <sheetData>
    <row r="1" spans="1:5" ht="16" thickBot="1"/>
    <row r="2" spans="1:5" ht="16" thickBot="1">
      <c r="A2" s="75" t="s">
        <v>45</v>
      </c>
      <c r="B2" s="76"/>
      <c r="C2" s="77"/>
      <c r="D2" s="78"/>
      <c r="E2" s="78"/>
    </row>
    <row r="3" spans="1:5">
      <c r="A3" s="79" t="s">
        <v>43</v>
      </c>
      <c r="B3" s="80" t="s">
        <v>42</v>
      </c>
      <c r="C3" s="81" t="s">
        <v>40</v>
      </c>
      <c r="D3" s="82" t="s">
        <v>41</v>
      </c>
      <c r="E3" s="83" t="s">
        <v>10</v>
      </c>
    </row>
    <row r="4" spans="1:5" ht="26.5">
      <c r="A4" s="84" t="s">
        <v>28</v>
      </c>
      <c r="B4" s="85">
        <v>6</v>
      </c>
      <c r="C4" s="86" t="s">
        <v>44</v>
      </c>
      <c r="D4" s="87">
        <v>800</v>
      </c>
      <c r="E4" s="88">
        <f>B4*D4</f>
        <v>4800</v>
      </c>
    </row>
    <row r="5" spans="1:5" ht="26.5">
      <c r="A5" s="84" t="s">
        <v>31</v>
      </c>
      <c r="B5" s="85">
        <v>5</v>
      </c>
      <c r="C5" s="86" t="s">
        <v>44</v>
      </c>
      <c r="D5" s="87">
        <v>800</v>
      </c>
      <c r="E5" s="88">
        <f>B5*D5</f>
        <v>4000</v>
      </c>
    </row>
    <row r="6" spans="1:5">
      <c r="A6" s="89" t="s">
        <v>29</v>
      </c>
      <c r="B6" s="85">
        <v>3</v>
      </c>
      <c r="C6" s="86" t="s">
        <v>44</v>
      </c>
      <c r="D6" s="87">
        <v>800</v>
      </c>
      <c r="E6" s="88">
        <f>B6*D6</f>
        <v>2400</v>
      </c>
    </row>
    <row r="7" spans="1:5">
      <c r="A7" s="89" t="s">
        <v>21</v>
      </c>
      <c r="B7" s="85"/>
      <c r="C7" s="90"/>
      <c r="D7" s="91"/>
      <c r="E7" s="92">
        <f>SUM(E4:E6)</f>
        <v>11200</v>
      </c>
    </row>
    <row r="8" spans="1:5">
      <c r="A8" s="89" t="s">
        <v>38</v>
      </c>
      <c r="B8" s="85"/>
      <c r="C8" s="90"/>
      <c r="D8" s="87"/>
      <c r="E8" s="88">
        <f>E7*0.2</f>
        <v>2240</v>
      </c>
    </row>
    <row r="9" spans="1:5" ht="16" thickBot="1">
      <c r="A9" s="93" t="s">
        <v>10</v>
      </c>
      <c r="B9" s="94"/>
      <c r="C9" s="95"/>
      <c r="D9" s="96"/>
      <c r="E9" s="97">
        <f>SUM(E7:E8)</f>
        <v>13440</v>
      </c>
    </row>
    <row r="10" spans="1:5" ht="16" thickBot="1"/>
    <row r="11" spans="1:5" ht="16" thickBot="1">
      <c r="A11" s="75" t="s">
        <v>48</v>
      </c>
      <c r="B11" s="76"/>
      <c r="C11" s="77"/>
      <c r="D11" s="78"/>
      <c r="E11" s="78"/>
    </row>
    <row r="12" spans="1:5">
      <c r="A12" s="79" t="s">
        <v>43</v>
      </c>
      <c r="B12" s="80" t="s">
        <v>42</v>
      </c>
      <c r="C12" s="81" t="s">
        <v>40</v>
      </c>
      <c r="D12" s="82" t="s">
        <v>41</v>
      </c>
      <c r="E12" s="83" t="s">
        <v>10</v>
      </c>
    </row>
    <row r="13" spans="1:5" ht="26.5">
      <c r="A13" s="84" t="s">
        <v>32</v>
      </c>
      <c r="B13" s="85">
        <v>3</v>
      </c>
      <c r="C13" s="86" t="s">
        <v>44</v>
      </c>
      <c r="D13" s="87">
        <v>800</v>
      </c>
      <c r="E13" s="88">
        <f>B13*D13</f>
        <v>2400</v>
      </c>
    </row>
    <row r="14" spans="1:5" ht="26.5">
      <c r="A14" s="84" t="s">
        <v>33</v>
      </c>
      <c r="B14" s="85">
        <v>4</v>
      </c>
      <c r="C14" s="86" t="s">
        <v>44</v>
      </c>
      <c r="D14" s="87">
        <v>800</v>
      </c>
      <c r="E14" s="88">
        <f>B14*D14</f>
        <v>3200</v>
      </c>
    </row>
    <row r="15" spans="1:5">
      <c r="A15" s="89" t="s">
        <v>21</v>
      </c>
      <c r="B15" s="85"/>
      <c r="C15" s="90"/>
      <c r="D15" s="91"/>
      <c r="E15" s="92">
        <f>SUM(E13:E14)</f>
        <v>5600</v>
      </c>
    </row>
    <row r="16" spans="1:5">
      <c r="A16" s="89" t="s">
        <v>38</v>
      </c>
      <c r="B16" s="85"/>
      <c r="C16" s="90"/>
      <c r="D16" s="87"/>
      <c r="E16" s="88">
        <f>E15*0</f>
        <v>0</v>
      </c>
    </row>
    <row r="17" spans="1:5" ht="16" thickBot="1">
      <c r="A17" s="93" t="s">
        <v>10</v>
      </c>
      <c r="B17" s="94"/>
      <c r="C17" s="95"/>
      <c r="D17" s="96"/>
      <c r="E17" s="97">
        <f>SUM(E15:E16)</f>
        <v>5600</v>
      </c>
    </row>
    <row r="18" spans="1:5" ht="16" thickBot="1"/>
    <row r="19" spans="1:5" ht="16" thickBot="1">
      <c r="A19" s="75" t="s">
        <v>49</v>
      </c>
      <c r="B19" s="76"/>
      <c r="C19" s="77"/>
      <c r="D19" s="78"/>
      <c r="E19" s="78"/>
    </row>
    <row r="20" spans="1:5">
      <c r="A20" s="98" t="s">
        <v>43</v>
      </c>
      <c r="B20" s="80" t="s">
        <v>42</v>
      </c>
      <c r="C20" s="81" t="s">
        <v>40</v>
      </c>
      <c r="D20" s="82" t="s">
        <v>41</v>
      </c>
      <c r="E20" s="83" t="s">
        <v>10</v>
      </c>
    </row>
    <row r="21" spans="1:5" ht="26.5">
      <c r="A21" s="84" t="s">
        <v>34</v>
      </c>
      <c r="B21" s="85">
        <v>6</v>
      </c>
      <c r="C21" s="86" t="s">
        <v>44</v>
      </c>
      <c r="D21" s="87">
        <v>800</v>
      </c>
      <c r="E21" s="88">
        <f>B21*D21</f>
        <v>4800</v>
      </c>
    </row>
    <row r="22" spans="1:5" ht="26.5">
      <c r="A22" s="84" t="s">
        <v>35</v>
      </c>
      <c r="B22" s="85">
        <v>3</v>
      </c>
      <c r="C22" s="86" t="s">
        <v>44</v>
      </c>
      <c r="D22" s="87">
        <v>800</v>
      </c>
      <c r="E22" s="88">
        <f>B22*D22</f>
        <v>2400</v>
      </c>
    </row>
    <row r="23" spans="1:5">
      <c r="A23" s="84" t="s">
        <v>36</v>
      </c>
      <c r="B23" s="85">
        <v>2</v>
      </c>
      <c r="C23" s="86" t="s">
        <v>44</v>
      </c>
      <c r="D23" s="87">
        <v>800</v>
      </c>
      <c r="E23" s="88">
        <f>B23*D23</f>
        <v>1600</v>
      </c>
    </row>
    <row r="24" spans="1:5">
      <c r="A24" s="89" t="s">
        <v>21</v>
      </c>
      <c r="B24" s="85"/>
      <c r="C24" s="90"/>
      <c r="D24" s="91"/>
      <c r="E24" s="92">
        <f>SUM(E21:E23)</f>
        <v>8800</v>
      </c>
    </row>
    <row r="25" spans="1:5">
      <c r="A25" s="89" t="s">
        <v>38</v>
      </c>
      <c r="B25" s="85"/>
      <c r="C25" s="90"/>
      <c r="D25" s="87"/>
      <c r="E25" s="88">
        <f>E24*0</f>
        <v>0</v>
      </c>
    </row>
    <row r="26" spans="1:5" ht="16" thickBot="1">
      <c r="A26" s="99" t="s">
        <v>10</v>
      </c>
      <c r="B26" s="100"/>
      <c r="C26" s="101"/>
      <c r="D26" s="102"/>
      <c r="E26" s="103">
        <f>SUM(E24:E25)</f>
        <v>8800</v>
      </c>
    </row>
    <row r="27" spans="1:5" ht="16" thickBot="1">
      <c r="A27" s="104"/>
      <c r="B27" s="76"/>
      <c r="C27" s="77"/>
      <c r="D27" s="105"/>
      <c r="E27" s="106"/>
    </row>
    <row r="28" spans="1:5" ht="16" thickBot="1">
      <c r="A28" s="107" t="s">
        <v>50</v>
      </c>
      <c r="B28" s="76"/>
      <c r="C28" s="77"/>
      <c r="D28" s="78"/>
      <c r="E28" s="78"/>
    </row>
    <row r="29" spans="1:5">
      <c r="A29" s="98" t="s">
        <v>43</v>
      </c>
      <c r="B29" s="80" t="s">
        <v>42</v>
      </c>
      <c r="C29" s="81" t="s">
        <v>40</v>
      </c>
      <c r="D29" s="82" t="s">
        <v>41</v>
      </c>
      <c r="E29" s="83" t="s">
        <v>10</v>
      </c>
    </row>
    <row r="30" spans="1:5" ht="39.5">
      <c r="A30" s="84" t="s">
        <v>39</v>
      </c>
      <c r="B30" s="85">
        <v>6</v>
      </c>
      <c r="C30" s="86" t="s">
        <v>44</v>
      </c>
      <c r="D30" s="87">
        <v>800</v>
      </c>
      <c r="E30" s="88">
        <f>B30*D30</f>
        <v>4800</v>
      </c>
    </row>
    <row r="31" spans="1:5" ht="26.5">
      <c r="A31" s="84" t="s">
        <v>47</v>
      </c>
      <c r="B31" s="85">
        <v>3</v>
      </c>
      <c r="C31" s="86" t="s">
        <v>44</v>
      </c>
      <c r="D31" s="87">
        <v>800</v>
      </c>
      <c r="E31" s="88">
        <f>B31*D31</f>
        <v>2400</v>
      </c>
    </row>
    <row r="32" spans="1:5" ht="52.5">
      <c r="A32" s="84" t="s">
        <v>46</v>
      </c>
      <c r="B32" s="85">
        <v>2</v>
      </c>
      <c r="C32" s="86" t="s">
        <v>44</v>
      </c>
      <c r="D32" s="87">
        <v>800</v>
      </c>
      <c r="E32" s="88">
        <f>B32*D32</f>
        <v>1600</v>
      </c>
    </row>
    <row r="33" spans="1:7">
      <c r="A33" s="69" t="s">
        <v>21</v>
      </c>
      <c r="B33" s="85"/>
      <c r="C33" s="90"/>
      <c r="D33" s="91"/>
      <c r="E33" s="92">
        <f>SUM(E30:E32)</f>
        <v>8800</v>
      </c>
    </row>
    <row r="34" spans="1:7">
      <c r="A34" s="89" t="s">
        <v>38</v>
      </c>
      <c r="B34" s="85"/>
      <c r="C34" s="90"/>
      <c r="D34" s="87"/>
      <c r="E34" s="88">
        <f>E33*0</f>
        <v>0</v>
      </c>
    </row>
    <row r="35" spans="1:7" ht="16" thickBot="1">
      <c r="A35" s="93" t="s">
        <v>10</v>
      </c>
      <c r="B35" s="94"/>
      <c r="C35" s="95"/>
      <c r="D35" s="96"/>
      <c r="E35" s="97">
        <f>SUM(E33:E34)</f>
        <v>8800</v>
      </c>
    </row>
    <row r="36" spans="1:7" ht="16" thickBot="1">
      <c r="B36" s="108"/>
    </row>
    <row r="37" spans="1:7" ht="16" thickBot="1">
      <c r="A37" s="75" t="s">
        <v>51</v>
      </c>
      <c r="B37" s="76"/>
      <c r="C37" s="95"/>
      <c r="D37" s="78"/>
      <c r="E37" s="78"/>
    </row>
    <row r="38" spans="1:7">
      <c r="A38" s="98" t="s">
        <v>43</v>
      </c>
      <c r="B38" s="109" t="s">
        <v>42</v>
      </c>
      <c r="C38" s="81" t="s">
        <v>40</v>
      </c>
      <c r="D38" s="82" t="s">
        <v>41</v>
      </c>
      <c r="E38" s="83" t="s">
        <v>10</v>
      </c>
    </row>
    <row r="39" spans="1:7" ht="26.5">
      <c r="A39" s="84" t="s">
        <v>54</v>
      </c>
      <c r="B39" s="85">
        <v>2</v>
      </c>
      <c r="C39" s="86" t="s">
        <v>44</v>
      </c>
      <c r="D39" s="87">
        <v>800</v>
      </c>
      <c r="E39" s="88">
        <f>B39*D39</f>
        <v>1600</v>
      </c>
    </row>
    <row r="40" spans="1:7">
      <c r="A40" s="84" t="s">
        <v>36</v>
      </c>
      <c r="B40" s="85">
        <v>2</v>
      </c>
      <c r="C40" s="86" t="s">
        <v>44</v>
      </c>
      <c r="D40" s="87">
        <v>800</v>
      </c>
      <c r="E40" s="88">
        <f>B40*D40</f>
        <v>1600</v>
      </c>
    </row>
    <row r="41" spans="1:7">
      <c r="A41" s="89" t="s">
        <v>21</v>
      </c>
      <c r="B41" s="85"/>
      <c r="C41" s="90"/>
      <c r="D41" s="91"/>
      <c r="E41" s="92">
        <f>SUM(E39:E40)</f>
        <v>3200</v>
      </c>
    </row>
    <row r="42" spans="1:7">
      <c r="A42" s="89" t="s">
        <v>38</v>
      </c>
      <c r="B42" s="85"/>
      <c r="C42" s="90"/>
      <c r="D42" s="87"/>
      <c r="E42" s="88">
        <f>E41*0</f>
        <v>0</v>
      </c>
    </row>
    <row r="43" spans="1:7" ht="16" thickBot="1">
      <c r="A43" s="93" t="s">
        <v>10</v>
      </c>
      <c r="B43" s="94"/>
      <c r="C43" s="95"/>
      <c r="D43" s="96"/>
      <c r="E43" s="97">
        <f>SUM(E41:E42)</f>
        <v>3200</v>
      </c>
      <c r="G43" s="110"/>
    </row>
    <row r="44" spans="1:7" ht="16" thickBot="1"/>
    <row r="45" spans="1:7" ht="16" thickBot="1">
      <c r="A45" s="50" t="s">
        <v>52</v>
      </c>
      <c r="B45" s="52"/>
      <c r="C45" s="51"/>
      <c r="D45" s="53"/>
      <c r="E45" s="53"/>
    </row>
    <row r="46" spans="1:7">
      <c r="A46" s="54" t="s">
        <v>43</v>
      </c>
      <c r="B46" s="55" t="s">
        <v>42</v>
      </c>
      <c r="C46" s="56" t="s">
        <v>40</v>
      </c>
      <c r="D46" s="57" t="s">
        <v>41</v>
      </c>
      <c r="E46" s="58" t="s">
        <v>10</v>
      </c>
    </row>
    <row r="47" spans="1:7" ht="39.5">
      <c r="A47" s="59" t="s">
        <v>37</v>
      </c>
      <c r="B47" s="60">
        <v>3</v>
      </c>
      <c r="C47" s="61" t="s">
        <v>44</v>
      </c>
      <c r="D47" s="62">
        <v>800</v>
      </c>
      <c r="E47" s="63">
        <f>D47*B47</f>
        <v>2400</v>
      </c>
    </row>
    <row r="48" spans="1:7">
      <c r="A48" s="64" t="s">
        <v>53</v>
      </c>
      <c r="B48" s="65">
        <v>3</v>
      </c>
      <c r="C48" s="66" t="s">
        <v>44</v>
      </c>
      <c r="D48" s="67">
        <v>800</v>
      </c>
      <c r="E48" s="63">
        <f>D48*B48</f>
        <v>2400</v>
      </c>
    </row>
    <row r="49" spans="1:5">
      <c r="A49" s="69" t="s">
        <v>21</v>
      </c>
      <c r="B49" s="65"/>
      <c r="C49" s="70"/>
      <c r="D49" s="67"/>
      <c r="E49" s="68">
        <f>SUM(E47:E48)</f>
        <v>4800</v>
      </c>
    </row>
    <row r="50" spans="1:5">
      <c r="A50" s="89" t="s">
        <v>38</v>
      </c>
      <c r="B50" s="65"/>
      <c r="C50" s="70"/>
      <c r="D50" s="67"/>
      <c r="E50" s="68">
        <v>0</v>
      </c>
    </row>
    <row r="51" spans="1:5" ht="16" thickBot="1">
      <c r="A51" s="93" t="s">
        <v>10</v>
      </c>
      <c r="B51" s="71"/>
      <c r="C51" s="72"/>
      <c r="D51" s="73"/>
      <c r="E51" s="74">
        <f>SUM(E49:E50)</f>
        <v>4800</v>
      </c>
    </row>
    <row r="52" spans="1:5" ht="16" thickBot="1"/>
    <row r="53" spans="1:5" ht="16" thickBot="1">
      <c r="A53" s="50" t="s">
        <v>55</v>
      </c>
      <c r="B53" s="76"/>
      <c r="C53" s="77"/>
      <c r="D53" s="78"/>
      <c r="E53" s="78"/>
    </row>
    <row r="54" spans="1:5">
      <c r="A54" s="98" t="s">
        <v>43</v>
      </c>
      <c r="B54" s="80" t="s">
        <v>42</v>
      </c>
      <c r="C54" s="81" t="s">
        <v>40</v>
      </c>
      <c r="D54" s="82" t="s">
        <v>41</v>
      </c>
      <c r="E54" s="83" t="s">
        <v>10</v>
      </c>
    </row>
    <row r="55" spans="1:5" ht="15.5" customHeight="1">
      <c r="A55" s="84" t="s">
        <v>63</v>
      </c>
      <c r="B55" s="85">
        <v>3</v>
      </c>
      <c r="C55" s="86" t="s">
        <v>44</v>
      </c>
      <c r="D55" s="87">
        <v>800</v>
      </c>
      <c r="E55" s="63">
        <f>D55*B55</f>
        <v>2400</v>
      </c>
    </row>
    <row r="56" spans="1:5">
      <c r="A56" s="84" t="s">
        <v>61</v>
      </c>
      <c r="B56" s="85">
        <v>5</v>
      </c>
      <c r="C56" s="86" t="s">
        <v>44</v>
      </c>
      <c r="D56" s="87">
        <v>800</v>
      </c>
      <c r="E56" s="63">
        <f>D56*B56</f>
        <v>4000</v>
      </c>
    </row>
    <row r="57" spans="1:5" ht="26.5">
      <c r="A57" s="84" t="s">
        <v>62</v>
      </c>
      <c r="B57" s="85">
        <v>2</v>
      </c>
      <c r="C57" s="86" t="s">
        <v>44</v>
      </c>
      <c r="D57" s="87">
        <v>800</v>
      </c>
      <c r="E57" s="63">
        <f>D57*B57</f>
        <v>1600</v>
      </c>
    </row>
    <row r="58" spans="1:5">
      <c r="A58" s="69" t="s">
        <v>21</v>
      </c>
      <c r="B58" s="85"/>
      <c r="C58" s="90"/>
      <c r="D58" s="91"/>
      <c r="E58" s="92">
        <f>SUM(E55:E57)</f>
        <v>8000</v>
      </c>
    </row>
    <row r="59" spans="1:5">
      <c r="A59" s="89" t="s">
        <v>38</v>
      </c>
      <c r="B59" s="85"/>
      <c r="C59" s="90"/>
      <c r="D59" s="87"/>
      <c r="E59" s="88">
        <f>E58*0</f>
        <v>0</v>
      </c>
    </row>
    <row r="60" spans="1:5" ht="16" thickBot="1">
      <c r="A60" s="93" t="s">
        <v>10</v>
      </c>
      <c r="B60" s="94"/>
      <c r="C60" s="95"/>
      <c r="D60" s="96"/>
      <c r="E60" s="97">
        <f>SUM(E58:E59)</f>
        <v>8000</v>
      </c>
    </row>
    <row r="61" spans="1:5" ht="16" thickBot="1"/>
    <row r="62" spans="1:5" ht="16" thickBot="1">
      <c r="A62" s="50" t="s">
        <v>56</v>
      </c>
      <c r="B62" s="76"/>
      <c r="C62" s="77"/>
      <c r="D62" s="78"/>
      <c r="E62" s="78"/>
    </row>
    <row r="63" spans="1:5">
      <c r="A63" s="98" t="s">
        <v>43</v>
      </c>
      <c r="B63" s="80" t="s">
        <v>42</v>
      </c>
      <c r="C63" s="81" t="s">
        <v>40</v>
      </c>
      <c r="D63" s="82" t="s">
        <v>41</v>
      </c>
      <c r="E63" s="83" t="s">
        <v>10</v>
      </c>
    </row>
    <row r="64" spans="1:5" ht="26.5">
      <c r="A64" s="84" t="s">
        <v>60</v>
      </c>
      <c r="B64" s="85">
        <v>4</v>
      </c>
      <c r="C64" s="86" t="s">
        <v>44</v>
      </c>
      <c r="D64" s="87">
        <v>800</v>
      </c>
      <c r="E64" s="63">
        <f>D64*B64</f>
        <v>3200</v>
      </c>
    </row>
    <row r="65" spans="1:5">
      <c r="A65" s="64" t="s">
        <v>53</v>
      </c>
      <c r="B65" s="85">
        <v>2</v>
      </c>
      <c r="C65" s="86" t="s">
        <v>44</v>
      </c>
      <c r="D65" s="87">
        <v>800</v>
      </c>
      <c r="E65" s="63">
        <f>D65*B65</f>
        <v>1600</v>
      </c>
    </row>
    <row r="66" spans="1:5">
      <c r="A66" s="69" t="s">
        <v>21</v>
      </c>
      <c r="B66" s="85"/>
      <c r="C66" s="90"/>
      <c r="D66" s="91"/>
      <c r="E66" s="92">
        <f>SUM(E64:E65)</f>
        <v>4800</v>
      </c>
    </row>
    <row r="67" spans="1:5">
      <c r="A67" s="89" t="s">
        <v>38</v>
      </c>
      <c r="B67" s="85"/>
      <c r="C67" s="90"/>
      <c r="D67" s="87"/>
      <c r="E67" s="88">
        <f>E66*0</f>
        <v>0</v>
      </c>
    </row>
    <row r="68" spans="1:5" ht="16" thickBot="1">
      <c r="A68" s="93" t="s">
        <v>10</v>
      </c>
      <c r="B68" s="94"/>
      <c r="C68" s="95"/>
      <c r="D68" s="96"/>
      <c r="E68" s="97">
        <f>SUM(E66:E67)</f>
        <v>4800</v>
      </c>
    </row>
    <row r="69" spans="1:5" ht="16" thickBot="1"/>
    <row r="70" spans="1:5" ht="16" thickBot="1">
      <c r="A70" s="50" t="s">
        <v>57</v>
      </c>
      <c r="B70" s="76"/>
      <c r="C70" s="77"/>
      <c r="D70" s="78"/>
      <c r="E70" s="78"/>
    </row>
    <row r="71" spans="1:5">
      <c r="A71" s="98" t="s">
        <v>43</v>
      </c>
      <c r="B71" s="80" t="s">
        <v>42</v>
      </c>
      <c r="C71" s="81" t="s">
        <v>40</v>
      </c>
      <c r="D71" s="82" t="s">
        <v>41</v>
      </c>
      <c r="E71" s="83" t="s">
        <v>10</v>
      </c>
    </row>
    <row r="72" spans="1:5" ht="26.5">
      <c r="A72" s="84" t="s">
        <v>58</v>
      </c>
      <c r="B72" s="85">
        <v>3</v>
      </c>
      <c r="C72" s="86" t="s">
        <v>44</v>
      </c>
      <c r="D72" s="87">
        <v>800</v>
      </c>
      <c r="E72" s="63">
        <f>D72*B72</f>
        <v>2400</v>
      </c>
    </row>
    <row r="73" spans="1:5">
      <c r="A73" s="84" t="s">
        <v>59</v>
      </c>
      <c r="B73" s="85">
        <v>2</v>
      </c>
      <c r="C73" s="86" t="s">
        <v>44</v>
      </c>
      <c r="D73" s="87">
        <v>800</v>
      </c>
      <c r="E73" s="63">
        <f>D73*B73</f>
        <v>1600</v>
      </c>
    </row>
    <row r="74" spans="1:5">
      <c r="A74" s="69" t="s">
        <v>21</v>
      </c>
      <c r="B74" s="85"/>
      <c r="C74" s="90"/>
      <c r="D74" s="91"/>
      <c r="E74" s="92">
        <f>SUM(E72:E73)</f>
        <v>4000</v>
      </c>
    </row>
    <row r="75" spans="1:5">
      <c r="A75" s="89" t="s">
        <v>38</v>
      </c>
      <c r="B75" s="85"/>
      <c r="C75" s="90"/>
      <c r="D75" s="87"/>
      <c r="E75" s="88">
        <f>E74*0</f>
        <v>0</v>
      </c>
    </row>
    <row r="76" spans="1:5" ht="16" thickBot="1">
      <c r="A76" s="93" t="s">
        <v>10</v>
      </c>
      <c r="B76" s="94"/>
      <c r="C76" s="95"/>
      <c r="D76" s="96"/>
      <c r="E76" s="97">
        <f>SUM(E74:E75)</f>
        <v>4000</v>
      </c>
    </row>
    <row r="78" spans="1:5">
      <c r="E78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dcterms:created xsi:type="dcterms:W3CDTF">2023-11-07T08:43:42Z</dcterms:created>
  <dcterms:modified xsi:type="dcterms:W3CDTF">2024-12-18T13:43:31Z</dcterms:modified>
</cp:coreProperties>
</file>