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Summary" sheetId="1" state="visible" r:id="rId1"/>
    <sheet name="Rechnungen" sheetId="2" state="visible" r:id="rId2"/>
  </sheets>
  <calcPr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<sst xmlns="http://schemas.openxmlformats.org/spreadsheetml/2006/main" count="38" uniqueCount="38">
  <si>
    <t>Bezeichnung</t>
  </si>
  <si>
    <t>Anzahl</t>
  </si>
  <si>
    <t>Einheit</t>
  </si>
  <si>
    <t>Preis/Einheit</t>
  </si>
  <si>
    <t>Gesamt</t>
  </si>
  <si>
    <t xml:space="preserve">Recherche, Bedarfserhebung, Strategie</t>
  </si>
  <si>
    <t>Tag</t>
  </si>
  <si>
    <t>Auth-Auth</t>
  </si>
  <si>
    <t xml:space="preserve">dezentrale Systemintegration und Parametrierung</t>
  </si>
  <si>
    <t xml:space="preserve">Virtual Private Cloud Orchestrierung</t>
  </si>
  <si>
    <t xml:space="preserve">SUSDOX Cockpit</t>
  </si>
  <si>
    <t>Total</t>
  </si>
  <si>
    <t>Nettobetrag</t>
  </si>
  <si>
    <t xml:space="preserve">Umsatzsteuer (20%)</t>
  </si>
  <si>
    <t>Gesamtbetrag</t>
  </si>
  <si>
    <t>Burn-Down</t>
  </si>
  <si>
    <t>Rechnung</t>
  </si>
  <si>
    <t>Net</t>
  </si>
  <si>
    <t>MWSt.</t>
  </si>
  <si>
    <t xml:space="preserve">Outst. Net</t>
  </si>
  <si>
    <t xml:space="preserve">Outst. MWSt.</t>
  </si>
  <si>
    <t xml:space="preserve">Outst. Total</t>
  </si>
  <si>
    <t xml:space="preserve">Paid Total</t>
  </si>
  <si>
    <t>Start</t>
  </si>
  <si>
    <t xml:space="preserve">RN 24-02</t>
  </si>
  <si>
    <t xml:space="preserve">RN 24-03</t>
  </si>
  <si>
    <t xml:space="preserve">RN 24-04</t>
  </si>
  <si>
    <t xml:space="preserve">RN 24-05</t>
  </si>
  <si>
    <t xml:space="preserve">RN 24-06</t>
  </si>
  <si>
    <t xml:space="preserve">AI -&gt; Invoice Nr. 0009</t>
  </si>
  <si>
    <t>Activity</t>
  </si>
  <si>
    <t>Amount</t>
  </si>
  <si>
    <t>Unit</t>
  </si>
  <si>
    <t>Price/Unit</t>
  </si>
  <si>
    <t xml:space="preserve">Research RAG pre- &amp; post-processing strategies</t>
  </si>
  <si>
    <t>Day</t>
  </si>
  <si>
    <t xml:space="preserve">Research alternatives to GraphRAG with lower LLM usage / local Graph DBs with embedding support (Neo4j, Arango, FalkorDB, ...)</t>
  </si>
  <si>
    <t xml:space="preserve">VAT 0% (Reverse Charge)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</si>
</sst>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4" formatCode="_ * #,##0.00_ ;_ * \-#,##0.00_ ;_ * &quot;-&quot;??_ ;_ @_ "/>
    <numFmt numFmtId="165" formatCode="&quot;€&quot;\ #,##0.00;[Red]&quot;€&quot;\ \-#,##0.00"/>
    <numFmt numFmtId="166" formatCode="_-* #,##0.00\ [$€-407]_-;\-* #,##0.00\ [$€-407]_-;_-* \-??\ [$€-407]_-;_-@_-"/>
    <numFmt numFmtId="167" formatCode="#,##0.00&quot; €&quot;"/>
    <numFmt numFmtId="168" formatCode="#,##0.00\ [$€-407]"/>
    <numFmt numFmtId="169" formatCode="#,##0.00_ ;[Red]\-#,##0.00\ "/>
  </numFmts>
  <fonts count="12">
    <font>
      <sz val="12.000000"/>
      <color theme="1"/>
      <name val="Calibri"/>
      <scheme val="minor"/>
    </font>
    <font>
      <sz val="10.000000"/>
      <color theme="1"/>
      <name val="Calibri (Body)"/>
    </font>
    <font>
      <b/>
      <sz val="10.000000"/>
      <color indexed="64"/>
      <name val="Calibri (Body)"/>
    </font>
    <font>
      <sz val="10.000000"/>
      <color indexed="64"/>
      <name val="Calibri (Body)"/>
    </font>
    <font>
      <b/>
      <sz val="10.000000"/>
      <color theme="1"/>
      <name val="Calibri (Body)"/>
    </font>
    <font>
      <i/>
      <sz val="10.000000"/>
      <color theme="1"/>
      <name val="Calibri (Body)"/>
    </font>
    <font>
      <b/>
      <i/>
      <sz val="10.000000"/>
      <color indexed="64"/>
      <name val="Calibri (Body)"/>
    </font>
    <font>
      <b/>
      <i/>
      <sz val="10.000000"/>
      <color indexed="64"/>
      <name val="Calibri"/>
      <scheme val="minor"/>
    </font>
    <font>
      <sz val="10.000000"/>
      <color theme="1"/>
      <name val="Calibri"/>
      <scheme val="minor"/>
    </font>
    <font>
      <b/>
      <sz val="10.000000"/>
      <color indexed="64"/>
      <name val="Calibri"/>
      <scheme val="minor"/>
    </font>
    <font>
      <sz val="10.000000"/>
      <color indexed="64"/>
      <name val="Calibri"/>
      <scheme val="minor"/>
    </font>
    <font>
      <b/>
      <sz val="10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22"/>
      </patternFill>
    </fill>
    <fill>
      <patternFill patternType="solid">
        <fgColor indexed="65"/>
        <bgColor rgb="FFF2F2F2"/>
      </patternFill>
    </fill>
    <fill>
      <patternFill patternType="solid">
        <fgColor rgb="FFA9D08E"/>
        <bgColor indexed="22"/>
      </patternFill>
    </fill>
  </fills>
  <borders count="26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none"/>
      <right style="none"/>
      <top style="none"/>
      <bottom style="double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none"/>
      <right style="none"/>
      <top style="medium">
        <color auto="1"/>
      </top>
      <bottom style="none"/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none"/>
      <bottom style="thin">
        <color auto="1"/>
      </bottom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0" borderId="0" numFmtId="164" applyNumberFormat="1" applyFont="0" applyFill="0" applyBorder="0" applyProtection="0"/>
  </cellStyleXfs>
  <cellXfs count="76">
    <xf fontId="0" fillId="0" borderId="0" numFmtId="0" xfId="0"/>
    <xf fontId="1" fillId="0" borderId="0" numFmtId="0" xfId="0" applyFont="1"/>
    <xf fontId="1" fillId="0" borderId="0" numFmtId="4" xfId="0" applyNumberFormat="1" applyFont="1"/>
    <xf fontId="1" fillId="0" borderId="0" numFmtId="165" xfId="0" applyNumberFormat="1" applyFont="1"/>
    <xf fontId="2" fillId="2" borderId="1" numFmtId="0" xfId="0" applyFont="1" applyFill="1" applyBorder="1"/>
    <xf fontId="2" fillId="2" borderId="2" numFmtId="0" xfId="0" applyFont="1" applyFill="1" applyBorder="1"/>
    <xf fontId="2" fillId="2" borderId="3" numFmtId="0" xfId="0" applyFont="1" applyFill="1" applyBorder="1"/>
    <xf fontId="2" fillId="2" borderId="4" numFmtId="0" xfId="0" applyFont="1" applyFill="1" applyBorder="1" applyAlignment="1">
      <alignment horizontal="right"/>
    </xf>
    <xf fontId="2" fillId="2" borderId="4" numFmtId="0" xfId="0" applyFont="1" applyFill="1" applyBorder="1" applyAlignment="1">
      <alignment horizontal="center"/>
    </xf>
    <xf fontId="1" fillId="0" borderId="5" numFmtId="0" xfId="0" applyFont="1" applyBorder="1"/>
    <xf fontId="1" fillId="3" borderId="6" numFmtId="0" xfId="0" applyFont="1" applyFill="1" applyBorder="1"/>
    <xf fontId="1" fillId="3" borderId="7" numFmtId="0" xfId="0" applyFont="1" applyFill="1" applyBorder="1"/>
    <xf fontId="1" fillId="3" borderId="8" numFmtId="2" xfId="0" applyNumberFormat="1" applyFont="1" applyFill="1" applyBorder="1"/>
    <xf fontId="1" fillId="3" borderId="8" numFmtId="0" xfId="0" applyFont="1" applyFill="1" applyBorder="1" applyAlignment="1">
      <alignment horizontal="center"/>
    </xf>
    <xf fontId="1" fillId="3" borderId="8" numFmtId="166" xfId="0" applyNumberFormat="1" applyFont="1" applyFill="1" applyBorder="1"/>
    <xf fontId="1" fillId="3" borderId="9" numFmtId="166" xfId="0" applyNumberFormat="1" applyFont="1" applyFill="1" applyBorder="1"/>
    <xf fontId="1" fillId="3" borderId="5" numFmtId="0" xfId="0" applyFont="1" applyFill="1" applyBorder="1"/>
    <xf fontId="1" fillId="3" borderId="0" numFmtId="0" xfId="0" applyFont="1" applyFill="1"/>
    <xf fontId="1" fillId="3" borderId="10" numFmtId="0" xfId="0" applyFont="1" applyFill="1" applyBorder="1"/>
    <xf fontId="1" fillId="3" borderId="9" numFmtId="2" xfId="0" applyNumberFormat="1" applyFont="1" applyFill="1" applyBorder="1"/>
    <xf fontId="1" fillId="3" borderId="9" numFmtId="0" xfId="0" applyFont="1" applyFill="1" applyBorder="1" applyAlignment="1">
      <alignment horizontal="center"/>
    </xf>
    <xf fontId="1" fillId="3" borderId="11" numFmtId="0" xfId="0" applyFont="1" applyFill="1" applyBorder="1"/>
    <xf fontId="1" fillId="3" borderId="12" numFmtId="0" xfId="0" applyFont="1" applyFill="1" applyBorder="1"/>
    <xf fontId="1" fillId="3" borderId="13" numFmtId="0" xfId="0" applyFont="1" applyFill="1" applyBorder="1"/>
    <xf fontId="1" fillId="3" borderId="14" numFmtId="2" xfId="0" applyNumberFormat="1" applyFont="1" applyFill="1" applyBorder="1"/>
    <xf fontId="1" fillId="3" borderId="14" numFmtId="0" xfId="0" applyFont="1" applyFill="1" applyBorder="1" applyAlignment="1">
      <alignment horizontal="center"/>
    </xf>
    <xf fontId="1" fillId="3" borderId="14" numFmtId="166" xfId="0" applyNumberFormat="1" applyFont="1" applyFill="1" applyBorder="1"/>
    <xf fontId="1" fillId="0" borderId="0" numFmtId="2" xfId="0" applyNumberFormat="1" applyFont="1" applyAlignment="1">
      <alignment horizontal="right"/>
    </xf>
    <xf fontId="1" fillId="0" borderId="0" numFmtId="167" xfId="0" applyNumberFormat="1" applyFont="1"/>
    <xf fontId="1" fillId="0" borderId="0" numFmtId="9" xfId="0" applyNumberFormat="1" applyFont="1"/>
    <xf fontId="2" fillId="0" borderId="0" numFmtId="0" xfId="0" applyFont="1"/>
    <xf fontId="1" fillId="0" borderId="0" numFmtId="168" xfId="0" applyNumberFormat="1" applyFont="1"/>
    <xf fontId="2" fillId="0" borderId="15" numFmtId="0" xfId="0" applyFont="1" applyBorder="1"/>
    <xf fontId="1" fillId="0" borderId="15" numFmtId="168" xfId="0" applyNumberFormat="1" applyFont="1" applyBorder="1"/>
    <xf fontId="2" fillId="0" borderId="0" numFmtId="4" xfId="0" applyNumberFormat="1" applyFont="1" applyAlignment="1">
      <alignment horizontal="right"/>
    </xf>
    <xf fontId="2" fillId="0" borderId="0" numFmtId="0" xfId="0" applyFont="1" applyAlignment="1">
      <alignment horizontal="center"/>
    </xf>
    <xf fontId="2" fillId="0" borderId="0" numFmtId="165" xfId="1" applyNumberFormat="1" applyFont="1" applyAlignment="1" applyProtection="1">
      <alignment horizontal="right"/>
    </xf>
    <xf fontId="3" fillId="0" borderId="0" numFmtId="0" xfId="0" applyFont="1"/>
    <xf fontId="2" fillId="0" borderId="0" numFmtId="168" xfId="0" applyNumberFormat="1" applyFont="1"/>
    <xf fontId="1" fillId="0" borderId="0" numFmtId="0" xfId="0" applyFont="1" applyAlignment="1">
      <alignment horizontal="center"/>
    </xf>
    <xf fontId="1" fillId="0" borderId="0" numFmtId="165" xfId="1" applyNumberFormat="1" applyFont="1" applyProtection="1"/>
    <xf fontId="4" fillId="0" borderId="0" numFmtId="0" xfId="0" applyFont="1"/>
    <xf fontId="4" fillId="0" borderId="0" numFmtId="165" xfId="1" applyNumberFormat="1" applyFont="1" applyProtection="1"/>
    <xf fontId="5" fillId="0" borderId="0" numFmtId="0" xfId="0" applyFont="1"/>
    <xf fontId="6" fillId="0" borderId="0" numFmtId="0" xfId="0" applyFont="1" applyAlignment="1">
      <alignment horizontal="right"/>
    </xf>
    <xf fontId="1" fillId="0" borderId="0" numFmtId="0" xfId="0" applyFont="1" applyAlignment="1">
      <alignment wrapText="1"/>
    </xf>
    <xf fontId="6" fillId="0" borderId="0" numFmtId="0" xfId="0" applyFont="1"/>
    <xf fontId="6" fillId="0" borderId="0" numFmtId="4" xfId="0" applyNumberFormat="1" applyFont="1"/>
    <xf fontId="6" fillId="0" borderId="0" numFmtId="165" xfId="1" applyNumberFormat="1" applyFont="1" applyProtection="1"/>
    <xf fontId="4" fillId="0" borderId="0" numFmtId="165" xfId="0" applyNumberFormat="1" applyFont="1"/>
    <xf fontId="7" fillId="4" borderId="16" numFmtId="0" xfId="0" applyFont="1" applyFill="1" applyBorder="1" applyAlignment="1">
      <alignment horizontal="right"/>
    </xf>
    <xf fontId="8" fillId="0" borderId="0" numFmtId="4" xfId="0" applyNumberFormat="1" applyFont="1"/>
    <xf fontId="8" fillId="0" borderId="0" numFmtId="0" xfId="0" applyFont="1"/>
    <xf fontId="8" fillId="0" borderId="0" numFmtId="165" xfId="0" applyNumberFormat="1" applyFont="1"/>
    <xf fontId="9" fillId="2" borderId="17" numFmtId="0" xfId="0" applyFont="1" applyFill="1" applyBorder="1"/>
    <xf fontId="9" fillId="2" borderId="18" numFmtId="4" xfId="0" applyNumberFormat="1" applyFont="1" applyFill="1" applyBorder="1" applyAlignment="1">
      <alignment horizontal="right"/>
    </xf>
    <xf fontId="9" fillId="2" borderId="18" numFmtId="0" xfId="0" applyFont="1" applyFill="1" applyBorder="1" applyAlignment="1">
      <alignment horizontal="center"/>
    </xf>
    <xf fontId="9" fillId="2" borderId="18" numFmtId="165" xfId="1" applyNumberFormat="1" applyFont="1" applyFill="1" applyBorder="1" applyAlignment="1">
      <alignment horizontal="right"/>
    </xf>
    <xf fontId="9" fillId="2" borderId="19" numFmtId="165" xfId="1" applyNumberFormat="1" applyFont="1" applyFill="1" applyBorder="1" applyAlignment="1">
      <alignment horizontal="right"/>
    </xf>
    <xf fontId="8" fillId="0" borderId="20" numFmtId="0" xfId="0" applyFont="1" applyBorder="1" applyAlignment="1">
      <alignment wrapText="1"/>
    </xf>
    <xf fontId="8" fillId="0" borderId="2" numFmtId="4" xfId="0" applyNumberFormat="1" applyFont="1" applyBorder="1"/>
    <xf fontId="8" fillId="0" borderId="2" numFmtId="0" xfId="0" applyFont="1" applyBorder="1" applyAlignment="1">
      <alignment horizontal="center"/>
    </xf>
    <xf fontId="8" fillId="0" borderId="2" numFmtId="165" xfId="1" applyNumberFormat="1" applyFont="1" applyBorder="1"/>
    <xf fontId="10" fillId="0" borderId="21" numFmtId="165" xfId="0" applyNumberFormat="1" applyFont="1" applyBorder="1"/>
    <xf fontId="10" fillId="0" borderId="22" numFmtId="0" xfId="0" applyFont="1" applyBorder="1"/>
    <xf fontId="8" fillId="0" borderId="2" numFmtId="0" xfId="0" applyFont="1" applyBorder="1"/>
    <xf fontId="8" fillId="0" borderId="2" numFmtId="165" xfId="0" applyNumberFormat="1" applyFont="1" applyBorder="1"/>
    <xf fontId="8" fillId="0" borderId="21" numFmtId="165" xfId="0" applyNumberFormat="1" applyFont="1" applyBorder="1"/>
    <xf fontId="8" fillId="0" borderId="20" numFmtId="0" xfId="0" applyFont="1" applyBorder="1"/>
    <xf fontId="8" fillId="0" borderId="21" numFmtId="165" xfId="1" applyNumberFormat="1" applyFont="1" applyBorder="1"/>
    <xf fontId="11" fillId="0" borderId="23" numFmtId="0" xfId="0" applyFont="1" applyBorder="1"/>
    <xf fontId="8" fillId="0" borderId="24" numFmtId="4" xfId="0" applyNumberFormat="1" applyFont="1" applyBorder="1"/>
    <xf fontId="8" fillId="0" borderId="24" numFmtId="0" xfId="0" applyFont="1" applyBorder="1"/>
    <xf fontId="8" fillId="0" borderId="24" numFmtId="165" xfId="1" applyNumberFormat="1" applyFont="1" applyBorder="1"/>
    <xf fontId="11" fillId="0" borderId="25" numFmtId="165" xfId="1" applyNumberFormat="1" applyFont="1" applyBorder="1"/>
    <xf fontId="0" fillId="0" borderId="0" numFmtId="169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SFG Burn-Down Chart, Budget of Bernd</a:t>
            </a:r>
            <a:r>
              <a:rPr lang="en-GB"/>
              <a:t> Malle</a:t>
            </a:r>
            <a:endParaRPr lang="en-GB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Summary!$D$14</c:f>
              <c:strCache>
                <c:ptCount val="1"/>
                <c:pt idx="0">
                  <c:v>Outst. Net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Summary!$A$15:$A$24</c:f>
              <c:strCache>
                <c:ptCount val="6"/>
                <c:pt idx="0">
                  <c:v>Start</c:v>
                </c:pt>
                <c:pt idx="1">
                  <c:v>RN 24-02</c:v>
                </c:pt>
                <c:pt idx="2">
                  <c:v>RN 24-03</c:v>
                </c:pt>
                <c:pt idx="3">
                  <c:v>RN 24-04</c:v>
                </c:pt>
                <c:pt idx="4">
                  <c:v>RN 24-05</c:v>
                </c:pt>
                <c:pt idx="5">
                  <c:v>RN 24-06</c:v>
                </c:pt>
              </c:strCache>
            </c:strRef>
          </c:cat>
          <c:val>
            <c:numRef>
              <c:f>Summary!$D$15:$D$24</c:f>
              <c:numCache>
                <c:formatCode>"€"\ #,##0.00;[Red]"€"\ \-#,##0.00</c:formatCode>
                <c:ptCount val="10"/>
                <c:pt idx="0" formatCode="#,##0.00\ [$€-407]">
                  <c:v>11200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Summary!$E$14</c:f>
              <c:strCache>
                <c:ptCount val="1"/>
                <c:pt idx="0">
                  <c:v>Outst. MWSt.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Summary!$A$15:$A$24</c:f>
              <c:strCache>
                <c:ptCount val="6"/>
                <c:pt idx="0">
                  <c:v>Start</c:v>
                </c:pt>
                <c:pt idx="1">
                  <c:v>RN 24-02</c:v>
                </c:pt>
                <c:pt idx="2">
                  <c:v>RN 24-03</c:v>
                </c:pt>
                <c:pt idx="3">
                  <c:v>RN 24-04</c:v>
                </c:pt>
                <c:pt idx="4">
                  <c:v>RN 24-05</c:v>
                </c:pt>
                <c:pt idx="5">
                  <c:v>RN 24-06</c:v>
                </c:pt>
              </c:strCache>
            </c:strRef>
          </c:cat>
          <c:val>
            <c:numRef>
              <c:f>Summary!$E$15:$E$24</c:f>
              <c:numCache>
                <c:formatCode>"€"\ #,##0.00;[Red]"€"\ \-#,##0.00</c:formatCode>
                <c:ptCount val="10"/>
                <c:pt idx="0" formatCode="#,##0.00\ [$€-407]">
                  <c:v>2240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Summary!$F$14</c:f>
              <c:strCache>
                <c:ptCount val="1"/>
                <c:pt idx="0">
                  <c:v>Outst. Total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Summary!$A$15:$A$24</c:f>
              <c:strCache>
                <c:ptCount val="6"/>
                <c:pt idx="0">
                  <c:v>Start</c:v>
                </c:pt>
                <c:pt idx="1">
                  <c:v>RN 24-02</c:v>
                </c:pt>
                <c:pt idx="2">
                  <c:v>RN 24-03</c:v>
                </c:pt>
                <c:pt idx="3">
                  <c:v>RN 24-04</c:v>
                </c:pt>
                <c:pt idx="4">
                  <c:v>RN 24-05</c:v>
                </c:pt>
                <c:pt idx="5">
                  <c:v>RN 24-06</c:v>
                </c:pt>
              </c:strCache>
            </c:strRef>
          </c:cat>
          <c:val>
            <c:numRef>
              <c:f>Summary!$F$15:$F$24</c:f>
              <c:numCache>
                <c:formatCode>"€"\ #,##0.00;[Red]"€"\ \-#,##0.00</c:formatCode>
                <c:ptCount val="10"/>
                <c:pt idx="0">
                  <c:v>13440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Summary!$G$14</c:f>
              <c:strCache>
                <c:ptCount val="1"/>
                <c:pt idx="0">
                  <c:v>Paid Total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Summary!$A$15:$A$24</c:f>
              <c:strCache>
                <c:ptCount val="6"/>
                <c:pt idx="0">
                  <c:v>Start</c:v>
                </c:pt>
                <c:pt idx="1">
                  <c:v>RN 24-02</c:v>
                </c:pt>
                <c:pt idx="2">
                  <c:v>RN 24-03</c:v>
                </c:pt>
                <c:pt idx="3">
                  <c:v>RN 24-04</c:v>
                </c:pt>
                <c:pt idx="4">
                  <c:v>RN 24-05</c:v>
                </c:pt>
                <c:pt idx="5">
                  <c:v>RN 24-06</c:v>
                </c:pt>
              </c:strCache>
            </c:strRef>
          </c:cat>
          <c:val>
            <c:numRef>
              <c:f>Summary!$G$15:$G$24</c:f>
              <c:numCache>
                <c:formatCode>"€"\ #,##0.00;[Red]"€"\ \-#,##0.00</c:formatCode>
                <c:ptCount val="10"/>
                <c:pt idx="0" formatCode="General">
                  <c:v>0</c:v>
                </c:pt>
                <c:pt idx="1">
                  <c:v>13440</c:v>
                </c:pt>
                <c:pt idx="2">
                  <c:v>13440</c:v>
                </c:pt>
                <c:pt idx="3">
                  <c:v>13440</c:v>
                </c:pt>
                <c:pt idx="4">
                  <c:v>13440</c:v>
                </c:pt>
                <c:pt idx="5">
                  <c:v>13440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398976847"/>
        <c:axId val="398969327"/>
      </c:lineChart>
      <c:catAx>
        <c:axId val="39897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69327"/>
        <c:crosses val="autoZero"/>
        <c:auto val="1"/>
        <c:lblAlgn val="ctr"/>
        <c:lblOffset val="100"/>
        <c:noMultiLvlLbl val="0"/>
      </c:catAx>
      <c:valAx>
        <c:axId val="39896932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407]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7684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24</xdr:row>
      <xdr:rowOff>10747</xdr:rowOff>
    </xdr:from>
    <xdr:to>
      <xdr:col>6</xdr:col>
      <xdr:colOff>937844</xdr:colOff>
      <xdr:row>41</xdr:row>
      <xdr:rowOff>9770</xdr:rowOff>
    </xdr:to>
    <xdr:graphicFrame>
      <xdr:nvGraphicFramePr>
        <xdr:cNvPr id="4" name="Chart 3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13 - 2022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50" workbookViewId="0">
      <selection activeCell="G7" activeCellId="0" sqref="G7"/>
    </sheetView>
  </sheetViews>
  <sheetFormatPr defaultColWidth="10.83203125" defaultRowHeight="12.5"/>
  <cols>
    <col customWidth="1" min="1" max="7" style="1" width="11.6640625"/>
    <col customWidth="1" min="8" max="8" style="1" width="2.6640625"/>
    <col customWidth="1" min="9" max="9" style="1" width="34.33203125"/>
    <col bestFit="1" customWidth="1" min="10" max="10" style="2" width="5.6640625"/>
    <col bestFit="1" customWidth="1" min="11" max="11" style="1" width="5.6640625"/>
    <col bestFit="1" customWidth="1" min="12" max="12" style="3" width="9.83203125"/>
    <col bestFit="1" customWidth="1" min="13" max="13" style="3" width="9.6640625"/>
    <col min="14" max="16384" style="1" width="10.83203125"/>
  </cols>
  <sheetData>
    <row r="1" ht="13">
      <c r="A1" s="4" t="s">
        <v>0</v>
      </c>
      <c r="B1" s="5"/>
      <c r="C1" s="6"/>
      <c r="D1" s="7" t="s">
        <v>1</v>
      </c>
      <c r="E1" s="8" t="s">
        <v>2</v>
      </c>
      <c r="F1" s="7" t="s">
        <v>3</v>
      </c>
      <c r="G1" s="7" t="s">
        <v>4</v>
      </c>
    </row>
    <row r="2">
      <c r="A2" s="9" t="s">
        <v>5</v>
      </c>
      <c r="B2" s="10"/>
      <c r="C2" s="11"/>
      <c r="D2" s="12">
        <v>14</v>
      </c>
      <c r="E2" s="13" t="s">
        <v>6</v>
      </c>
      <c r="F2" s="14">
        <v>800</v>
      </c>
      <c r="G2" s="15">
        <f t="shared" ref="G2:G6" si="0">D2*F2</f>
        <v>11200</v>
      </c>
    </row>
    <row r="3">
      <c r="A3" s="16" t="s">
        <v>7</v>
      </c>
      <c r="B3" s="17"/>
      <c r="C3" s="18"/>
      <c r="D3" s="19"/>
      <c r="E3" s="20" t="s">
        <v>6</v>
      </c>
      <c r="F3" s="15">
        <v>800</v>
      </c>
      <c r="G3" s="15">
        <f t="shared" si="0"/>
        <v>0</v>
      </c>
    </row>
    <row r="4">
      <c r="A4" s="16" t="s">
        <v>8</v>
      </c>
      <c r="B4" s="17"/>
      <c r="C4" s="18"/>
      <c r="D4" s="19"/>
      <c r="E4" s="20" t="s">
        <v>6</v>
      </c>
      <c r="F4" s="15">
        <v>800</v>
      </c>
      <c r="G4" s="15">
        <f t="shared" si="0"/>
        <v>0</v>
      </c>
    </row>
    <row r="5">
      <c r="A5" s="16" t="s">
        <v>9</v>
      </c>
      <c r="B5" s="17"/>
      <c r="C5" s="18"/>
      <c r="D5" s="19"/>
      <c r="E5" s="20" t="s">
        <v>6</v>
      </c>
      <c r="F5" s="15">
        <v>800</v>
      </c>
      <c r="G5" s="15">
        <f t="shared" si="0"/>
        <v>0</v>
      </c>
    </row>
    <row r="6">
      <c r="A6" s="21" t="s">
        <v>10</v>
      </c>
      <c r="B6" s="22"/>
      <c r="C6" s="23"/>
      <c r="D6" s="24"/>
      <c r="E6" s="25" t="s">
        <v>6</v>
      </c>
      <c r="F6" s="26">
        <v>800</v>
      </c>
      <c r="G6" s="26">
        <f t="shared" si="0"/>
        <v>0</v>
      </c>
    </row>
    <row r="7">
      <c r="C7" s="1" t="s">
        <v>11</v>
      </c>
      <c r="D7" s="27">
        <f>SUM(D2:D6)</f>
        <v>14</v>
      </c>
      <c r="E7" s="28"/>
      <c r="F7" s="29"/>
    </row>
    <row r="8" ht="13">
      <c r="E8" s="30" t="s">
        <v>12</v>
      </c>
      <c r="F8" s="30"/>
      <c r="G8" s="31">
        <f>SUM(G2:G6)</f>
        <v>11200</v>
      </c>
    </row>
    <row r="9" ht="13.5">
      <c r="E9" s="32" t="s">
        <v>13</v>
      </c>
      <c r="F9" s="32"/>
      <c r="G9" s="33">
        <f>G8*0.2</f>
        <v>2240</v>
      </c>
      <c r="I9" s="30"/>
      <c r="J9" s="34"/>
      <c r="K9" s="35"/>
      <c r="L9" s="36"/>
      <c r="M9" s="36"/>
    </row>
    <row r="10" ht="13.5">
      <c r="E10" s="30" t="s">
        <v>14</v>
      </c>
      <c r="F10" s="37"/>
      <c r="G10" s="38">
        <f>G8+G9</f>
        <v>13440</v>
      </c>
      <c r="K10" s="39"/>
      <c r="L10" s="40"/>
      <c r="M10" s="40"/>
    </row>
    <row r="11">
      <c r="L11" s="40"/>
      <c r="M11" s="40"/>
    </row>
    <row r="12" ht="13">
      <c r="I12" s="41"/>
      <c r="L12" s="40"/>
      <c r="M12" s="42"/>
    </row>
    <row r="13" ht="13">
      <c r="A13" s="5" t="s">
        <v>15</v>
      </c>
      <c r="B13" s="5"/>
      <c r="C13" s="5"/>
      <c r="D13" s="5"/>
      <c r="E13" s="5"/>
      <c r="F13" s="5"/>
      <c r="G13" s="5"/>
    </row>
    <row r="14" ht="13">
      <c r="A14" s="43" t="s">
        <v>16</v>
      </c>
      <c r="B14" s="43" t="s">
        <v>17</v>
      </c>
      <c r="C14" s="43" t="s">
        <v>18</v>
      </c>
      <c r="D14" s="43" t="s">
        <v>19</v>
      </c>
      <c r="E14" s="43" t="s">
        <v>20</v>
      </c>
      <c r="F14" s="43" t="s">
        <v>21</v>
      </c>
      <c r="G14" s="43" t="s">
        <v>22</v>
      </c>
      <c r="I14" s="44"/>
    </row>
    <row r="15" ht="13">
      <c r="A15" s="1" t="s">
        <v>23</v>
      </c>
      <c r="B15" s="1">
        <v>0</v>
      </c>
      <c r="C15" s="1">
        <v>0</v>
      </c>
      <c r="D15" s="31">
        <f>G8-B15</f>
        <v>11200</v>
      </c>
      <c r="E15" s="31">
        <f>G9-C15</f>
        <v>2240</v>
      </c>
      <c r="F15" s="3">
        <f t="shared" ref="F15:F20" si="1">SUM(D15:E15)</f>
        <v>13440</v>
      </c>
      <c r="G15" s="1">
        <v>0</v>
      </c>
      <c r="I15" s="30"/>
      <c r="J15" s="34"/>
      <c r="K15" s="35"/>
      <c r="L15" s="36"/>
      <c r="M15" s="36"/>
    </row>
    <row r="16">
      <c r="A16" s="1" t="s">
        <v>24</v>
      </c>
      <c r="B16" s="3" t="e">
        <f>#REF!</f>
        <v>#REF!</v>
      </c>
      <c r="C16" s="3" t="e">
        <f>B16*0.2</f>
        <v>#REF!</v>
      </c>
      <c r="D16" s="3" t="e">
        <f t="shared" ref="D16:D20" si="2">D15-B16</f>
        <v>#REF!</v>
      </c>
      <c r="E16" s="3" t="e">
        <f t="shared" ref="E16:E20" si="3">E15-C16</f>
        <v>#REF!</v>
      </c>
      <c r="F16" s="3" t="e">
        <f t="shared" si="1"/>
        <v>#REF!</v>
      </c>
      <c r="G16" s="3" t="e">
        <f t="shared" ref="G16:G20" si="4">G15+SUM(B16:C16)</f>
        <v>#REF!</v>
      </c>
      <c r="I16" s="45"/>
      <c r="K16" s="39"/>
      <c r="L16" s="40"/>
      <c r="M16" s="40"/>
    </row>
    <row r="17">
      <c r="A17" s="1" t="s">
        <v>25</v>
      </c>
      <c r="B17" s="3">
        <f>M10</f>
        <v>0</v>
      </c>
      <c r="C17" s="3">
        <f>M11</f>
        <v>0</v>
      </c>
      <c r="D17" s="3" t="e">
        <f t="shared" si="2"/>
        <v>#REF!</v>
      </c>
      <c r="E17" s="3" t="e">
        <f t="shared" si="3"/>
        <v>#REF!</v>
      </c>
      <c r="F17" s="3" t="e">
        <f t="shared" si="1"/>
        <v>#REF!</v>
      </c>
      <c r="G17" s="3" t="e">
        <f t="shared" si="4"/>
        <v>#REF!</v>
      </c>
      <c r="M17" s="40"/>
    </row>
    <row r="18">
      <c r="A18" s="1" t="s">
        <v>26</v>
      </c>
      <c r="B18" s="3">
        <f>M17</f>
        <v>0</v>
      </c>
      <c r="C18" s="3">
        <f>M18</f>
        <v>0</v>
      </c>
      <c r="D18" s="3" t="e">
        <f t="shared" si="2"/>
        <v>#REF!</v>
      </c>
      <c r="E18" s="3" t="e">
        <f t="shared" si="3"/>
        <v>#REF!</v>
      </c>
      <c r="F18" s="3" t="e">
        <f t="shared" si="1"/>
        <v>#REF!</v>
      </c>
      <c r="G18" s="3" t="e">
        <f t="shared" si="4"/>
        <v>#REF!</v>
      </c>
      <c r="L18" s="40"/>
      <c r="M18" s="40"/>
    </row>
    <row r="19" ht="13">
      <c r="A19" s="1" t="s">
        <v>27</v>
      </c>
      <c r="B19" s="3">
        <f>M24</f>
        <v>0</v>
      </c>
      <c r="C19" s="3">
        <f>M25</f>
        <v>0</v>
      </c>
      <c r="D19" s="3" t="e">
        <f t="shared" si="2"/>
        <v>#REF!</v>
      </c>
      <c r="E19" s="3" t="e">
        <f t="shared" si="3"/>
        <v>#REF!</v>
      </c>
      <c r="F19" s="3" t="e">
        <f t="shared" si="1"/>
        <v>#REF!</v>
      </c>
      <c r="G19" s="3" t="e">
        <f t="shared" si="4"/>
        <v>#REF!</v>
      </c>
      <c r="I19" s="41"/>
      <c r="L19" s="40"/>
      <c r="M19" s="42"/>
    </row>
    <row r="20" ht="13">
      <c r="A20" s="1" t="s">
        <v>28</v>
      </c>
      <c r="B20" s="3">
        <f>M31</f>
        <v>0</v>
      </c>
      <c r="C20" s="3">
        <f>M32</f>
        <v>0</v>
      </c>
      <c r="D20" s="3" t="e">
        <f t="shared" si="2"/>
        <v>#REF!</v>
      </c>
      <c r="E20" s="3" t="e">
        <f t="shared" si="3"/>
        <v>#REF!</v>
      </c>
      <c r="F20" s="3" t="e">
        <f t="shared" si="1"/>
        <v>#REF!</v>
      </c>
      <c r="G20" s="3" t="e">
        <f t="shared" si="4"/>
        <v>#REF!</v>
      </c>
      <c r="I20" s="46"/>
      <c r="J20" s="47"/>
      <c r="K20" s="46"/>
      <c r="L20" s="48"/>
      <c r="M20" s="48"/>
    </row>
    <row r="21" ht="13">
      <c r="B21" s="3"/>
      <c r="C21" s="3"/>
      <c r="D21" s="3"/>
      <c r="E21" s="3"/>
      <c r="F21" s="3"/>
      <c r="G21" s="3"/>
      <c r="I21" s="44"/>
    </row>
    <row r="22" ht="13">
      <c r="B22" s="3"/>
      <c r="C22" s="3"/>
      <c r="D22" s="3"/>
      <c r="E22" s="3"/>
      <c r="F22" s="3"/>
      <c r="G22" s="3"/>
      <c r="I22" s="30"/>
      <c r="J22" s="34"/>
      <c r="K22" s="35"/>
      <c r="L22" s="36"/>
      <c r="M22" s="36"/>
    </row>
    <row r="23">
      <c r="B23" s="3"/>
      <c r="C23" s="3"/>
      <c r="D23" s="3"/>
      <c r="E23" s="3"/>
      <c r="F23" s="3"/>
      <c r="G23" s="3"/>
      <c r="K23" s="39"/>
      <c r="L23" s="40"/>
      <c r="M23" s="40"/>
    </row>
    <row r="24">
      <c r="B24" s="3"/>
      <c r="C24" s="3"/>
      <c r="D24" s="3"/>
      <c r="E24" s="3"/>
      <c r="F24" s="3"/>
      <c r="G24" s="3"/>
    </row>
    <row r="25">
      <c r="L25" s="40"/>
      <c r="M25" s="40"/>
    </row>
    <row r="26" ht="13">
      <c r="I26" s="41"/>
      <c r="L26" s="40"/>
      <c r="M26" s="42"/>
    </row>
    <row r="27" ht="13">
      <c r="I27" s="46"/>
      <c r="J27" s="47"/>
      <c r="K27" s="46"/>
      <c r="L27" s="48"/>
      <c r="M27" s="48"/>
    </row>
    <row r="28" ht="13">
      <c r="I28" s="44"/>
    </row>
    <row r="29" ht="13">
      <c r="I29" s="30"/>
      <c r="J29" s="34"/>
      <c r="K29" s="35"/>
      <c r="L29" s="36"/>
      <c r="M29" s="36"/>
    </row>
    <row r="30">
      <c r="K30" s="39"/>
      <c r="L30" s="40"/>
      <c r="M30" s="40"/>
    </row>
    <row r="32">
      <c r="L32" s="40"/>
      <c r="M32" s="40"/>
    </row>
    <row r="33" ht="13">
      <c r="I33" s="41"/>
      <c r="L33" s="40"/>
      <c r="M33" s="42"/>
    </row>
    <row r="35" ht="13">
      <c r="I35" s="44"/>
    </row>
    <row r="36" ht="13">
      <c r="I36" s="30"/>
      <c r="J36" s="34"/>
      <c r="K36" s="35"/>
      <c r="L36" s="36"/>
      <c r="M36" s="36"/>
    </row>
    <row r="37">
      <c r="I37" s="45"/>
      <c r="K37" s="39"/>
      <c r="L37" s="40"/>
      <c r="M37" s="40"/>
    </row>
    <row r="39" ht="13">
      <c r="I39" s="41"/>
      <c r="M39" s="42"/>
    </row>
    <row r="40">
      <c r="L40" s="40"/>
      <c r="M40" s="40"/>
    </row>
    <row r="41" ht="13">
      <c r="I41" s="41"/>
      <c r="L41" s="40"/>
      <c r="M41" s="42"/>
    </row>
    <row r="43" ht="13">
      <c r="I43" s="44"/>
    </row>
    <row r="44" ht="13">
      <c r="I44" s="30"/>
      <c r="J44" s="34"/>
      <c r="K44" s="35"/>
      <c r="L44" s="36"/>
      <c r="M44" s="36"/>
    </row>
    <row r="45">
      <c r="K45" s="39"/>
      <c r="L45" s="40"/>
      <c r="M45" s="40"/>
    </row>
    <row r="48" ht="13">
      <c r="I48" s="41"/>
      <c r="M48" s="49"/>
    </row>
    <row r="49">
      <c r="L49" s="40"/>
      <c r="M49" s="40"/>
    </row>
    <row r="50" ht="13">
      <c r="I50" s="41"/>
      <c r="L50" s="40"/>
      <c r="M50" s="42"/>
    </row>
    <row r="52" ht="13">
      <c r="I52" s="44"/>
    </row>
    <row r="53" ht="13">
      <c r="I53" s="30"/>
      <c r="J53" s="34"/>
      <c r="K53" s="35"/>
      <c r="L53" s="36"/>
      <c r="M53" s="36"/>
    </row>
    <row r="54">
      <c r="K54" s="39"/>
      <c r="L54" s="40"/>
      <c r="M54" s="40"/>
    </row>
    <row r="55">
      <c r="L55" s="40"/>
      <c r="M55" s="40"/>
    </row>
    <row r="56" ht="13">
      <c r="I56" s="41"/>
      <c r="L56" s="40"/>
      <c r="M56" s="42"/>
    </row>
    <row r="58" ht="13">
      <c r="I58" s="44"/>
    </row>
    <row r="59" ht="13">
      <c r="I59" s="30"/>
      <c r="J59" s="34"/>
      <c r="K59" s="35"/>
      <c r="L59" s="36"/>
      <c r="M59" s="36"/>
    </row>
    <row r="60">
      <c r="K60" s="39"/>
      <c r="L60" s="40"/>
      <c r="M60" s="40"/>
    </row>
    <row r="62" ht="13">
      <c r="I62" s="41"/>
      <c r="M62" s="49"/>
    </row>
    <row r="63">
      <c r="L63" s="40"/>
      <c r="M63" s="40"/>
    </row>
    <row r="64" ht="13">
      <c r="I64" s="41"/>
      <c r="L64" s="40"/>
      <c r="M64" s="42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0" zoomScale="120" workbookViewId="0">
      <selection activeCell="B55" activeCellId="0" sqref="B55"/>
    </sheetView>
  </sheetViews>
  <sheetFormatPr defaultColWidth="11" defaultRowHeight="16.5"/>
  <cols>
    <col customWidth="1" min="1" max="1" width="35.58203125"/>
  </cols>
  <sheetData>
    <row r="1" ht="16"/>
    <row r="2" ht="16">
      <c r="A2" s="50" t="s">
        <v>29</v>
      </c>
      <c r="B2" s="51"/>
      <c r="C2" s="52"/>
      <c r="D2" s="53"/>
      <c r="E2" s="53"/>
    </row>
    <row r="3">
      <c r="A3" s="54" t="s">
        <v>30</v>
      </c>
      <c r="B3" s="55" t="s">
        <v>31</v>
      </c>
      <c r="C3" s="56" t="s">
        <v>32</v>
      </c>
      <c r="D3" s="57" t="s">
        <v>33</v>
      </c>
      <c r="E3" s="58" t="s">
        <v>11</v>
      </c>
    </row>
    <row r="4" ht="15.5" customHeight="1">
      <c r="A4" s="59" t="s">
        <v>34</v>
      </c>
      <c r="B4" s="60">
        <v>3</v>
      </c>
      <c r="C4" s="61" t="s">
        <v>35</v>
      </c>
      <c r="D4" s="62">
        <v>800</v>
      </c>
      <c r="E4" s="63">
        <f t="shared" ref="E4:E5" si="5">D4*B4</f>
        <v>2400</v>
      </c>
    </row>
    <row r="5" ht="40.5">
      <c r="A5" s="59" t="s">
        <v>36</v>
      </c>
      <c r="B5" s="60">
        <v>4</v>
      </c>
      <c r="C5" s="61" t="s">
        <v>35</v>
      </c>
      <c r="D5" s="62">
        <v>800</v>
      </c>
      <c r="E5" s="63">
        <f t="shared" si="5"/>
        <v>3200</v>
      </c>
    </row>
    <row r="6">
      <c r="A6" s="64" t="s">
        <v>17</v>
      </c>
      <c r="B6" s="60"/>
      <c r="C6" s="65"/>
      <c r="D6" s="66"/>
      <c r="E6" s="67">
        <f>SUM(E4:E5)</f>
        <v>5600</v>
      </c>
    </row>
    <row r="7">
      <c r="A7" s="68" t="s">
        <v>37</v>
      </c>
      <c r="B7" s="60"/>
      <c r="C7" s="65"/>
      <c r="D7" s="62"/>
      <c r="E7" s="69">
        <f>E6*0</f>
        <v>0</v>
      </c>
    </row>
    <row r="8" ht="16">
      <c r="A8" s="70" t="s">
        <v>11</v>
      </c>
      <c r="B8" s="71"/>
      <c r="C8" s="72"/>
      <c r="D8" s="73"/>
      <c r="E8" s="74">
        <f>SUM(E6:E7)</f>
        <v>5600</v>
      </c>
    </row>
    <row r="9" ht="16"/>
    <row r="11">
      <c r="E11" s="75"/>
    </row>
    <row r="12" ht="16.5"/>
    <row r="13" ht="16.5"/>
    <row r="14" ht="16.5"/>
    <row r="15" ht="16.5"/>
    <row r="16" ht="16.5"/>
    <row r="17" ht="16.5"/>
    <row r="19" ht="16.5"/>
    <row r="20" ht="16.5"/>
    <row r="21" ht="16.5"/>
    <row r="22" ht="16.5"/>
    <row r="23" ht="16.5"/>
    <row r="24" ht="16.5"/>
    <row r="25" ht="16.5"/>
    <row r="26" ht="16.5"/>
    <row r="27" ht="16.5"/>
    <row r="28" ht="16.5"/>
    <row r="29" ht="16.5"/>
    <row r="30" ht="16.5"/>
    <row r="31" ht="16.5"/>
    <row r="32" ht="16.5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5" ht="16.5"/>
    <row r="46" ht="16.5"/>
    <row r="47" ht="16.5"/>
    <row r="48" ht="16.5"/>
    <row r="49" ht="16.5"/>
    <row r="50" ht="16.5"/>
    <row r="51" ht="16.5"/>
    <row r="58" ht="16.5"/>
    <row r="59" ht="16.5"/>
    <row r="60" ht="16.5"/>
    <row r="62" ht="16.5"/>
    <row r="63" ht="16.5"/>
    <row r="64" ht="16.5"/>
    <row r="65" ht="16.5"/>
    <row r="66" ht="16.5"/>
    <row r="67" ht="16.5"/>
    <row r="68" ht="16.5"/>
    <row r="70" ht="16.5"/>
    <row r="71" ht="16.5"/>
    <row r="72" ht="16.5"/>
    <row r="73" ht="16.5"/>
    <row r="74" ht="16.5"/>
    <row r="75" ht="16.5"/>
    <row r="76" ht="16.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Malle</dc:creator>
  <cp:revision>1</cp:revision>
  <dcterms:created xsi:type="dcterms:W3CDTF">2023-11-07T08:43:42Z</dcterms:created>
  <dcterms:modified xsi:type="dcterms:W3CDTF">2025-01-31T03:03:42Z</dcterms:modified>
</cp:coreProperties>
</file>