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ssioveludo/Desktop/Guris/"/>
    </mc:Choice>
  </mc:AlternateContent>
  <xr:revisionPtr revIDLastSave="0" documentId="13_ncr:1_{20CEE236-D67D-FE40-8A6B-86A940178130}" xr6:coauthVersionLast="47" xr6:coauthVersionMax="47" xr10:uidLastSave="{00000000-0000-0000-0000-000000000000}"/>
  <bookViews>
    <workbookView xWindow="0" yWindow="500" windowWidth="25600" windowHeight="15500" xr2:uid="{5033F690-8B25-4931-9D78-D49CBED66506}"/>
  </bookViews>
  <sheets>
    <sheet name="lancamentos" sheetId="2" r:id="rId1"/>
    <sheet name="Relacao_Criancas" sheetId="1" r:id="rId2"/>
    <sheet name="Resumos" sheetId="3" r:id="rId3"/>
  </sheet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2" l="1"/>
  <c r="C39" i="2"/>
  <c r="B38" i="2"/>
  <c r="C38" i="2"/>
  <c r="B37" i="2"/>
  <c r="C37" i="2"/>
  <c r="C36" i="2"/>
  <c r="B36" i="2"/>
  <c r="B35" i="2"/>
  <c r="C35" i="2"/>
  <c r="B34" i="2"/>
  <c r="C34" i="2"/>
  <c r="B33" i="2"/>
  <c r="C33" i="2"/>
  <c r="B32" i="2"/>
  <c r="C32" i="2"/>
  <c r="B31" i="2"/>
  <c r="C31" i="2"/>
  <c r="B30" i="2"/>
  <c r="C30" i="2"/>
  <c r="B29" i="2"/>
  <c r="C29" i="2"/>
  <c r="C28" i="2"/>
  <c r="B28" i="2"/>
  <c r="B27" i="2"/>
  <c r="C27" i="2"/>
  <c r="B26" i="2"/>
  <c r="C26" i="2"/>
  <c r="B25" i="2"/>
  <c r="C25" i="2"/>
  <c r="B24" i="2"/>
  <c r="C24" i="2"/>
  <c r="C23" i="2"/>
  <c r="B23" i="2"/>
  <c r="B19" i="2"/>
  <c r="C19" i="2"/>
  <c r="B20" i="2"/>
  <c r="C20" i="2"/>
  <c r="B22" i="2"/>
  <c r="C22" i="2"/>
  <c r="A14" i="1"/>
  <c r="B21" i="2"/>
  <c r="C21" i="2"/>
  <c r="H12" i="1"/>
  <c r="A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C18" i="2"/>
  <c r="C17" i="2"/>
  <c r="C16" i="2"/>
  <c r="C15" i="2"/>
  <c r="C14" i="2"/>
  <c r="C3" i="2"/>
  <c r="C4" i="2"/>
  <c r="C5" i="2"/>
  <c r="C6" i="2"/>
  <c r="C7" i="2"/>
  <c r="C8" i="2"/>
  <c r="C9" i="2"/>
  <c r="C10" i="2"/>
  <c r="C11" i="2"/>
  <c r="C12" i="2"/>
  <c r="C13" i="2"/>
  <c r="C2" i="2"/>
  <c r="C4" i="3"/>
  <c r="B4" i="3"/>
  <c r="B3" i="3"/>
  <c r="C3" i="3"/>
  <c r="K3" i="3"/>
  <c r="J3" i="3"/>
  <c r="A4" i="1"/>
  <c r="A5" i="1"/>
  <c r="A6" i="1"/>
  <c r="A7" i="1"/>
  <c r="A8" i="1"/>
  <c r="A9" i="1"/>
  <c r="A10" i="1"/>
  <c r="A11" i="1"/>
  <c r="A12" i="1"/>
  <c r="A13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<sst xmlns="http://schemas.openxmlformats.org/spreadsheetml/2006/main" count="289" uniqueCount="172">
  <si>
    <t>#</t>
  </si>
  <si>
    <t>Nome da criança</t>
  </si>
  <si>
    <t>DN</t>
  </si>
  <si>
    <t>Nome da mãe</t>
  </si>
  <si>
    <t>Nome do pai</t>
  </si>
  <si>
    <t>Anita Werneck de Carvalho</t>
  </si>
  <si>
    <t>Thaís Borges da Silva Pinho Werneck</t>
  </si>
  <si>
    <t>Ricardo Batista Antunes de Carvalho</t>
  </si>
  <si>
    <t>Aurora Martha Braga Baumgarten</t>
  </si>
  <si>
    <t>Roberta Braga</t>
  </si>
  <si>
    <t>Pedro Marques da Rocha Baumgarten</t>
  </si>
  <si>
    <t>Bento de Sousa Costa Milhomem</t>
  </si>
  <si>
    <t>Camila Milhomem Fernandes</t>
  </si>
  <si>
    <t>Bruno de Sousa Costa Pedroso</t>
  </si>
  <si>
    <t>Bruno Orestes Capannaci</t>
  </si>
  <si>
    <t>Lidiane Pereira Orestes Cappanaci</t>
  </si>
  <si>
    <t>Marcelo Capannaci</t>
  </si>
  <si>
    <t>Fernando Manoel Saettone Cruz</t>
  </si>
  <si>
    <t>Lia Mendes Cruz</t>
  </si>
  <si>
    <t>Sandro Paolo Saettone Arias</t>
  </si>
  <si>
    <t>Flora Rauber Coradin Duarte</t>
  </si>
  <si>
    <t>Daniella Rauber Coradin</t>
  </si>
  <si>
    <t>João Vicente Roberto Duarte</t>
  </si>
  <si>
    <t>Francisco Carvalho Mendes Silva Roslaniec</t>
  </si>
  <si>
    <t>Rossele Carvalho Mendes</t>
  </si>
  <si>
    <t>Leandro Silva Roslaniec</t>
  </si>
  <si>
    <t>Heitor Barbas Argollo</t>
  </si>
  <si>
    <t>Danielle da Silva Barbas</t>
  </si>
  <si>
    <t>André Argollo de Aguiar</t>
  </si>
  <si>
    <t>Helena Côrtes Silva de Araújo</t>
  </si>
  <si>
    <t>Daniela Côrtes Silva de Araújo</t>
  </si>
  <si>
    <t>Paulo Henrique de Araújo</t>
  </si>
  <si>
    <t>Joaquim Simoni Eidt</t>
  </si>
  <si>
    <t>Jane Simoni Eidt Almeida</t>
  </si>
  <si>
    <t>Guilherme Eidt Gonçalves de Almeida</t>
  </si>
  <si>
    <t>Joaquim Zelner Brandt de Oliveira</t>
  </si>
  <si>
    <t>Juliana Sardenberg Zelner Gonçalves</t>
  </si>
  <si>
    <t>Marcelo Brandt de Oliveira</t>
  </si>
  <si>
    <t>Leonardo Carvalho Veludo</t>
  </si>
  <si>
    <t>Alessandra Cristine dos Santos Carvalho da Silva Veludo</t>
  </si>
  <si>
    <t>Cássio Marcelo Batista Veludo</t>
  </si>
  <si>
    <t>Lis Marina Baldanzi</t>
  </si>
  <si>
    <t>Ana Elisa de Nadal</t>
  </si>
  <si>
    <t>Roberto Cesare Soares Baldanzi</t>
  </si>
  <si>
    <t>Lucas Almeida Palácio</t>
  </si>
  <si>
    <t>Luciana Almeida Palácio</t>
  </si>
  <si>
    <t>Bernardo Madeira Palácio</t>
  </si>
  <si>
    <t>Lucas de Toledo Camargo Dusi</t>
  </si>
  <si>
    <t>Natalie Ribeiro de Toledo Camargo Dusi</t>
  </si>
  <si>
    <t>Rafael Alvim Dusi</t>
  </si>
  <si>
    <t>Luiza Hetherington-Levy</t>
  </si>
  <si>
    <t>Morena Roberto Levy Salama</t>
  </si>
  <si>
    <t>Stephen Hetherington</t>
  </si>
  <si>
    <t>Maitê Miyuki Almeida Sato</t>
  </si>
  <si>
    <t>Marina Bernardes de Almeida</t>
  </si>
  <si>
    <t>Hélio Sato</t>
  </si>
  <si>
    <t>Nina Ferreira Cruz</t>
  </si>
  <si>
    <t>Ana Maria Inês Ferreira</t>
  </si>
  <si>
    <t>Daniel de Souza Cruz</t>
  </si>
  <si>
    <t>Samuel Galvão Rabelo</t>
  </si>
  <si>
    <t>Flávia Persiano Galvão</t>
  </si>
  <si>
    <t>Fábio Aguiar Bernardes Rabelo</t>
  </si>
  <si>
    <t>Súrya Miranda de Melo</t>
  </si>
  <si>
    <t>Melody Ameda de Miranda</t>
  </si>
  <si>
    <t>Juliano Lopes de Melo</t>
  </si>
  <si>
    <t>data</t>
  </si>
  <si>
    <t>movimento</t>
  </si>
  <si>
    <t>valor</t>
  </si>
  <si>
    <t>id</t>
  </si>
  <si>
    <t>Paulo H de Araujo</t>
  </si>
  <si>
    <t>id_crianca</t>
  </si>
  <si>
    <t>vaquinha flauta</t>
  </si>
  <si>
    <t>Rafael Dusi</t>
  </si>
  <si>
    <t>Cássio Veludo</t>
  </si>
  <si>
    <t>Thais Werneck</t>
  </si>
  <si>
    <t>Marina Bernardes</t>
  </si>
  <si>
    <t>Danielle Barbas</t>
  </si>
  <si>
    <t>Melody Miranda</t>
  </si>
  <si>
    <t>Lia Mendes</t>
  </si>
  <si>
    <t>Flavia Galvao</t>
  </si>
  <si>
    <t>Katia Watanabe</t>
  </si>
  <si>
    <t>Helena</t>
  </si>
  <si>
    <t>Lucas</t>
  </si>
  <si>
    <t>Leonardo</t>
  </si>
  <si>
    <t>Anita</t>
  </si>
  <si>
    <t>Maitê</t>
  </si>
  <si>
    <t>Heitor</t>
  </si>
  <si>
    <t>Surya</t>
  </si>
  <si>
    <t>Joaquim Zelner</t>
  </si>
  <si>
    <t>Fernando</t>
  </si>
  <si>
    <t>Samuel</t>
  </si>
  <si>
    <t>Koichi</t>
  </si>
  <si>
    <t>Período</t>
  </si>
  <si>
    <t>Caixinha</t>
  </si>
  <si>
    <t>entrada</t>
  </si>
  <si>
    <t>saída</t>
  </si>
  <si>
    <t>Entrada</t>
  </si>
  <si>
    <t>Saída</t>
  </si>
  <si>
    <t>Vaquinha flauta</t>
  </si>
  <si>
    <t>Mês</t>
  </si>
  <si>
    <t>Descrição</t>
  </si>
  <si>
    <t>Movimentos</t>
  </si>
  <si>
    <t>Totais</t>
  </si>
  <si>
    <t>Daniela Cortes Silva de Araujo</t>
  </si>
  <si>
    <t>na</t>
  </si>
  <si>
    <t>saldo caixinha dani</t>
  </si>
  <si>
    <t>Míriam Barbosa Gomes da Costa</t>
  </si>
  <si>
    <t>presente simone</t>
  </si>
  <si>
    <t>Mercado Livrve</t>
  </si>
  <si>
    <t>Ano</t>
  </si>
  <si>
    <t>SALDO</t>
  </si>
  <si>
    <t>Rafael Campelo de Melo Ferraz</t>
  </si>
  <si>
    <t>Daniela Silva de Rezende Ferraz</t>
  </si>
  <si>
    <t>Francisco de Rezende Ferraz</t>
  </si>
  <si>
    <t>Paula Wolthers de Lorena Pires</t>
  </si>
  <si>
    <t>Geovanio Oitaiã Pantoja Katukina (Veri Katukina)</t>
  </si>
  <si>
    <t>Yauara Pires Pantoja Katukina</t>
  </si>
  <si>
    <t>Máira Machado Sokolowski</t>
  </si>
  <si>
    <t>Tiago de Almeida Campos</t>
  </si>
  <si>
    <t>Isabel Sokolowski Campos</t>
  </si>
  <si>
    <t>Andréa Arean Oncala</t>
  </si>
  <si>
    <t>Bruno de Carvalho Filizola</t>
  </si>
  <si>
    <t>Caetano Oncala Filizola</t>
  </si>
  <si>
    <t>Ian Costa Yamasaki Abreu</t>
  </si>
  <si>
    <t xml:space="preserve">Benjamin Francisco Nunes Mesquita de Dominicis </t>
  </si>
  <si>
    <t>Raisa Nunes Mesquita</t>
  </si>
  <si>
    <t>Lucas Francisco de Dominicis</t>
  </si>
  <si>
    <t>Ananda Akiko Costa Yamasaki</t>
  </si>
  <si>
    <t>Luiz Torres de Abreu Neto</t>
  </si>
  <si>
    <t>Robson Veloso</t>
  </si>
  <si>
    <t>Jaqueline Cavalcante</t>
  </si>
  <si>
    <t>Miguel Veloso Cavalcante</t>
  </si>
  <si>
    <t>Pietra Ramos Mascarenhas</t>
  </si>
  <si>
    <t>Patrícia Cayres Ramos Mascarenhas</t>
  </si>
  <si>
    <t>Ottomar Lustosa Mascarenhas</t>
  </si>
  <si>
    <t>Marcia Brasil de Oliveira</t>
  </si>
  <si>
    <t>banda carnaval</t>
  </si>
  <si>
    <t>Elis Bittencourt Vieira Barbosa</t>
  </si>
  <si>
    <t>Fernanda Bittencourt Vieira</t>
  </si>
  <si>
    <t>Marco Aurélio Alves Barbosa</t>
  </si>
  <si>
    <t>Lena</t>
  </si>
  <si>
    <t>Bebel</t>
  </si>
  <si>
    <t>Maka</t>
  </si>
  <si>
    <t>mensalidade</t>
  </si>
  <si>
    <t>saldo dez 2023</t>
  </si>
  <si>
    <t>saldo jan 2024</t>
  </si>
  <si>
    <t>Lidiane P O Capannaci</t>
  </si>
  <si>
    <t>Bruno</t>
  </si>
  <si>
    <t>Paula W Lorena Pires</t>
  </si>
  <si>
    <t>Yauara</t>
  </si>
  <si>
    <t>Lis Marina</t>
  </si>
  <si>
    <t>Fernanda B Vieira</t>
  </si>
  <si>
    <t>Elis</t>
  </si>
  <si>
    <t>Ian Abreu</t>
  </si>
  <si>
    <t>Juliana S Z Goncalves</t>
  </si>
  <si>
    <t>Janeiro</t>
  </si>
  <si>
    <t>Fevereiro</t>
  </si>
  <si>
    <t>Março</t>
  </si>
  <si>
    <t>Daniel de  Souza Cruz</t>
  </si>
  <si>
    <t>Nina</t>
  </si>
  <si>
    <t>Lucas Dusi</t>
  </si>
  <si>
    <t>Novembro</t>
  </si>
  <si>
    <t>Dezembro</t>
  </si>
  <si>
    <t>(Tudo)</t>
  </si>
  <si>
    <t>transf. gestão</t>
  </si>
  <si>
    <t>Lucas Palácio</t>
  </si>
  <si>
    <t>Daniella  Rauber Coradin</t>
  </si>
  <si>
    <t>Flora</t>
  </si>
  <si>
    <t>Francisco Ferraz</t>
  </si>
  <si>
    <t>Bento</t>
  </si>
  <si>
    <t>Isabel</t>
  </si>
  <si>
    <t>Francisco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</si>
</sst>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4" fontId="1" fillId="0" borderId="0" xfId="1" applyNumberFormat="1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right"/>
    </xf>
    <xf numFmtId="1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indent="2"/>
    </xf>
    <xf numFmtId="0" fontId="2" fillId="4" borderId="2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0" applyNumberFormat="1" applyFont="1"/>
  </cellXfs>
  <cellStyles count="2">
    <cellStyle name="Normal" xfId="0" builtinId="0"/>
    <cellStyle name="Vírgula" xfId="1" builtinId="3"/>
  </cellStyles>
  <dxfs count="63"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alignment horizontal="right"/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alignment horizontal="right"/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alignment horizontal="right"/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alignment horizontal="right"/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alignment horizontal="right"/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alignment horizontal="right"/>
    </dxf>
    <dxf>
      <alignment horizontal="right"/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io Veludo" refreshedDate="45358.507033333335" createdVersion="8" refreshedVersion="8" minRefreshableVersion="3" recordCount="41" xr:uid="{2810A0A6-1145-0D4F-825A-326728EA6801}">
  <cacheSource type="worksheet">
    <worksheetSource ref="A1:H1048576" sheet="lancamentos"/>
  </cacheSource>
  <cacheFields count="8">
    <cacheField name="data" numFmtId="14">
      <sharedItems containsNonDate="0" containsDate="1" containsString="0" containsBlank="1" minDate="2023-11-14T00:00:00" maxDate="2024-03-08T00:00:00"/>
    </cacheField>
    <cacheField name="Ano" numFmtId="1">
      <sharedItems containsDate="1" containsString="0" containsBlank="1" containsMixedTypes="1" minDate="1900-01-06T14:40:04" maxDate="1905-07-17T00:00:00" count="4">
        <n v="2023"/>
        <n v="2024"/>
        <m/>
        <d v="1905-07-16T00:00:00" u="1"/>
      </sharedItems>
    </cacheField>
    <cacheField name="Mês" numFmtId="0">
      <sharedItems containsBlank="1" count="6">
        <s v="Novembro"/>
        <s v="Dezembro"/>
        <s v="Janeiro"/>
        <s v="Fevereiro"/>
        <s v="Março"/>
        <m/>
      </sharedItems>
    </cacheField>
    <cacheField name="movimento" numFmtId="0">
      <sharedItems containsBlank="1" count="5">
        <s v="entrada"/>
        <s v="saída"/>
        <m/>
        <s v="saida" u="1"/>
        <s v="ajuste" u="1"/>
      </sharedItems>
    </cacheField>
    <cacheField name="valor" numFmtId="2">
      <sharedItems containsString="0" containsBlank="1" containsNumber="1" minValue="-300" maxValue="313.8"/>
    </cacheField>
    <cacheField name="id" numFmtId="0">
      <sharedItems containsBlank="1"/>
    </cacheField>
    <cacheField name="id_crianca" numFmtId="0">
      <sharedItems containsBlank="1"/>
    </cacheField>
    <cacheField name="Descrição" numFmtId="0">
      <sharedItems containsBlank="1" count="14">
        <s v="vaquinha flauta"/>
        <s v="saldo caixinha dani"/>
        <s v="presente simone"/>
        <s v="transf. gestão"/>
        <s v="saldo dez 2023"/>
        <s v="saldo jan 2024"/>
        <s v="banda carnaval"/>
        <s v="mensalidade"/>
        <m/>
        <s v="doação saldo prévio" u="1"/>
        <s v="ateste" u="1"/>
        <s v="saldo final 2023" u="1"/>
        <s v="salfo início 2024" u="1"/>
        <s v="doação salvo prévio" u="1"/>
      </sharedItems>
    </cacheField>
  </cacheFields>
  <extLst>
    <ext xmlns:x14="http://schemas.microsoft.com/office/spreadsheetml/2009/9/main" uri="{725AE2AE-9491-48be-B2B4-4EB974FC3084}">
      <x14:pivotCacheDefinition pivotCacheId="14303462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d v="2023-11-14T00:00:00"/>
    <x v="0"/>
    <x v="0"/>
    <x v="0"/>
    <n v="100"/>
    <s v="Paulo H de Araujo"/>
    <s v="Helena"/>
    <x v="0"/>
  </r>
  <r>
    <d v="2023-11-14T00:00:00"/>
    <x v="0"/>
    <x v="0"/>
    <x v="0"/>
    <n v="50"/>
    <s v="Rafael Dusi"/>
    <s v="Lucas"/>
    <x v="0"/>
  </r>
  <r>
    <d v="2023-11-14T00:00:00"/>
    <x v="0"/>
    <x v="0"/>
    <x v="0"/>
    <n v="100"/>
    <s v="Cássio Veludo"/>
    <s v="Leonardo"/>
    <x v="0"/>
  </r>
  <r>
    <d v="2023-11-14T00:00:00"/>
    <x v="0"/>
    <x v="0"/>
    <x v="0"/>
    <n v="20"/>
    <s v="Thais Werneck"/>
    <s v="Anita"/>
    <x v="0"/>
  </r>
  <r>
    <d v="2023-11-16T00:00:00"/>
    <x v="0"/>
    <x v="0"/>
    <x v="0"/>
    <n v="30"/>
    <s v="Marina Bernardes"/>
    <s v="Maitê"/>
    <x v="0"/>
  </r>
  <r>
    <d v="2023-11-16T00:00:00"/>
    <x v="0"/>
    <x v="0"/>
    <x v="0"/>
    <n v="30"/>
    <s v="Danielle Barbas"/>
    <s v="Heitor"/>
    <x v="0"/>
  </r>
  <r>
    <d v="2023-11-16T00:00:00"/>
    <x v="0"/>
    <x v="0"/>
    <x v="0"/>
    <n v="40"/>
    <s v="Melody Miranda"/>
    <s v="Surya"/>
    <x v="0"/>
  </r>
  <r>
    <d v="2023-11-16T00:00:00"/>
    <x v="0"/>
    <x v="0"/>
    <x v="0"/>
    <n v="30"/>
    <s v="Juliana S Z Goncalves"/>
    <s v="Joaquim Zelner"/>
    <x v="0"/>
  </r>
  <r>
    <d v="2023-11-16T00:00:00"/>
    <x v="0"/>
    <x v="0"/>
    <x v="0"/>
    <n v="20"/>
    <s v="Lia Mendes"/>
    <s v="Fernando"/>
    <x v="0"/>
  </r>
  <r>
    <d v="2023-11-16T00:00:00"/>
    <x v="0"/>
    <x v="0"/>
    <x v="0"/>
    <n v="30"/>
    <s v="Flavia Galvao"/>
    <s v="Samuel"/>
    <x v="0"/>
  </r>
  <r>
    <d v="2023-11-16T00:00:00"/>
    <x v="0"/>
    <x v="0"/>
    <x v="0"/>
    <n v="30"/>
    <s v="Katia Watanabe"/>
    <s v="Koichi"/>
    <x v="0"/>
  </r>
  <r>
    <d v="2023-11-20T00:00:00"/>
    <x v="0"/>
    <x v="0"/>
    <x v="1"/>
    <n v="-300"/>
    <s v="Cássio Veludo"/>
    <s v="Leonardo"/>
    <x v="0"/>
  </r>
  <r>
    <d v="2023-12-07T00:00:00"/>
    <x v="0"/>
    <x v="1"/>
    <x v="0"/>
    <n v="313.8"/>
    <s v="Daniela Cortes Silva de Araujo"/>
    <s v="na"/>
    <x v="1"/>
  </r>
  <r>
    <d v="2023-12-08T00:00:00"/>
    <x v="0"/>
    <x v="1"/>
    <x v="1"/>
    <n v="-260"/>
    <s v="Míriam Barbosa Gomes da Costa"/>
    <s v="na"/>
    <x v="2"/>
  </r>
  <r>
    <d v="2023-12-08T00:00:00"/>
    <x v="0"/>
    <x v="1"/>
    <x v="1"/>
    <n v="-95.64"/>
    <s v="Mercado Livrve"/>
    <s v="na"/>
    <x v="2"/>
  </r>
  <r>
    <d v="2023-12-08T00:00:00"/>
    <x v="0"/>
    <x v="1"/>
    <x v="0"/>
    <n v="16.21"/>
    <s v="Daniela Cortes Silva de Araujo"/>
    <s v="Helena"/>
    <x v="2"/>
  </r>
  <r>
    <d v="2023-12-31T00:00:00"/>
    <x v="0"/>
    <x v="1"/>
    <x v="0"/>
    <n v="4.22"/>
    <s v="Cássio Veludo"/>
    <s v="Leonardo"/>
    <x v="3"/>
  </r>
  <r>
    <d v="2023-12-31T00:00:00"/>
    <x v="0"/>
    <x v="1"/>
    <x v="1"/>
    <n v="-158.59"/>
    <s v="na"/>
    <s v="na"/>
    <x v="4"/>
  </r>
  <r>
    <d v="2024-01-01T00:00:00"/>
    <x v="1"/>
    <x v="2"/>
    <x v="0"/>
    <n v="158.59"/>
    <s v="na"/>
    <s v="na"/>
    <x v="5"/>
  </r>
  <r>
    <d v="2024-02-16T00:00:00"/>
    <x v="1"/>
    <x v="3"/>
    <x v="1"/>
    <n v="-150"/>
    <s v="Marcia Brasil de Oliveira"/>
    <s v="na"/>
    <x v="6"/>
  </r>
  <r>
    <d v="2024-03-03T00:00:00"/>
    <x v="1"/>
    <x v="4"/>
    <x v="0"/>
    <n v="150"/>
    <s v="Thais Werneck"/>
    <s v="Anita"/>
    <x v="7"/>
  </r>
  <r>
    <d v="2024-03-03T00:00:00"/>
    <x v="1"/>
    <x v="4"/>
    <x v="0"/>
    <n v="150"/>
    <s v="Lidiane P O Capannaci"/>
    <s v="Bruno"/>
    <x v="7"/>
  </r>
  <r>
    <d v="2024-03-04T00:00:00"/>
    <x v="1"/>
    <x v="4"/>
    <x v="0"/>
    <n v="150"/>
    <s v="Paula W Lorena Pires"/>
    <s v="Yauara"/>
    <x v="7"/>
  </r>
  <r>
    <d v="2024-03-04T00:00:00"/>
    <x v="1"/>
    <x v="4"/>
    <x v="0"/>
    <n v="150"/>
    <s v="Ana Elisa de Nadal"/>
    <s v="Lis Marina"/>
    <x v="7"/>
  </r>
  <r>
    <d v="2024-03-04T00:00:00"/>
    <x v="1"/>
    <x v="4"/>
    <x v="0"/>
    <n v="150"/>
    <s v="Fernanda B Vieira"/>
    <s v="Elis"/>
    <x v="7"/>
  </r>
  <r>
    <d v="2024-03-04T00:00:00"/>
    <x v="1"/>
    <x v="4"/>
    <x v="0"/>
    <n v="150"/>
    <s v="Cássio Veludo"/>
    <s v="Leonardo"/>
    <x v="7"/>
  </r>
  <r>
    <d v="2024-03-04T00:00:00"/>
    <x v="1"/>
    <x v="4"/>
    <x v="0"/>
    <n v="150"/>
    <s v="Ananda Akiko Costa Yamasaki"/>
    <s v="Ian Abreu"/>
    <x v="7"/>
  </r>
  <r>
    <d v="2024-03-04T00:00:00"/>
    <x v="1"/>
    <x v="4"/>
    <x v="0"/>
    <n v="150"/>
    <s v="Juliana S Z Goncalves"/>
    <s v="Joaquim Zelner"/>
    <x v="7"/>
  </r>
  <r>
    <d v="2024-03-04T00:00:00"/>
    <x v="1"/>
    <x v="4"/>
    <x v="0"/>
    <n v="150"/>
    <s v="Daniel de  Souza Cruz"/>
    <s v="Nina"/>
    <x v="7"/>
  </r>
  <r>
    <d v="2024-03-04T00:00:00"/>
    <x v="1"/>
    <x v="4"/>
    <x v="0"/>
    <n v="150"/>
    <s v="Natalie Ribeiro de Toledo Camargo Dusi"/>
    <s v="Lucas Dusi"/>
    <x v="7"/>
  </r>
  <r>
    <d v="2024-03-05T00:00:00"/>
    <x v="1"/>
    <x v="4"/>
    <x v="0"/>
    <n v="150"/>
    <s v="Bernardo Madeira Palácio"/>
    <s v="Lucas Palácio"/>
    <x v="7"/>
  </r>
  <r>
    <d v="2024-03-07T00:00:00"/>
    <x v="1"/>
    <x v="4"/>
    <x v="0"/>
    <n v="150"/>
    <s v="Lia Mendes"/>
    <s v="Fernando"/>
    <x v="7"/>
  </r>
  <r>
    <d v="2024-03-07T00:00:00"/>
    <x v="1"/>
    <x v="4"/>
    <x v="0"/>
    <n v="150"/>
    <s v="Daniella  Rauber Coradin"/>
    <s v="Flora"/>
    <x v="7"/>
  </r>
  <r>
    <d v="2024-03-07T00:00:00"/>
    <x v="1"/>
    <x v="4"/>
    <x v="0"/>
    <n v="150"/>
    <s v="Daniela Silva de Rezende Ferraz"/>
    <s v="Francisco Ferraz"/>
    <x v="7"/>
  </r>
  <r>
    <d v="2024-03-07T00:00:00"/>
    <x v="1"/>
    <x v="4"/>
    <x v="0"/>
    <n v="150"/>
    <s v="Camila Milhomem Fernandes"/>
    <s v="Bento"/>
    <x v="7"/>
  </r>
  <r>
    <d v="2024-03-07T00:00:00"/>
    <x v="1"/>
    <x v="4"/>
    <x v="0"/>
    <n v="150"/>
    <s v="Marina Bernardes"/>
    <s v="Maitê"/>
    <x v="7"/>
  </r>
  <r>
    <d v="2024-03-07T00:00:00"/>
    <x v="1"/>
    <x v="4"/>
    <x v="0"/>
    <n v="150"/>
    <s v="Tiago de Almeida Campos"/>
    <s v="Isabel"/>
    <x v="7"/>
  </r>
  <r>
    <d v="2024-03-07T00:00:00"/>
    <x v="1"/>
    <x v="4"/>
    <x v="0"/>
    <n v="150"/>
    <s v="Rossele Carvalho Mendes"/>
    <s v="Francisco Carvalho"/>
    <x v="7"/>
  </r>
  <r>
    <m/>
    <x v="2"/>
    <x v="5"/>
    <x v="2"/>
    <m/>
    <m/>
    <m/>
    <x v="8"/>
  </r>
  <r>
    <m/>
    <x v="2"/>
    <x v="5"/>
    <x v="2"/>
    <m/>
    <m/>
    <m/>
    <x v="8"/>
  </r>
  <r>
    <m/>
    <x v="2"/>
    <x v="5"/>
    <x v="2"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26AAC-C20D-9F45-A7BF-A79CB155AF86}" name="Tabela dinâmica2" cacheId="36" applyNumberFormats="0" applyBorderFormats="0" applyFontFormats="0" applyPatternFormats="0" applyAlignmentFormats="0" applyWidthHeightFormats="1" dataCaption="Valores" grandTotalCaption="SALDO" updatedVersion="8" minRefreshableVersion="5" useAutoFormatting="1" itemPrintTitles="1" createdVersion="8" indent="0" outline="1" outlineData="1" multipleFieldFilters="0" rowHeaderCaption="Movimentos">
  <location ref="J4:K27" firstHeaderRow="1" firstDataRow="1" firstDataCol="1" rowPageCount="1" colPageCount="1"/>
  <pivotFields count="8">
    <pivotField numFmtId="14" showAll="0"/>
    <pivotField name="Ano" axis="axisPage" showAll="0">
      <items count="5">
        <item x="0"/>
        <item x="1"/>
        <item x="2"/>
        <item m="1" x="3"/>
        <item t="default"/>
      </items>
    </pivotField>
    <pivotField axis="axisRow" showAll="0" sortType="ascending">
      <items count="7">
        <item x="2"/>
        <item x="3"/>
        <item x="4"/>
        <item x="0"/>
        <item x="1"/>
        <item x="5"/>
        <item t="default"/>
      </items>
    </pivotField>
    <pivotField axis="axisRow" showAll="0" sortType="ascending">
      <items count="6">
        <item sd="0" m="1" x="4"/>
        <item x="0"/>
        <item h="1" m="1" x="3"/>
        <item x="1"/>
        <item h="1" x="2"/>
        <item t="default"/>
      </items>
    </pivotField>
    <pivotField dataField="1" showAll="0"/>
    <pivotField showAll="0"/>
    <pivotField showAll="0"/>
    <pivotField axis="axisRow" showAll="0" sortType="descending">
      <items count="15">
        <item x="0"/>
        <item x="1"/>
        <item x="2"/>
        <item m="1" x="13"/>
        <item x="8"/>
        <item m="1" x="9"/>
        <item x="6"/>
        <item x="7"/>
        <item m="1" x="11"/>
        <item m="1" x="12"/>
        <item x="4"/>
        <item sd="0" x="5"/>
        <item m="1" x="1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2"/>
    <field x="3"/>
    <field x="7"/>
  </rowFields>
  <rowItems count="23">
    <i>
      <x/>
    </i>
    <i r="1">
      <x v="1"/>
    </i>
    <i r="2">
      <x v="11"/>
    </i>
    <i>
      <x v="1"/>
    </i>
    <i r="1">
      <x v="3"/>
    </i>
    <i r="2">
      <x v="6"/>
    </i>
    <i>
      <x v="2"/>
    </i>
    <i r="1">
      <x v="1"/>
    </i>
    <i r="2">
      <x v="7"/>
    </i>
    <i>
      <x v="3"/>
    </i>
    <i r="1">
      <x v="1"/>
    </i>
    <i r="2">
      <x/>
    </i>
    <i r="1">
      <x v="3"/>
    </i>
    <i r="2">
      <x/>
    </i>
    <i>
      <x v="4"/>
    </i>
    <i r="1">
      <x v="1"/>
    </i>
    <i r="2">
      <x v="1"/>
    </i>
    <i r="2">
      <x v="2"/>
    </i>
    <i r="2">
      <x v="13"/>
    </i>
    <i r="1">
      <x v="3"/>
    </i>
    <i r="2">
      <x v="10"/>
    </i>
    <i r="2">
      <x v="2"/>
    </i>
    <i t="grand">
      <x/>
    </i>
  </rowItems>
  <colItems count="1">
    <i/>
  </colItems>
  <pageFields count="1">
    <pageField fld="1" hier="-1"/>
  </pageFields>
  <dataFields count="1">
    <dataField name="Totais" fld="4" baseField="0" baseItem="0"/>
  </dataFields>
  <formats count="9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3" type="button" dataOnly="0" labelOnly="1" outline="0" axis="axisRow" fieldPosition="1"/>
    </format>
    <format dxfId="59">
      <pivotArea dataOnly="0" labelOnly="1" fieldPosition="0">
        <references count="1">
          <reference field="3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2">
          <reference field="3" count="1" selected="0">
            <x v="1"/>
          </reference>
          <reference field="7" count="0"/>
        </references>
      </pivotArea>
    </format>
    <format dxfId="56">
      <pivotArea dataOnly="0" labelOnly="1" fieldPosition="0">
        <references count="2">
          <reference field="3" count="1" selected="0">
            <x v="3"/>
          </reference>
          <reference field="7" count="0"/>
        </references>
      </pivotArea>
    </format>
    <format dxfId="55">
      <pivotArea dataOnly="0" labelOnly="1" outline="0" axis="axisValues" fieldPosition="0"/>
    </format>
    <format dxfId="54">
      <pivotArea dataOnly="0" outline="0" axis="axisValues" fieldPosition="0"/>
    </format>
  </formats>
  <pivotTableStyleInfo name="PivotStyleLight16" showRowHeaders="1" showColHeaders="1" showRowStripes="0" showColStripes="0" showLastColumn="1"/>
  <filters count="1">
    <filter fld="0" type="dateBetween" evalOrder="-1" id="28" name="data">
      <autoFilter ref="A1">
        <filterColumn colId="0">
          <customFilters and="1">
            <customFilter operator="greaterThanOrEqual" val="456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36C5-25C1-0A4B-B752-475AFB05777E}">
  <dimension ref="A1:R41"/>
  <sheetViews>
    <sheetView tabSelected="1" zoomScale="120" zoomScaleNormal="120" workbookViewId="0">
      <pane ySplit="1" topLeftCell="A15" activePane="bottomLeft" state="frozen"/>
      <selection pane="bottomLeft" activeCell="F32" sqref="F32"/>
    </sheetView>
  </sheetViews>
  <sheetFormatPr baseColWidth="10" defaultRowHeight="15" x14ac:dyDescent="0.2"/>
  <cols>
    <col min="1" max="1" width="10.83203125" style="10"/>
    <col min="2" max="2" width="10.83203125" style="22"/>
    <col min="3" max="3" width="9" style="9" bestFit="1" customWidth="1"/>
    <col min="4" max="4" width="10.83203125" style="9"/>
    <col min="5" max="5" width="10.83203125" style="28"/>
    <col min="6" max="6" width="31.1640625" style="9" bestFit="1" customWidth="1"/>
    <col min="7" max="7" width="16.6640625" style="9" bestFit="1" customWidth="1"/>
    <col min="8" max="8" width="16.33203125" style="9" bestFit="1" customWidth="1"/>
    <col min="9" max="9" width="11.83203125" style="9" bestFit="1" customWidth="1"/>
    <col min="10" max="10" width="23.1640625" style="9" bestFit="1" customWidth="1"/>
    <col min="11" max="11" width="9.5" style="9" bestFit="1" customWidth="1"/>
    <col min="12" max="12" width="17.83203125" style="9" bestFit="1" customWidth="1"/>
    <col min="13" max="13" width="8.1640625" style="9" bestFit="1" customWidth="1"/>
    <col min="14" max="14" width="9.33203125" style="9" bestFit="1" customWidth="1"/>
    <col min="15" max="15" width="3.1640625" style="9" bestFit="1" customWidth="1"/>
    <col min="16" max="16" width="4.1640625" style="9" bestFit="1" customWidth="1"/>
    <col min="17" max="17" width="6" style="9" bestFit="1" customWidth="1"/>
    <col min="18" max="18" width="9.5" style="9" bestFit="1" customWidth="1"/>
    <col min="19" max="16384" width="10.83203125" style="9"/>
  </cols>
  <sheetData>
    <row r="1" spans="1:18" s="7" customFormat="1" x14ac:dyDescent="0.2">
      <c r="A1" s="16" t="s">
        <v>65</v>
      </c>
      <c r="B1" s="16" t="s">
        <v>109</v>
      </c>
      <c r="C1" s="26" t="s">
        <v>99</v>
      </c>
      <c r="D1" s="8" t="s">
        <v>66</v>
      </c>
      <c r="E1" s="27" t="s">
        <v>67</v>
      </c>
      <c r="F1" s="8" t="s">
        <v>68</v>
      </c>
      <c r="G1" s="8" t="s">
        <v>70</v>
      </c>
      <c r="H1" s="8" t="s">
        <v>100</v>
      </c>
      <c r="J1"/>
      <c r="K1"/>
    </row>
    <row r="2" spans="1:18" ht="17" x14ac:dyDescent="0.2">
      <c r="A2" s="10">
        <v>45244</v>
      </c>
      <c r="B2" s="22">
        <f>YEAR(A2)</f>
        <v>2023</v>
      </c>
      <c r="C2" s="9" t="str">
        <f>PROPER(TEXT(DATE(,MONTH(A2),1),"mmmm"))</f>
        <v>Novembro</v>
      </c>
      <c r="D2" s="9" t="s">
        <v>94</v>
      </c>
      <c r="E2" s="28">
        <v>100</v>
      </c>
      <c r="F2" s="9" t="s">
        <v>69</v>
      </c>
      <c r="G2" s="9" t="s">
        <v>81</v>
      </c>
      <c r="H2" s="9" t="s">
        <v>71</v>
      </c>
      <c r="J2" s="17" t="s">
        <v>109</v>
      </c>
      <c r="K2" s="18" t="s">
        <v>163</v>
      </c>
      <c r="L2"/>
    </row>
    <row r="3" spans="1:18" ht="17" x14ac:dyDescent="0.2">
      <c r="A3" s="10">
        <v>45244</v>
      </c>
      <c r="B3" s="22">
        <f t="shared" ref="B3:B27" si="0">YEAR(A3)</f>
        <v>2023</v>
      </c>
      <c r="C3" s="9" t="str">
        <f t="shared" ref="C3:C27" si="1">PROPER(TEXT(DATE(,MONTH(A3),1),"mmmm"))</f>
        <v>Novembro</v>
      </c>
      <c r="D3" s="9" t="s">
        <v>94</v>
      </c>
      <c r="E3" s="28">
        <v>50</v>
      </c>
      <c r="F3" s="9" t="s">
        <v>72</v>
      </c>
      <c r="G3" s="9" t="s">
        <v>82</v>
      </c>
      <c r="H3" s="9" t="s">
        <v>71</v>
      </c>
      <c r="J3" s="18"/>
      <c r="K3" s="18"/>
      <c r="L3"/>
      <c r="M3"/>
    </row>
    <row r="4" spans="1:18" ht="17" x14ac:dyDescent="0.2">
      <c r="A4" s="10">
        <v>45244</v>
      </c>
      <c r="B4" s="22">
        <f t="shared" si="0"/>
        <v>2023</v>
      </c>
      <c r="C4" s="9" t="str">
        <f t="shared" si="1"/>
        <v>Novembro</v>
      </c>
      <c r="D4" s="9" t="s">
        <v>94</v>
      </c>
      <c r="E4" s="28">
        <v>100</v>
      </c>
      <c r="F4" s="9" t="s">
        <v>73</v>
      </c>
      <c r="G4" s="9" t="s">
        <v>83</v>
      </c>
      <c r="H4" s="9" t="s">
        <v>71</v>
      </c>
      <c r="J4" s="17" t="s">
        <v>101</v>
      </c>
      <c r="K4" s="21" t="s">
        <v>102</v>
      </c>
      <c r="L4"/>
      <c r="M4"/>
      <c r="N4"/>
      <c r="O4"/>
      <c r="P4"/>
      <c r="Q4"/>
      <c r="R4"/>
    </row>
    <row r="5" spans="1:18" ht="17" x14ac:dyDescent="0.2">
      <c r="A5" s="10">
        <v>45244</v>
      </c>
      <c r="B5" s="22">
        <f t="shared" si="0"/>
        <v>2023</v>
      </c>
      <c r="C5" s="9" t="str">
        <f t="shared" si="1"/>
        <v>Novembro</v>
      </c>
      <c r="D5" s="9" t="s">
        <v>94</v>
      </c>
      <c r="E5" s="28">
        <v>20</v>
      </c>
      <c r="F5" s="9" t="s">
        <v>74</v>
      </c>
      <c r="G5" s="9" t="s">
        <v>84</v>
      </c>
      <c r="H5" s="9" t="s">
        <v>71</v>
      </c>
      <c r="J5" s="19" t="s">
        <v>155</v>
      </c>
      <c r="K5" s="30">
        <v>158.59</v>
      </c>
      <c r="L5"/>
      <c r="M5"/>
      <c r="N5"/>
      <c r="O5"/>
      <c r="P5"/>
      <c r="Q5"/>
      <c r="R5"/>
    </row>
    <row r="6" spans="1:18" ht="17" x14ac:dyDescent="0.2">
      <c r="A6" s="10">
        <v>45246</v>
      </c>
      <c r="B6" s="22">
        <f t="shared" si="0"/>
        <v>2023</v>
      </c>
      <c r="C6" s="9" t="str">
        <f t="shared" si="1"/>
        <v>Novembro</v>
      </c>
      <c r="D6" s="9" t="s">
        <v>94</v>
      </c>
      <c r="E6" s="28">
        <v>30</v>
      </c>
      <c r="F6" s="9" t="s">
        <v>75</v>
      </c>
      <c r="G6" s="9" t="s">
        <v>85</v>
      </c>
      <c r="H6" s="9" t="s">
        <v>71</v>
      </c>
      <c r="J6" s="20" t="s">
        <v>94</v>
      </c>
      <c r="K6" s="30">
        <v>158.59</v>
      </c>
      <c r="L6"/>
      <c r="M6"/>
      <c r="N6"/>
      <c r="O6"/>
      <c r="P6"/>
      <c r="Q6"/>
      <c r="R6"/>
    </row>
    <row r="7" spans="1:18" ht="17" x14ac:dyDescent="0.2">
      <c r="A7" s="10">
        <v>45246</v>
      </c>
      <c r="B7" s="22">
        <f t="shared" si="0"/>
        <v>2023</v>
      </c>
      <c r="C7" s="9" t="str">
        <f t="shared" si="1"/>
        <v>Novembro</v>
      </c>
      <c r="D7" s="9" t="s">
        <v>94</v>
      </c>
      <c r="E7" s="28">
        <v>30</v>
      </c>
      <c r="F7" s="9" t="s">
        <v>76</v>
      </c>
      <c r="G7" s="9" t="s">
        <v>86</v>
      </c>
      <c r="H7" s="9" t="s">
        <v>71</v>
      </c>
      <c r="J7" s="23" t="s">
        <v>145</v>
      </c>
      <c r="K7" s="30">
        <v>158.59</v>
      </c>
      <c r="L7"/>
      <c r="M7"/>
      <c r="N7"/>
      <c r="O7"/>
      <c r="P7"/>
      <c r="Q7"/>
      <c r="R7"/>
    </row>
    <row r="8" spans="1:18" ht="17" x14ac:dyDescent="0.2">
      <c r="A8" s="10">
        <v>45246</v>
      </c>
      <c r="B8" s="22">
        <f t="shared" si="0"/>
        <v>2023</v>
      </c>
      <c r="C8" s="9" t="str">
        <f t="shared" si="1"/>
        <v>Novembro</v>
      </c>
      <c r="D8" s="9" t="s">
        <v>94</v>
      </c>
      <c r="E8" s="28">
        <v>40</v>
      </c>
      <c r="F8" s="9" t="s">
        <v>77</v>
      </c>
      <c r="G8" s="9" t="s">
        <v>87</v>
      </c>
      <c r="H8" s="9" t="s">
        <v>71</v>
      </c>
      <c r="J8" s="19" t="s">
        <v>156</v>
      </c>
      <c r="K8" s="30">
        <v>-150</v>
      </c>
      <c r="L8"/>
      <c r="M8"/>
      <c r="N8"/>
      <c r="O8"/>
      <c r="P8"/>
      <c r="Q8"/>
      <c r="R8"/>
    </row>
    <row r="9" spans="1:18" ht="17" x14ac:dyDescent="0.2">
      <c r="A9" s="10">
        <v>45246</v>
      </c>
      <c r="B9" s="22">
        <f t="shared" si="0"/>
        <v>2023</v>
      </c>
      <c r="C9" s="9" t="str">
        <f t="shared" si="1"/>
        <v>Novembro</v>
      </c>
      <c r="D9" s="9" t="s">
        <v>94</v>
      </c>
      <c r="E9" s="28">
        <v>30</v>
      </c>
      <c r="F9" s="9" t="s">
        <v>154</v>
      </c>
      <c r="G9" s="9" t="s">
        <v>88</v>
      </c>
      <c r="H9" s="9" t="s">
        <v>71</v>
      </c>
      <c r="J9" s="20" t="s">
        <v>95</v>
      </c>
      <c r="K9" s="30">
        <v>-150</v>
      </c>
      <c r="L9"/>
      <c r="M9"/>
      <c r="N9"/>
      <c r="O9"/>
      <c r="P9"/>
      <c r="Q9"/>
      <c r="R9"/>
    </row>
    <row r="10" spans="1:18" ht="17" x14ac:dyDescent="0.2">
      <c r="A10" s="10">
        <v>45246</v>
      </c>
      <c r="B10" s="22">
        <f t="shared" si="0"/>
        <v>2023</v>
      </c>
      <c r="C10" s="9" t="str">
        <f t="shared" si="1"/>
        <v>Novembro</v>
      </c>
      <c r="D10" s="9" t="s">
        <v>94</v>
      </c>
      <c r="E10" s="28">
        <v>20</v>
      </c>
      <c r="F10" s="9" t="s">
        <v>78</v>
      </c>
      <c r="G10" s="9" t="s">
        <v>89</v>
      </c>
      <c r="H10" s="9" t="s">
        <v>71</v>
      </c>
      <c r="J10" s="23" t="s">
        <v>136</v>
      </c>
      <c r="K10" s="30">
        <v>-150</v>
      </c>
      <c r="L10"/>
      <c r="M10"/>
      <c r="N10"/>
    </row>
    <row r="11" spans="1:18" ht="17" x14ac:dyDescent="0.2">
      <c r="A11" s="10">
        <v>45246</v>
      </c>
      <c r="B11" s="22">
        <f t="shared" si="0"/>
        <v>2023</v>
      </c>
      <c r="C11" s="9" t="str">
        <f t="shared" si="1"/>
        <v>Novembro</v>
      </c>
      <c r="D11" s="9" t="s">
        <v>94</v>
      </c>
      <c r="E11" s="28">
        <v>30</v>
      </c>
      <c r="F11" s="9" t="s">
        <v>79</v>
      </c>
      <c r="G11" s="9" t="s">
        <v>90</v>
      </c>
      <c r="H11" s="9" t="s">
        <v>71</v>
      </c>
      <c r="J11" s="19" t="s">
        <v>157</v>
      </c>
      <c r="K11" s="30">
        <v>2700</v>
      </c>
      <c r="L11"/>
      <c r="M11"/>
      <c r="N11"/>
    </row>
    <row r="12" spans="1:18" ht="17" x14ac:dyDescent="0.2">
      <c r="A12" s="10">
        <v>45246</v>
      </c>
      <c r="B12" s="22">
        <f t="shared" si="0"/>
        <v>2023</v>
      </c>
      <c r="C12" s="9" t="str">
        <f t="shared" si="1"/>
        <v>Novembro</v>
      </c>
      <c r="D12" s="9" t="s">
        <v>94</v>
      </c>
      <c r="E12" s="28">
        <v>30</v>
      </c>
      <c r="F12" s="9" t="s">
        <v>80</v>
      </c>
      <c r="G12" s="9" t="s">
        <v>91</v>
      </c>
      <c r="H12" s="9" t="s">
        <v>71</v>
      </c>
      <c r="J12" s="20" t="s">
        <v>94</v>
      </c>
      <c r="K12" s="30">
        <v>2700</v>
      </c>
      <c r="L12"/>
      <c r="M12"/>
      <c r="N12"/>
    </row>
    <row r="13" spans="1:18" ht="17" x14ac:dyDescent="0.2">
      <c r="A13" s="10">
        <v>45250</v>
      </c>
      <c r="B13" s="22">
        <f t="shared" si="0"/>
        <v>2023</v>
      </c>
      <c r="C13" s="9" t="str">
        <f t="shared" si="1"/>
        <v>Novembro</v>
      </c>
      <c r="D13" s="9" t="s">
        <v>95</v>
      </c>
      <c r="E13" s="28">
        <v>-300</v>
      </c>
      <c r="F13" s="9" t="s">
        <v>73</v>
      </c>
      <c r="G13" s="9" t="s">
        <v>83</v>
      </c>
      <c r="H13" s="9" t="s">
        <v>71</v>
      </c>
      <c r="J13" s="23" t="s">
        <v>143</v>
      </c>
      <c r="K13" s="30">
        <v>2700</v>
      </c>
      <c r="L13"/>
    </row>
    <row r="14" spans="1:18" ht="17" x14ac:dyDescent="0.2">
      <c r="A14" s="10">
        <v>45267</v>
      </c>
      <c r="B14" s="22">
        <f t="shared" si="0"/>
        <v>2023</v>
      </c>
      <c r="C14" s="9" t="str">
        <f t="shared" si="1"/>
        <v>Dezembro</v>
      </c>
      <c r="D14" s="9" t="s">
        <v>94</v>
      </c>
      <c r="E14" s="28">
        <v>313.8</v>
      </c>
      <c r="F14" s="9" t="s">
        <v>103</v>
      </c>
      <c r="G14" s="9" t="s">
        <v>104</v>
      </c>
      <c r="H14" s="9" t="s">
        <v>105</v>
      </c>
      <c r="J14" s="19" t="s">
        <v>161</v>
      </c>
      <c r="K14" s="30">
        <v>180</v>
      </c>
      <c r="L14"/>
    </row>
    <row r="15" spans="1:18" ht="17" x14ac:dyDescent="0.2">
      <c r="A15" s="10">
        <v>45268</v>
      </c>
      <c r="B15" s="22">
        <f t="shared" si="0"/>
        <v>2023</v>
      </c>
      <c r="C15" s="9" t="str">
        <f t="shared" si="1"/>
        <v>Dezembro</v>
      </c>
      <c r="D15" s="9" t="s">
        <v>95</v>
      </c>
      <c r="E15" s="28">
        <v>-260</v>
      </c>
      <c r="F15" s="9" t="s">
        <v>106</v>
      </c>
      <c r="G15" s="9" t="s">
        <v>104</v>
      </c>
      <c r="H15" s="9" t="s">
        <v>107</v>
      </c>
      <c r="J15" s="20" t="s">
        <v>94</v>
      </c>
      <c r="K15" s="30">
        <v>480</v>
      </c>
      <c r="L15"/>
    </row>
    <row r="16" spans="1:18" ht="17" x14ac:dyDescent="0.2">
      <c r="A16" s="10">
        <v>45268</v>
      </c>
      <c r="B16" s="22">
        <f t="shared" si="0"/>
        <v>2023</v>
      </c>
      <c r="C16" s="9" t="str">
        <f t="shared" si="1"/>
        <v>Dezembro</v>
      </c>
      <c r="D16" s="9" t="s">
        <v>95</v>
      </c>
      <c r="E16" s="28">
        <v>-95.64</v>
      </c>
      <c r="F16" s="9" t="s">
        <v>108</v>
      </c>
      <c r="G16" s="9" t="s">
        <v>104</v>
      </c>
      <c r="H16" s="9" t="s">
        <v>107</v>
      </c>
      <c r="J16" s="23" t="s">
        <v>71</v>
      </c>
      <c r="K16" s="30">
        <v>480</v>
      </c>
      <c r="L16"/>
    </row>
    <row r="17" spans="1:13" ht="17" x14ac:dyDescent="0.2">
      <c r="A17" s="10">
        <v>45268</v>
      </c>
      <c r="B17" s="22">
        <f t="shared" si="0"/>
        <v>2023</v>
      </c>
      <c r="C17" s="9" t="str">
        <f t="shared" si="1"/>
        <v>Dezembro</v>
      </c>
      <c r="D17" s="9" t="s">
        <v>94</v>
      </c>
      <c r="E17" s="28">
        <v>16.21</v>
      </c>
      <c r="F17" s="9" t="s">
        <v>103</v>
      </c>
      <c r="G17" s="9" t="s">
        <v>81</v>
      </c>
      <c r="H17" s="9" t="s">
        <v>107</v>
      </c>
      <c r="J17" s="20" t="s">
        <v>95</v>
      </c>
      <c r="K17" s="30">
        <v>-300</v>
      </c>
      <c r="L17"/>
      <c r="M17"/>
    </row>
    <row r="18" spans="1:13" ht="17" x14ac:dyDescent="0.2">
      <c r="A18" s="10">
        <v>45291</v>
      </c>
      <c r="B18" s="22">
        <f t="shared" si="0"/>
        <v>2023</v>
      </c>
      <c r="C18" s="9" t="str">
        <f t="shared" si="1"/>
        <v>Dezembro</v>
      </c>
      <c r="D18" s="9" t="s">
        <v>94</v>
      </c>
      <c r="E18" s="28">
        <v>4.22</v>
      </c>
      <c r="F18" s="9" t="s">
        <v>73</v>
      </c>
      <c r="G18" s="9" t="s">
        <v>83</v>
      </c>
      <c r="H18" s="9" t="s">
        <v>164</v>
      </c>
      <c r="J18" s="23" t="s">
        <v>71</v>
      </c>
      <c r="K18" s="30">
        <v>-300</v>
      </c>
      <c r="L18"/>
      <c r="M18"/>
    </row>
    <row r="19" spans="1:13" ht="17" x14ac:dyDescent="0.2">
      <c r="A19" s="10">
        <v>45291</v>
      </c>
      <c r="B19" s="22">
        <f t="shared" si="0"/>
        <v>2023</v>
      </c>
      <c r="C19" s="9" t="str">
        <f t="shared" si="1"/>
        <v>Dezembro</v>
      </c>
      <c r="D19" s="9" t="s">
        <v>95</v>
      </c>
      <c r="E19" s="28">
        <v>-158.59</v>
      </c>
      <c r="F19" s="9" t="s">
        <v>104</v>
      </c>
      <c r="G19" s="9" t="s">
        <v>104</v>
      </c>
      <c r="H19" s="9" t="s">
        <v>144</v>
      </c>
      <c r="J19" s="19" t="s">
        <v>162</v>
      </c>
      <c r="K19" s="30">
        <v>-179.99999999999997</v>
      </c>
      <c r="L19"/>
      <c r="M19"/>
    </row>
    <row r="20" spans="1:13" ht="17" x14ac:dyDescent="0.2">
      <c r="A20" s="10">
        <v>45292</v>
      </c>
      <c r="B20" s="22">
        <f t="shared" si="0"/>
        <v>2024</v>
      </c>
      <c r="C20" s="9" t="str">
        <f t="shared" si="1"/>
        <v>Janeiro</v>
      </c>
      <c r="D20" s="9" t="s">
        <v>94</v>
      </c>
      <c r="E20" s="28">
        <v>158.59</v>
      </c>
      <c r="F20" s="9" t="s">
        <v>104</v>
      </c>
      <c r="G20" s="9" t="s">
        <v>104</v>
      </c>
      <c r="H20" s="9" t="s">
        <v>145</v>
      </c>
      <c r="I20"/>
      <c r="J20" s="20" t="s">
        <v>94</v>
      </c>
      <c r="K20" s="30">
        <v>334.23</v>
      </c>
      <c r="L20"/>
      <c r="M20"/>
    </row>
    <row r="21" spans="1:13" ht="17" x14ac:dyDescent="0.2">
      <c r="A21" s="10">
        <v>45338</v>
      </c>
      <c r="B21" s="22">
        <f t="shared" si="0"/>
        <v>2024</v>
      </c>
      <c r="C21" s="9" t="str">
        <f t="shared" si="1"/>
        <v>Fevereiro</v>
      </c>
      <c r="D21" s="9" t="s">
        <v>95</v>
      </c>
      <c r="E21" s="28">
        <v>-150</v>
      </c>
      <c r="F21" s="9" t="s">
        <v>135</v>
      </c>
      <c r="G21" s="9" t="s">
        <v>104</v>
      </c>
      <c r="H21" s="9" t="s">
        <v>136</v>
      </c>
      <c r="J21" s="23" t="s">
        <v>105</v>
      </c>
      <c r="K21" s="30">
        <v>313.8</v>
      </c>
      <c r="L21"/>
      <c r="M21"/>
    </row>
    <row r="22" spans="1:13" ht="17" x14ac:dyDescent="0.2">
      <c r="A22" s="10">
        <v>45354</v>
      </c>
      <c r="B22" s="22">
        <f t="shared" si="0"/>
        <v>2024</v>
      </c>
      <c r="C22" s="9" t="str">
        <f t="shared" si="1"/>
        <v>Março</v>
      </c>
      <c r="D22" s="9" t="s">
        <v>94</v>
      </c>
      <c r="E22" s="28">
        <v>150</v>
      </c>
      <c r="F22" s="9" t="s">
        <v>74</v>
      </c>
      <c r="G22" s="9" t="s">
        <v>84</v>
      </c>
      <c r="H22" s="9" t="s">
        <v>143</v>
      </c>
      <c r="J22" s="23" t="s">
        <v>107</v>
      </c>
      <c r="K22" s="30">
        <v>16.21</v>
      </c>
      <c r="L22"/>
      <c r="M22"/>
    </row>
    <row r="23" spans="1:13" ht="17" x14ac:dyDescent="0.2">
      <c r="A23" s="10">
        <v>45354</v>
      </c>
      <c r="B23" s="22">
        <f t="shared" si="0"/>
        <v>2024</v>
      </c>
      <c r="C23" s="9" t="str">
        <f t="shared" si="1"/>
        <v>Março</v>
      </c>
      <c r="D23" s="9" t="s">
        <v>94</v>
      </c>
      <c r="E23" s="28">
        <v>150</v>
      </c>
      <c r="F23" s="9" t="s">
        <v>146</v>
      </c>
      <c r="G23" s="9" t="s">
        <v>147</v>
      </c>
      <c r="H23" s="9" t="s">
        <v>143</v>
      </c>
      <c r="J23" s="23" t="s">
        <v>164</v>
      </c>
      <c r="K23" s="30">
        <v>4.22</v>
      </c>
      <c r="L23"/>
      <c r="M23"/>
    </row>
    <row r="24" spans="1:13" ht="17" x14ac:dyDescent="0.2">
      <c r="A24" s="10">
        <v>45355</v>
      </c>
      <c r="B24" s="22">
        <f t="shared" si="0"/>
        <v>2024</v>
      </c>
      <c r="C24" s="9" t="str">
        <f t="shared" si="1"/>
        <v>Março</v>
      </c>
      <c r="D24" s="9" t="s">
        <v>94</v>
      </c>
      <c r="E24" s="28">
        <v>150</v>
      </c>
      <c r="F24" s="9" t="s">
        <v>148</v>
      </c>
      <c r="G24" s="9" t="s">
        <v>149</v>
      </c>
      <c r="H24" s="9" t="s">
        <v>143</v>
      </c>
      <c r="J24" s="20" t="s">
        <v>95</v>
      </c>
      <c r="K24" s="30">
        <v>-514.23</v>
      </c>
      <c r="L24"/>
      <c r="M24"/>
    </row>
    <row r="25" spans="1:13" ht="17" x14ac:dyDescent="0.2">
      <c r="A25" s="10">
        <v>45355</v>
      </c>
      <c r="B25" s="22">
        <f t="shared" si="0"/>
        <v>2024</v>
      </c>
      <c r="C25" s="9" t="str">
        <f t="shared" si="1"/>
        <v>Março</v>
      </c>
      <c r="D25" s="9" t="s">
        <v>94</v>
      </c>
      <c r="E25" s="28">
        <v>150</v>
      </c>
      <c r="F25" s="9" t="s">
        <v>42</v>
      </c>
      <c r="G25" s="9" t="s">
        <v>150</v>
      </c>
      <c r="H25" s="9" t="s">
        <v>143</v>
      </c>
      <c r="J25" s="23" t="s">
        <v>144</v>
      </c>
      <c r="K25" s="30">
        <v>-158.59</v>
      </c>
      <c r="L25"/>
      <c r="M25"/>
    </row>
    <row r="26" spans="1:13" ht="17" x14ac:dyDescent="0.2">
      <c r="A26" s="10">
        <v>45355</v>
      </c>
      <c r="B26" s="22">
        <f t="shared" si="0"/>
        <v>2024</v>
      </c>
      <c r="C26" s="9" t="str">
        <f t="shared" si="1"/>
        <v>Março</v>
      </c>
      <c r="D26" s="9" t="s">
        <v>94</v>
      </c>
      <c r="E26" s="28">
        <v>150</v>
      </c>
      <c r="F26" s="9" t="s">
        <v>151</v>
      </c>
      <c r="G26" s="9" t="s">
        <v>152</v>
      </c>
      <c r="H26" s="9" t="s">
        <v>143</v>
      </c>
      <c r="J26" s="23" t="s">
        <v>107</v>
      </c>
      <c r="K26" s="30">
        <v>-355.64</v>
      </c>
      <c r="L26"/>
      <c r="M26"/>
    </row>
    <row r="27" spans="1:13" ht="17" x14ac:dyDescent="0.2">
      <c r="A27" s="10">
        <v>45355</v>
      </c>
      <c r="B27" s="22">
        <f t="shared" si="0"/>
        <v>2024</v>
      </c>
      <c r="C27" s="9" t="str">
        <f t="shared" si="1"/>
        <v>Março</v>
      </c>
      <c r="D27" s="9" t="s">
        <v>94</v>
      </c>
      <c r="E27" s="28">
        <v>150</v>
      </c>
      <c r="F27" s="9" t="s">
        <v>73</v>
      </c>
      <c r="G27" s="9" t="s">
        <v>83</v>
      </c>
      <c r="H27" s="9" t="s">
        <v>143</v>
      </c>
      <c r="I27"/>
      <c r="J27" s="19" t="s">
        <v>110</v>
      </c>
      <c r="K27" s="30">
        <v>2708.59</v>
      </c>
      <c r="L27"/>
      <c r="M27"/>
    </row>
    <row r="28" spans="1:13" x14ac:dyDescent="0.2">
      <c r="A28" s="10">
        <v>45355</v>
      </c>
      <c r="B28" s="22">
        <f t="shared" ref="B28:B35" si="2">YEAR(A28)</f>
        <v>2024</v>
      </c>
      <c r="C28" s="9" t="str">
        <f t="shared" ref="C28:C35" si="3">PROPER(TEXT(DATE(,MONTH(A28),1),"mmmm"))</f>
        <v>Março</v>
      </c>
      <c r="D28" s="9" t="s">
        <v>94</v>
      </c>
      <c r="E28" s="28">
        <v>150</v>
      </c>
      <c r="F28" s="9" t="s">
        <v>127</v>
      </c>
      <c r="G28" s="9" t="s">
        <v>153</v>
      </c>
      <c r="H28" s="9" t="s">
        <v>143</v>
      </c>
      <c r="I28"/>
      <c r="J28"/>
      <c r="K28"/>
      <c r="L28"/>
      <c r="M28"/>
    </row>
    <row r="29" spans="1:13" x14ac:dyDescent="0.2">
      <c r="A29" s="10">
        <v>45355</v>
      </c>
      <c r="B29" s="22">
        <f t="shared" si="2"/>
        <v>2024</v>
      </c>
      <c r="C29" s="9" t="str">
        <f t="shared" si="3"/>
        <v>Março</v>
      </c>
      <c r="D29" s="9" t="s">
        <v>94</v>
      </c>
      <c r="E29" s="28">
        <v>150</v>
      </c>
      <c r="F29" s="9" t="s">
        <v>154</v>
      </c>
      <c r="G29" s="9" t="s">
        <v>88</v>
      </c>
      <c r="H29" s="9" t="s">
        <v>143</v>
      </c>
      <c r="I29"/>
      <c r="K29"/>
      <c r="L29"/>
      <c r="M29"/>
    </row>
    <row r="30" spans="1:13" x14ac:dyDescent="0.2">
      <c r="A30" s="10">
        <v>45355</v>
      </c>
      <c r="B30" s="22">
        <f t="shared" si="2"/>
        <v>2024</v>
      </c>
      <c r="C30" s="9" t="str">
        <f t="shared" si="3"/>
        <v>Março</v>
      </c>
      <c r="D30" s="9" t="s">
        <v>94</v>
      </c>
      <c r="E30" s="28">
        <v>150</v>
      </c>
      <c r="F30" s="9" t="s">
        <v>158</v>
      </c>
      <c r="G30" s="9" t="s">
        <v>159</v>
      </c>
      <c r="H30" s="9" t="s">
        <v>143</v>
      </c>
      <c r="I30"/>
      <c r="K30"/>
      <c r="L30"/>
      <c r="M30"/>
    </row>
    <row r="31" spans="1:13" x14ac:dyDescent="0.2">
      <c r="A31" s="10">
        <v>45355</v>
      </c>
      <c r="B31" s="22">
        <f t="shared" si="2"/>
        <v>2024</v>
      </c>
      <c r="C31" s="9" t="str">
        <f t="shared" si="3"/>
        <v>Março</v>
      </c>
      <c r="D31" s="9" t="s">
        <v>94</v>
      </c>
      <c r="E31" s="28">
        <v>150</v>
      </c>
      <c r="F31" s="9" t="s">
        <v>48</v>
      </c>
      <c r="G31" s="9" t="s">
        <v>160</v>
      </c>
      <c r="H31" s="9" t="s">
        <v>143</v>
      </c>
      <c r="I31"/>
      <c r="K31"/>
      <c r="L31"/>
      <c r="M31"/>
    </row>
    <row r="32" spans="1:13" x14ac:dyDescent="0.2">
      <c r="A32" s="10">
        <v>45356</v>
      </c>
      <c r="B32" s="22">
        <f t="shared" si="2"/>
        <v>2024</v>
      </c>
      <c r="C32" s="9" t="str">
        <f t="shared" si="3"/>
        <v>Março</v>
      </c>
      <c r="D32" s="9" t="s">
        <v>94</v>
      </c>
      <c r="E32" s="28">
        <v>150</v>
      </c>
      <c r="F32" s="9" t="s">
        <v>46</v>
      </c>
      <c r="G32" s="9" t="s">
        <v>165</v>
      </c>
      <c r="H32" s="9" t="s">
        <v>143</v>
      </c>
      <c r="I32"/>
      <c r="K32"/>
      <c r="L32"/>
      <c r="M32"/>
    </row>
    <row r="33" spans="1:13" x14ac:dyDescent="0.2">
      <c r="A33" s="10">
        <v>45358</v>
      </c>
      <c r="B33" s="22">
        <f t="shared" si="2"/>
        <v>2024</v>
      </c>
      <c r="C33" s="9" t="str">
        <f t="shared" si="3"/>
        <v>Março</v>
      </c>
      <c r="D33" s="9" t="s">
        <v>94</v>
      </c>
      <c r="E33" s="28">
        <v>150</v>
      </c>
      <c r="F33" s="9" t="s">
        <v>78</v>
      </c>
      <c r="G33" s="9" t="s">
        <v>89</v>
      </c>
      <c r="H33" s="9" t="s">
        <v>143</v>
      </c>
      <c r="I33"/>
      <c r="K33"/>
      <c r="L33"/>
      <c r="M33"/>
    </row>
    <row r="34" spans="1:13" x14ac:dyDescent="0.2">
      <c r="A34" s="10">
        <v>45358</v>
      </c>
      <c r="B34" s="22">
        <f t="shared" si="2"/>
        <v>2024</v>
      </c>
      <c r="C34" s="9" t="str">
        <f t="shared" si="3"/>
        <v>Março</v>
      </c>
      <c r="D34" s="9" t="s">
        <v>94</v>
      </c>
      <c r="E34" s="28">
        <v>150</v>
      </c>
      <c r="F34" s="9" t="s">
        <v>166</v>
      </c>
      <c r="G34" s="9" t="s">
        <v>167</v>
      </c>
      <c r="H34" s="9" t="s">
        <v>143</v>
      </c>
      <c r="I34"/>
      <c r="K34"/>
      <c r="L34"/>
      <c r="M34"/>
    </row>
    <row r="35" spans="1:13" x14ac:dyDescent="0.2">
      <c r="A35" s="10">
        <v>45358</v>
      </c>
      <c r="B35" s="22">
        <f t="shared" si="2"/>
        <v>2024</v>
      </c>
      <c r="C35" s="9" t="str">
        <f t="shared" si="3"/>
        <v>Março</v>
      </c>
      <c r="D35" s="9" t="s">
        <v>94</v>
      </c>
      <c r="E35" s="28">
        <v>150</v>
      </c>
      <c r="F35" s="9" t="s">
        <v>112</v>
      </c>
      <c r="G35" s="9" t="s">
        <v>168</v>
      </c>
      <c r="H35" s="9" t="s">
        <v>143</v>
      </c>
      <c r="I35"/>
    </row>
    <row r="36" spans="1:13" x14ac:dyDescent="0.2">
      <c r="A36" s="10">
        <v>45358</v>
      </c>
      <c r="B36" s="22">
        <f t="shared" ref="B36:B39" si="4">YEAR(A36)</f>
        <v>2024</v>
      </c>
      <c r="C36" s="9" t="str">
        <f t="shared" ref="C36:C39" si="5">PROPER(TEXT(DATE(,MONTH(A36),1),"mmmm"))</f>
        <v>Março</v>
      </c>
      <c r="D36" s="9" t="s">
        <v>94</v>
      </c>
      <c r="E36" s="28">
        <v>150</v>
      </c>
      <c r="F36" s="9" t="s">
        <v>12</v>
      </c>
      <c r="G36" s="9" t="s">
        <v>169</v>
      </c>
      <c r="H36" s="9" t="s">
        <v>143</v>
      </c>
      <c r="I36"/>
    </row>
    <row r="37" spans="1:13" x14ac:dyDescent="0.2">
      <c r="A37" s="10">
        <v>45358</v>
      </c>
      <c r="B37" s="22">
        <f t="shared" si="4"/>
        <v>2024</v>
      </c>
      <c r="C37" s="9" t="str">
        <f t="shared" si="5"/>
        <v>Março</v>
      </c>
      <c r="D37" s="9" t="s">
        <v>94</v>
      </c>
      <c r="E37" s="28">
        <v>150</v>
      </c>
      <c r="F37" s="9" t="s">
        <v>75</v>
      </c>
      <c r="G37" s="9" t="s">
        <v>85</v>
      </c>
      <c r="H37" s="9" t="s">
        <v>143</v>
      </c>
      <c r="I37"/>
    </row>
    <row r="38" spans="1:13" x14ac:dyDescent="0.2">
      <c r="A38" s="10">
        <v>45358</v>
      </c>
      <c r="B38" s="22">
        <f t="shared" si="4"/>
        <v>2024</v>
      </c>
      <c r="C38" s="9" t="str">
        <f t="shared" si="5"/>
        <v>Março</v>
      </c>
      <c r="D38" s="9" t="s">
        <v>94</v>
      </c>
      <c r="E38" s="28">
        <v>150</v>
      </c>
      <c r="F38" s="9" t="s">
        <v>118</v>
      </c>
      <c r="G38" s="9" t="s">
        <v>170</v>
      </c>
      <c r="H38" s="9" t="s">
        <v>143</v>
      </c>
      <c r="I38"/>
    </row>
    <row r="39" spans="1:13" x14ac:dyDescent="0.2">
      <c r="A39" s="10">
        <v>45358</v>
      </c>
      <c r="B39" s="22">
        <f t="shared" si="4"/>
        <v>2024</v>
      </c>
      <c r="C39" s="9" t="str">
        <f t="shared" si="5"/>
        <v>Março</v>
      </c>
      <c r="D39" s="9" t="s">
        <v>94</v>
      </c>
      <c r="E39" s="28">
        <v>150</v>
      </c>
      <c r="F39" s="9" t="s">
        <v>24</v>
      </c>
      <c r="G39" s="9" t="s">
        <v>171</v>
      </c>
      <c r="H39" s="9" t="s">
        <v>143</v>
      </c>
      <c r="I39"/>
    </row>
    <row r="40" spans="1:13" x14ac:dyDescent="0.2">
      <c r="H40"/>
    </row>
    <row r="41" spans="1:13" x14ac:dyDescent="0.2">
      <c r="H4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05C6-00EF-49E6-AD3A-E094661098E7}">
  <dimension ref="A1:H31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baseColWidth="10" defaultColWidth="9.1640625" defaultRowHeight="16" x14ac:dyDescent="0.2"/>
  <cols>
    <col min="1" max="1" width="4" style="1" bestFit="1" customWidth="1"/>
    <col min="2" max="2" width="44" style="1" customWidth="1"/>
    <col min="3" max="3" width="17.1640625" style="1" customWidth="1"/>
    <col min="4" max="4" width="55.83203125" style="1" customWidth="1"/>
    <col min="5" max="5" width="42.5" style="1" customWidth="1"/>
    <col min="6" max="16384" width="9.1640625" style="1"/>
  </cols>
  <sheetData>
    <row r="1" spans="1:8" ht="16" customHeight="1" thickBot="1" x14ac:dyDescent="0.25">
      <c r="A1" s="5" t="s">
        <v>0</v>
      </c>
      <c r="B1" s="24" t="s">
        <v>1</v>
      </c>
      <c r="C1" s="25" t="s">
        <v>2</v>
      </c>
      <c r="D1" s="24" t="s">
        <v>3</v>
      </c>
      <c r="E1" s="24" t="s">
        <v>4</v>
      </c>
    </row>
    <row r="2" spans="1:8" ht="18" thickBot="1" x14ac:dyDescent="0.25">
      <c r="A2" s="5">
        <v>1</v>
      </c>
      <c r="B2" s="4" t="s">
        <v>5</v>
      </c>
      <c r="C2" s="3">
        <v>41264</v>
      </c>
      <c r="D2" s="4" t="s">
        <v>6</v>
      </c>
      <c r="E2" s="4" t="s">
        <v>7</v>
      </c>
    </row>
    <row r="3" spans="1:8" ht="18" thickBot="1" x14ac:dyDescent="0.25">
      <c r="A3" s="5">
        <f t="shared" ref="A3:A31" si="0">A2+1</f>
        <v>2</v>
      </c>
      <c r="B3" s="4" t="s">
        <v>8</v>
      </c>
      <c r="C3" s="3">
        <v>41458</v>
      </c>
      <c r="D3" s="4" t="s">
        <v>9</v>
      </c>
      <c r="E3" s="4" t="s">
        <v>10</v>
      </c>
    </row>
    <row r="4" spans="1:8" ht="18" thickBot="1" x14ac:dyDescent="0.25">
      <c r="A4" s="5">
        <f t="shared" si="0"/>
        <v>3</v>
      </c>
      <c r="B4" s="4" t="s">
        <v>124</v>
      </c>
      <c r="C4" s="6">
        <v>41456</v>
      </c>
      <c r="D4" s="4" t="s">
        <v>125</v>
      </c>
      <c r="E4" s="4" t="s">
        <v>126</v>
      </c>
    </row>
    <row r="5" spans="1:8" ht="18" thickBot="1" x14ac:dyDescent="0.25">
      <c r="A5" s="5">
        <f t="shared" si="0"/>
        <v>4</v>
      </c>
      <c r="B5" s="2" t="s">
        <v>11</v>
      </c>
      <c r="C5" s="3">
        <v>41447</v>
      </c>
      <c r="D5" s="2" t="s">
        <v>12</v>
      </c>
      <c r="E5" s="2" t="s">
        <v>13</v>
      </c>
    </row>
    <row r="6" spans="1:8" ht="18" thickBot="1" x14ac:dyDescent="0.25">
      <c r="A6" s="5">
        <f t="shared" si="0"/>
        <v>5</v>
      </c>
      <c r="B6" s="2" t="s">
        <v>14</v>
      </c>
      <c r="C6" s="3">
        <v>41227</v>
      </c>
      <c r="D6" s="2" t="s">
        <v>15</v>
      </c>
      <c r="E6" s="2" t="s">
        <v>16</v>
      </c>
    </row>
    <row r="7" spans="1:8" ht="18" thickBot="1" x14ac:dyDescent="0.25">
      <c r="A7" s="5">
        <f t="shared" si="0"/>
        <v>6</v>
      </c>
      <c r="B7" s="4" t="s">
        <v>122</v>
      </c>
      <c r="C7" s="6">
        <v>41588</v>
      </c>
      <c r="D7" s="4" t="s">
        <v>120</v>
      </c>
      <c r="E7" s="4" t="s">
        <v>121</v>
      </c>
    </row>
    <row r="8" spans="1:8" ht="18" thickBot="1" x14ac:dyDescent="0.25">
      <c r="A8" s="5">
        <f t="shared" si="0"/>
        <v>7</v>
      </c>
      <c r="B8" s="4" t="s">
        <v>137</v>
      </c>
      <c r="C8" s="3">
        <v>41318</v>
      </c>
      <c r="D8" s="2" t="s">
        <v>138</v>
      </c>
      <c r="E8" s="2" t="s">
        <v>139</v>
      </c>
    </row>
    <row r="9" spans="1:8" ht="18" thickBot="1" x14ac:dyDescent="0.25">
      <c r="A9" s="5">
        <f t="shared" si="0"/>
        <v>8</v>
      </c>
      <c r="B9" s="2" t="s">
        <v>17</v>
      </c>
      <c r="C9" s="3">
        <v>41226</v>
      </c>
      <c r="D9" s="2" t="s">
        <v>18</v>
      </c>
      <c r="E9" s="2" t="s">
        <v>19</v>
      </c>
    </row>
    <row r="10" spans="1:8" ht="18" thickBot="1" x14ac:dyDescent="0.25">
      <c r="A10" s="5">
        <f t="shared" si="0"/>
        <v>9</v>
      </c>
      <c r="B10" s="4" t="s">
        <v>20</v>
      </c>
      <c r="C10" s="3">
        <v>41275</v>
      </c>
      <c r="D10" s="2" t="s">
        <v>21</v>
      </c>
      <c r="E10" s="2" t="s">
        <v>22</v>
      </c>
    </row>
    <row r="11" spans="1:8" ht="18" thickBot="1" x14ac:dyDescent="0.25">
      <c r="A11" s="5">
        <f t="shared" si="0"/>
        <v>10</v>
      </c>
      <c r="B11" s="4" t="s">
        <v>23</v>
      </c>
      <c r="C11" s="6">
        <v>41313</v>
      </c>
      <c r="D11" s="4" t="s">
        <v>24</v>
      </c>
      <c r="E11" s="4" t="s">
        <v>25</v>
      </c>
    </row>
    <row r="12" spans="1:8" ht="18" thickBot="1" x14ac:dyDescent="0.25">
      <c r="A12" s="5">
        <f t="shared" si="0"/>
        <v>11</v>
      </c>
      <c r="B12" s="4" t="s">
        <v>113</v>
      </c>
      <c r="C12" s="6">
        <v>41409</v>
      </c>
      <c r="D12" s="4" t="s">
        <v>112</v>
      </c>
      <c r="E12" s="4" t="s">
        <v>111</v>
      </c>
      <c r="H12" s="1">
        <f>30*5</f>
        <v>150</v>
      </c>
    </row>
    <row r="13" spans="1:8" ht="18" thickBot="1" x14ac:dyDescent="0.25">
      <c r="A13" s="5">
        <f t="shared" si="0"/>
        <v>12</v>
      </c>
      <c r="B13" s="4" t="s">
        <v>26</v>
      </c>
      <c r="C13" s="3">
        <v>41308</v>
      </c>
      <c r="D13" s="2" t="s">
        <v>27</v>
      </c>
      <c r="E13" s="2" t="s">
        <v>28</v>
      </c>
    </row>
    <row r="14" spans="1:8" ht="18" thickBot="1" x14ac:dyDescent="0.25">
      <c r="A14" s="5">
        <f t="shared" si="0"/>
        <v>13</v>
      </c>
      <c r="B14" s="2" t="s">
        <v>29</v>
      </c>
      <c r="C14" s="3">
        <v>41405</v>
      </c>
      <c r="D14" s="2" t="s">
        <v>30</v>
      </c>
      <c r="E14" s="2" t="s">
        <v>31</v>
      </c>
    </row>
    <row r="15" spans="1:8" ht="18" thickBot="1" x14ac:dyDescent="0.25">
      <c r="A15" s="5">
        <f t="shared" si="0"/>
        <v>14</v>
      </c>
      <c r="B15" s="4" t="s">
        <v>123</v>
      </c>
      <c r="C15" s="6">
        <v>41388</v>
      </c>
      <c r="D15" s="4" t="s">
        <v>127</v>
      </c>
      <c r="E15" s="4" t="s">
        <v>128</v>
      </c>
    </row>
    <row r="16" spans="1:8" ht="18" thickBot="1" x14ac:dyDescent="0.25">
      <c r="A16" s="5">
        <f t="shared" si="0"/>
        <v>15</v>
      </c>
      <c r="B16" s="4" t="s">
        <v>119</v>
      </c>
      <c r="C16" s="6">
        <v>41627</v>
      </c>
      <c r="D16" s="4" t="s">
        <v>117</v>
      </c>
      <c r="E16" s="4" t="s">
        <v>118</v>
      </c>
    </row>
    <row r="17" spans="1:5" ht="18" thickBot="1" x14ac:dyDescent="0.25">
      <c r="A17" s="5">
        <f t="shared" si="0"/>
        <v>16</v>
      </c>
      <c r="B17" s="4" t="s">
        <v>32</v>
      </c>
      <c r="C17" s="3">
        <v>41288</v>
      </c>
      <c r="D17" s="2" t="s">
        <v>33</v>
      </c>
      <c r="E17" s="2" t="s">
        <v>34</v>
      </c>
    </row>
    <row r="18" spans="1:5" ht="18" thickBot="1" x14ac:dyDescent="0.25">
      <c r="A18" s="5">
        <f t="shared" si="0"/>
        <v>17</v>
      </c>
      <c r="B18" s="2" t="s">
        <v>35</v>
      </c>
      <c r="C18" s="3">
        <v>41381</v>
      </c>
      <c r="D18" s="2" t="s">
        <v>36</v>
      </c>
      <c r="E18" s="2" t="s">
        <v>37</v>
      </c>
    </row>
    <row r="19" spans="1:5" ht="18" thickBot="1" x14ac:dyDescent="0.25">
      <c r="A19" s="5">
        <f t="shared" si="0"/>
        <v>18</v>
      </c>
      <c r="B19" s="4" t="s">
        <v>140</v>
      </c>
      <c r="C19" s="6">
        <v>41442</v>
      </c>
      <c r="D19" s="4" t="s">
        <v>141</v>
      </c>
      <c r="E19" s="4" t="s">
        <v>142</v>
      </c>
    </row>
    <row r="20" spans="1:5" ht="18" thickBot="1" x14ac:dyDescent="0.25">
      <c r="A20" s="5">
        <f t="shared" si="0"/>
        <v>19</v>
      </c>
      <c r="B20" s="2" t="s">
        <v>38</v>
      </c>
      <c r="C20" s="3">
        <v>41484</v>
      </c>
      <c r="D20" s="2" t="s">
        <v>39</v>
      </c>
      <c r="E20" s="2" t="s">
        <v>40</v>
      </c>
    </row>
    <row r="21" spans="1:5" ht="18" thickBot="1" x14ac:dyDescent="0.25">
      <c r="A21" s="5">
        <f t="shared" si="0"/>
        <v>20</v>
      </c>
      <c r="B21" s="2" t="s">
        <v>41</v>
      </c>
      <c r="C21" s="3">
        <v>41427</v>
      </c>
      <c r="D21" s="2" t="s">
        <v>42</v>
      </c>
      <c r="E21" s="2" t="s">
        <v>43</v>
      </c>
    </row>
    <row r="22" spans="1:5" ht="18" thickBot="1" x14ac:dyDescent="0.25">
      <c r="A22" s="5">
        <f t="shared" si="0"/>
        <v>21</v>
      </c>
      <c r="B22" s="4" t="s">
        <v>44</v>
      </c>
      <c r="C22" s="6">
        <v>41490</v>
      </c>
      <c r="D22" s="4" t="s">
        <v>45</v>
      </c>
      <c r="E22" s="4" t="s">
        <v>46</v>
      </c>
    </row>
    <row r="23" spans="1:5" ht="18" thickBot="1" x14ac:dyDescent="0.25">
      <c r="A23" s="5">
        <f t="shared" si="0"/>
        <v>22</v>
      </c>
      <c r="B23" s="4" t="s">
        <v>47</v>
      </c>
      <c r="C23" s="6">
        <v>41392</v>
      </c>
      <c r="D23" s="4" t="s">
        <v>48</v>
      </c>
      <c r="E23" s="4" t="s">
        <v>49</v>
      </c>
    </row>
    <row r="24" spans="1:5" ht="18" thickBot="1" x14ac:dyDescent="0.25">
      <c r="A24" s="5">
        <f t="shared" si="0"/>
        <v>23</v>
      </c>
      <c r="B24" s="2" t="s">
        <v>50</v>
      </c>
      <c r="C24" s="3">
        <v>41289</v>
      </c>
      <c r="D24" s="2" t="s">
        <v>51</v>
      </c>
      <c r="E24" s="2" t="s">
        <v>52</v>
      </c>
    </row>
    <row r="25" spans="1:5" ht="18" thickBot="1" x14ac:dyDescent="0.25">
      <c r="A25" s="5">
        <f t="shared" si="0"/>
        <v>24</v>
      </c>
      <c r="B25" s="2" t="s">
        <v>53</v>
      </c>
      <c r="C25" s="3">
        <v>41326</v>
      </c>
      <c r="D25" s="2" t="s">
        <v>54</v>
      </c>
      <c r="E25" s="2" t="s">
        <v>55</v>
      </c>
    </row>
    <row r="26" spans="1:5" ht="18" thickBot="1" x14ac:dyDescent="0.25">
      <c r="A26" s="5">
        <f t="shared" si="0"/>
        <v>25</v>
      </c>
      <c r="B26" s="4" t="s">
        <v>131</v>
      </c>
      <c r="C26" s="6">
        <v>41474</v>
      </c>
      <c r="D26" s="4" t="s">
        <v>130</v>
      </c>
      <c r="E26" s="4" t="s">
        <v>129</v>
      </c>
    </row>
    <row r="27" spans="1:5" ht="18" thickBot="1" x14ac:dyDescent="0.25">
      <c r="A27" s="5">
        <f t="shared" si="0"/>
        <v>26</v>
      </c>
      <c r="B27" s="2" t="s">
        <v>56</v>
      </c>
      <c r="C27" s="3">
        <v>41580</v>
      </c>
      <c r="D27" s="2" t="s">
        <v>57</v>
      </c>
      <c r="E27" s="2" t="s">
        <v>58</v>
      </c>
    </row>
    <row r="28" spans="1:5" ht="18" thickBot="1" x14ac:dyDescent="0.25">
      <c r="A28" s="5">
        <f t="shared" si="0"/>
        <v>27</v>
      </c>
      <c r="B28" s="2" t="s">
        <v>132</v>
      </c>
      <c r="C28" s="3">
        <v>41356</v>
      </c>
      <c r="D28" s="2" t="s">
        <v>133</v>
      </c>
      <c r="E28" s="2" t="s">
        <v>134</v>
      </c>
    </row>
    <row r="29" spans="1:5" ht="18" thickBot="1" x14ac:dyDescent="0.25">
      <c r="A29" s="5">
        <f t="shared" si="0"/>
        <v>28</v>
      </c>
      <c r="B29" s="4" t="s">
        <v>59</v>
      </c>
      <c r="C29" s="6">
        <v>41458</v>
      </c>
      <c r="D29" s="4" t="s">
        <v>60</v>
      </c>
      <c r="E29" s="4" t="s">
        <v>61</v>
      </c>
    </row>
    <row r="30" spans="1:5" ht="18" thickBot="1" x14ac:dyDescent="0.25">
      <c r="A30" s="5">
        <f t="shared" si="0"/>
        <v>29</v>
      </c>
      <c r="B30" s="4" t="s">
        <v>62</v>
      </c>
      <c r="C30" s="6">
        <v>41298</v>
      </c>
      <c r="D30" s="4" t="s">
        <v>63</v>
      </c>
      <c r="E30" s="4" t="s">
        <v>64</v>
      </c>
    </row>
    <row r="31" spans="1:5" ht="18" thickBot="1" x14ac:dyDescent="0.25">
      <c r="A31" s="5">
        <f t="shared" si="0"/>
        <v>30</v>
      </c>
      <c r="B31" s="4" t="s">
        <v>116</v>
      </c>
      <c r="C31" s="6">
        <v>45078</v>
      </c>
      <c r="D31" s="4" t="s">
        <v>114</v>
      </c>
      <c r="E31" s="4" t="s">
        <v>115</v>
      </c>
    </row>
  </sheetData>
  <sortState xmlns:xlrd2="http://schemas.microsoft.com/office/spreadsheetml/2017/richdata2" ref="B2:E31">
    <sortCondition ref="B2:B31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A5AB-4B67-034B-95EC-DAE02B18A6F4}">
  <dimension ref="A1:K4"/>
  <sheetViews>
    <sheetView zoomScale="110" zoomScaleNormal="110" workbookViewId="0">
      <selection activeCell="B3" sqref="B3"/>
    </sheetView>
  </sheetViews>
  <sheetFormatPr baseColWidth="10" defaultRowHeight="26" customHeight="1" x14ac:dyDescent="0.2"/>
  <cols>
    <col min="1" max="1" width="7.5" style="12" bestFit="1" customWidth="1"/>
    <col min="2" max="3" width="11" style="13" bestFit="1" customWidth="1"/>
    <col min="4" max="9" width="10.83203125" style="13"/>
    <col min="10" max="11" width="9.5" style="13" customWidth="1"/>
    <col min="12" max="16384" width="10.83203125" style="13"/>
  </cols>
  <sheetData>
    <row r="1" spans="1:11" ht="26" customHeight="1" x14ac:dyDescent="0.2">
      <c r="A1" s="29" t="s">
        <v>93</v>
      </c>
      <c r="B1" s="29"/>
      <c r="C1" s="29"/>
      <c r="J1" s="29" t="s">
        <v>98</v>
      </c>
      <c r="K1" s="29"/>
    </row>
    <row r="2" spans="1:11" ht="26" customHeight="1" x14ac:dyDescent="0.2">
      <c r="A2" s="12" t="s">
        <v>92</v>
      </c>
      <c r="B2" s="14">
        <v>44927</v>
      </c>
      <c r="C2" s="14">
        <v>45260</v>
      </c>
      <c r="J2" s="11" t="s">
        <v>96</v>
      </c>
      <c r="K2" s="11" t="s">
        <v>97</v>
      </c>
    </row>
    <row r="3" spans="1:11" ht="26" customHeight="1" x14ac:dyDescent="0.2">
      <c r="A3" s="12" t="s">
        <v>96</v>
      </c>
      <c r="B3" s="15">
        <f>SUMIFS(lancamentos!$E:$E,lancamentos!$D:$D,$A3,lancamentos!$H:$H,$A$1)</f>
        <v>0</v>
      </c>
      <c r="C3" s="15">
        <f>SUMIFS(lancamentos!$E:$E,lancamentos!$D:$D,$A3,lancamentos!$H:$H,$A$1)</f>
        <v>0</v>
      </c>
      <c r="J3" s="11">
        <f>SUMIFS(lancamentos!$E:$E,lancamentos!$D:$D,J2,lancamentos!$H:$H,$J$1)</f>
        <v>480</v>
      </c>
      <c r="K3" s="11">
        <f>SUMIFS(lancamentos!$E:$E,lancamentos!$D:$D,K2,lancamentos!$H:$H,$J$1)</f>
        <v>-300</v>
      </c>
    </row>
    <row r="4" spans="1:11" ht="26" customHeight="1" x14ac:dyDescent="0.2">
      <c r="A4" s="12" t="s">
        <v>97</v>
      </c>
      <c r="B4" s="15">
        <f>SUMIFS(lancamentos!$E:$E,lancamentos!$D:$D,$A4,lancamentos!$H:$H,$A$1)</f>
        <v>0</v>
      </c>
      <c r="C4" s="15">
        <f>SUMIFS(lancamentos!$E:$E,lancamentos!$D:$D,$A4,lancamentos!$H:$H,$A$1)</f>
        <v>0</v>
      </c>
    </row>
  </sheetData>
  <mergeCells count="2">
    <mergeCell ref="J1:K1"/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Relacao_Criancas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Bernardes de Almeida</dc:creator>
  <cp:lastModifiedBy>Cassio Veludo</cp:lastModifiedBy>
  <dcterms:created xsi:type="dcterms:W3CDTF">2023-11-14T12:56:54Z</dcterms:created>
  <dcterms:modified xsi:type="dcterms:W3CDTF">2024-03-07T16:25:31Z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9fe9b-6987-45ef-b918-e76911e153f0_Enabled">
    <vt:lpwstr>true</vt:lpwstr>
  </property>
  <property fmtid="{D5CDD505-2E9C-101B-9397-08002B2CF9AE}" pid="3" name="MSIP_Label_0559fe9b-6987-45ef-b918-e76911e153f0_SetDate">
    <vt:lpwstr>2023-11-14T13:01:54Z</vt:lpwstr>
  </property>
  <property fmtid="{D5CDD505-2E9C-101B-9397-08002B2CF9AE}" pid="4" name="MSIP_Label_0559fe9b-6987-45ef-b918-e76911e153f0_Method">
    <vt:lpwstr>Privileged</vt:lpwstr>
  </property>
  <property fmtid="{D5CDD505-2E9C-101B-9397-08002B2CF9AE}" pid="5" name="MSIP_Label_0559fe9b-6987-45ef-b918-e76911e153f0_Name">
    <vt:lpwstr>Público</vt:lpwstr>
  </property>
  <property fmtid="{D5CDD505-2E9C-101B-9397-08002B2CF9AE}" pid="6" name="MSIP_Label_0559fe9b-6987-45ef-b918-e76911e153f0_SiteId">
    <vt:lpwstr>eb090420-444c-43f7-91f2-4b8da6bfe8e1</vt:lpwstr>
  </property>
  <property fmtid="{D5CDD505-2E9C-101B-9397-08002B2CF9AE}" pid="7" name="MSIP_Label_0559fe9b-6987-45ef-b918-e76911e153f0_ActionId">
    <vt:lpwstr>214370d3-bc2a-4c07-a1a3-ae4b89cb9c0d</vt:lpwstr>
  </property>
  <property fmtid="{D5CDD505-2E9C-101B-9397-08002B2CF9AE}" pid="8" name="MSIP_Label_0559fe9b-6987-45ef-b918-e76911e153f0_ContentBits">
    <vt:lpwstr>0</vt:lpwstr>
  </property>
</Properties>
</file>