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DataScience_DSC_640\MileStone\Data\"/>
    </mc:Choice>
  </mc:AlternateContent>
  <xr:revisionPtr revIDLastSave="0" documentId="13_ncr:1_{7D219DEE-6558-4C85-A799-747BE3D7EB0D}" xr6:coauthVersionLast="47" xr6:coauthVersionMax="47" xr10:uidLastSave="{00000000-0000-0000-0000-000000000000}"/>
  <bookViews>
    <workbookView xWindow="732" yWindow="732" windowWidth="17280" windowHeight="8880" tabRatio="864" xr2:uid="{00000000-000D-0000-FFFF-FFFF00000000}"/>
  </bookViews>
  <sheets>
    <sheet name="Table 1" sheetId="38" r:id="rId1"/>
    <sheet name="Table 2" sheetId="37" r:id="rId2"/>
    <sheet name="Table 3" sheetId="36" r:id="rId3"/>
    <sheet name="Table 4" sheetId="35" r:id="rId4"/>
    <sheet name="Table 5" sheetId="34" r:id="rId5"/>
    <sheet name="Table 6" sheetId="33" r:id="rId6"/>
    <sheet name="Table 7" sheetId="27" r:id="rId7"/>
    <sheet name="Table 8" sheetId="28" r:id="rId8"/>
    <sheet name="Table 9" sheetId="29" r:id="rId9"/>
    <sheet name="Table 10" sheetId="30" r:id="rId10"/>
    <sheet name="Table 11" sheetId="31" r:id="rId11"/>
    <sheet name="Table 12" sheetId="32" r:id="rId12"/>
  </sheets>
  <definedNames>
    <definedName name="_xlnm.Print_Area" localSheetId="9">'Table 10'!$A$1:$F$39</definedName>
    <definedName name="_xlnm.Print_Area" localSheetId="10">'Table 11'!$A$1:$F$39</definedName>
    <definedName name="_xlnm.Print_Area" localSheetId="11">'Table 12'!$A$1:$F$39</definedName>
    <definedName name="_xlnm.Print_Area" localSheetId="6">'Table 7'!$A$1:$H$15</definedName>
    <definedName name="_xlnm.Print_Area" localSheetId="7">'Table 8'!$A$1:$H$15</definedName>
    <definedName name="_xlnm.Print_Area" localSheetId="8">'Table 9'!$A$1:$H$15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31" l="1"/>
  <c r="C22" i="32" l="1"/>
  <c r="B22" i="32"/>
  <c r="B24" i="32" s="1"/>
  <c r="B27" i="32" s="1"/>
  <c r="B30" i="32" s="1"/>
  <c r="C12" i="32"/>
  <c r="B12" i="32"/>
  <c r="C22" i="31"/>
  <c r="B22" i="31"/>
  <c r="B24" i="31" s="1"/>
  <c r="B27" i="31" s="1"/>
  <c r="B30" i="31" s="1"/>
  <c r="C12" i="31"/>
  <c r="C22" i="30"/>
  <c r="B22" i="30"/>
  <c r="C12" i="30"/>
  <c r="B12" i="30"/>
  <c r="C22" i="33"/>
  <c r="B22" i="33"/>
  <c r="C12" i="33"/>
  <c r="B12" i="33"/>
  <c r="C22" i="34"/>
  <c r="B22" i="34"/>
  <c r="C12" i="34"/>
  <c r="B12" i="34"/>
  <c r="C22" i="35"/>
  <c r="B22" i="35"/>
  <c r="C12" i="35"/>
  <c r="B12" i="35"/>
  <c r="C24" i="30" l="1"/>
  <c r="C27" i="30" s="1"/>
  <c r="C30" i="30" s="1"/>
  <c r="B24" i="30"/>
  <c r="B27" i="30" s="1"/>
  <c r="B30" i="30" s="1"/>
  <c r="C24" i="32"/>
  <c r="C27" i="32" s="1"/>
  <c r="C30" i="32" s="1"/>
  <c r="C24" i="31"/>
  <c r="C27" i="31" s="1"/>
  <c r="C30" i="31" s="1"/>
  <c r="C24" i="35"/>
  <c r="C27" i="35" s="1"/>
  <c r="C30" i="35" s="1"/>
  <c r="B24" i="35"/>
  <c r="B27" i="35" s="1"/>
  <c r="B30" i="35" s="1"/>
  <c r="C24" i="33"/>
  <c r="C27" i="33" s="1"/>
  <c r="C30" i="33" s="1"/>
  <c r="B24" i="33"/>
  <c r="B27" i="33" s="1"/>
  <c r="B30" i="33" s="1"/>
  <c r="C24" i="34"/>
  <c r="C27" i="34" s="1"/>
  <c r="C30" i="34" s="1"/>
  <c r="B24" i="34"/>
  <c r="B27" i="34" s="1"/>
  <c r="B30" i="34" s="1"/>
  <c r="G13" i="36"/>
  <c r="G12" i="36"/>
  <c r="G11" i="36"/>
  <c r="G10" i="36"/>
  <c r="G9" i="36"/>
  <c r="G8" i="36"/>
  <c r="G7" i="36"/>
  <c r="G6" i="36"/>
  <c r="G5" i="36"/>
  <c r="G13" i="37"/>
  <c r="G12" i="37"/>
  <c r="G11" i="37"/>
  <c r="G10" i="37"/>
  <c r="G9" i="37"/>
  <c r="G8" i="37"/>
  <c r="G7" i="37"/>
  <c r="G6" i="37"/>
  <c r="G5" i="37"/>
  <c r="C31" i="35" l="1"/>
  <c r="B31" i="35"/>
  <c r="C25" i="35"/>
  <c r="B25" i="35"/>
  <c r="C31" i="34"/>
  <c r="B31" i="34"/>
  <c r="C25" i="34"/>
  <c r="B25" i="34"/>
  <c r="C31" i="33"/>
  <c r="B31" i="33"/>
  <c r="C25" i="33"/>
  <c r="B25" i="33"/>
  <c r="C25" i="30" l="1"/>
  <c r="B25" i="30"/>
  <c r="C31" i="30"/>
  <c r="B31" i="30"/>
  <c r="C31" i="31"/>
  <c r="B31" i="31"/>
  <c r="C25" i="31"/>
  <c r="B25" i="31"/>
  <c r="C31" i="32"/>
  <c r="B31" i="32"/>
  <c r="C25" i="32"/>
  <c r="B25" i="32"/>
  <c r="E30" i="35" l="1"/>
  <c r="D30" i="35"/>
  <c r="D29" i="35"/>
  <c r="E28" i="35"/>
  <c r="D28" i="35"/>
  <c r="E27" i="35"/>
  <c r="D27" i="35"/>
  <c r="E26" i="35"/>
  <c r="D26" i="35"/>
  <c r="E24" i="35"/>
  <c r="D24" i="35"/>
  <c r="D22" i="35"/>
  <c r="F21" i="35"/>
  <c r="E21" i="35"/>
  <c r="D21" i="35"/>
  <c r="E20" i="35"/>
  <c r="D20" i="35"/>
  <c r="F19" i="35"/>
  <c r="E19" i="35"/>
  <c r="D19" i="35"/>
  <c r="E18" i="35"/>
  <c r="D18" i="35"/>
  <c r="F17" i="35"/>
  <c r="E17" i="35"/>
  <c r="D17" i="35"/>
  <c r="E16" i="35"/>
  <c r="D16" i="35"/>
  <c r="F15" i="35"/>
  <c r="E15" i="35"/>
  <c r="D15" i="35"/>
  <c r="E14" i="35"/>
  <c r="D14" i="35"/>
  <c r="F11" i="35"/>
  <c r="E11" i="35"/>
  <c r="D11" i="35"/>
  <c r="F10" i="35"/>
  <c r="E10" i="35"/>
  <c r="D10" i="35"/>
  <c r="F9" i="35"/>
  <c r="E9" i="35"/>
  <c r="D9" i="35"/>
  <c r="F8" i="35"/>
  <c r="E8" i="35"/>
  <c r="D8" i="35"/>
  <c r="F7" i="35"/>
  <c r="E7" i="35"/>
  <c r="D7" i="35"/>
  <c r="F6" i="35"/>
  <c r="E6" i="35"/>
  <c r="D6" i="35"/>
  <c r="E30" i="34"/>
  <c r="D30" i="34"/>
  <c r="D29" i="34"/>
  <c r="E28" i="34"/>
  <c r="D28" i="34"/>
  <c r="E27" i="34"/>
  <c r="D27" i="34"/>
  <c r="E26" i="34"/>
  <c r="D26" i="34"/>
  <c r="E24" i="34"/>
  <c r="D24" i="34"/>
  <c r="D22" i="34"/>
  <c r="F21" i="34"/>
  <c r="E21" i="34"/>
  <c r="D21" i="34"/>
  <c r="E20" i="34"/>
  <c r="D20" i="34"/>
  <c r="F19" i="34"/>
  <c r="E19" i="34"/>
  <c r="D19" i="34"/>
  <c r="E18" i="34"/>
  <c r="D18" i="34"/>
  <c r="F17" i="34"/>
  <c r="E17" i="34"/>
  <c r="D17" i="34"/>
  <c r="E16" i="34"/>
  <c r="D16" i="34"/>
  <c r="F15" i="34"/>
  <c r="E15" i="34"/>
  <c r="D15" i="34"/>
  <c r="E14" i="34"/>
  <c r="D14" i="34"/>
  <c r="F11" i="34"/>
  <c r="E11" i="34"/>
  <c r="D11" i="34"/>
  <c r="F10" i="34"/>
  <c r="E10" i="34"/>
  <c r="D10" i="34"/>
  <c r="F9" i="34"/>
  <c r="E9" i="34"/>
  <c r="D9" i="34"/>
  <c r="F8" i="34"/>
  <c r="E8" i="34"/>
  <c r="D8" i="34"/>
  <c r="F7" i="34"/>
  <c r="E7" i="34"/>
  <c r="D7" i="34"/>
  <c r="F6" i="34"/>
  <c r="E6" i="34"/>
  <c r="D6" i="34"/>
  <c r="E30" i="33"/>
  <c r="D30" i="33"/>
  <c r="D29" i="33"/>
  <c r="E28" i="33"/>
  <c r="D28" i="33"/>
  <c r="E27" i="33"/>
  <c r="D27" i="33"/>
  <c r="E26" i="33"/>
  <c r="D26" i="33"/>
  <c r="E24" i="33"/>
  <c r="D24" i="33"/>
  <c r="E22" i="33"/>
  <c r="D22" i="33"/>
  <c r="F21" i="33"/>
  <c r="E21" i="33"/>
  <c r="D21" i="33"/>
  <c r="F20" i="33"/>
  <c r="E20" i="33"/>
  <c r="D20" i="33"/>
  <c r="F19" i="33"/>
  <c r="E19" i="33"/>
  <c r="D19" i="33"/>
  <c r="F18" i="33"/>
  <c r="E18" i="33"/>
  <c r="D18" i="33"/>
  <c r="F17" i="33"/>
  <c r="E17" i="33"/>
  <c r="D17" i="33"/>
  <c r="F16" i="33"/>
  <c r="E16" i="33"/>
  <c r="D16" i="33"/>
  <c r="F15" i="33"/>
  <c r="E15" i="33"/>
  <c r="D15" i="33"/>
  <c r="F14" i="33"/>
  <c r="E14" i="33"/>
  <c r="D14" i="33"/>
  <c r="D12" i="33"/>
  <c r="F11" i="33"/>
  <c r="E11" i="33"/>
  <c r="D11" i="33"/>
  <c r="E10" i="33"/>
  <c r="D10" i="33"/>
  <c r="F9" i="33"/>
  <c r="E9" i="33"/>
  <c r="D9" i="33"/>
  <c r="E8" i="33"/>
  <c r="D8" i="33"/>
  <c r="F7" i="33"/>
  <c r="E7" i="33"/>
  <c r="D7" i="33"/>
  <c r="E6" i="33"/>
  <c r="D6" i="33"/>
  <c r="F22" i="33" l="1"/>
  <c r="F12" i="34"/>
  <c r="F12" i="35"/>
  <c r="D31" i="35"/>
  <c r="D12" i="35"/>
  <c r="E22" i="35"/>
  <c r="E12" i="35"/>
  <c r="F14" i="35"/>
  <c r="F16" i="35"/>
  <c r="F18" i="35"/>
  <c r="F20" i="35"/>
  <c r="D25" i="35"/>
  <c r="D31" i="34"/>
  <c r="D12" i="34"/>
  <c r="E22" i="34"/>
  <c r="E12" i="34"/>
  <c r="F14" i="34"/>
  <c r="F16" i="34"/>
  <c r="F18" i="34"/>
  <c r="F20" i="34"/>
  <c r="D25" i="34"/>
  <c r="E12" i="33"/>
  <c r="D25" i="33"/>
  <c r="D31" i="33"/>
  <c r="F6" i="33"/>
  <c r="F8" i="33"/>
  <c r="F10" i="33"/>
  <c r="F22" i="35" l="1"/>
  <c r="F22" i="34"/>
  <c r="F12" i="33"/>
  <c r="E30" i="32" l="1"/>
  <c r="D30" i="32"/>
  <c r="D29" i="32"/>
  <c r="E28" i="32"/>
  <c r="D28" i="32"/>
  <c r="E27" i="32"/>
  <c r="D27" i="32"/>
  <c r="E26" i="32"/>
  <c r="D26" i="32"/>
  <c r="E24" i="32"/>
  <c r="D24" i="32"/>
  <c r="E30" i="31"/>
  <c r="D30" i="31"/>
  <c r="D29" i="31"/>
  <c r="E28" i="31"/>
  <c r="D28" i="31"/>
  <c r="E27" i="31"/>
  <c r="D27" i="31"/>
  <c r="E26" i="31"/>
  <c r="D26" i="31"/>
  <c r="E24" i="31"/>
  <c r="D24" i="31"/>
  <c r="E30" i="30"/>
  <c r="D30" i="30"/>
  <c r="D29" i="30"/>
  <c r="E28" i="30"/>
  <c r="D28" i="30"/>
  <c r="E27" i="30"/>
  <c r="D27" i="30"/>
  <c r="E26" i="30"/>
  <c r="D26" i="30"/>
  <c r="E24" i="30"/>
  <c r="D24" i="30"/>
  <c r="E21" i="30" l="1"/>
  <c r="D21" i="30"/>
  <c r="E20" i="30"/>
  <c r="D20" i="30"/>
  <c r="E19" i="30"/>
  <c r="D19" i="30"/>
  <c r="E18" i="30"/>
  <c r="D18" i="30"/>
  <c r="E17" i="30"/>
  <c r="D17" i="30"/>
  <c r="E16" i="30"/>
  <c r="D16" i="30"/>
  <c r="E15" i="30"/>
  <c r="D15" i="30"/>
  <c r="E14" i="30"/>
  <c r="D14" i="30"/>
  <c r="E11" i="30"/>
  <c r="D11" i="30"/>
  <c r="E10" i="30"/>
  <c r="D10" i="30"/>
  <c r="E9" i="30"/>
  <c r="D9" i="30"/>
  <c r="E8" i="30"/>
  <c r="D8" i="30"/>
  <c r="E7" i="30"/>
  <c r="D7" i="30"/>
  <c r="E6" i="30"/>
  <c r="D6" i="30"/>
  <c r="F21" i="31"/>
  <c r="E21" i="31"/>
  <c r="D21" i="31"/>
  <c r="E20" i="31"/>
  <c r="D20" i="31"/>
  <c r="E19" i="31"/>
  <c r="D19" i="31"/>
  <c r="E18" i="31"/>
  <c r="D18" i="31"/>
  <c r="E17" i="31"/>
  <c r="D17" i="31"/>
  <c r="E16" i="31"/>
  <c r="D16" i="31"/>
  <c r="E15" i="31"/>
  <c r="D15" i="31"/>
  <c r="E14" i="31"/>
  <c r="D14" i="31"/>
  <c r="E11" i="31"/>
  <c r="D11" i="31"/>
  <c r="E10" i="31"/>
  <c r="D10" i="31"/>
  <c r="E9" i="31"/>
  <c r="D9" i="31"/>
  <c r="E8" i="31"/>
  <c r="D8" i="31"/>
  <c r="E7" i="31"/>
  <c r="D7" i="31"/>
  <c r="E6" i="31"/>
  <c r="D6" i="31"/>
  <c r="F15" i="31" l="1"/>
  <c r="F17" i="31"/>
  <c r="F8" i="31"/>
  <c r="F11" i="31"/>
  <c r="D31" i="31"/>
  <c r="F6" i="31"/>
  <c r="F9" i="31"/>
  <c r="F7" i="31"/>
  <c r="F10" i="31"/>
  <c r="F7" i="30"/>
  <c r="F11" i="30"/>
  <c r="E22" i="30"/>
  <c r="D31" i="30"/>
  <c r="F20" i="30"/>
  <c r="F21" i="30"/>
  <c r="F19" i="30"/>
  <c r="F14" i="30"/>
  <c r="F17" i="30"/>
  <c r="D22" i="31"/>
  <c r="F15" i="30"/>
  <c r="F19" i="31"/>
  <c r="F18" i="30"/>
  <c r="F9" i="30"/>
  <c r="F16" i="30"/>
  <c r="D22" i="30"/>
  <c r="E12" i="30"/>
  <c r="D25" i="30"/>
  <c r="F6" i="30"/>
  <c r="F8" i="30"/>
  <c r="F10" i="30"/>
  <c r="D12" i="30"/>
  <c r="D12" i="31"/>
  <c r="E22" i="31"/>
  <c r="D25" i="31"/>
  <c r="E12" i="31"/>
  <c r="F14" i="31"/>
  <c r="F16" i="31"/>
  <c r="F18" i="31"/>
  <c r="F20" i="31"/>
  <c r="F22" i="31" l="1"/>
  <c r="F12" i="31"/>
  <c r="F22" i="30"/>
  <c r="F12" i="30"/>
  <c r="G5" i="27"/>
  <c r="F21" i="32" l="1"/>
  <c r="E21" i="32"/>
  <c r="D21" i="32"/>
  <c r="F20" i="32"/>
  <c r="E20" i="32"/>
  <c r="D20" i="32"/>
  <c r="E19" i="32"/>
  <c r="D19" i="32"/>
  <c r="E18" i="32"/>
  <c r="D18" i="32"/>
  <c r="E17" i="32"/>
  <c r="D17" i="32"/>
  <c r="E16" i="32"/>
  <c r="D16" i="32"/>
  <c r="F15" i="32"/>
  <c r="E15" i="32"/>
  <c r="D15" i="32"/>
  <c r="E14" i="32"/>
  <c r="D14" i="32"/>
  <c r="F6" i="32"/>
  <c r="E11" i="32"/>
  <c r="D11" i="32"/>
  <c r="E10" i="32"/>
  <c r="D10" i="32"/>
  <c r="E9" i="32"/>
  <c r="D9" i="32"/>
  <c r="E8" i="32"/>
  <c r="D8" i="32"/>
  <c r="E7" i="32"/>
  <c r="D7" i="32"/>
  <c r="E6" i="32"/>
  <c r="D6" i="32"/>
  <c r="F18" i="32" l="1"/>
  <c r="F14" i="32"/>
  <c r="F16" i="32"/>
  <c r="F19" i="32"/>
  <c r="E22" i="32"/>
  <c r="F9" i="32"/>
  <c r="F10" i="32"/>
  <c r="F8" i="32"/>
  <c r="F11" i="32"/>
  <c r="D22" i="32"/>
  <c r="D31" i="32"/>
  <c r="D12" i="32"/>
  <c r="F7" i="32"/>
  <c r="E12" i="32"/>
  <c r="F17" i="32"/>
  <c r="F22" i="32" l="1"/>
  <c r="F12" i="32"/>
  <c r="D25" i="32"/>
  <c r="G13" i="29" l="1"/>
  <c r="G12" i="29"/>
  <c r="G11" i="29"/>
  <c r="G10" i="29"/>
  <c r="G9" i="29"/>
  <c r="G8" i="29"/>
  <c r="G7" i="29"/>
  <c r="G6" i="29"/>
  <c r="G5" i="29"/>
  <c r="G13" i="28"/>
  <c r="G12" i="28"/>
  <c r="G11" i="28"/>
  <c r="G10" i="28"/>
  <c r="G9" i="28"/>
  <c r="G8" i="28"/>
  <c r="G7" i="28"/>
  <c r="G6" i="28"/>
  <c r="G5" i="28"/>
  <c r="G13" i="27"/>
  <c r="G12" i="27"/>
  <c r="G11" i="27"/>
  <c r="G10" i="27"/>
  <c r="G9" i="27"/>
  <c r="G8" i="27"/>
  <c r="G7" i="27"/>
  <c r="G6" i="27"/>
</calcChain>
</file>

<file path=xl/sharedStrings.xml><?xml version="1.0" encoding="utf-8"?>
<sst xmlns="http://schemas.openxmlformats.org/spreadsheetml/2006/main" count="424" uniqueCount="83">
  <si>
    <t>Net Income</t>
  </si>
  <si>
    <t>Operating Profit/Loss</t>
  </si>
  <si>
    <t>Operating Revenue</t>
  </si>
  <si>
    <t>Operating Expenses</t>
  </si>
  <si>
    <t>Source: Bureau of Transportation Statistics, Form 41; Schedules P1.2 and P6</t>
  </si>
  <si>
    <t>Operating Revenue*</t>
  </si>
  <si>
    <t xml:space="preserve">     Fares</t>
  </si>
  <si>
    <t xml:space="preserve">     Baggage Fees</t>
  </si>
  <si>
    <t xml:space="preserve">     Reservation Change Fees</t>
  </si>
  <si>
    <t xml:space="preserve">     Fuel </t>
  </si>
  <si>
    <t xml:space="preserve">     Labor</t>
  </si>
  <si>
    <t>Change</t>
  </si>
  <si>
    <t>Cargo</t>
  </si>
  <si>
    <t>Baggage</t>
  </si>
  <si>
    <t>Reservation Changes</t>
  </si>
  <si>
    <t>Operating Expense</t>
  </si>
  <si>
    <t>Fuel</t>
  </si>
  <si>
    <t>Labor</t>
  </si>
  <si>
    <t>Rentals</t>
  </si>
  <si>
    <t>Depreciation &amp; Amortization</t>
  </si>
  <si>
    <t>Landing Fees</t>
  </si>
  <si>
    <t>Maintenance Materials</t>
  </si>
  <si>
    <t>Total Operating Expense</t>
  </si>
  <si>
    <t>Operating Profit</t>
  </si>
  <si>
    <t>Pre-Tax Income</t>
  </si>
  <si>
    <t>Profits or Losses</t>
  </si>
  <si>
    <t>Transport-Related*</t>
  </si>
  <si>
    <t>Other**</t>
  </si>
  <si>
    <t xml:space="preserve">* Transport-Related is revenue/expenses from services which grow from and are incidental to the air transportation services performed by the air carrier. Examples are in-flight onboard sales (food, liquor, pillows, etc), code share revenues, revenues and expenses from associated businesses (aircraft maintenance, fuel sales, restaurants, vending machines, etc).  </t>
  </si>
  <si>
    <t>(millions of dollars)</t>
  </si>
  <si>
    <t>** Other revenue includes miscellaneous operating revenue (including pet transportation, sale of frequent flyer award miles to airline business partners and standby passenger fees) and public service revenues subsidy.</t>
  </si>
  <si>
    <t>N/A</t>
  </si>
  <si>
    <t>Passenger Fares (scheduled/charter)</t>
  </si>
  <si>
    <t>Income Tax Benefit/(Expense)</t>
  </si>
  <si>
    <t>Other Income/(Expense)</t>
  </si>
  <si>
    <t>Domestic Operations</t>
  </si>
  <si>
    <t>International Operations</t>
  </si>
  <si>
    <r>
      <t>Total Operating Revenue</t>
    </r>
    <r>
      <rPr>
        <sz val="10"/>
        <color theme="1"/>
        <rFont val="Arial"/>
        <family val="2"/>
      </rPr>
      <t>***</t>
    </r>
  </si>
  <si>
    <t>Other****</t>
  </si>
  <si>
    <t>Operating Margin# (%)</t>
  </si>
  <si>
    <t>Nonoperating Income/(Expense)##</t>
  </si>
  <si>
    <t>Net Margin### (%)</t>
  </si>
  <si>
    <t xml:space="preserve">**** Other expense includes purchase of materials such as passenger food and other materials; and purchase of services such as advertising, communication, insurance, outside flight equipment maintenance, traffic commissions and other services. </t>
  </si>
  <si>
    <t># Operating margin is the operating profit or loss as a percentage of operating revenue</t>
  </si>
  <si>
    <t>## Nonoperating Income and Expense includes interest on long-term debt and capital leases, other interest expense, foreign exchange gains and losses, capital gains and losses and other income and expenses.</t>
  </si>
  <si>
    <t>### Net margin is the net income or loss as a percentage of operating revenue.</t>
  </si>
  <si>
    <t>* Passenger airline operating revenue includes four other categories.  1) Transport-related is revenue from services which grow from and are incidental to the air transportation services performed by the air carrier. Examples are in-flight onboard sales (food, liquor, pillows, etc), code share revenues, revenues from associated businesses (aircraft maintenance, fuel sales, restaurants, vending machines, etc). 2) Miscellaneous operating revenue includes pet transportation, sale of frequent flyer award miles to airline business partners and standby passenger fees.   3)  Cargo revenue from transporting cargo in belly of aircraft.  4)  Mail revenue from transporting mail in belly of aircraft.  See the P1.2 database http://www.transtats.bts.gov/Fields.asp?Table_ID=295.</t>
  </si>
  <si>
    <t>* Passenger airline operating revenue includes four other categories.  1) Transport-related is revenue from services which grow from and are incidental to the air transportation services performed by the air carrier. Examples are in-flight onboard sales (food, liquor, pillows, etc), code share revenues, revenues from associated businesses (aircraft maintenance, fuel sales, restaurants, vending machines, etc). 2) Miscellaneous operating revenue includes pet transportation, sale of frequent flyer award miles to airline business partners and standby passenger fees.   3)  Cargo revenue from transporting cargo in belly of aircraft.   4)  Mail revenue from transporting mail in belly of aircraft.  See the P1.2 database http://www.transtats.bts.gov/Fields.asp?Table_ID=295.</t>
  </si>
  <si>
    <t>*** Based on U.S. Department of Transportation accounting standards, Total Operating Revenues are overstated by code share revenues which are included in both the mainline Transport-Related Revenues and the code share Passenger Revenue. Code share revenues are expensed out in the mainline Transport-Related Expense to allow a true Operating Profit(Loss). This reporting may understate all components of operating revenue, including Passenger Revenue, as a percentage of Total Operating Revenue.</t>
  </si>
  <si>
    <r>
      <t>Table 7.</t>
    </r>
    <r>
      <rPr>
        <b/>
        <sz val="10"/>
        <color rgb="FF00B050"/>
        <rFont val="Arial"/>
        <family val="2"/>
      </rPr>
      <t xml:space="preserve"> </t>
    </r>
    <r>
      <rPr>
        <b/>
        <sz val="10"/>
        <color theme="1"/>
        <rFont val="Arial"/>
        <family val="2"/>
      </rPr>
      <t>Quarterly U.S. Scheduled Service Passenger Airlines Financial Reports</t>
    </r>
  </si>
  <si>
    <t>4Q                 2020</t>
  </si>
  <si>
    <t>Table 8. Domestic Quarterly U.S. Scheduled Service Passenger Airlines Financial Reports</t>
  </si>
  <si>
    <t>Table 9. International Quarterly U.S. Scheduled Service Passenger Airlines Financial Reports</t>
  </si>
  <si>
    <r>
      <t>Table 10.</t>
    </r>
    <r>
      <rPr>
        <b/>
        <sz val="10"/>
        <color rgb="FF00B050"/>
        <rFont val="Arial"/>
        <family val="2"/>
      </rPr>
      <t xml:space="preserve"> </t>
    </r>
    <r>
      <rPr>
        <b/>
        <sz val="10"/>
        <rFont val="Arial"/>
        <family val="2"/>
      </rPr>
      <t>Quarterly U.S. Scheduled Passenger Airlines Revenue, Expenses and Profits</t>
    </r>
  </si>
  <si>
    <t>4Q 2020</t>
  </si>
  <si>
    <t>Table 11. Domestic Quarterly U.S. Scheduled Passenger Airlines Revenue, Expenses and Profits</t>
  </si>
  <si>
    <t>Table 6. Jan-Dec U.S. Scheduled International Passenger Airlines Revenue, Expenses and Profits</t>
  </si>
  <si>
    <t>Source: Bureau of Transportation Statistics, Form 41; Schedules P1.2 http://www.transtats.bts.gov/Fields.asp?Table_ID=295 and P6 http://www.transtats.bts.gov/Fields.asp?Table_ID=291</t>
  </si>
  <si>
    <t>Table 5. Jan-Dec U.S. Scheduled Domestic Passenger Airlines Revenue, Expenses and Profits</t>
  </si>
  <si>
    <t>Table 4. Jan-Dec U.S. Scheduled Passenger Airlines Revenue, Expenses and Profits</t>
  </si>
  <si>
    <t>Table 3. International Annual U.S. Scheduled Service Passenger Airlines Financial Reports</t>
  </si>
  <si>
    <t>(Millions of dollars)</t>
  </si>
  <si>
    <t>* Passenger airline operating revenue includes four other categories.  1) Transport-related is revenue from services which grow from and are incidental to the air transportation services performed by the air carrier. Examples are in-flight onboard sales (food, liquor, pillows, etc), code share revenues, revenues from associated businesses (aircraft maintenance, fuel sales, restaurants, vending machines, etc). 2) Miscellaneous operating revenue includes pet transportation, sale of frequent flyer award miles to airline business partners and standby passenger fees.  3)  Cargo revenue from transporting cargo in belly of aircraft.  4)  Mail revenue from transporting mail in belly of aircraft.  See the P1.2 database http://www.transtats.bts.gov/Fields.asp?Table_ID=295.</t>
  </si>
  <si>
    <t>Table 2. Domestic Annual U.S. Scheduled Service Passenger Airlines Financial Reports</t>
  </si>
  <si>
    <t>Table 1. Annual U.S. Scheduled Service Passenger Airlines Financial Reports</t>
  </si>
  <si>
    <t>* Passenger airline operating revenue includes four other categories.  1) Transport-related is revenue from services which grow from and are incidental to the air transportation services performed by the air carrier. Examples are in-flight onboard sales (food, liquor, pillows, etc), code share revenues, revenues from associated businesses (aircraft maintenance, fuel sales, restaurants, vending machines, etc). 2) Miscellaneous operating revenue includes pet transportation, sale of frequent flyer award miles to airline business partners and standby passenger fees.  3) Cargo revenue from transporting cargo in the belly of aircraft.  4)  Mail revenue from transporting mail in the belly of aircraft.  See the P1.2 database http://www.transtats.bts.gov/Fields.asp?Table_ID=295.</t>
  </si>
  <si>
    <t>Dollar Change           ($ in Millions)         2019-2020</t>
  </si>
  <si>
    <t>Jan-Dec 2020</t>
  </si>
  <si>
    <t>Table 12. International Quarterly U.S. Scheduled Passenger Airlines Revenue, Expenses and Profits</t>
  </si>
  <si>
    <t>Jan-Dec 2021</t>
  </si>
  <si>
    <t>2020-2021 % Change</t>
  </si>
  <si>
    <t>% of YTD 2021 Revenue or Expense Total</t>
  </si>
  <si>
    <t>1Q                 2021</t>
  </si>
  <si>
    <t>2Q                 2021</t>
  </si>
  <si>
    <t>3Q                 2021</t>
  </si>
  <si>
    <t>4Q                 2021</t>
  </si>
  <si>
    <t>Dollar Change          4Q2020-4Q2021</t>
  </si>
  <si>
    <t>4Q 2021</t>
  </si>
  <si>
    <t>% of 4Q 2021 Revenue or Expense Total</t>
  </si>
  <si>
    <t>Reports from 25 airlines in 2021</t>
  </si>
  <si>
    <t>Reports from 25 airlines in 4Q 2021</t>
  </si>
  <si>
    <t>Reports from 19 airlines in 2021</t>
  </si>
  <si>
    <t>Reports from 19 airlines in 4Q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</si>
</sst>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quot;$&quot;#,##0,,_);[Red]\(&quot;$&quot;#,##0,,\)"/>
    <numFmt numFmtId="167" formatCode="0.0%"/>
  </numFmts>
  <fonts count="1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b/>
      <sz val="10"/>
      <color theme="1"/>
      <name val="Arial"/>
      <family val="2"/>
    </font>
    <font>
      <sz val="10"/>
      <color theme="1"/>
      <name val="Arial"/>
      <family val="2"/>
    </font>
    <font>
      <b/>
      <sz val="10"/>
      <color rgb="FF00B050"/>
      <name val="Arial"/>
      <family val="2"/>
    </font>
    <font>
      <sz val="10"/>
      <color theme="5"/>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0">
    <xf numFmtId="0" fontId="0" fillId="0" borderId="0"/>
    <xf numFmtId="0" fontId="8" fillId="0" borderId="0"/>
    <xf numFmtId="0" fontId="6" fillId="0" borderId="0"/>
    <xf numFmtId="0" fontId="10" fillId="0" borderId="0"/>
    <xf numFmtId="0" fontId="5" fillId="0" borderId="0"/>
    <xf numFmtId="9" fontId="8" fillId="0" borderId="0" applyFont="0" applyFill="0" applyBorder="0" applyAlignment="0" applyProtection="0"/>
    <xf numFmtId="0" fontId="4" fillId="0" borderId="0"/>
    <xf numFmtId="0" fontId="3" fillId="0" borderId="0"/>
    <xf numFmtId="0" fontId="2" fillId="0" borderId="0"/>
    <xf numFmtId="0" fontId="1" fillId="0" borderId="0"/>
  </cellStyleXfs>
  <cellXfs count="78">
    <xf numFmtId="0" fontId="0" fillId="0" borderId="0" xfId="0"/>
    <xf numFmtId="0" fontId="9" fillId="0" borderId="0" xfId="3" applyFont="1"/>
    <xf numFmtId="0" fontId="10" fillId="0" borderId="0" xfId="3" applyAlignment="1">
      <alignment horizontal="left" indent="1"/>
    </xf>
    <xf numFmtId="0" fontId="0" fillId="0" borderId="1" xfId="0" applyBorder="1"/>
    <xf numFmtId="0" fontId="9" fillId="0" borderId="3" xfId="3" applyFont="1" applyBorder="1"/>
    <xf numFmtId="166" fontId="10" fillId="0" borderId="1" xfId="3" applyNumberFormat="1" applyBorder="1"/>
    <xf numFmtId="166" fontId="10" fillId="0" borderId="3" xfId="3" applyNumberFormat="1" applyBorder="1" applyAlignment="1">
      <alignment horizontal="right"/>
    </xf>
    <xf numFmtId="0" fontId="9" fillId="0" borderId="1" xfId="3" applyFont="1" applyBorder="1"/>
    <xf numFmtId="0" fontId="9" fillId="0" borderId="1" xfId="3" applyFont="1" applyBorder="1" applyAlignment="1">
      <alignment horizontal="center"/>
    </xf>
    <xf numFmtId="0" fontId="9" fillId="0" borderId="1" xfId="3" applyFont="1" applyBorder="1" applyAlignment="1">
      <alignment horizontal="center" wrapText="1"/>
    </xf>
    <xf numFmtId="165" fontId="10" fillId="0" borderId="0" xfId="3" applyNumberFormat="1"/>
    <xf numFmtId="165" fontId="9" fillId="0" borderId="0" xfId="3" applyNumberFormat="1" applyFont="1"/>
    <xf numFmtId="165" fontId="9" fillId="0" borderId="1" xfId="3" applyNumberFormat="1" applyFont="1" applyBorder="1" applyAlignment="1">
      <alignment horizontal="right"/>
    </xf>
    <xf numFmtId="166" fontId="10" fillId="0" borderId="3" xfId="3" applyNumberFormat="1" applyBorder="1"/>
    <xf numFmtId="164" fontId="10" fillId="0" borderId="1" xfId="3" applyNumberFormat="1" applyBorder="1"/>
    <xf numFmtId="164" fontId="10" fillId="0" borderId="3" xfId="3" applyNumberFormat="1" applyBorder="1"/>
    <xf numFmtId="164" fontId="10" fillId="0" borderId="0" xfId="3" applyNumberFormat="1" applyAlignment="1">
      <alignment horizontal="right"/>
    </xf>
    <xf numFmtId="164" fontId="9" fillId="0" borderId="0" xfId="3" applyNumberFormat="1" applyFont="1" applyAlignment="1">
      <alignment horizontal="right"/>
    </xf>
    <xf numFmtId="4" fontId="10" fillId="0" borderId="0" xfId="3" applyNumberFormat="1"/>
    <xf numFmtId="4" fontId="9" fillId="0" borderId="0" xfId="3" applyNumberFormat="1" applyFont="1"/>
    <xf numFmtId="4" fontId="9" fillId="0" borderId="1" xfId="3" applyNumberFormat="1" applyFont="1" applyBorder="1"/>
    <xf numFmtId="0" fontId="8" fillId="0" borderId="0" xfId="3" applyFont="1" applyAlignment="1">
      <alignment horizontal="left" indent="1"/>
    </xf>
    <xf numFmtId="0" fontId="7" fillId="0" borderId="0" xfId="3" applyFont="1"/>
    <xf numFmtId="0" fontId="8" fillId="0" borderId="0" xfId="1"/>
    <xf numFmtId="0" fontId="2" fillId="0" borderId="0" xfId="8"/>
    <xf numFmtId="0" fontId="10" fillId="0" borderId="1" xfId="8" applyFont="1" applyBorder="1"/>
    <xf numFmtId="0" fontId="9" fillId="0" borderId="1" xfId="8" applyFont="1" applyBorder="1" applyAlignment="1">
      <alignment horizontal="center" wrapText="1"/>
    </xf>
    <xf numFmtId="0" fontId="9" fillId="0" borderId="0" xfId="8" applyFont="1" applyAlignment="1">
      <alignment vertical="center"/>
    </xf>
    <xf numFmtId="3" fontId="10" fillId="0" borderId="0" xfId="8" applyNumberFormat="1" applyFont="1"/>
    <xf numFmtId="164" fontId="10" fillId="0" borderId="0" xfId="8" applyNumberFormat="1" applyFont="1"/>
    <xf numFmtId="0" fontId="9" fillId="0" borderId="1" xfId="8" applyFont="1" applyBorder="1" applyAlignment="1">
      <alignment vertical="center"/>
    </xf>
    <xf numFmtId="3" fontId="10" fillId="0" borderId="1" xfId="8" applyNumberFormat="1" applyFont="1" applyBorder="1"/>
    <xf numFmtId="0" fontId="9" fillId="0" borderId="1" xfId="8" applyFont="1" applyBorder="1" applyAlignment="1">
      <alignment horizontal="center"/>
    </xf>
    <xf numFmtId="0" fontId="12" fillId="0" borderId="0" xfId="0" applyFont="1"/>
    <xf numFmtId="165" fontId="0" fillId="0" borderId="0" xfId="0" applyNumberFormat="1"/>
    <xf numFmtId="165" fontId="7" fillId="0" borderId="1" xfId="0" applyNumberFormat="1" applyFont="1" applyBorder="1"/>
    <xf numFmtId="3" fontId="10" fillId="0" borderId="0" xfId="3" applyNumberFormat="1"/>
    <xf numFmtId="3" fontId="2" fillId="0" borderId="0" xfId="8" applyNumberFormat="1"/>
    <xf numFmtId="0" fontId="8" fillId="0" borderId="1" xfId="1" applyBorder="1"/>
    <xf numFmtId="165" fontId="8" fillId="0" borderId="0" xfId="1" applyNumberFormat="1"/>
    <xf numFmtId="165" fontId="7" fillId="0" borderId="1" xfId="1" applyNumberFormat="1" applyFont="1" applyBorder="1"/>
    <xf numFmtId="165" fontId="10" fillId="0" borderId="1" xfId="3" applyNumberFormat="1" applyBorder="1"/>
    <xf numFmtId="4" fontId="10" fillId="0" borderId="1" xfId="3" applyNumberFormat="1" applyBorder="1"/>
    <xf numFmtId="165" fontId="10" fillId="0" borderId="2" xfId="3" applyNumberFormat="1" applyBorder="1"/>
    <xf numFmtId="4" fontId="10" fillId="0" borderId="2" xfId="3" applyNumberFormat="1" applyBorder="1"/>
    <xf numFmtId="165" fontId="9" fillId="0" borderId="2" xfId="3" applyNumberFormat="1" applyFont="1" applyBorder="1"/>
    <xf numFmtId="4" fontId="9" fillId="0" borderId="2" xfId="3" applyNumberFormat="1" applyFont="1" applyBorder="1"/>
    <xf numFmtId="167" fontId="0" fillId="0" borderId="0" xfId="5" applyNumberFormat="1" applyFont="1"/>
    <xf numFmtId="165" fontId="10" fillId="0" borderId="0" xfId="9" applyNumberFormat="1" applyFont="1"/>
    <xf numFmtId="0" fontId="10" fillId="0" borderId="1" xfId="9" applyFont="1" applyBorder="1"/>
    <xf numFmtId="0" fontId="9" fillId="0" borderId="1" xfId="9" applyFont="1" applyBorder="1" applyAlignment="1">
      <alignment horizontal="center" wrapText="1"/>
    </xf>
    <xf numFmtId="0" fontId="9" fillId="0" borderId="0" xfId="9" applyFont="1" applyAlignment="1">
      <alignment vertical="center"/>
    </xf>
    <xf numFmtId="3" fontId="10" fillId="0" borderId="0" xfId="9" applyNumberFormat="1" applyFont="1"/>
    <xf numFmtId="0" fontId="9" fillId="0" borderId="1" xfId="9" applyFont="1" applyBorder="1" applyAlignment="1">
      <alignment vertical="center"/>
    </xf>
    <xf numFmtId="3" fontId="10" fillId="0" borderId="1" xfId="9" applyNumberFormat="1" applyFont="1" applyBorder="1"/>
    <xf numFmtId="3" fontId="8" fillId="0" borderId="0" xfId="1" applyNumberFormat="1"/>
    <xf numFmtId="3" fontId="8" fillId="0" borderId="1" xfId="1" applyNumberFormat="1" applyBorder="1"/>
    <xf numFmtId="0" fontId="9" fillId="0" borderId="0" xfId="9" applyFont="1"/>
    <xf numFmtId="0" fontId="9" fillId="0" borderId="0" xfId="9" applyFont="1" applyAlignment="1">
      <alignment vertical="center"/>
    </xf>
    <xf numFmtId="0" fontId="10" fillId="0" borderId="2" xfId="9" applyFont="1" applyBorder="1"/>
    <xf numFmtId="0" fontId="10" fillId="0" borderId="0" xfId="9" applyFont="1"/>
    <xf numFmtId="0" fontId="10" fillId="0" borderId="0" xfId="9" applyFont="1" applyAlignment="1">
      <alignment wrapText="1"/>
    </xf>
    <xf numFmtId="0" fontId="8" fillId="0" borderId="0" xfId="1" applyAlignment="1">
      <alignment wrapText="1"/>
    </xf>
    <xf numFmtId="0" fontId="7" fillId="0" borderId="0" xfId="1" applyFont="1" applyAlignment="1">
      <alignment wrapText="1"/>
    </xf>
    <xf numFmtId="0" fontId="7" fillId="0" borderId="0" xfId="1" applyFont="1"/>
    <xf numFmtId="0" fontId="10" fillId="0" borderId="2" xfId="3" applyBorder="1" applyAlignment="1">
      <alignment wrapText="1"/>
    </xf>
    <xf numFmtId="0" fontId="9" fillId="0" borderId="0" xfId="8" applyFont="1"/>
    <xf numFmtId="0" fontId="9" fillId="0" borderId="0" xfId="8" applyFont="1" applyAlignment="1">
      <alignment vertical="center"/>
    </xf>
    <xf numFmtId="0" fontId="10" fillId="0" borderId="0" xfId="8" applyFont="1" applyAlignment="1">
      <alignment vertical="center"/>
    </xf>
    <xf numFmtId="0" fontId="10" fillId="0" borderId="2" xfId="8" applyFont="1" applyBorder="1"/>
    <xf numFmtId="0" fontId="10" fillId="0" borderId="0" xfId="8" applyFont="1"/>
    <xf numFmtId="0" fontId="10" fillId="0" borderId="0" xfId="8" applyFont="1" applyAlignment="1">
      <alignment wrapText="1"/>
    </xf>
    <xf numFmtId="0" fontId="7" fillId="0" borderId="0" xfId="8" applyFont="1"/>
    <xf numFmtId="0" fontId="8" fillId="0" borderId="0" xfId="0" applyFont="1" applyAlignment="1">
      <alignment wrapText="1"/>
    </xf>
    <xf numFmtId="0" fontId="7" fillId="0" borderId="0" xfId="0" applyFont="1" applyAlignment="1">
      <alignment wrapText="1"/>
    </xf>
    <xf numFmtId="0" fontId="7" fillId="0" borderId="0" xfId="0" applyFont="1"/>
    <xf numFmtId="0" fontId="8" fillId="0" borderId="0" xfId="0" applyFont="1"/>
    <xf numFmtId="0" fontId="10" fillId="0" borderId="2" xfId="3" applyBorder="1"/>
  </cellXfs>
  <cellStyles count="10">
    <cellStyle name="Normal" xfId="0" builtinId="0"/>
    <cellStyle name="Normal 2" xfId="1" xr:uid="{00000000-0005-0000-0000-000001000000}"/>
    <cellStyle name="Normal 3" xfId="2" xr:uid="{00000000-0005-0000-0000-000002000000}"/>
    <cellStyle name="Normal 3 2" xfId="4" xr:uid="{00000000-0005-0000-0000-000003000000}"/>
    <cellStyle name="Normal 3 2 2" xfId="7" xr:uid="{00000000-0005-0000-0000-000004000000}"/>
    <cellStyle name="Normal 3 2 2 2" xfId="9" xr:uid="{00000000-0005-0000-0000-000005000000}"/>
    <cellStyle name="Normal 3 3" xfId="8" xr:uid="{00000000-0005-0000-0000-000006000000}"/>
    <cellStyle name="Normal 4" xfId="3" xr:uid="{00000000-0005-0000-0000-000007000000}"/>
    <cellStyle name="Normal 5" xfId="6" xr:uid="{00000000-0005-0000-0000-000008000000}"/>
    <cellStyle name="Percent 2" xfId="5"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tabSelected="1" zoomScaleNormal="100" workbookViewId="0">
      <selection activeCell="G5" sqref="G5"/>
    </sheetView>
  </sheetViews>
  <sheetFormatPr defaultColWidth="9.33203125" defaultRowHeight="13.2" x14ac:dyDescent="0.25"/>
  <cols>
    <col min="1" max="1" width="27.5546875" style="23" bestFit="1" customWidth="1"/>
    <col min="2" max="6" width="9.33203125" style="23"/>
    <col min="7" max="7" width="18.33203125" style="23" customWidth="1"/>
    <col min="8" max="16384" width="9.33203125" style="23"/>
  </cols>
  <sheetData>
    <row r="1" spans="1:10" x14ac:dyDescent="0.25">
      <c r="A1" s="57" t="s">
        <v>64</v>
      </c>
      <c r="B1" s="57"/>
      <c r="C1" s="57"/>
      <c r="D1" s="57"/>
      <c r="E1" s="57"/>
      <c r="F1" s="57"/>
      <c r="G1" s="57"/>
    </row>
    <row r="2" spans="1:10" x14ac:dyDescent="0.25">
      <c r="A2" s="58" t="s">
        <v>79</v>
      </c>
      <c r="B2" s="58"/>
      <c r="C2" s="58"/>
      <c r="D2" s="58"/>
      <c r="E2" s="58"/>
      <c r="F2" s="58"/>
      <c r="G2" s="58"/>
    </row>
    <row r="3" spans="1:10" x14ac:dyDescent="0.25">
      <c r="A3" s="58" t="s">
        <v>61</v>
      </c>
      <c r="B3" s="58"/>
      <c r="C3" s="58"/>
      <c r="D3" s="58"/>
      <c r="E3" s="58"/>
      <c r="F3" s="58"/>
      <c r="G3" s="58"/>
    </row>
    <row r="4" spans="1:10" x14ac:dyDescent="0.25">
      <c r="A4" s="49"/>
      <c r="B4" s="50">
        <v>2017</v>
      </c>
      <c r="C4" s="50">
        <v>2018</v>
      </c>
      <c r="D4" s="50">
        <v>2019</v>
      </c>
      <c r="E4" s="50">
        <v>2020</v>
      </c>
      <c r="F4" s="50">
        <v>2021</v>
      </c>
      <c r="G4" s="50"/>
    </row>
    <row r="5" spans="1:10" x14ac:dyDescent="0.25">
      <c r="A5" s="51" t="s">
        <v>0</v>
      </c>
      <c r="B5" s="52">
        <v>15294.7</v>
      </c>
      <c r="C5" s="52">
        <v>11774.6</v>
      </c>
      <c r="D5" s="52">
        <v>14738.2</v>
      </c>
      <c r="E5" s="52">
        <v>-35045.199999999997</v>
      </c>
      <c r="F5" s="55">
        <v>-2768.1</v>
      </c>
      <c r="G5" s="52"/>
      <c r="I5" s="47"/>
      <c r="J5" s="47"/>
    </row>
    <row r="6" spans="1:10" x14ac:dyDescent="0.25">
      <c r="A6" s="51" t="s">
        <v>1</v>
      </c>
      <c r="B6" s="52">
        <v>21443.8</v>
      </c>
      <c r="C6" s="52">
        <v>17645.900000000001</v>
      </c>
      <c r="D6" s="52">
        <v>20745.599999999999</v>
      </c>
      <c r="E6" s="52">
        <v>-46488.1</v>
      </c>
      <c r="F6" s="55">
        <v>-17334.8</v>
      </c>
      <c r="G6" s="52"/>
    </row>
    <row r="7" spans="1:10" x14ac:dyDescent="0.25">
      <c r="A7" s="51" t="s">
        <v>5</v>
      </c>
      <c r="B7" s="52">
        <v>175337.3</v>
      </c>
      <c r="C7" s="52">
        <v>187473.7</v>
      </c>
      <c r="D7" s="52">
        <v>196478.2</v>
      </c>
      <c r="E7" s="52">
        <v>77297.399999999994</v>
      </c>
      <c r="F7" s="55">
        <v>129993.5</v>
      </c>
      <c r="G7" s="52"/>
    </row>
    <row r="8" spans="1:10" x14ac:dyDescent="0.25">
      <c r="A8" s="51" t="s">
        <v>6</v>
      </c>
      <c r="B8" s="52">
        <v>130490.5</v>
      </c>
      <c r="C8" s="52">
        <v>138982.39999999999</v>
      </c>
      <c r="D8" s="52">
        <v>145436.70000000001</v>
      </c>
      <c r="E8" s="52">
        <v>49887.1</v>
      </c>
      <c r="F8" s="55">
        <v>86670.7</v>
      </c>
      <c r="G8" s="52"/>
    </row>
    <row r="9" spans="1:10" x14ac:dyDescent="0.25">
      <c r="A9" s="51" t="s">
        <v>7</v>
      </c>
      <c r="B9" s="52">
        <v>4576.3999999999996</v>
      </c>
      <c r="C9" s="52">
        <v>5072.3</v>
      </c>
      <c r="D9" s="52">
        <v>5801</v>
      </c>
      <c r="E9" s="52">
        <v>2841.6</v>
      </c>
      <c r="F9" s="55">
        <v>5309.8</v>
      </c>
      <c r="G9" s="52"/>
      <c r="I9" s="47"/>
    </row>
    <row r="10" spans="1:10" x14ac:dyDescent="0.25">
      <c r="A10" s="51" t="s">
        <v>8</v>
      </c>
      <c r="B10" s="52">
        <v>2856.3</v>
      </c>
      <c r="C10" s="52">
        <v>2857.6</v>
      </c>
      <c r="D10" s="52">
        <v>2886.1</v>
      </c>
      <c r="E10" s="52">
        <v>898.4</v>
      </c>
      <c r="F10" s="55">
        <v>698.4</v>
      </c>
      <c r="G10" s="52"/>
    </row>
    <row r="11" spans="1:10" x14ac:dyDescent="0.25">
      <c r="A11" s="51" t="s">
        <v>3</v>
      </c>
      <c r="B11" s="52">
        <v>153893.4</v>
      </c>
      <c r="C11" s="52">
        <v>169827.9</v>
      </c>
      <c r="D11" s="52">
        <v>175732.6</v>
      </c>
      <c r="E11" s="52">
        <v>123785.5</v>
      </c>
      <c r="F11" s="55">
        <v>147328.29999999999</v>
      </c>
      <c r="G11" s="52"/>
    </row>
    <row r="12" spans="1:10" x14ac:dyDescent="0.25">
      <c r="A12" s="51" t="s">
        <v>9</v>
      </c>
      <c r="B12" s="52">
        <v>26241.3</v>
      </c>
      <c r="C12" s="52">
        <v>34459.9</v>
      </c>
      <c r="D12" s="52">
        <v>32814.199999999997</v>
      </c>
      <c r="E12" s="52">
        <v>12149</v>
      </c>
      <c r="F12" s="55">
        <v>22977.7</v>
      </c>
      <c r="G12" s="52"/>
    </row>
    <row r="13" spans="1:10" x14ac:dyDescent="0.25">
      <c r="A13" s="53" t="s">
        <v>10</v>
      </c>
      <c r="B13" s="54">
        <v>53555.8</v>
      </c>
      <c r="C13" s="54">
        <v>56103.6</v>
      </c>
      <c r="D13" s="54">
        <v>60459.8</v>
      </c>
      <c r="E13" s="54">
        <v>49105.599999999999</v>
      </c>
      <c r="F13" s="56">
        <v>52576.6</v>
      </c>
      <c r="G13" s="54"/>
    </row>
    <row r="14" spans="1:10" ht="25.5" customHeight="1" x14ac:dyDescent="0.25">
      <c r="A14" s="59" t="s">
        <v>4</v>
      </c>
      <c r="B14" s="59"/>
      <c r="C14" s="59"/>
      <c r="D14" s="59"/>
      <c r="E14" s="60"/>
      <c r="F14" s="60"/>
      <c r="G14" s="60"/>
    </row>
    <row r="15" spans="1:10" ht="105" customHeight="1" x14ac:dyDescent="0.25">
      <c r="A15" s="61" t="s">
        <v>65</v>
      </c>
      <c r="B15" s="61"/>
      <c r="C15" s="61"/>
      <c r="D15" s="61"/>
      <c r="E15" s="61"/>
      <c r="F15" s="61"/>
      <c r="G15" s="61"/>
    </row>
    <row r="18" spans="5:6" x14ac:dyDescent="0.25">
      <c r="F18" s="47"/>
    </row>
    <row r="20" spans="5:6" x14ac:dyDescent="0.25">
      <c r="E20" s="47"/>
      <c r="F20" s="47"/>
    </row>
  </sheetData>
  <mergeCells count="5">
    <mergeCell ref="A1:G1"/>
    <mergeCell ref="A2:G2"/>
    <mergeCell ref="A3:G3"/>
    <mergeCell ref="A14:G14"/>
    <mergeCell ref="A15:G15"/>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6"/>
  <sheetViews>
    <sheetView topLeftCell="A6" zoomScaleNormal="100" workbookViewId="0">
      <selection activeCell="C29" sqref="C29"/>
    </sheetView>
  </sheetViews>
  <sheetFormatPr defaultColWidth="9.33203125" defaultRowHeight="13.2" x14ac:dyDescent="0.25"/>
  <cols>
    <col min="1" max="1" width="36.44140625" customWidth="1"/>
    <col min="2" max="3" width="10.6640625" customWidth="1"/>
    <col min="5" max="5" width="9.6640625" customWidth="1"/>
    <col min="6" max="6" width="11.33203125" customWidth="1"/>
  </cols>
  <sheetData>
    <row r="1" spans="1:6" ht="25.5" customHeight="1" x14ac:dyDescent="0.25">
      <c r="A1" s="74" t="s">
        <v>53</v>
      </c>
      <c r="B1" s="74"/>
      <c r="C1" s="74"/>
      <c r="D1" s="74"/>
      <c r="E1" s="74"/>
      <c r="F1" s="74"/>
    </row>
    <row r="2" spans="1:6" x14ac:dyDescent="0.25">
      <c r="A2" s="75" t="s">
        <v>80</v>
      </c>
      <c r="B2" s="75"/>
      <c r="C2" s="75"/>
      <c r="D2" s="75"/>
      <c r="E2" s="75"/>
      <c r="F2" s="75"/>
    </row>
    <row r="3" spans="1:6" x14ac:dyDescent="0.25">
      <c r="A3" s="76" t="s">
        <v>29</v>
      </c>
      <c r="B3" s="76"/>
      <c r="C3" s="76"/>
      <c r="D3" s="76"/>
      <c r="E3" s="76"/>
      <c r="F3" s="76"/>
    </row>
    <row r="4" spans="1:6" ht="63.75" customHeight="1" x14ac:dyDescent="0.25">
      <c r="A4" s="3"/>
      <c r="B4" s="8" t="s">
        <v>54</v>
      </c>
      <c r="C4" s="8" t="s">
        <v>77</v>
      </c>
      <c r="D4" s="8" t="s">
        <v>11</v>
      </c>
      <c r="E4" s="9" t="s">
        <v>70</v>
      </c>
      <c r="F4" s="9" t="s">
        <v>78</v>
      </c>
    </row>
    <row r="5" spans="1:6" ht="25.5" customHeight="1" x14ac:dyDescent="0.25">
      <c r="A5" s="4" t="s">
        <v>2</v>
      </c>
      <c r="B5" s="6"/>
      <c r="C5" s="6"/>
      <c r="D5" s="6"/>
      <c r="E5" s="6"/>
      <c r="F5" s="6"/>
    </row>
    <row r="6" spans="1:6" x14ac:dyDescent="0.25">
      <c r="A6" s="2" t="s">
        <v>32</v>
      </c>
      <c r="B6" s="34">
        <v>10818.2</v>
      </c>
      <c r="C6" s="34">
        <v>28410.6</v>
      </c>
      <c r="D6" s="10">
        <f t="shared" ref="D6:D12" si="0">(C6-B6)</f>
        <v>17592.399999999998</v>
      </c>
      <c r="E6" s="18">
        <f t="shared" ref="E6:E12" si="1">(C6-B6)/B6*100</f>
        <v>162.61855022092396</v>
      </c>
      <c r="F6" s="18">
        <f>(C6/C12)*100</f>
        <v>68.981207206332243</v>
      </c>
    </row>
    <row r="7" spans="1:6" x14ac:dyDescent="0.25">
      <c r="A7" s="2" t="s">
        <v>12</v>
      </c>
      <c r="B7" s="34">
        <v>1164.5999999999999</v>
      </c>
      <c r="C7" s="34">
        <v>1502.6</v>
      </c>
      <c r="D7" s="10">
        <f t="shared" si="0"/>
        <v>338</v>
      </c>
      <c r="E7" s="18">
        <f t="shared" si="1"/>
        <v>29.022840460243867</v>
      </c>
      <c r="F7" s="18">
        <f>(C7/C12)*100</f>
        <v>3.6483271014422378</v>
      </c>
    </row>
    <row r="8" spans="1:6" x14ac:dyDescent="0.25">
      <c r="A8" s="2" t="s">
        <v>13</v>
      </c>
      <c r="B8" s="34">
        <v>793.1</v>
      </c>
      <c r="C8" s="34">
        <v>1531.9</v>
      </c>
      <c r="D8" s="10">
        <f t="shared" si="0"/>
        <v>738.80000000000007</v>
      </c>
      <c r="E8" s="18">
        <f t="shared" si="1"/>
        <v>93.153448493254317</v>
      </c>
      <c r="F8" s="18">
        <f>(C8/C12)*100</f>
        <v>3.7194677803136988</v>
      </c>
    </row>
    <row r="9" spans="1:6" x14ac:dyDescent="0.25">
      <c r="A9" s="2" t="s">
        <v>14</v>
      </c>
      <c r="B9" s="34">
        <v>99.3</v>
      </c>
      <c r="C9" s="34">
        <v>225.9</v>
      </c>
      <c r="D9" s="10">
        <f t="shared" si="0"/>
        <v>126.60000000000001</v>
      </c>
      <c r="E9" s="18">
        <f t="shared" si="1"/>
        <v>127.49244712990937</v>
      </c>
      <c r="F9" s="18">
        <f>(C9/C12)*100</f>
        <v>0.54848735007041227</v>
      </c>
    </row>
    <row r="10" spans="1:6" x14ac:dyDescent="0.25">
      <c r="A10" s="2" t="s">
        <v>26</v>
      </c>
      <c r="B10" s="34">
        <v>3505.2</v>
      </c>
      <c r="C10" s="34">
        <v>6906.6</v>
      </c>
      <c r="D10" s="10">
        <f t="shared" si="0"/>
        <v>3401.4000000000005</v>
      </c>
      <c r="E10" s="18">
        <f t="shared" si="1"/>
        <v>97.038685381718608</v>
      </c>
      <c r="F10" s="18">
        <f>(C10/C12)*100</f>
        <v>16.7692905356189</v>
      </c>
    </row>
    <row r="11" spans="1:6" x14ac:dyDescent="0.25">
      <c r="A11" s="2" t="s">
        <v>27</v>
      </c>
      <c r="B11" s="34">
        <v>1608.4</v>
      </c>
      <c r="C11" s="34">
        <v>2608.4</v>
      </c>
      <c r="D11" s="10">
        <f t="shared" si="0"/>
        <v>1000</v>
      </c>
      <c r="E11" s="18">
        <f t="shared" si="1"/>
        <v>62.17358865953743</v>
      </c>
      <c r="F11" s="18">
        <f>(C11/C12)*100</f>
        <v>6.3332200262225022</v>
      </c>
    </row>
    <row r="12" spans="1:6" x14ac:dyDescent="0.25">
      <c r="A12" s="7" t="s">
        <v>37</v>
      </c>
      <c r="B12" s="35">
        <f>SUM(B6:B11)</f>
        <v>17988.800000000003</v>
      </c>
      <c r="C12" s="35">
        <f>SUM(C6:C11)</f>
        <v>41186</v>
      </c>
      <c r="D12" s="11">
        <f t="shared" si="0"/>
        <v>23197.199999999997</v>
      </c>
      <c r="E12" s="19">
        <f t="shared" si="1"/>
        <v>128.9535711109134</v>
      </c>
      <c r="F12" s="20">
        <f>SUM(F6:F11)</f>
        <v>100</v>
      </c>
    </row>
    <row r="13" spans="1:6" ht="25.5" customHeight="1" x14ac:dyDescent="0.25">
      <c r="A13" s="7" t="s">
        <v>15</v>
      </c>
      <c r="B13" s="5"/>
      <c r="C13" s="5"/>
      <c r="D13" s="13"/>
      <c r="E13" s="15"/>
      <c r="F13" s="14"/>
    </row>
    <row r="14" spans="1:6" x14ac:dyDescent="0.25">
      <c r="A14" s="2" t="s">
        <v>16</v>
      </c>
      <c r="B14" s="34">
        <v>2538.6</v>
      </c>
      <c r="C14" s="34">
        <v>7312.5</v>
      </c>
      <c r="D14" s="10">
        <f t="shared" ref="D14:D22" si="2">(C14-B14)</f>
        <v>4773.8999999999996</v>
      </c>
      <c r="E14" s="18">
        <f t="shared" ref="E14:E22" si="3">(C14-B14)/B14*100</f>
        <v>188.05246986528005</v>
      </c>
      <c r="F14" s="18">
        <f>(C14/C22)*100</f>
        <v>17.377737959158459</v>
      </c>
    </row>
    <row r="15" spans="1:6" x14ac:dyDescent="0.25">
      <c r="A15" s="2" t="s">
        <v>17</v>
      </c>
      <c r="B15" s="34">
        <v>10871</v>
      </c>
      <c r="C15" s="34">
        <v>14680.6</v>
      </c>
      <c r="D15" s="10">
        <f t="shared" si="2"/>
        <v>3809.6000000000004</v>
      </c>
      <c r="E15" s="18">
        <f t="shared" si="3"/>
        <v>35.043694232361332</v>
      </c>
      <c r="F15" s="18">
        <f>(C15/C22)*100</f>
        <v>34.887606137876467</v>
      </c>
    </row>
    <row r="16" spans="1:6" x14ac:dyDescent="0.25">
      <c r="A16" s="2" t="s">
        <v>18</v>
      </c>
      <c r="B16" s="34">
        <v>2426.6</v>
      </c>
      <c r="C16" s="34">
        <v>2859.6</v>
      </c>
      <c r="D16" s="10">
        <f t="shared" si="2"/>
        <v>433</v>
      </c>
      <c r="E16" s="18">
        <f t="shared" si="3"/>
        <v>17.843896810351932</v>
      </c>
      <c r="F16" s="18">
        <f>(C16/C22)*100</f>
        <v>6.7956758246850626</v>
      </c>
    </row>
    <row r="17" spans="1:6" x14ac:dyDescent="0.25">
      <c r="A17" s="2" t="s">
        <v>19</v>
      </c>
      <c r="B17" s="34">
        <v>2449.1999999999998</v>
      </c>
      <c r="C17" s="34">
        <v>2558.1</v>
      </c>
      <c r="D17" s="10">
        <f t="shared" si="2"/>
        <v>108.90000000000009</v>
      </c>
      <c r="E17" s="18">
        <f t="shared" si="3"/>
        <v>4.4463498285154373</v>
      </c>
      <c r="F17" s="18">
        <f>(C17/C22)*100</f>
        <v>6.0791783211382224</v>
      </c>
    </row>
    <row r="18" spans="1:6" x14ac:dyDescent="0.25">
      <c r="A18" s="2" t="s">
        <v>20</v>
      </c>
      <c r="B18" s="34">
        <v>614.29999999999995</v>
      </c>
      <c r="C18" s="34">
        <v>1032.3</v>
      </c>
      <c r="D18" s="10">
        <f t="shared" si="2"/>
        <v>418</v>
      </c>
      <c r="E18" s="18">
        <f t="shared" si="3"/>
        <v>68.044929187693313</v>
      </c>
      <c r="F18" s="18">
        <f>(C18/C22)*100</f>
        <v>2.4532019002036618</v>
      </c>
    </row>
    <row r="19" spans="1:6" x14ac:dyDescent="0.25">
      <c r="A19" s="2" t="s">
        <v>21</v>
      </c>
      <c r="B19" s="34">
        <v>437.7</v>
      </c>
      <c r="C19" s="34">
        <v>720.8</v>
      </c>
      <c r="D19" s="10">
        <f t="shared" si="2"/>
        <v>283.09999999999997</v>
      </c>
      <c r="E19" s="18">
        <f t="shared" si="3"/>
        <v>64.679003883938762</v>
      </c>
      <c r="F19" s="18">
        <f>(C19/C22)*100</f>
        <v>1.7129399686784841</v>
      </c>
    </row>
    <row r="20" spans="1:6" x14ac:dyDescent="0.25">
      <c r="A20" s="2" t="s">
        <v>26</v>
      </c>
      <c r="B20" s="34">
        <v>3577.3</v>
      </c>
      <c r="C20" s="34">
        <v>5072.6000000000004</v>
      </c>
      <c r="D20" s="10">
        <f t="shared" si="2"/>
        <v>1495.3000000000002</v>
      </c>
      <c r="E20" s="18">
        <f t="shared" si="3"/>
        <v>41.799681323903506</v>
      </c>
      <c r="F20" s="18">
        <f>(C20/C22)*100</f>
        <v>12.054743736290899</v>
      </c>
    </row>
    <row r="21" spans="1:6" x14ac:dyDescent="0.25">
      <c r="A21" s="2" t="s">
        <v>38</v>
      </c>
      <c r="B21" s="34">
        <v>4797.3</v>
      </c>
      <c r="C21" s="34">
        <v>7843.2</v>
      </c>
      <c r="D21" s="10">
        <f t="shared" si="2"/>
        <v>3045.8999999999996</v>
      </c>
      <c r="E21" s="18">
        <f t="shared" si="3"/>
        <v>63.491964229879294</v>
      </c>
      <c r="F21" s="18">
        <f>(C21/C22)*100</f>
        <v>18.638916151968768</v>
      </c>
    </row>
    <row r="22" spans="1:6" x14ac:dyDescent="0.25">
      <c r="A22" s="7" t="s">
        <v>22</v>
      </c>
      <c r="B22" s="35">
        <f>SUM(B14:B21)</f>
        <v>27712</v>
      </c>
      <c r="C22" s="35">
        <f>SUM(C14:C21)</f>
        <v>42079.69999999999</v>
      </c>
      <c r="D22" s="11">
        <f t="shared" si="2"/>
        <v>14367.69999999999</v>
      </c>
      <c r="E22" s="19">
        <f t="shared" si="3"/>
        <v>51.84649249422629</v>
      </c>
      <c r="F22" s="20">
        <f>SUM(F14:F21)</f>
        <v>100.00000000000004</v>
      </c>
    </row>
    <row r="23" spans="1:6" ht="25.5" customHeight="1" x14ac:dyDescent="0.25">
      <c r="A23" s="7" t="s">
        <v>25</v>
      </c>
      <c r="B23" s="5"/>
      <c r="C23" s="5"/>
      <c r="D23" s="13"/>
      <c r="E23" s="15"/>
      <c r="F23" s="14"/>
    </row>
    <row r="24" spans="1:6" x14ac:dyDescent="0.25">
      <c r="A24" s="1" t="s">
        <v>23</v>
      </c>
      <c r="B24" s="11">
        <f>(B12-B22)</f>
        <v>-9723.1999999999971</v>
      </c>
      <c r="C24" s="11">
        <f>(C12-C22)</f>
        <v>-893.69999999998981</v>
      </c>
      <c r="D24" s="10">
        <f t="shared" ref="D24" si="4">(C24-B24)</f>
        <v>8829.5000000000073</v>
      </c>
      <c r="E24" s="18">
        <f t="shared" ref="E24" si="5">(C24-B24)/B24*100</f>
        <v>-90.808581536942668</v>
      </c>
      <c r="F24" s="17" t="s">
        <v>31</v>
      </c>
    </row>
    <row r="25" spans="1:6" x14ac:dyDescent="0.25">
      <c r="A25" s="1" t="s">
        <v>39</v>
      </c>
      <c r="B25" s="11">
        <f>(B24/B12)*100</f>
        <v>-54.051409766076638</v>
      </c>
      <c r="C25" s="11">
        <f>(C24/C12)*100</f>
        <v>-2.1699121060554312</v>
      </c>
      <c r="D25" s="11">
        <f t="shared" ref="D25:D31" si="6">(C25-B25)</f>
        <v>51.881497660021211</v>
      </c>
      <c r="E25" s="17" t="s">
        <v>31</v>
      </c>
      <c r="F25" s="17" t="s">
        <v>31</v>
      </c>
    </row>
    <row r="26" spans="1:6" x14ac:dyDescent="0.25">
      <c r="A26" s="21" t="s">
        <v>40</v>
      </c>
      <c r="B26" s="10">
        <v>311.39999999999998</v>
      </c>
      <c r="C26" s="10">
        <v>-1850.7</v>
      </c>
      <c r="D26" s="10">
        <f t="shared" si="6"/>
        <v>-2162.1</v>
      </c>
      <c r="E26" s="18">
        <f t="shared" ref="E26:E30" si="7">(C26-B26)/B26*100</f>
        <v>-694.31599229287087</v>
      </c>
      <c r="F26" s="16" t="s">
        <v>31</v>
      </c>
    </row>
    <row r="27" spans="1:6" x14ac:dyDescent="0.25">
      <c r="A27" s="22" t="s">
        <v>24</v>
      </c>
      <c r="B27" s="11">
        <f>SUM(B24,B26)</f>
        <v>-9411.7999999999975</v>
      </c>
      <c r="C27" s="11">
        <f>SUM(C24,C26)</f>
        <v>-2744.3999999999896</v>
      </c>
      <c r="D27" s="10">
        <f t="shared" si="6"/>
        <v>6667.4000000000078</v>
      </c>
      <c r="E27" s="18">
        <f t="shared" si="7"/>
        <v>-70.840859346777549</v>
      </c>
      <c r="F27" s="17" t="s">
        <v>31</v>
      </c>
    </row>
    <row r="28" spans="1:6" x14ac:dyDescent="0.25">
      <c r="A28" s="21" t="s">
        <v>33</v>
      </c>
      <c r="B28" s="10">
        <v>2433.6999999999998</v>
      </c>
      <c r="C28" s="10">
        <v>516.29999999999995</v>
      </c>
      <c r="D28" s="10">
        <f t="shared" si="6"/>
        <v>-1917.3999999999999</v>
      </c>
      <c r="E28" s="18">
        <f t="shared" si="7"/>
        <v>-78.785388503102268</v>
      </c>
      <c r="F28" s="16" t="s">
        <v>31</v>
      </c>
    </row>
    <row r="29" spans="1:6" x14ac:dyDescent="0.25">
      <c r="A29" s="21" t="s">
        <v>34</v>
      </c>
      <c r="B29" s="10">
        <v>0</v>
      </c>
      <c r="C29" s="10">
        <v>0</v>
      </c>
      <c r="D29" s="10">
        <f t="shared" si="6"/>
        <v>0</v>
      </c>
      <c r="E29" s="18">
        <v>0</v>
      </c>
      <c r="F29" s="16" t="s">
        <v>31</v>
      </c>
    </row>
    <row r="30" spans="1:6" x14ac:dyDescent="0.25">
      <c r="A30" s="1" t="s">
        <v>0</v>
      </c>
      <c r="B30" s="11">
        <f>SUM(B27:B29)</f>
        <v>-6978.0999999999976</v>
      </c>
      <c r="C30" s="11">
        <f>SUM(C27:C29)</f>
        <v>-2228.0999999999894</v>
      </c>
      <c r="D30" s="10">
        <f t="shared" si="6"/>
        <v>4750.0000000000082</v>
      </c>
      <c r="E30" s="18">
        <f t="shared" si="7"/>
        <v>-68.070105042920133</v>
      </c>
      <c r="F30" s="17" t="s">
        <v>31</v>
      </c>
    </row>
    <row r="31" spans="1:6" x14ac:dyDescent="0.25">
      <c r="A31" s="7" t="s">
        <v>41</v>
      </c>
      <c r="B31" s="12">
        <f>(B30/B12)*100</f>
        <v>-38.791359067864427</v>
      </c>
      <c r="C31" s="12">
        <f>(C30/C12)*100</f>
        <v>-5.4098480066041601</v>
      </c>
      <c r="D31" s="11">
        <f t="shared" si="6"/>
        <v>33.381511061260269</v>
      </c>
      <c r="E31" s="17" t="s">
        <v>31</v>
      </c>
      <c r="F31" s="17" t="s">
        <v>31</v>
      </c>
    </row>
    <row r="32" spans="1:6" ht="25.5" customHeight="1" x14ac:dyDescent="0.25">
      <c r="A32" s="77" t="s">
        <v>4</v>
      </c>
      <c r="B32" s="77"/>
      <c r="C32" s="77"/>
      <c r="D32" s="77"/>
      <c r="E32" s="77"/>
      <c r="F32" s="77"/>
    </row>
    <row r="33" spans="1:6" ht="63.75" customHeight="1" x14ac:dyDescent="0.25">
      <c r="A33" s="73" t="s">
        <v>28</v>
      </c>
      <c r="B33" s="73"/>
      <c r="C33" s="73"/>
      <c r="D33" s="73"/>
      <c r="E33" s="73"/>
      <c r="F33" s="73"/>
    </row>
    <row r="34" spans="1:6" ht="51" customHeight="1" x14ac:dyDescent="0.25">
      <c r="A34" s="73" t="s">
        <v>30</v>
      </c>
      <c r="B34" s="73"/>
      <c r="C34" s="73"/>
      <c r="D34" s="73"/>
      <c r="E34" s="73"/>
      <c r="F34" s="73"/>
    </row>
    <row r="35" spans="1:6" ht="89.25" customHeight="1" x14ac:dyDescent="0.25">
      <c r="A35" s="62" t="s">
        <v>48</v>
      </c>
      <c r="B35" s="62"/>
      <c r="C35" s="62"/>
      <c r="D35" s="62"/>
      <c r="E35" s="62"/>
      <c r="F35" s="62"/>
    </row>
    <row r="36" spans="1:6" ht="51" customHeight="1" x14ac:dyDescent="0.25">
      <c r="A36" s="62" t="s">
        <v>42</v>
      </c>
      <c r="B36" s="62"/>
      <c r="C36" s="62"/>
      <c r="D36" s="62"/>
      <c r="E36" s="62"/>
      <c r="F36" s="62"/>
    </row>
    <row r="37" spans="1:6" ht="25.5" customHeight="1" x14ac:dyDescent="0.25">
      <c r="A37" s="62" t="s">
        <v>43</v>
      </c>
      <c r="B37" s="62"/>
      <c r="C37" s="62"/>
      <c r="D37" s="62"/>
      <c r="E37" s="62"/>
      <c r="F37" s="62"/>
    </row>
    <row r="38" spans="1:6" ht="51" customHeight="1" x14ac:dyDescent="0.25">
      <c r="A38" s="62" t="s">
        <v>44</v>
      </c>
      <c r="B38" s="62"/>
      <c r="C38" s="62"/>
      <c r="D38" s="62"/>
      <c r="E38" s="62"/>
      <c r="F38" s="62"/>
    </row>
    <row r="39" spans="1:6" ht="38.25" customHeight="1" x14ac:dyDescent="0.25">
      <c r="A39" s="62" t="s">
        <v>45</v>
      </c>
      <c r="B39" s="62"/>
      <c r="C39" s="62"/>
      <c r="D39" s="62"/>
      <c r="E39" s="62"/>
      <c r="F39" s="62"/>
    </row>
    <row r="40" spans="1:6" x14ac:dyDescent="0.25">
      <c r="A40" s="23"/>
      <c r="B40" s="23"/>
      <c r="C40" s="23"/>
      <c r="D40" s="23"/>
      <c r="E40" s="23"/>
      <c r="F40" s="23"/>
    </row>
    <row r="41" spans="1:6" x14ac:dyDescent="0.25">
      <c r="A41" s="23"/>
      <c r="B41" s="23"/>
      <c r="C41" s="23"/>
      <c r="D41" s="23"/>
      <c r="E41" s="23"/>
      <c r="F41" s="23"/>
    </row>
    <row r="42" spans="1:6" x14ac:dyDescent="0.25">
      <c r="A42" s="23"/>
      <c r="B42" s="23"/>
      <c r="C42" s="23"/>
      <c r="D42" s="23"/>
      <c r="E42" s="23"/>
      <c r="F42" s="23"/>
    </row>
    <row r="43" spans="1:6" x14ac:dyDescent="0.25">
      <c r="A43" s="23"/>
      <c r="B43" s="23"/>
      <c r="C43" s="23"/>
      <c r="D43" s="23"/>
      <c r="E43" s="23"/>
      <c r="F43" s="23"/>
    </row>
    <row r="44" spans="1:6" x14ac:dyDescent="0.25">
      <c r="A44" s="23"/>
      <c r="B44" s="23"/>
      <c r="C44" s="23"/>
      <c r="D44" s="23"/>
      <c r="E44" s="23"/>
      <c r="F44" s="23"/>
    </row>
    <row r="45" spans="1:6" x14ac:dyDescent="0.25">
      <c r="A45" s="23"/>
      <c r="B45" s="23"/>
      <c r="C45" s="23"/>
      <c r="D45" s="23"/>
      <c r="E45" s="23"/>
      <c r="F45" s="23"/>
    </row>
    <row r="46" spans="1:6" x14ac:dyDescent="0.25">
      <c r="A46" s="23"/>
      <c r="B46" s="23"/>
      <c r="C46" s="23"/>
      <c r="D46" s="23"/>
      <c r="E46" s="23"/>
      <c r="F46" s="23"/>
    </row>
  </sheetData>
  <mergeCells count="11">
    <mergeCell ref="A34:F34"/>
    <mergeCell ref="A1:F1"/>
    <mergeCell ref="A2:F2"/>
    <mergeCell ref="A3:F3"/>
    <mergeCell ref="A32:F32"/>
    <mergeCell ref="A33:F33"/>
    <mergeCell ref="A35:F35"/>
    <mergeCell ref="A36:F36"/>
    <mergeCell ref="A37:F37"/>
    <mergeCell ref="A38:F38"/>
    <mergeCell ref="A39:F39"/>
  </mergeCells>
  <pageMargins left="0.7" right="0.7" top="0.75" bottom="0.75" header="0.3" footer="0.3"/>
  <pageSetup fitToWidth="0"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6"/>
  <sheetViews>
    <sheetView topLeftCell="A10" zoomScaleNormal="100" workbookViewId="0">
      <selection activeCell="C29" sqref="C29"/>
    </sheetView>
  </sheetViews>
  <sheetFormatPr defaultColWidth="9.33203125" defaultRowHeight="13.2" x14ac:dyDescent="0.25"/>
  <cols>
    <col min="1" max="1" width="39.33203125" customWidth="1"/>
    <col min="3" max="3" width="10.6640625" customWidth="1"/>
    <col min="5" max="5" width="9.6640625" customWidth="1"/>
    <col min="6" max="6" width="15.33203125" customWidth="1"/>
  </cols>
  <sheetData>
    <row r="1" spans="1:6" ht="25.5" customHeight="1" x14ac:dyDescent="0.25">
      <c r="A1" s="74" t="s">
        <v>55</v>
      </c>
      <c r="B1" s="74"/>
      <c r="C1" s="74"/>
      <c r="D1" s="74"/>
      <c r="E1" s="74"/>
      <c r="F1" s="74"/>
    </row>
    <row r="2" spans="1:6" x14ac:dyDescent="0.25">
      <c r="A2" s="75" t="s">
        <v>80</v>
      </c>
      <c r="B2" s="75"/>
      <c r="C2" s="75"/>
      <c r="D2" s="75"/>
      <c r="E2" s="75"/>
      <c r="F2" s="75"/>
    </row>
    <row r="3" spans="1:6" x14ac:dyDescent="0.25">
      <c r="A3" s="76" t="s">
        <v>29</v>
      </c>
      <c r="B3" s="76"/>
      <c r="C3" s="76"/>
      <c r="D3" s="76"/>
      <c r="E3" s="76"/>
      <c r="F3" s="76"/>
    </row>
    <row r="4" spans="1:6" ht="63.75" customHeight="1" x14ac:dyDescent="0.25">
      <c r="A4" s="3"/>
      <c r="B4" s="8" t="s">
        <v>54</v>
      </c>
      <c r="C4" s="8" t="s">
        <v>77</v>
      </c>
      <c r="D4" s="8" t="s">
        <v>11</v>
      </c>
      <c r="E4" s="9" t="s">
        <v>70</v>
      </c>
      <c r="F4" s="9" t="s">
        <v>78</v>
      </c>
    </row>
    <row r="5" spans="1:6" ht="25.5" customHeight="1" x14ac:dyDescent="0.25">
      <c r="A5" s="4" t="s">
        <v>2</v>
      </c>
      <c r="B5" s="6"/>
      <c r="C5" s="6"/>
      <c r="D5" s="6"/>
      <c r="E5" s="6"/>
      <c r="F5" s="6"/>
    </row>
    <row r="6" spans="1:6" x14ac:dyDescent="0.25">
      <c r="A6" s="2" t="s">
        <v>32</v>
      </c>
      <c r="B6" s="34">
        <v>9066</v>
      </c>
      <c r="C6" s="34">
        <v>23205.5</v>
      </c>
      <c r="D6" s="10">
        <f t="shared" ref="D6:D12" si="0">(C6-B6)</f>
        <v>14139.5</v>
      </c>
      <c r="E6" s="18">
        <f t="shared" ref="E6:E12" si="1">(C6-B6)/B6*100</f>
        <v>155.96183542907568</v>
      </c>
      <c r="F6" s="18">
        <f>(C6/C12)*100</f>
        <v>68.630959422690168</v>
      </c>
    </row>
    <row r="7" spans="1:6" x14ac:dyDescent="0.25">
      <c r="A7" s="2" t="s">
        <v>12</v>
      </c>
      <c r="B7" s="34">
        <v>270.3</v>
      </c>
      <c r="C7" s="34">
        <v>356.3</v>
      </c>
      <c r="D7" s="10">
        <f t="shared" si="0"/>
        <v>86</v>
      </c>
      <c r="E7" s="18">
        <f t="shared" si="1"/>
        <v>31.816500184979652</v>
      </c>
      <c r="F7" s="18">
        <f>(C7/C12)*100</f>
        <v>1.0537678930557199</v>
      </c>
    </row>
    <row r="8" spans="1:6" x14ac:dyDescent="0.25">
      <c r="A8" s="2" t="s">
        <v>13</v>
      </c>
      <c r="B8" s="34">
        <v>634.29999999999995</v>
      </c>
      <c r="C8" s="34">
        <v>1242.4000000000001</v>
      </c>
      <c r="D8" s="10">
        <f t="shared" si="0"/>
        <v>608.10000000000014</v>
      </c>
      <c r="E8" s="18">
        <f t="shared" si="1"/>
        <v>95.869462399495532</v>
      </c>
      <c r="F8" s="18">
        <f>(C8/C12)*100</f>
        <v>3.6744351117946294</v>
      </c>
    </row>
    <row r="9" spans="1:6" x14ac:dyDescent="0.25">
      <c r="A9" s="2" t="s">
        <v>14</v>
      </c>
      <c r="B9" s="34">
        <v>78.599999999999994</v>
      </c>
      <c r="C9" s="34">
        <v>197.9</v>
      </c>
      <c r="D9" s="10">
        <f t="shared" si="0"/>
        <v>119.30000000000001</v>
      </c>
      <c r="E9" s="18">
        <f t="shared" si="1"/>
        <v>151.78117048346058</v>
      </c>
      <c r="F9" s="18">
        <f>(C9/C12)*100</f>
        <v>0.58529516148113103</v>
      </c>
    </row>
    <row r="10" spans="1:6" x14ac:dyDescent="0.25">
      <c r="A10" s="2" t="s">
        <v>26</v>
      </c>
      <c r="B10" s="34">
        <v>3378.4</v>
      </c>
      <c r="C10" s="34">
        <v>6657</v>
      </c>
      <c r="D10" s="10">
        <f t="shared" si="0"/>
        <v>3278.6</v>
      </c>
      <c r="E10" s="18">
        <f t="shared" si="1"/>
        <v>97.045938905990994</v>
      </c>
      <c r="F10" s="18">
        <f>(C10/C12)*100</f>
        <v>19.688276351591153</v>
      </c>
    </row>
    <row r="11" spans="1:6" x14ac:dyDescent="0.25">
      <c r="A11" s="2" t="s">
        <v>27</v>
      </c>
      <c r="B11" s="34">
        <v>1343.4</v>
      </c>
      <c r="C11" s="34">
        <v>2152.9</v>
      </c>
      <c r="D11" s="10">
        <f t="shared" si="0"/>
        <v>809.5</v>
      </c>
      <c r="E11" s="18">
        <f t="shared" si="1"/>
        <v>60.257555456304893</v>
      </c>
      <c r="F11" s="18">
        <f>(C11/C12)*100</f>
        <v>6.3672660593871999</v>
      </c>
    </row>
    <row r="12" spans="1:6" x14ac:dyDescent="0.25">
      <c r="A12" s="7" t="s">
        <v>37</v>
      </c>
      <c r="B12" s="35">
        <f>SUM(B6:B11)</f>
        <v>14770.999999999998</v>
      </c>
      <c r="C12" s="35">
        <f>SUM(C6:C11)</f>
        <v>33812</v>
      </c>
      <c r="D12" s="11">
        <f t="shared" si="0"/>
        <v>19041</v>
      </c>
      <c r="E12" s="19">
        <f t="shared" si="1"/>
        <v>128.90799539638482</v>
      </c>
      <c r="F12" s="20">
        <f>SUM(F6:F11)</f>
        <v>100.00000000000001</v>
      </c>
    </row>
    <row r="13" spans="1:6" ht="25.5" customHeight="1" x14ac:dyDescent="0.25">
      <c r="A13" s="7" t="s">
        <v>15</v>
      </c>
      <c r="B13" s="5"/>
      <c r="C13" s="5"/>
      <c r="D13" s="13"/>
      <c r="E13" s="15"/>
      <c r="F13" s="14"/>
    </row>
    <row r="14" spans="1:6" x14ac:dyDescent="0.25">
      <c r="A14" s="2" t="s">
        <v>16</v>
      </c>
      <c r="B14" s="34">
        <v>1858.5</v>
      </c>
      <c r="C14" s="34">
        <v>5548.4</v>
      </c>
      <c r="D14" s="10">
        <f t="shared" ref="D14:D22" si="2">(C14-B14)</f>
        <v>3689.8999999999996</v>
      </c>
      <c r="E14" s="18">
        <f t="shared" ref="E14:E22" si="3">(C14-B14)/B14*100</f>
        <v>198.54183481302124</v>
      </c>
      <c r="F14" s="18">
        <f>(C14/C22)*100</f>
        <v>16.177791255058839</v>
      </c>
    </row>
    <row r="15" spans="1:6" x14ac:dyDescent="0.25">
      <c r="A15" s="2" t="s">
        <v>17</v>
      </c>
      <c r="B15" s="34">
        <v>8676.5</v>
      </c>
      <c r="C15" s="34">
        <v>11839.2</v>
      </c>
      <c r="D15" s="10">
        <f t="shared" si="2"/>
        <v>3162.7000000000007</v>
      </c>
      <c r="E15" s="18">
        <f t="shared" si="3"/>
        <v>36.451334063274373</v>
      </c>
      <c r="F15" s="18">
        <f>(C15/C22)*100</f>
        <v>34.520241191495316</v>
      </c>
    </row>
    <row r="16" spans="1:6" x14ac:dyDescent="0.25">
      <c r="A16" s="2" t="s">
        <v>18</v>
      </c>
      <c r="B16" s="34">
        <v>2072.5</v>
      </c>
      <c r="C16" s="34">
        <v>2385.9</v>
      </c>
      <c r="D16" s="10">
        <f t="shared" si="2"/>
        <v>313.40000000000009</v>
      </c>
      <c r="E16" s="18">
        <f t="shared" si="3"/>
        <v>15.121833534378773</v>
      </c>
      <c r="F16" s="18">
        <f>(C16/C22)*100</f>
        <v>6.9567068263724465</v>
      </c>
    </row>
    <row r="17" spans="1:6" x14ac:dyDescent="0.25">
      <c r="A17" s="2" t="s">
        <v>19</v>
      </c>
      <c r="B17" s="34">
        <v>1931.3</v>
      </c>
      <c r="C17" s="34">
        <v>1985.7</v>
      </c>
      <c r="D17" s="10">
        <f t="shared" si="2"/>
        <v>54.400000000000091</v>
      </c>
      <c r="E17" s="18">
        <f t="shared" si="3"/>
        <v>2.8167555532542896</v>
      </c>
      <c r="F17" s="18">
        <f>(C17/C22)*100</f>
        <v>5.7898205059423145</v>
      </c>
    </row>
    <row r="18" spans="1:6" x14ac:dyDescent="0.25">
      <c r="A18" s="2" t="s">
        <v>20</v>
      </c>
      <c r="B18" s="34">
        <v>508.4</v>
      </c>
      <c r="C18" s="34">
        <v>836.5</v>
      </c>
      <c r="D18" s="10">
        <f t="shared" si="2"/>
        <v>328.1</v>
      </c>
      <c r="E18" s="18">
        <f t="shared" si="3"/>
        <v>64.535798583792285</v>
      </c>
      <c r="F18" s="18">
        <f>(C18/C22)*100</f>
        <v>2.4390315018485902</v>
      </c>
    </row>
    <row r="19" spans="1:6" x14ac:dyDescent="0.25">
      <c r="A19" s="2" t="s">
        <v>21</v>
      </c>
      <c r="B19" s="34">
        <v>372.6</v>
      </c>
      <c r="C19" s="34">
        <v>598.20000000000005</v>
      </c>
      <c r="D19" s="10">
        <f t="shared" si="2"/>
        <v>225.60000000000002</v>
      </c>
      <c r="E19" s="18">
        <f t="shared" si="3"/>
        <v>60.547504025764894</v>
      </c>
      <c r="F19" s="18">
        <f>(C19/C22)*100</f>
        <v>1.7442063890087591</v>
      </c>
    </row>
    <row r="20" spans="1:6" x14ac:dyDescent="0.25">
      <c r="A20" s="2" t="s">
        <v>26</v>
      </c>
      <c r="B20" s="34">
        <v>3528.4</v>
      </c>
      <c r="C20" s="34">
        <v>4958.2</v>
      </c>
      <c r="D20" s="10">
        <f t="shared" si="2"/>
        <v>1429.7999999999997</v>
      </c>
      <c r="E20" s="18">
        <f t="shared" si="3"/>
        <v>40.5226164833919</v>
      </c>
      <c r="F20" s="18">
        <f>(C20/C22)*100</f>
        <v>14.456910929426995</v>
      </c>
    </row>
    <row r="21" spans="1:6" x14ac:dyDescent="0.25">
      <c r="A21" s="2" t="s">
        <v>38</v>
      </c>
      <c r="B21" s="34">
        <v>3830.8</v>
      </c>
      <c r="C21" s="34">
        <v>6144.3</v>
      </c>
      <c r="D21" s="10">
        <f t="shared" si="2"/>
        <v>2313.5</v>
      </c>
      <c r="E21" s="18">
        <f t="shared" si="3"/>
        <v>60.392085204134901</v>
      </c>
      <c r="F21" s="18">
        <f>(C21/C22)*100</f>
        <v>17.915291400846737</v>
      </c>
    </row>
    <row r="22" spans="1:6" x14ac:dyDescent="0.25">
      <c r="A22" s="7" t="s">
        <v>22</v>
      </c>
      <c r="B22" s="35">
        <f>SUM(B14:B21)</f>
        <v>22779</v>
      </c>
      <c r="C22" s="35">
        <f>SUM(C14:C21)</f>
        <v>34296.400000000001</v>
      </c>
      <c r="D22" s="11">
        <f t="shared" si="2"/>
        <v>11517.400000000001</v>
      </c>
      <c r="E22" s="19">
        <f t="shared" si="3"/>
        <v>50.561482066815934</v>
      </c>
      <c r="F22" s="20">
        <f>SUM(F14:F21)</f>
        <v>100</v>
      </c>
    </row>
    <row r="23" spans="1:6" ht="25.5" customHeight="1" x14ac:dyDescent="0.25">
      <c r="A23" s="7" t="s">
        <v>25</v>
      </c>
      <c r="B23" s="5"/>
      <c r="C23" s="5"/>
      <c r="D23" s="13"/>
      <c r="E23" s="15"/>
      <c r="F23" s="14"/>
    </row>
    <row r="24" spans="1:6" x14ac:dyDescent="0.25">
      <c r="A24" s="1" t="s">
        <v>23</v>
      </c>
      <c r="B24" s="11">
        <f>(B12-B22)</f>
        <v>-8008.0000000000018</v>
      </c>
      <c r="C24" s="11">
        <f>(C12-C22)</f>
        <v>-484.40000000000146</v>
      </c>
      <c r="D24" s="10">
        <f t="shared" ref="D24" si="4">(C24-B24)</f>
        <v>7523.6</v>
      </c>
      <c r="E24" s="18">
        <f t="shared" ref="E24" si="5">(C24-B24)/B24*100</f>
        <v>-93.951048951048932</v>
      </c>
      <c r="F24" s="17" t="s">
        <v>31</v>
      </c>
    </row>
    <row r="25" spans="1:6" x14ac:dyDescent="0.25">
      <c r="A25" s="1" t="s">
        <v>39</v>
      </c>
      <c r="B25" s="11">
        <f>(B24/B12)*100</f>
        <v>-54.214338907318414</v>
      </c>
      <c r="C25" s="11">
        <f>(C24/C12)*100</f>
        <v>-1.4326274695374466</v>
      </c>
      <c r="D25" s="11">
        <f t="shared" ref="D25:D31" si="6">(C25-B25)</f>
        <v>52.78171143778097</v>
      </c>
      <c r="E25" s="17" t="s">
        <v>31</v>
      </c>
      <c r="F25" s="17" t="s">
        <v>31</v>
      </c>
    </row>
    <row r="26" spans="1:6" x14ac:dyDescent="0.25">
      <c r="A26" s="21" t="s">
        <v>40</v>
      </c>
      <c r="B26" s="10">
        <v>120.4</v>
      </c>
      <c r="C26" s="10">
        <v>-1487.9</v>
      </c>
      <c r="D26" s="10">
        <f t="shared" si="6"/>
        <v>-1608.3000000000002</v>
      </c>
      <c r="E26" s="18">
        <f t="shared" ref="E26:E30" si="7">(C26-B26)/B26*100</f>
        <v>-1335.7973421926911</v>
      </c>
      <c r="F26" s="16" t="s">
        <v>31</v>
      </c>
    </row>
    <row r="27" spans="1:6" x14ac:dyDescent="0.25">
      <c r="A27" s="22" t="s">
        <v>24</v>
      </c>
      <c r="B27" s="11">
        <f>SUM(B24,B26)</f>
        <v>-7887.6000000000022</v>
      </c>
      <c r="C27" s="11">
        <f>SUM(C24,C26)</f>
        <v>-1972.3000000000015</v>
      </c>
      <c r="D27" s="10">
        <f t="shared" si="6"/>
        <v>5915.3000000000011</v>
      </c>
      <c r="E27" s="18">
        <f t="shared" si="7"/>
        <v>-74.994928748922348</v>
      </c>
      <c r="F27" s="17" t="s">
        <v>31</v>
      </c>
    </row>
    <row r="28" spans="1:6" x14ac:dyDescent="0.25">
      <c r="A28" s="21" t="s">
        <v>33</v>
      </c>
      <c r="B28" s="10">
        <v>2147.3000000000002</v>
      </c>
      <c r="C28" s="10">
        <v>441.2</v>
      </c>
      <c r="D28" s="10">
        <f t="shared" si="6"/>
        <v>-1706.1000000000001</v>
      </c>
      <c r="E28" s="18">
        <f t="shared" si="7"/>
        <v>-79.45326689330787</v>
      </c>
      <c r="F28" s="16" t="s">
        <v>31</v>
      </c>
    </row>
    <row r="29" spans="1:6" x14ac:dyDescent="0.25">
      <c r="A29" s="21" t="s">
        <v>34</v>
      </c>
      <c r="B29" s="10">
        <v>0</v>
      </c>
      <c r="C29" s="10">
        <v>0</v>
      </c>
      <c r="D29" s="10">
        <f t="shared" si="6"/>
        <v>0</v>
      </c>
      <c r="E29" s="18">
        <v>0</v>
      </c>
      <c r="F29" s="16" t="s">
        <v>31</v>
      </c>
    </row>
    <row r="30" spans="1:6" x14ac:dyDescent="0.25">
      <c r="A30" s="1" t="s">
        <v>0</v>
      </c>
      <c r="B30" s="11">
        <f>SUM(B27:B29)</f>
        <v>-5740.300000000002</v>
      </c>
      <c r="C30" s="11">
        <f>SUM(C27:C29)</f>
        <v>-1531.1000000000015</v>
      </c>
      <c r="D30" s="10">
        <f t="shared" si="6"/>
        <v>4209.2000000000007</v>
      </c>
      <c r="E30" s="18">
        <f t="shared" si="7"/>
        <v>-73.327178022054582</v>
      </c>
      <c r="F30" s="17" t="s">
        <v>31</v>
      </c>
    </row>
    <row r="31" spans="1:6" x14ac:dyDescent="0.25">
      <c r="A31" s="7" t="s">
        <v>41</v>
      </c>
      <c r="B31" s="12">
        <f>(B30/B12)*100</f>
        <v>-38.861959244465524</v>
      </c>
      <c r="C31" s="12">
        <f>(C30/C12)*100</f>
        <v>-4.5282739855672585</v>
      </c>
      <c r="D31" s="11">
        <f t="shared" si="6"/>
        <v>34.333685258898264</v>
      </c>
      <c r="E31" s="17" t="s">
        <v>31</v>
      </c>
      <c r="F31" s="17" t="s">
        <v>31</v>
      </c>
    </row>
    <row r="32" spans="1:6" ht="25.5" customHeight="1" x14ac:dyDescent="0.25">
      <c r="A32" s="77" t="s">
        <v>4</v>
      </c>
      <c r="B32" s="77"/>
      <c r="C32" s="77"/>
      <c r="D32" s="77"/>
      <c r="E32" s="77"/>
      <c r="F32" s="77"/>
    </row>
    <row r="33" spans="1:6" ht="63.75" customHeight="1" x14ac:dyDescent="0.25">
      <c r="A33" s="73" t="s">
        <v>28</v>
      </c>
      <c r="B33" s="73"/>
      <c r="C33" s="73"/>
      <c r="D33" s="73"/>
      <c r="E33" s="73"/>
      <c r="F33" s="73"/>
    </row>
    <row r="34" spans="1:6" ht="51" customHeight="1" x14ac:dyDescent="0.25">
      <c r="A34" s="73" t="s">
        <v>30</v>
      </c>
      <c r="B34" s="73"/>
      <c r="C34" s="73"/>
      <c r="D34" s="73"/>
      <c r="E34" s="73"/>
      <c r="F34" s="73"/>
    </row>
    <row r="35" spans="1:6" ht="89.25" customHeight="1" x14ac:dyDescent="0.25">
      <c r="A35" s="62" t="s">
        <v>48</v>
      </c>
      <c r="B35" s="62"/>
      <c r="C35" s="62"/>
      <c r="D35" s="62"/>
      <c r="E35" s="62"/>
      <c r="F35" s="62"/>
    </row>
    <row r="36" spans="1:6" ht="51" customHeight="1" x14ac:dyDescent="0.25">
      <c r="A36" s="62" t="s">
        <v>42</v>
      </c>
      <c r="B36" s="62"/>
      <c r="C36" s="62"/>
      <c r="D36" s="62"/>
      <c r="E36" s="62"/>
      <c r="F36" s="62"/>
    </row>
    <row r="37" spans="1:6" ht="25.5" customHeight="1" x14ac:dyDescent="0.25">
      <c r="A37" s="62" t="s">
        <v>43</v>
      </c>
      <c r="B37" s="62"/>
      <c r="C37" s="62"/>
      <c r="D37" s="62"/>
      <c r="E37" s="62"/>
      <c r="F37" s="62"/>
    </row>
    <row r="38" spans="1:6" ht="51" customHeight="1" x14ac:dyDescent="0.25">
      <c r="A38" s="62" t="s">
        <v>44</v>
      </c>
      <c r="B38" s="62"/>
      <c r="C38" s="62"/>
      <c r="D38" s="62"/>
      <c r="E38" s="62"/>
      <c r="F38" s="62"/>
    </row>
    <row r="39" spans="1:6" ht="38.25" customHeight="1" x14ac:dyDescent="0.25">
      <c r="A39" s="62" t="s">
        <v>45</v>
      </c>
      <c r="B39" s="62"/>
      <c r="C39" s="62"/>
      <c r="D39" s="62"/>
      <c r="E39" s="62"/>
      <c r="F39" s="62"/>
    </row>
    <row r="40" spans="1:6" x14ac:dyDescent="0.25">
      <c r="A40" s="23"/>
      <c r="B40" s="23"/>
      <c r="C40" s="23"/>
      <c r="D40" s="23"/>
      <c r="E40" s="23"/>
      <c r="F40" s="23"/>
    </row>
    <row r="41" spans="1:6" x14ac:dyDescent="0.25">
      <c r="A41" s="23"/>
      <c r="B41" s="23"/>
      <c r="C41" s="23"/>
      <c r="D41" s="23"/>
      <c r="E41" s="23"/>
      <c r="F41" s="23"/>
    </row>
    <row r="42" spans="1:6" x14ac:dyDescent="0.25">
      <c r="A42" s="23"/>
      <c r="B42" s="23"/>
      <c r="C42" s="23"/>
      <c r="D42" s="23"/>
      <c r="E42" s="23"/>
      <c r="F42" s="23"/>
    </row>
    <row r="43" spans="1:6" x14ac:dyDescent="0.25">
      <c r="A43" s="23"/>
      <c r="B43" s="23"/>
      <c r="C43" s="23"/>
      <c r="D43" s="23"/>
      <c r="E43" s="23"/>
      <c r="F43" s="23"/>
    </row>
    <row r="44" spans="1:6" x14ac:dyDescent="0.25">
      <c r="A44" s="23"/>
      <c r="B44" s="23"/>
      <c r="C44" s="23"/>
      <c r="D44" s="23"/>
      <c r="E44" s="23"/>
      <c r="F44" s="23"/>
    </row>
    <row r="45" spans="1:6" x14ac:dyDescent="0.25">
      <c r="A45" s="23"/>
      <c r="B45" s="23"/>
      <c r="C45" s="23"/>
      <c r="D45" s="23"/>
      <c r="E45" s="23"/>
      <c r="F45" s="23"/>
    </row>
    <row r="46" spans="1:6" x14ac:dyDescent="0.25">
      <c r="A46" s="23"/>
      <c r="B46" s="23"/>
      <c r="C46" s="23"/>
      <c r="D46" s="23"/>
      <c r="E46" s="23"/>
      <c r="F46" s="23"/>
    </row>
  </sheetData>
  <mergeCells count="11">
    <mergeCell ref="A34:F34"/>
    <mergeCell ref="A1:F1"/>
    <mergeCell ref="A2:F2"/>
    <mergeCell ref="A3:F3"/>
    <mergeCell ref="A32:F32"/>
    <mergeCell ref="A33:F33"/>
    <mergeCell ref="A35:F35"/>
    <mergeCell ref="A36:F36"/>
    <mergeCell ref="A37:F37"/>
    <mergeCell ref="A38:F38"/>
    <mergeCell ref="A39:F39"/>
  </mergeCells>
  <pageMargins left="0.45" right="0.45" top="0.5" bottom="0.5" header="0.3" footer="0.3"/>
  <pageSetup fitToWidth="0"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46"/>
  <sheetViews>
    <sheetView zoomScaleNormal="100" workbookViewId="0">
      <selection activeCell="A2" sqref="A2:F2"/>
    </sheetView>
  </sheetViews>
  <sheetFormatPr defaultColWidth="9.33203125" defaultRowHeight="13.2" x14ac:dyDescent="0.25"/>
  <cols>
    <col min="1" max="1" width="40.6640625" customWidth="1"/>
    <col min="3" max="3" width="10.6640625" customWidth="1"/>
    <col min="5" max="5" width="9.6640625" customWidth="1"/>
    <col min="6" max="6" width="11.33203125" customWidth="1"/>
  </cols>
  <sheetData>
    <row r="1" spans="1:10" ht="38.25" customHeight="1" x14ac:dyDescent="0.25">
      <c r="A1" s="74" t="s">
        <v>68</v>
      </c>
      <c r="B1" s="74"/>
      <c r="C1" s="74"/>
      <c r="D1" s="74"/>
      <c r="E1" s="74"/>
      <c r="F1" s="74"/>
    </row>
    <row r="2" spans="1:10" x14ac:dyDescent="0.25">
      <c r="A2" s="75" t="s">
        <v>82</v>
      </c>
      <c r="B2" s="75"/>
      <c r="C2" s="75"/>
      <c r="D2" s="75"/>
      <c r="E2" s="75"/>
      <c r="F2" s="75"/>
    </row>
    <row r="3" spans="1:10" x14ac:dyDescent="0.25">
      <c r="A3" s="76" t="s">
        <v>29</v>
      </c>
      <c r="B3" s="76"/>
      <c r="C3" s="76"/>
      <c r="D3" s="76"/>
      <c r="E3" s="76"/>
      <c r="F3" s="76"/>
    </row>
    <row r="4" spans="1:10" ht="66" x14ac:dyDescent="0.25">
      <c r="A4" s="3"/>
      <c r="B4" s="8" t="s">
        <v>54</v>
      </c>
      <c r="C4" s="8" t="s">
        <v>77</v>
      </c>
      <c r="D4" s="8" t="s">
        <v>11</v>
      </c>
      <c r="E4" s="9" t="s">
        <v>70</v>
      </c>
      <c r="F4" s="9" t="s">
        <v>78</v>
      </c>
      <c r="G4" s="33"/>
      <c r="H4" s="33"/>
      <c r="I4" s="33"/>
      <c r="J4" s="33"/>
    </row>
    <row r="5" spans="1:10" ht="25.5" customHeight="1" x14ac:dyDescent="0.25">
      <c r="A5" s="4" t="s">
        <v>2</v>
      </c>
      <c r="B5" s="6"/>
      <c r="C5" s="6"/>
      <c r="D5" s="6"/>
      <c r="E5" s="6"/>
      <c r="F5" s="6"/>
      <c r="G5" s="33"/>
      <c r="H5" s="33"/>
      <c r="I5" s="33"/>
      <c r="J5" s="33"/>
    </row>
    <row r="6" spans="1:10" x14ac:dyDescent="0.25">
      <c r="A6" s="2" t="s">
        <v>32</v>
      </c>
      <c r="B6" s="34">
        <v>1752.2</v>
      </c>
      <c r="C6" s="34">
        <v>5205.1000000000004</v>
      </c>
      <c r="D6" s="10">
        <f t="shared" ref="D6:D12" si="0">(C6-B6)</f>
        <v>3452.9000000000005</v>
      </c>
      <c r="E6" s="18">
        <f t="shared" ref="E6:E12" si="1">(C6-B6)/B6*100</f>
        <v>197.06083780390369</v>
      </c>
      <c r="F6" s="18">
        <f>(C6/C12)*100</f>
        <v>70.58719826417142</v>
      </c>
      <c r="G6" s="33"/>
      <c r="H6" s="33"/>
      <c r="I6" s="33"/>
      <c r="J6" s="33"/>
    </row>
    <row r="7" spans="1:10" x14ac:dyDescent="0.25">
      <c r="A7" s="2" t="s">
        <v>12</v>
      </c>
      <c r="B7" s="34">
        <v>894.3</v>
      </c>
      <c r="C7" s="34">
        <v>1146.3</v>
      </c>
      <c r="D7" s="10">
        <f t="shared" si="0"/>
        <v>252</v>
      </c>
      <c r="E7" s="18">
        <f t="shared" si="1"/>
        <v>28.17846360281785</v>
      </c>
      <c r="F7" s="18">
        <f>(C7/C12)*100</f>
        <v>15.54515866558177</v>
      </c>
      <c r="G7" s="33"/>
      <c r="H7" s="33"/>
      <c r="I7" s="33"/>
      <c r="J7" s="33"/>
    </row>
    <row r="8" spans="1:10" x14ac:dyDescent="0.25">
      <c r="A8" s="2" t="s">
        <v>13</v>
      </c>
      <c r="B8" s="34">
        <v>158.80000000000001</v>
      </c>
      <c r="C8" s="34">
        <v>289.5</v>
      </c>
      <c r="D8" s="10">
        <f t="shared" si="0"/>
        <v>130.69999999999999</v>
      </c>
      <c r="E8" s="18">
        <f t="shared" si="1"/>
        <v>82.304785894206532</v>
      </c>
      <c r="F8" s="18">
        <f>(C8/C12)*100</f>
        <v>3.9259560618388929</v>
      </c>
      <c r="G8" s="33"/>
      <c r="H8" s="33"/>
      <c r="I8" s="33"/>
      <c r="J8" s="33"/>
    </row>
    <row r="9" spans="1:10" x14ac:dyDescent="0.25">
      <c r="A9" s="2" t="s">
        <v>14</v>
      </c>
      <c r="B9" s="34">
        <v>20.7</v>
      </c>
      <c r="C9" s="34">
        <v>28</v>
      </c>
      <c r="D9" s="10">
        <f t="shared" si="0"/>
        <v>7.3000000000000007</v>
      </c>
      <c r="E9" s="18">
        <f t="shared" si="1"/>
        <v>35.265700483091791</v>
      </c>
      <c r="F9" s="18">
        <f>(C9/C12)*100</f>
        <v>0.37971250339029017</v>
      </c>
      <c r="G9" s="33"/>
      <c r="H9" s="33"/>
      <c r="I9" s="33"/>
      <c r="J9" s="33"/>
    </row>
    <row r="10" spans="1:10" x14ac:dyDescent="0.25">
      <c r="A10" s="2" t="s">
        <v>26</v>
      </c>
      <c r="B10" s="34">
        <v>126.8</v>
      </c>
      <c r="C10" s="34">
        <v>249.6</v>
      </c>
      <c r="D10" s="10">
        <f t="shared" si="0"/>
        <v>122.8</v>
      </c>
      <c r="E10" s="18">
        <f t="shared" si="1"/>
        <v>96.845425867507885</v>
      </c>
      <c r="F10" s="18">
        <f>(C10/C12)*100</f>
        <v>3.3848657445077293</v>
      </c>
      <c r="G10" s="33"/>
      <c r="H10" s="33"/>
      <c r="I10" s="33"/>
      <c r="J10" s="33"/>
    </row>
    <row r="11" spans="1:10" x14ac:dyDescent="0.25">
      <c r="A11" s="2" t="s">
        <v>27</v>
      </c>
      <c r="B11" s="34">
        <v>265</v>
      </c>
      <c r="C11" s="34">
        <v>455.5</v>
      </c>
      <c r="D11" s="10">
        <f t="shared" si="0"/>
        <v>190.5</v>
      </c>
      <c r="E11" s="18">
        <f t="shared" si="1"/>
        <v>71.886792452830178</v>
      </c>
      <c r="F11" s="18">
        <f>(C11/C12)*100</f>
        <v>6.1771087605098991</v>
      </c>
      <c r="G11" s="33"/>
      <c r="H11" s="33"/>
      <c r="I11" s="33"/>
      <c r="J11" s="33"/>
    </row>
    <row r="12" spans="1:10" x14ac:dyDescent="0.25">
      <c r="A12" s="7" t="s">
        <v>37</v>
      </c>
      <c r="B12" s="35">
        <f>SUM(B6:B11)</f>
        <v>3217.8</v>
      </c>
      <c r="C12" s="35">
        <f>SUM(C6:C11)</f>
        <v>7374.0000000000009</v>
      </c>
      <c r="D12" s="11">
        <f t="shared" si="0"/>
        <v>4156.2000000000007</v>
      </c>
      <c r="E12" s="19">
        <f t="shared" si="1"/>
        <v>129.16278202498603</v>
      </c>
      <c r="F12" s="20">
        <f>SUM(F6:F11)</f>
        <v>100</v>
      </c>
      <c r="G12" s="33"/>
      <c r="H12" s="33"/>
      <c r="I12" s="33"/>
      <c r="J12" s="33"/>
    </row>
    <row r="13" spans="1:10" ht="25.5" customHeight="1" x14ac:dyDescent="0.25">
      <c r="A13" s="7" t="s">
        <v>15</v>
      </c>
      <c r="B13" s="5"/>
      <c r="C13" s="5"/>
      <c r="D13" s="13"/>
      <c r="E13" s="15"/>
      <c r="F13" s="14"/>
      <c r="G13" s="33"/>
      <c r="H13" s="33"/>
      <c r="I13" s="33"/>
      <c r="J13" s="33"/>
    </row>
    <row r="14" spans="1:10" x14ac:dyDescent="0.25">
      <c r="A14" s="2" t="s">
        <v>16</v>
      </c>
      <c r="B14" s="34">
        <v>680.1</v>
      </c>
      <c r="C14" s="34">
        <v>1764.1</v>
      </c>
      <c r="D14" s="10">
        <f t="shared" ref="D14:D22" si="2">(C14-B14)</f>
        <v>1084</v>
      </c>
      <c r="E14" s="18">
        <f t="shared" ref="E14:E22" si="3">(C14-B14)/B14*100</f>
        <v>159.38832524628731</v>
      </c>
      <c r="F14" s="18">
        <f>(C14/C22)*100</f>
        <v>22.66519342695258</v>
      </c>
      <c r="G14" s="33"/>
      <c r="H14" s="33"/>
      <c r="I14" s="33"/>
      <c r="J14" s="33"/>
    </row>
    <row r="15" spans="1:10" x14ac:dyDescent="0.25">
      <c r="A15" s="2" t="s">
        <v>17</v>
      </c>
      <c r="B15" s="34">
        <v>2194.4</v>
      </c>
      <c r="C15" s="34">
        <v>2841.4</v>
      </c>
      <c r="D15" s="10">
        <f t="shared" si="2"/>
        <v>647</v>
      </c>
      <c r="E15" s="18">
        <f t="shared" si="3"/>
        <v>29.484141450966096</v>
      </c>
      <c r="F15" s="18">
        <f>(C15/C22)*100</f>
        <v>36.506366194287779</v>
      </c>
      <c r="G15" s="33"/>
      <c r="H15" s="33"/>
      <c r="I15" s="33"/>
      <c r="J15" s="33"/>
    </row>
    <row r="16" spans="1:10" x14ac:dyDescent="0.25">
      <c r="A16" s="2" t="s">
        <v>18</v>
      </c>
      <c r="B16" s="34">
        <v>354.1</v>
      </c>
      <c r="C16" s="34">
        <v>473.7</v>
      </c>
      <c r="D16" s="10">
        <f t="shared" si="2"/>
        <v>119.59999999999997</v>
      </c>
      <c r="E16" s="18">
        <f t="shared" si="3"/>
        <v>33.775769556622407</v>
      </c>
      <c r="F16" s="18">
        <f>(C16/C22)*100</f>
        <v>6.0861074351496161</v>
      </c>
      <c r="G16" s="33"/>
      <c r="H16" s="33"/>
      <c r="I16" s="33"/>
      <c r="J16" s="33"/>
    </row>
    <row r="17" spans="1:10" x14ac:dyDescent="0.25">
      <c r="A17" s="2" t="s">
        <v>19</v>
      </c>
      <c r="B17" s="34">
        <v>517.9</v>
      </c>
      <c r="C17" s="34">
        <v>572.4</v>
      </c>
      <c r="D17" s="10">
        <f t="shared" si="2"/>
        <v>54.5</v>
      </c>
      <c r="E17" s="18">
        <f t="shared" si="3"/>
        <v>10.523267039969106</v>
      </c>
      <c r="F17" s="18">
        <f>(C17/C22)*100</f>
        <v>7.3542070843986496</v>
      </c>
      <c r="G17" s="33"/>
      <c r="H17" s="33"/>
      <c r="I17" s="33"/>
      <c r="J17" s="33"/>
    </row>
    <row r="18" spans="1:10" x14ac:dyDescent="0.25">
      <c r="A18" s="2" t="s">
        <v>20</v>
      </c>
      <c r="B18" s="34">
        <v>105.9</v>
      </c>
      <c r="C18" s="34">
        <v>195.8</v>
      </c>
      <c r="D18" s="10">
        <f t="shared" si="2"/>
        <v>89.9</v>
      </c>
      <c r="E18" s="18">
        <f t="shared" si="3"/>
        <v>84.891406987724267</v>
      </c>
      <c r="F18" s="18">
        <f>(C18/C22)*100</f>
        <v>2.5156424652782241</v>
      </c>
      <c r="G18" s="33"/>
      <c r="H18" s="33"/>
      <c r="I18" s="33"/>
      <c r="J18" s="33"/>
    </row>
    <row r="19" spans="1:10" x14ac:dyDescent="0.25">
      <c r="A19" s="2" t="s">
        <v>21</v>
      </c>
      <c r="B19" s="34">
        <v>65.099999999999994</v>
      </c>
      <c r="C19" s="34">
        <v>122.6</v>
      </c>
      <c r="D19" s="10">
        <f t="shared" si="2"/>
        <v>57.5</v>
      </c>
      <c r="E19" s="18">
        <f t="shared" si="3"/>
        <v>88.325652841781874</v>
      </c>
      <c r="F19" s="18">
        <f>(C19/C22)*100</f>
        <v>1.5751673454704302</v>
      </c>
      <c r="G19" s="33"/>
      <c r="H19" s="33"/>
      <c r="I19" s="33"/>
      <c r="J19" s="33"/>
    </row>
    <row r="20" spans="1:10" x14ac:dyDescent="0.25">
      <c r="A20" s="2" t="s">
        <v>26</v>
      </c>
      <c r="B20" s="34">
        <v>48.9</v>
      </c>
      <c r="C20" s="34">
        <v>114.4</v>
      </c>
      <c r="D20" s="10">
        <f t="shared" si="2"/>
        <v>65.5</v>
      </c>
      <c r="E20" s="18">
        <f t="shared" si="3"/>
        <v>133.94683026584869</v>
      </c>
      <c r="F20" s="18">
        <f>(C20/C22)*100</f>
        <v>1.4698135752187378</v>
      </c>
      <c r="G20" s="33"/>
      <c r="H20" s="33"/>
      <c r="I20" s="33"/>
      <c r="J20" s="33"/>
    </row>
    <row r="21" spans="1:10" x14ac:dyDescent="0.25">
      <c r="A21" s="2" t="s">
        <v>38</v>
      </c>
      <c r="B21" s="34">
        <v>966.4</v>
      </c>
      <c r="C21" s="34">
        <v>1698.9</v>
      </c>
      <c r="D21" s="10">
        <f t="shared" si="2"/>
        <v>732.50000000000011</v>
      </c>
      <c r="E21" s="18">
        <f t="shared" si="3"/>
        <v>75.796771523178819</v>
      </c>
      <c r="F21" s="18">
        <f>(C21/C22)*100</f>
        <v>21.827502473244</v>
      </c>
      <c r="G21" s="33"/>
      <c r="H21" s="33"/>
      <c r="I21" s="33"/>
      <c r="J21" s="33"/>
    </row>
    <row r="22" spans="1:10" x14ac:dyDescent="0.25">
      <c r="A22" s="7" t="s">
        <v>22</v>
      </c>
      <c r="B22" s="35">
        <f>SUM(B14:B21)</f>
        <v>4932.8</v>
      </c>
      <c r="C22" s="35">
        <f>SUM(C14:C21)</f>
        <v>7783.2999999999993</v>
      </c>
      <c r="D22" s="11">
        <f t="shared" si="2"/>
        <v>2850.4999999999991</v>
      </c>
      <c r="E22" s="19">
        <f t="shared" si="3"/>
        <v>57.786652611093068</v>
      </c>
      <c r="F22" s="20">
        <f>SUM(F14:F21)</f>
        <v>100.00000000000001</v>
      </c>
      <c r="G22" s="33"/>
      <c r="H22" s="33"/>
      <c r="I22" s="33"/>
      <c r="J22" s="33"/>
    </row>
    <row r="23" spans="1:10" ht="25.5" customHeight="1" x14ac:dyDescent="0.25">
      <c r="A23" s="7" t="s">
        <v>25</v>
      </c>
      <c r="B23" s="5"/>
      <c r="C23" s="5"/>
      <c r="D23" s="13"/>
      <c r="E23" s="15"/>
      <c r="F23" s="14"/>
      <c r="G23" s="33"/>
      <c r="H23" s="33"/>
      <c r="I23" s="33"/>
      <c r="J23" s="33"/>
    </row>
    <row r="24" spans="1:10" x14ac:dyDescent="0.25">
      <c r="A24" s="1" t="s">
        <v>23</v>
      </c>
      <c r="B24" s="11">
        <f>(B12-B22)</f>
        <v>-1715</v>
      </c>
      <c r="C24" s="11">
        <f>(C12-C22)</f>
        <v>-409.29999999999836</v>
      </c>
      <c r="D24" s="10">
        <f t="shared" ref="D24" si="4">(C24-B24)</f>
        <v>1305.7000000000016</v>
      </c>
      <c r="E24" s="18">
        <f t="shared" ref="E24" si="5">(C24-B24)/B24*100</f>
        <v>-76.134110787172105</v>
      </c>
      <c r="F24" s="17" t="s">
        <v>31</v>
      </c>
      <c r="G24" s="33"/>
      <c r="H24" s="33"/>
      <c r="I24" s="33"/>
      <c r="J24" s="33"/>
    </row>
    <row r="25" spans="1:10" x14ac:dyDescent="0.25">
      <c r="A25" s="1" t="s">
        <v>39</v>
      </c>
      <c r="B25" s="11">
        <f>(B24/B12)*100</f>
        <v>-53.297283858536879</v>
      </c>
      <c r="C25" s="11">
        <f>(C24/C12)*100</f>
        <v>-5.5505831299158981</v>
      </c>
      <c r="D25" s="11">
        <f t="shared" ref="D25:D31" si="6">(C25-B25)</f>
        <v>47.746700728620979</v>
      </c>
      <c r="E25" s="17" t="s">
        <v>31</v>
      </c>
      <c r="F25" s="17" t="s">
        <v>31</v>
      </c>
      <c r="G25" s="33"/>
      <c r="H25" s="33"/>
      <c r="I25" s="33"/>
      <c r="J25" s="33"/>
    </row>
    <row r="26" spans="1:10" x14ac:dyDescent="0.25">
      <c r="A26" s="21" t="s">
        <v>40</v>
      </c>
      <c r="B26" s="10">
        <v>191</v>
      </c>
      <c r="C26" s="10">
        <v>-362.8</v>
      </c>
      <c r="D26" s="10">
        <f t="shared" si="6"/>
        <v>-553.79999999999995</v>
      </c>
      <c r="E26" s="18">
        <f t="shared" ref="E26:E30" si="7">(C26-B26)/B26*100</f>
        <v>-289.9476439790576</v>
      </c>
      <c r="F26" s="16" t="s">
        <v>31</v>
      </c>
      <c r="G26" s="33"/>
      <c r="H26" s="33"/>
      <c r="I26" s="33"/>
      <c r="J26" s="33"/>
    </row>
    <row r="27" spans="1:10" x14ac:dyDescent="0.25">
      <c r="A27" s="22" t="s">
        <v>24</v>
      </c>
      <c r="B27" s="11">
        <f>SUM(B24,B26)</f>
        <v>-1524</v>
      </c>
      <c r="C27" s="11">
        <f>SUM(C24,C26)</f>
        <v>-772.09999999999832</v>
      </c>
      <c r="D27" s="10">
        <f t="shared" si="6"/>
        <v>751.90000000000168</v>
      </c>
      <c r="E27" s="18">
        <f t="shared" si="7"/>
        <v>-49.337270341207464</v>
      </c>
      <c r="F27" s="17" t="s">
        <v>31</v>
      </c>
      <c r="G27" s="33"/>
      <c r="H27" s="33"/>
      <c r="I27" s="33"/>
      <c r="J27" s="33"/>
    </row>
    <row r="28" spans="1:10" x14ac:dyDescent="0.25">
      <c r="A28" s="21" t="s">
        <v>33</v>
      </c>
      <c r="B28" s="10">
        <v>286.39999999999998</v>
      </c>
      <c r="C28" s="10">
        <v>75.099999999999994</v>
      </c>
      <c r="D28" s="10">
        <f t="shared" si="6"/>
        <v>-211.29999999999998</v>
      </c>
      <c r="E28" s="18">
        <f t="shared" si="7"/>
        <v>-73.77793296089385</v>
      </c>
      <c r="F28" s="16" t="s">
        <v>31</v>
      </c>
      <c r="G28" s="33"/>
      <c r="H28" s="33"/>
      <c r="I28" s="33"/>
      <c r="J28" s="33"/>
    </row>
    <row r="29" spans="1:10" x14ac:dyDescent="0.25">
      <c r="A29" s="21" t="s">
        <v>34</v>
      </c>
      <c r="B29" s="10">
        <v>0</v>
      </c>
      <c r="C29" s="10">
        <v>0</v>
      </c>
      <c r="D29" s="10">
        <f t="shared" si="6"/>
        <v>0</v>
      </c>
      <c r="E29" s="18">
        <v>0</v>
      </c>
      <c r="F29" s="16" t="s">
        <v>31</v>
      </c>
      <c r="G29" s="33"/>
      <c r="H29" s="33"/>
      <c r="I29" s="33"/>
      <c r="J29" s="33"/>
    </row>
    <row r="30" spans="1:10" x14ac:dyDescent="0.25">
      <c r="A30" s="1" t="s">
        <v>0</v>
      </c>
      <c r="B30" s="11">
        <f>SUM(B27:B29)</f>
        <v>-1237.5999999999999</v>
      </c>
      <c r="C30" s="11">
        <f>SUM(C27:C29)</f>
        <v>-696.99999999999829</v>
      </c>
      <c r="D30" s="10">
        <f t="shared" si="6"/>
        <v>540.60000000000161</v>
      </c>
      <c r="E30" s="18">
        <f t="shared" si="7"/>
        <v>-43.681318681318814</v>
      </c>
      <c r="F30" s="17" t="s">
        <v>31</v>
      </c>
      <c r="G30" s="33"/>
      <c r="H30" s="33"/>
      <c r="I30" s="33"/>
      <c r="J30" s="33"/>
    </row>
    <row r="31" spans="1:10" x14ac:dyDescent="0.25">
      <c r="A31" s="7" t="s">
        <v>41</v>
      </c>
      <c r="B31" s="12">
        <f>(B30/B12)*100</f>
        <v>-38.461060351793144</v>
      </c>
      <c r="C31" s="12">
        <f>(C30/C12)*100</f>
        <v>-9.4521291022511278</v>
      </c>
      <c r="D31" s="11">
        <f t="shared" si="6"/>
        <v>29.008931249542016</v>
      </c>
      <c r="E31" s="17" t="s">
        <v>31</v>
      </c>
      <c r="F31" s="17" t="s">
        <v>31</v>
      </c>
      <c r="G31" s="33"/>
      <c r="H31" s="33"/>
      <c r="I31" s="33"/>
      <c r="J31" s="33"/>
    </row>
    <row r="32" spans="1:10" ht="25.5" customHeight="1" x14ac:dyDescent="0.25">
      <c r="A32" s="77" t="s">
        <v>4</v>
      </c>
      <c r="B32" s="77"/>
      <c r="C32" s="77"/>
      <c r="D32" s="77"/>
      <c r="E32" s="77"/>
      <c r="F32" s="77"/>
    </row>
    <row r="33" spans="1:6" ht="63.75" customHeight="1" x14ac:dyDescent="0.25">
      <c r="A33" s="73" t="s">
        <v>28</v>
      </c>
      <c r="B33" s="73"/>
      <c r="C33" s="73"/>
      <c r="D33" s="73"/>
      <c r="E33" s="73"/>
      <c r="F33" s="73"/>
    </row>
    <row r="34" spans="1:6" ht="51" customHeight="1" x14ac:dyDescent="0.25">
      <c r="A34" s="73" t="s">
        <v>30</v>
      </c>
      <c r="B34" s="73"/>
      <c r="C34" s="73"/>
      <c r="D34" s="73"/>
      <c r="E34" s="73"/>
      <c r="F34" s="73"/>
    </row>
    <row r="35" spans="1:6" ht="89.25" customHeight="1" x14ac:dyDescent="0.25">
      <c r="A35" s="62" t="s">
        <v>48</v>
      </c>
      <c r="B35" s="62"/>
      <c r="C35" s="62"/>
      <c r="D35" s="62"/>
      <c r="E35" s="62"/>
      <c r="F35" s="62"/>
    </row>
    <row r="36" spans="1:6" ht="51" customHeight="1" x14ac:dyDescent="0.25">
      <c r="A36" s="62" t="s">
        <v>42</v>
      </c>
      <c r="B36" s="62"/>
      <c r="C36" s="62"/>
      <c r="D36" s="62"/>
      <c r="E36" s="62"/>
      <c r="F36" s="62"/>
    </row>
    <row r="37" spans="1:6" ht="25.5" customHeight="1" x14ac:dyDescent="0.25">
      <c r="A37" s="62" t="s">
        <v>43</v>
      </c>
      <c r="B37" s="62"/>
      <c r="C37" s="62"/>
      <c r="D37" s="62"/>
      <c r="E37" s="62"/>
      <c r="F37" s="62"/>
    </row>
    <row r="38" spans="1:6" ht="51" customHeight="1" x14ac:dyDescent="0.25">
      <c r="A38" s="62" t="s">
        <v>44</v>
      </c>
      <c r="B38" s="62"/>
      <c r="C38" s="62"/>
      <c r="D38" s="62"/>
      <c r="E38" s="62"/>
      <c r="F38" s="62"/>
    </row>
    <row r="39" spans="1:6" ht="38.25" customHeight="1" x14ac:dyDescent="0.25">
      <c r="A39" s="62" t="s">
        <v>45</v>
      </c>
      <c r="B39" s="62"/>
      <c r="C39" s="62"/>
      <c r="D39" s="62"/>
      <c r="E39" s="62"/>
      <c r="F39" s="62"/>
    </row>
    <row r="40" spans="1:6" x14ac:dyDescent="0.25">
      <c r="A40" s="23"/>
      <c r="B40" s="23"/>
      <c r="C40" s="23"/>
      <c r="D40" s="23"/>
      <c r="E40" s="23"/>
      <c r="F40" s="23"/>
    </row>
    <row r="41" spans="1:6" x14ac:dyDescent="0.25">
      <c r="A41" s="23"/>
      <c r="B41" s="23"/>
      <c r="C41" s="23"/>
      <c r="D41" s="23"/>
      <c r="E41" s="23"/>
      <c r="F41" s="23"/>
    </row>
    <row r="42" spans="1:6" x14ac:dyDescent="0.25">
      <c r="A42" s="23"/>
      <c r="B42" s="23"/>
      <c r="C42" s="23"/>
      <c r="D42" s="23"/>
      <c r="E42" s="23"/>
      <c r="F42" s="23"/>
    </row>
    <row r="43" spans="1:6" x14ac:dyDescent="0.25">
      <c r="A43" s="23"/>
      <c r="B43" s="23"/>
      <c r="C43" s="23"/>
      <c r="D43" s="23"/>
      <c r="E43" s="23"/>
      <c r="F43" s="23"/>
    </row>
    <row r="44" spans="1:6" x14ac:dyDescent="0.25">
      <c r="A44" s="23"/>
      <c r="B44" s="23"/>
      <c r="C44" s="23"/>
      <c r="D44" s="23"/>
      <c r="E44" s="23"/>
      <c r="F44" s="23"/>
    </row>
    <row r="45" spans="1:6" x14ac:dyDescent="0.25">
      <c r="A45" s="23"/>
      <c r="B45" s="23"/>
      <c r="C45" s="23"/>
      <c r="D45" s="23"/>
      <c r="E45" s="23"/>
      <c r="F45" s="23"/>
    </row>
    <row r="46" spans="1:6" x14ac:dyDescent="0.25">
      <c r="A46" s="23"/>
      <c r="B46" s="23"/>
      <c r="C46" s="23"/>
      <c r="D46" s="23"/>
      <c r="E46" s="23"/>
      <c r="F46" s="23"/>
    </row>
  </sheetData>
  <mergeCells count="11">
    <mergeCell ref="A34:F34"/>
    <mergeCell ref="A1:F1"/>
    <mergeCell ref="A2:F2"/>
    <mergeCell ref="A3:F3"/>
    <mergeCell ref="A32:F32"/>
    <mergeCell ref="A33:F33"/>
    <mergeCell ref="A35:F35"/>
    <mergeCell ref="A36:F36"/>
    <mergeCell ref="A37:F37"/>
    <mergeCell ref="A38:F38"/>
    <mergeCell ref="A39:F39"/>
  </mergeCells>
  <pageMargins left="0.45" right="0.45" top="0.5" bottom="0.5" header="0.3" footer="0.3"/>
  <pageSetup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zoomScaleNormal="100" workbookViewId="0">
      <selection activeCell="G5" sqref="G5"/>
    </sheetView>
  </sheetViews>
  <sheetFormatPr defaultColWidth="9.33203125" defaultRowHeight="13.2" x14ac:dyDescent="0.25"/>
  <cols>
    <col min="1" max="1" width="27.5546875" style="23" bestFit="1" customWidth="1"/>
    <col min="2" max="4" width="9.33203125" style="23"/>
    <col min="5" max="5" width="10.6640625" style="23" bestFit="1" customWidth="1"/>
    <col min="6" max="6" width="10.6640625" style="23" customWidth="1"/>
    <col min="7" max="7" width="18.33203125" style="23" customWidth="1"/>
    <col min="8" max="16384" width="9.33203125" style="23"/>
  </cols>
  <sheetData>
    <row r="1" spans="1:7" x14ac:dyDescent="0.25">
      <c r="A1" s="57" t="s">
        <v>63</v>
      </c>
      <c r="B1" s="57"/>
      <c r="C1" s="57"/>
      <c r="D1" s="57"/>
      <c r="E1" s="57"/>
      <c r="F1" s="57"/>
      <c r="G1" s="57"/>
    </row>
    <row r="2" spans="1:7" x14ac:dyDescent="0.25">
      <c r="A2" s="58" t="s">
        <v>79</v>
      </c>
      <c r="B2" s="58"/>
      <c r="C2" s="58"/>
      <c r="D2" s="58"/>
      <c r="E2" s="58"/>
      <c r="F2" s="58"/>
      <c r="G2" s="58"/>
    </row>
    <row r="3" spans="1:7" x14ac:dyDescent="0.25">
      <c r="A3" s="58" t="s">
        <v>61</v>
      </c>
      <c r="B3" s="58"/>
      <c r="C3" s="58"/>
      <c r="D3" s="58"/>
      <c r="E3" s="58"/>
      <c r="F3" s="58"/>
      <c r="G3" s="58"/>
    </row>
    <row r="4" spans="1:7" ht="39.6" x14ac:dyDescent="0.25">
      <c r="A4" s="49"/>
      <c r="B4" s="50">
        <v>2017</v>
      </c>
      <c r="C4" s="50">
        <v>2018</v>
      </c>
      <c r="D4" s="50">
        <v>2019</v>
      </c>
      <c r="E4" s="50">
        <v>2020</v>
      </c>
      <c r="F4" s="50">
        <v>2021</v>
      </c>
      <c r="G4" s="50" t="s">
        <v>66</v>
      </c>
    </row>
    <row r="5" spans="1:7" x14ac:dyDescent="0.25">
      <c r="A5" s="51" t="s">
        <v>0</v>
      </c>
      <c r="B5" s="52">
        <v>13193.5</v>
      </c>
      <c r="C5" s="52">
        <v>8552.7999999999993</v>
      </c>
      <c r="D5" s="52">
        <v>10971.1</v>
      </c>
      <c r="E5" s="52">
        <v>-28211.599999999999</v>
      </c>
      <c r="F5" s="55">
        <v>383.4</v>
      </c>
      <c r="G5" s="52">
        <f>(F5-E5)</f>
        <v>28595</v>
      </c>
    </row>
    <row r="6" spans="1:7" x14ac:dyDescent="0.25">
      <c r="A6" s="51" t="s">
        <v>1</v>
      </c>
      <c r="B6" s="52">
        <v>17833.8</v>
      </c>
      <c r="C6" s="52">
        <v>13213.9</v>
      </c>
      <c r="D6" s="52">
        <v>15791.7</v>
      </c>
      <c r="E6" s="52">
        <v>-39659.9</v>
      </c>
      <c r="F6" s="55">
        <v>-12169.1</v>
      </c>
      <c r="G6" s="52">
        <f t="shared" ref="G6:G13" si="0">(F6-E6)</f>
        <v>27490.800000000003</v>
      </c>
    </row>
    <row r="7" spans="1:7" x14ac:dyDescent="0.25">
      <c r="A7" s="51" t="s">
        <v>5</v>
      </c>
      <c r="B7" s="52">
        <v>132737</v>
      </c>
      <c r="C7" s="52">
        <v>140611.79999999999</v>
      </c>
      <c r="D7" s="52">
        <v>148717.29999999999</v>
      </c>
      <c r="E7" s="52">
        <v>62424.7</v>
      </c>
      <c r="F7" s="55">
        <v>107337</v>
      </c>
      <c r="G7" s="52">
        <f t="shared" si="0"/>
        <v>44912.3</v>
      </c>
    </row>
    <row r="8" spans="1:7" x14ac:dyDescent="0.25">
      <c r="A8" s="51" t="s">
        <v>6</v>
      </c>
      <c r="B8" s="52">
        <v>95111.6</v>
      </c>
      <c r="C8" s="52">
        <v>100435.7</v>
      </c>
      <c r="D8" s="52">
        <v>105940.8</v>
      </c>
      <c r="E8" s="52">
        <v>39898.199999999997</v>
      </c>
      <c r="F8" s="55">
        <v>71363.100000000006</v>
      </c>
      <c r="G8" s="52">
        <f t="shared" si="0"/>
        <v>31464.900000000009</v>
      </c>
    </row>
    <row r="9" spans="1:7" x14ac:dyDescent="0.25">
      <c r="A9" s="51" t="s">
        <v>7</v>
      </c>
      <c r="B9" s="52">
        <v>3611.1</v>
      </c>
      <c r="C9" s="52">
        <v>3807.4</v>
      </c>
      <c r="D9" s="52">
        <v>4479.3</v>
      </c>
      <c r="E9" s="52">
        <v>2332.1</v>
      </c>
      <c r="F9" s="55">
        <v>4312.2</v>
      </c>
      <c r="G9" s="52">
        <f t="shared" si="0"/>
        <v>1980.1</v>
      </c>
    </row>
    <row r="10" spans="1:7" x14ac:dyDescent="0.25">
      <c r="A10" s="51" t="s">
        <v>8</v>
      </c>
      <c r="B10" s="52">
        <v>1875.3</v>
      </c>
      <c r="C10" s="52">
        <v>1993.4</v>
      </c>
      <c r="D10" s="52">
        <v>2064.4</v>
      </c>
      <c r="E10" s="52">
        <v>682.3</v>
      </c>
      <c r="F10" s="55">
        <v>610.4</v>
      </c>
      <c r="G10" s="52">
        <f t="shared" si="0"/>
        <v>-71.899999999999977</v>
      </c>
    </row>
    <row r="11" spans="1:7" x14ac:dyDescent="0.25">
      <c r="A11" s="51" t="s">
        <v>3</v>
      </c>
      <c r="B11" s="52">
        <v>114903.2</v>
      </c>
      <c r="C11" s="52">
        <v>127397.9</v>
      </c>
      <c r="D11" s="52">
        <v>132925.6</v>
      </c>
      <c r="E11" s="52">
        <v>102084.6</v>
      </c>
      <c r="F11" s="55">
        <v>119506.1</v>
      </c>
      <c r="G11" s="52">
        <f t="shared" si="0"/>
        <v>17421.5</v>
      </c>
    </row>
    <row r="12" spans="1:7" x14ac:dyDescent="0.25">
      <c r="A12" s="51" t="s">
        <v>9</v>
      </c>
      <c r="B12" s="52">
        <v>17798.099999999999</v>
      </c>
      <c r="C12" s="52">
        <v>23395.5</v>
      </c>
      <c r="D12" s="52">
        <v>22416.2</v>
      </c>
      <c r="E12" s="52">
        <v>8950.2999999999993</v>
      </c>
      <c r="F12" s="55">
        <v>17354.7</v>
      </c>
      <c r="G12" s="52">
        <f t="shared" si="0"/>
        <v>8404.4000000000015</v>
      </c>
    </row>
    <row r="13" spans="1:7" x14ac:dyDescent="0.25">
      <c r="A13" s="53" t="s">
        <v>10</v>
      </c>
      <c r="B13" s="54">
        <v>38969.599999999999</v>
      </c>
      <c r="C13" s="54">
        <v>41086.5</v>
      </c>
      <c r="D13" s="54">
        <v>44727.8</v>
      </c>
      <c r="E13" s="54">
        <v>39755</v>
      </c>
      <c r="F13" s="56">
        <v>41868.6</v>
      </c>
      <c r="G13" s="54">
        <f t="shared" si="0"/>
        <v>2113.5999999999985</v>
      </c>
    </row>
    <row r="14" spans="1:7" ht="25.5" customHeight="1" x14ac:dyDescent="0.25">
      <c r="A14" s="59" t="s">
        <v>4</v>
      </c>
      <c r="B14" s="59"/>
      <c r="C14" s="59"/>
      <c r="D14" s="59"/>
      <c r="E14" s="60"/>
      <c r="F14" s="60"/>
      <c r="G14" s="60"/>
    </row>
    <row r="15" spans="1:7" ht="101.1" customHeight="1" x14ac:dyDescent="0.25">
      <c r="A15" s="61" t="s">
        <v>62</v>
      </c>
      <c r="B15" s="61"/>
      <c r="C15" s="61"/>
      <c r="D15" s="61"/>
      <c r="E15" s="61"/>
      <c r="F15" s="61"/>
      <c r="G15" s="61"/>
    </row>
  </sheetData>
  <mergeCells count="5">
    <mergeCell ref="A1:G1"/>
    <mergeCell ref="A2:G2"/>
    <mergeCell ref="A3:G3"/>
    <mergeCell ref="A14:G14"/>
    <mergeCell ref="A15:G15"/>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zoomScaleNormal="100" workbookViewId="0">
      <selection activeCell="A2" sqref="A2:G2"/>
    </sheetView>
  </sheetViews>
  <sheetFormatPr defaultColWidth="9.33203125" defaultRowHeight="13.2" x14ac:dyDescent="0.25"/>
  <cols>
    <col min="1" max="1" width="27.5546875" style="23" bestFit="1" customWidth="1"/>
    <col min="2" max="6" width="9.33203125" style="23"/>
    <col min="7" max="7" width="18.33203125" style="23" customWidth="1"/>
    <col min="8" max="16384" width="9.33203125" style="23"/>
  </cols>
  <sheetData>
    <row r="1" spans="1:7" x14ac:dyDescent="0.25">
      <c r="A1" s="57" t="s">
        <v>60</v>
      </c>
      <c r="B1" s="57"/>
      <c r="C1" s="57"/>
      <c r="D1" s="57"/>
      <c r="E1" s="57"/>
      <c r="F1" s="57"/>
      <c r="G1" s="57"/>
    </row>
    <row r="2" spans="1:7" x14ac:dyDescent="0.25">
      <c r="A2" s="58" t="s">
        <v>81</v>
      </c>
      <c r="B2" s="58"/>
      <c r="C2" s="58"/>
      <c r="D2" s="58"/>
      <c r="E2" s="58"/>
      <c r="F2" s="58"/>
      <c r="G2" s="58"/>
    </row>
    <row r="3" spans="1:7" x14ac:dyDescent="0.25">
      <c r="A3" s="58" t="s">
        <v>61</v>
      </c>
      <c r="B3" s="58"/>
      <c r="C3" s="58"/>
      <c r="D3" s="58"/>
      <c r="E3" s="58"/>
      <c r="F3" s="58"/>
      <c r="G3" s="58"/>
    </row>
    <row r="4" spans="1:7" ht="39.6" x14ac:dyDescent="0.25">
      <c r="A4" s="49"/>
      <c r="B4" s="50">
        <v>2017</v>
      </c>
      <c r="C4" s="50">
        <v>2018</v>
      </c>
      <c r="D4" s="50">
        <v>2019</v>
      </c>
      <c r="E4" s="50">
        <v>2020</v>
      </c>
      <c r="F4" s="50">
        <v>2021</v>
      </c>
      <c r="G4" s="50" t="s">
        <v>66</v>
      </c>
    </row>
    <row r="5" spans="1:7" x14ac:dyDescent="0.25">
      <c r="A5" s="51" t="s">
        <v>0</v>
      </c>
      <c r="B5" s="52">
        <v>2101.1999999999998</v>
      </c>
      <c r="C5" s="52">
        <v>3222</v>
      </c>
      <c r="D5" s="52">
        <v>3767.1</v>
      </c>
      <c r="E5" s="52">
        <v>-6833.6</v>
      </c>
      <c r="F5" s="55">
        <v>-3151.5</v>
      </c>
      <c r="G5" s="52">
        <f>(F5-E5)</f>
        <v>3682.1000000000004</v>
      </c>
    </row>
    <row r="6" spans="1:7" x14ac:dyDescent="0.25">
      <c r="A6" s="51" t="s">
        <v>1</v>
      </c>
      <c r="B6" s="52">
        <v>3610</v>
      </c>
      <c r="C6" s="52">
        <v>4432</v>
      </c>
      <c r="D6" s="52">
        <v>4953.8999999999996</v>
      </c>
      <c r="E6" s="52">
        <v>-6828.2</v>
      </c>
      <c r="F6" s="55">
        <v>-5165.7</v>
      </c>
      <c r="G6" s="52">
        <f t="shared" ref="G6:G13" si="0">(F6-E6)</f>
        <v>1662.5</v>
      </c>
    </row>
    <row r="7" spans="1:7" x14ac:dyDescent="0.25">
      <c r="A7" s="51" t="s">
        <v>5</v>
      </c>
      <c r="B7" s="52">
        <v>42600.3</v>
      </c>
      <c r="C7" s="52">
        <v>46861.9</v>
      </c>
      <c r="D7" s="52">
        <v>47760.9</v>
      </c>
      <c r="E7" s="52">
        <v>14872.7</v>
      </c>
      <c r="F7" s="55">
        <v>22656.5</v>
      </c>
      <c r="G7" s="52">
        <f t="shared" si="0"/>
        <v>7783.7999999999993</v>
      </c>
    </row>
    <row r="8" spans="1:7" x14ac:dyDescent="0.25">
      <c r="A8" s="51" t="s">
        <v>6</v>
      </c>
      <c r="B8" s="52">
        <v>35378.9</v>
      </c>
      <c r="C8" s="52">
        <v>38546.699999999997</v>
      </c>
      <c r="D8" s="52">
        <v>39495.9</v>
      </c>
      <c r="E8" s="52">
        <v>9988.9</v>
      </c>
      <c r="F8" s="55">
        <v>15307.6</v>
      </c>
      <c r="G8" s="52">
        <f t="shared" si="0"/>
        <v>5318.7000000000007</v>
      </c>
    </row>
    <row r="9" spans="1:7" x14ac:dyDescent="0.25">
      <c r="A9" s="51" t="s">
        <v>7</v>
      </c>
      <c r="B9" s="52">
        <v>965.2</v>
      </c>
      <c r="C9" s="52">
        <v>1264.9000000000001</v>
      </c>
      <c r="D9" s="52">
        <v>1321.7</v>
      </c>
      <c r="E9" s="52">
        <v>509.5</v>
      </c>
      <c r="F9" s="55">
        <v>997.6</v>
      </c>
      <c r="G9" s="52">
        <f t="shared" si="0"/>
        <v>488.1</v>
      </c>
    </row>
    <row r="10" spans="1:7" x14ac:dyDescent="0.25">
      <c r="A10" s="51" t="s">
        <v>8</v>
      </c>
      <c r="B10" s="52">
        <v>981</v>
      </c>
      <c r="C10" s="52">
        <v>864.2</v>
      </c>
      <c r="D10" s="52">
        <v>821.7</v>
      </c>
      <c r="E10" s="52">
        <v>216.1</v>
      </c>
      <c r="F10" s="55">
        <v>88</v>
      </c>
      <c r="G10" s="52">
        <f t="shared" si="0"/>
        <v>-128.1</v>
      </c>
    </row>
    <row r="11" spans="1:7" x14ac:dyDescent="0.25">
      <c r="A11" s="51" t="s">
        <v>3</v>
      </c>
      <c r="B11" s="52">
        <v>38990.199999999997</v>
      </c>
      <c r="C11" s="52">
        <v>42429.9</v>
      </c>
      <c r="D11" s="52">
        <v>42807</v>
      </c>
      <c r="E11" s="52">
        <v>21700.9</v>
      </c>
      <c r="F11" s="55">
        <v>27822.2</v>
      </c>
      <c r="G11" s="52">
        <f t="shared" si="0"/>
        <v>6121.2999999999993</v>
      </c>
    </row>
    <row r="12" spans="1:7" x14ac:dyDescent="0.25">
      <c r="A12" s="51" t="s">
        <v>9</v>
      </c>
      <c r="B12" s="52">
        <v>8443.2999999999993</v>
      </c>
      <c r="C12" s="52">
        <v>11064.4</v>
      </c>
      <c r="D12" s="52">
        <v>10398</v>
      </c>
      <c r="E12" s="52">
        <v>3198.7</v>
      </c>
      <c r="F12" s="55">
        <v>5623</v>
      </c>
      <c r="G12" s="52">
        <f t="shared" si="0"/>
        <v>2424.3000000000002</v>
      </c>
    </row>
    <row r="13" spans="1:7" x14ac:dyDescent="0.25">
      <c r="A13" s="53" t="s">
        <v>10</v>
      </c>
      <c r="B13" s="54">
        <v>14586.2</v>
      </c>
      <c r="C13" s="54">
        <v>15017.1</v>
      </c>
      <c r="D13" s="54">
        <v>15732</v>
      </c>
      <c r="E13" s="54">
        <v>9350.6</v>
      </c>
      <c r="F13" s="56">
        <v>10708</v>
      </c>
      <c r="G13" s="54">
        <f t="shared" si="0"/>
        <v>1357.3999999999996</v>
      </c>
    </row>
    <row r="14" spans="1:7" ht="25.5" customHeight="1" x14ac:dyDescent="0.25">
      <c r="A14" s="59" t="s">
        <v>4</v>
      </c>
      <c r="B14" s="59"/>
      <c r="C14" s="59"/>
      <c r="D14" s="59"/>
      <c r="E14" s="60"/>
      <c r="F14" s="60"/>
      <c r="G14" s="60"/>
    </row>
    <row r="15" spans="1:7" ht="105" customHeight="1" x14ac:dyDescent="0.25">
      <c r="A15" s="61" t="s">
        <v>62</v>
      </c>
      <c r="B15" s="61"/>
      <c r="C15" s="61"/>
      <c r="D15" s="61"/>
      <c r="E15" s="61"/>
      <c r="F15" s="61"/>
      <c r="G15" s="61"/>
    </row>
  </sheetData>
  <mergeCells count="5">
    <mergeCell ref="A1:G1"/>
    <mergeCell ref="A2:G2"/>
    <mergeCell ref="A3:G3"/>
    <mergeCell ref="A14:G14"/>
    <mergeCell ref="A15:G15"/>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9"/>
  <sheetViews>
    <sheetView zoomScaleNormal="100" workbookViewId="0">
      <selection activeCell="C21" sqref="C21"/>
    </sheetView>
  </sheetViews>
  <sheetFormatPr defaultColWidth="9.33203125" defaultRowHeight="13.2" x14ac:dyDescent="0.25"/>
  <cols>
    <col min="1" max="1" width="35" style="23" customWidth="1"/>
    <col min="2" max="3" width="9.33203125" style="23"/>
    <col min="4" max="4" width="9.5546875" style="23" customWidth="1"/>
    <col min="5" max="5" width="9.6640625" style="23" customWidth="1"/>
    <col min="6" max="6" width="11.33203125" style="23" customWidth="1"/>
    <col min="7" max="16384" width="9.33203125" style="23"/>
  </cols>
  <sheetData>
    <row r="1" spans="1:6" ht="25.5" customHeight="1" x14ac:dyDescent="0.25">
      <c r="A1" s="63" t="s">
        <v>59</v>
      </c>
      <c r="B1" s="63"/>
      <c r="C1" s="63"/>
      <c r="D1" s="63"/>
      <c r="E1" s="63"/>
      <c r="F1" s="63"/>
    </row>
    <row r="2" spans="1:6" x14ac:dyDescent="0.25">
      <c r="A2" s="64" t="s">
        <v>79</v>
      </c>
      <c r="B2" s="64"/>
      <c r="C2" s="64"/>
      <c r="D2" s="64"/>
      <c r="E2" s="64"/>
      <c r="F2" s="64"/>
    </row>
    <row r="3" spans="1:6" x14ac:dyDescent="0.25">
      <c r="A3" s="64" t="s">
        <v>29</v>
      </c>
      <c r="B3" s="64"/>
      <c r="C3" s="64"/>
      <c r="D3" s="64"/>
      <c r="E3" s="64"/>
      <c r="F3" s="64"/>
    </row>
    <row r="4" spans="1:6" ht="66" x14ac:dyDescent="0.25">
      <c r="A4" s="38"/>
      <c r="B4" s="9" t="s">
        <v>67</v>
      </c>
      <c r="C4" s="9" t="s">
        <v>69</v>
      </c>
      <c r="D4" s="8" t="s">
        <v>11</v>
      </c>
      <c r="E4" s="9" t="s">
        <v>70</v>
      </c>
      <c r="F4" s="9" t="s">
        <v>71</v>
      </c>
    </row>
    <row r="5" spans="1:6" ht="25.5" customHeight="1" x14ac:dyDescent="0.25">
      <c r="A5" s="4" t="s">
        <v>2</v>
      </c>
      <c r="B5" s="6"/>
      <c r="C5" s="6"/>
      <c r="D5" s="6"/>
      <c r="E5" s="6"/>
      <c r="F5" s="6"/>
    </row>
    <row r="6" spans="1:6" x14ac:dyDescent="0.25">
      <c r="A6" s="2" t="s">
        <v>32</v>
      </c>
      <c r="B6" s="39">
        <v>49887.1</v>
      </c>
      <c r="C6" s="39">
        <v>86670.7</v>
      </c>
      <c r="D6" s="10">
        <f>(C6-B6)</f>
        <v>36783.599999999999</v>
      </c>
      <c r="E6" s="18">
        <f>(C6-B6)/B6*100</f>
        <v>73.733690673540849</v>
      </c>
      <c r="F6" s="18">
        <f>(C6/C12)*100</f>
        <v>66.673102885913522</v>
      </c>
    </row>
    <row r="7" spans="1:6" x14ac:dyDescent="0.25">
      <c r="A7" s="2" t="s">
        <v>12</v>
      </c>
      <c r="B7" s="39">
        <v>3412.3</v>
      </c>
      <c r="C7" s="39">
        <v>5202.6000000000004</v>
      </c>
      <c r="D7" s="10">
        <f t="shared" ref="D7:D12" si="0">(C7-B7)</f>
        <v>1790.3000000000002</v>
      </c>
      <c r="E7" s="18">
        <f t="shared" ref="E7:E12" si="1">(C7-B7)/B7*100</f>
        <v>52.466078598013077</v>
      </c>
      <c r="F7" s="18">
        <f>(C7/C12)*100</f>
        <v>4.0022001100055009</v>
      </c>
    </row>
    <row r="8" spans="1:6" x14ac:dyDescent="0.25">
      <c r="A8" s="2" t="s">
        <v>13</v>
      </c>
      <c r="B8" s="39">
        <v>2841.6</v>
      </c>
      <c r="C8" s="39">
        <v>5309.8</v>
      </c>
      <c r="D8" s="10">
        <f t="shared" si="0"/>
        <v>2468.2000000000003</v>
      </c>
      <c r="E8" s="18">
        <f t="shared" si="1"/>
        <v>86.859515765765778</v>
      </c>
      <c r="F8" s="18">
        <f>(C8/C12)*100</f>
        <v>4.0846657717501262</v>
      </c>
    </row>
    <row r="9" spans="1:6" x14ac:dyDescent="0.25">
      <c r="A9" s="2" t="s">
        <v>14</v>
      </c>
      <c r="B9" s="39">
        <v>898.4</v>
      </c>
      <c r="C9" s="48">
        <v>698.4</v>
      </c>
      <c r="D9" s="10">
        <f t="shared" si="0"/>
        <v>-200</v>
      </c>
      <c r="E9" s="18">
        <f t="shared" si="1"/>
        <v>-22.261798753339271</v>
      </c>
      <c r="F9" s="18">
        <f>(C9/C12)*100</f>
        <v>0.53725763211237487</v>
      </c>
    </row>
    <row r="10" spans="1:6" x14ac:dyDescent="0.25">
      <c r="A10" s="2" t="s">
        <v>26</v>
      </c>
      <c r="B10" s="39">
        <v>13896.6</v>
      </c>
      <c r="C10" s="39">
        <v>23193.5</v>
      </c>
      <c r="D10" s="10">
        <f t="shared" si="0"/>
        <v>9296.9</v>
      </c>
      <c r="E10" s="18">
        <f t="shared" si="1"/>
        <v>66.90053682195645</v>
      </c>
      <c r="F10" s="18">
        <f>(C10/C12)*100</f>
        <v>17.842045948451268</v>
      </c>
    </row>
    <row r="11" spans="1:6" x14ac:dyDescent="0.25">
      <c r="A11" s="2" t="s">
        <v>27</v>
      </c>
      <c r="B11" s="39">
        <v>6361.4</v>
      </c>
      <c r="C11" s="39">
        <v>8918.5</v>
      </c>
      <c r="D11" s="10">
        <f t="shared" si="0"/>
        <v>2557.1000000000004</v>
      </c>
      <c r="E11" s="18">
        <f t="shared" si="1"/>
        <v>40.19712641871287</v>
      </c>
      <c r="F11" s="18">
        <f>(C11/C12)*100</f>
        <v>6.8607276517672036</v>
      </c>
    </row>
    <row r="12" spans="1:6" x14ac:dyDescent="0.25">
      <c r="A12" s="7" t="s">
        <v>37</v>
      </c>
      <c r="B12" s="40">
        <f>SUM(B6:B11)</f>
        <v>77297.399999999994</v>
      </c>
      <c r="C12" s="40">
        <f>SUM(C6:C11)</f>
        <v>129993.5</v>
      </c>
      <c r="D12" s="11">
        <f t="shared" si="0"/>
        <v>52696.100000000006</v>
      </c>
      <c r="E12" s="19">
        <f t="shared" si="1"/>
        <v>68.173185644019085</v>
      </c>
      <c r="F12" s="20">
        <f>SUM(F6:F11)</f>
        <v>100</v>
      </c>
    </row>
    <row r="13" spans="1:6" ht="25.5" customHeight="1" x14ac:dyDescent="0.25">
      <c r="A13" s="7" t="s">
        <v>15</v>
      </c>
      <c r="B13" s="5"/>
      <c r="C13" s="5"/>
      <c r="D13" s="13"/>
      <c r="E13" s="15"/>
      <c r="F13" s="14"/>
    </row>
    <row r="14" spans="1:6" x14ac:dyDescent="0.25">
      <c r="A14" s="2" t="s">
        <v>16</v>
      </c>
      <c r="B14" s="39">
        <v>12149</v>
      </c>
      <c r="C14" s="39">
        <v>22977.7</v>
      </c>
      <c r="D14" s="10">
        <f>(C14-B14)</f>
        <v>10828.7</v>
      </c>
      <c r="E14" s="18">
        <f>(C14-B14)/B14*100</f>
        <v>89.132438883858754</v>
      </c>
      <c r="F14" s="18">
        <f>(C14/C22)*100</f>
        <v>15.596256795198205</v>
      </c>
    </row>
    <row r="15" spans="1:6" x14ac:dyDescent="0.25">
      <c r="A15" s="2" t="s">
        <v>17</v>
      </c>
      <c r="B15" s="39">
        <v>49105.599999999999</v>
      </c>
      <c r="C15" s="39">
        <v>52576.6</v>
      </c>
      <c r="D15" s="10">
        <f t="shared" ref="D15:D22" si="2">(C15-B15)</f>
        <v>3471</v>
      </c>
      <c r="E15" s="18">
        <f t="shared" ref="E15:E22" si="3">(C15-B15)/B15*100</f>
        <v>7.0684402593594209</v>
      </c>
      <c r="F15" s="18">
        <f>(C15/C22)*100</f>
        <v>35.686694273944646</v>
      </c>
    </row>
    <row r="16" spans="1:6" x14ac:dyDescent="0.25">
      <c r="A16" s="2" t="s">
        <v>18</v>
      </c>
      <c r="B16" s="39">
        <v>9733.1</v>
      </c>
      <c r="C16" s="39">
        <v>11313.3</v>
      </c>
      <c r="D16" s="10">
        <f t="shared" si="2"/>
        <v>1580.1999999999989</v>
      </c>
      <c r="E16" s="18">
        <f t="shared" si="3"/>
        <v>16.235320709743032</v>
      </c>
      <c r="F16" s="18">
        <f>(C16/C22)*100</f>
        <v>7.678972743186474</v>
      </c>
    </row>
    <row r="17" spans="1:9" x14ac:dyDescent="0.25">
      <c r="A17" s="2" t="s">
        <v>19</v>
      </c>
      <c r="B17" s="39">
        <v>10251.1</v>
      </c>
      <c r="C17" s="39">
        <v>9842.1</v>
      </c>
      <c r="D17" s="10">
        <f t="shared" si="2"/>
        <v>-409</v>
      </c>
      <c r="E17" s="18">
        <f t="shared" si="3"/>
        <v>-3.9898157270927022</v>
      </c>
      <c r="F17" s="18">
        <f>(C17/C22)*100</f>
        <v>6.6803865923926358</v>
      </c>
    </row>
    <row r="18" spans="1:9" x14ac:dyDescent="0.25">
      <c r="A18" s="2" t="s">
        <v>20</v>
      </c>
      <c r="B18" s="39">
        <v>2106.6999999999998</v>
      </c>
      <c r="C18" s="39">
        <v>3600.1</v>
      </c>
      <c r="D18" s="10">
        <f t="shared" si="2"/>
        <v>1493.4</v>
      </c>
      <c r="E18" s="18">
        <f t="shared" si="3"/>
        <v>70.888118858878826</v>
      </c>
      <c r="F18" s="18">
        <f>(C18/C22)*100</f>
        <v>2.4435902674503129</v>
      </c>
    </row>
    <row r="19" spans="1:9" x14ac:dyDescent="0.25">
      <c r="A19" s="2" t="s">
        <v>21</v>
      </c>
      <c r="B19" s="39">
        <v>1829</v>
      </c>
      <c r="C19" s="39">
        <v>2474.9</v>
      </c>
      <c r="D19" s="10">
        <f t="shared" si="2"/>
        <v>645.90000000000009</v>
      </c>
      <c r="E19" s="18">
        <f t="shared" si="3"/>
        <v>35.314379442318213</v>
      </c>
      <c r="F19" s="18">
        <f>(C19/C22)*100</f>
        <v>1.6798537687599733</v>
      </c>
    </row>
    <row r="20" spans="1:9" x14ac:dyDescent="0.25">
      <c r="A20" s="2" t="s">
        <v>26</v>
      </c>
      <c r="B20" s="39">
        <v>14527</v>
      </c>
      <c r="C20" s="39">
        <v>17226</v>
      </c>
      <c r="D20" s="10">
        <f t="shared" si="2"/>
        <v>2699</v>
      </c>
      <c r="E20" s="18">
        <f t="shared" si="3"/>
        <v>18.579197356646247</v>
      </c>
      <c r="F20" s="18">
        <f>(C20/C22)*100</f>
        <v>11.692254644898501</v>
      </c>
    </row>
    <row r="21" spans="1:9" x14ac:dyDescent="0.25">
      <c r="A21" s="2" t="s">
        <v>38</v>
      </c>
      <c r="B21" s="39">
        <v>24084</v>
      </c>
      <c r="C21" s="39">
        <v>27317.599999999999</v>
      </c>
      <c r="D21" s="10">
        <f t="shared" si="2"/>
        <v>3233.5999999999985</v>
      </c>
      <c r="E21" s="18">
        <f t="shared" si="3"/>
        <v>13.426341139345618</v>
      </c>
      <c r="F21" s="18">
        <f>(C21/C22)*100</f>
        <v>18.541990914169237</v>
      </c>
    </row>
    <row r="22" spans="1:9" x14ac:dyDescent="0.25">
      <c r="A22" s="7" t="s">
        <v>22</v>
      </c>
      <c r="B22" s="40">
        <f>SUM(B14:B21)</f>
        <v>123785.5</v>
      </c>
      <c r="C22" s="40">
        <f>SUM(C14:C21)</f>
        <v>147328.30000000002</v>
      </c>
      <c r="D22" s="11">
        <f t="shared" si="2"/>
        <v>23542.800000000017</v>
      </c>
      <c r="E22" s="19">
        <f t="shared" si="3"/>
        <v>19.019028884643209</v>
      </c>
      <c r="F22" s="20">
        <f>SUM(F14:F21)</f>
        <v>99.999999999999986</v>
      </c>
    </row>
    <row r="23" spans="1:9" ht="25.5" customHeight="1" x14ac:dyDescent="0.25">
      <c r="A23" s="7" t="s">
        <v>25</v>
      </c>
      <c r="B23" s="5"/>
      <c r="C23" s="5"/>
      <c r="D23" s="13"/>
      <c r="E23" s="15"/>
      <c r="F23" s="14"/>
    </row>
    <row r="24" spans="1:9" x14ac:dyDescent="0.25">
      <c r="A24" s="1" t="s">
        <v>23</v>
      </c>
      <c r="B24" s="11">
        <f>(B12-B22)</f>
        <v>-46488.100000000006</v>
      </c>
      <c r="C24" s="11">
        <f>(C12-C22)</f>
        <v>-17334.800000000017</v>
      </c>
      <c r="D24" s="11">
        <f>(C24-B24)</f>
        <v>29153.299999999988</v>
      </c>
      <c r="E24" s="19">
        <f>(C24-B24)/B24*100</f>
        <v>-62.711317519967444</v>
      </c>
      <c r="F24" s="17" t="s">
        <v>31</v>
      </c>
      <c r="H24" s="47"/>
      <c r="I24" s="47"/>
    </row>
    <row r="25" spans="1:9" x14ac:dyDescent="0.25">
      <c r="A25" s="1" t="s">
        <v>39</v>
      </c>
      <c r="B25" s="11">
        <f>(B24/B12)*100</f>
        <v>-60.141867643672377</v>
      </c>
      <c r="C25" s="11">
        <f>(C24/C12)*100</f>
        <v>-13.335128294876295</v>
      </c>
      <c r="D25" s="11">
        <f t="shared" ref="D25:D31" si="4">(C25-B25)</f>
        <v>46.806739348796086</v>
      </c>
      <c r="E25" s="17" t="s">
        <v>31</v>
      </c>
      <c r="F25" s="17" t="s">
        <v>31</v>
      </c>
      <c r="H25" s="47"/>
      <c r="I25" s="47"/>
    </row>
    <row r="26" spans="1:9" x14ac:dyDescent="0.25">
      <c r="A26" s="21" t="s">
        <v>40</v>
      </c>
      <c r="B26" s="10">
        <v>1257.5999999999999</v>
      </c>
      <c r="C26" s="10">
        <v>13990.9</v>
      </c>
      <c r="D26" s="10">
        <f t="shared" si="4"/>
        <v>12733.3</v>
      </c>
      <c r="E26" s="18">
        <f t="shared" ref="E26:E30" si="5">(C26-B26)/B26*100</f>
        <v>1012.507951653944</v>
      </c>
      <c r="F26" s="16" t="s">
        <v>31</v>
      </c>
    </row>
    <row r="27" spans="1:9" x14ac:dyDescent="0.25">
      <c r="A27" s="22" t="s">
        <v>24</v>
      </c>
      <c r="B27" s="11">
        <f>SUM(B24,B26)</f>
        <v>-45230.500000000007</v>
      </c>
      <c r="C27" s="11">
        <f>SUM(C24,C26)</f>
        <v>-3343.9000000000178</v>
      </c>
      <c r="D27" s="11">
        <f t="shared" si="4"/>
        <v>41886.599999999991</v>
      </c>
      <c r="E27" s="19">
        <f t="shared" si="5"/>
        <v>-92.606979803451168</v>
      </c>
      <c r="F27" s="17" t="s">
        <v>31</v>
      </c>
    </row>
    <row r="28" spans="1:9" x14ac:dyDescent="0.25">
      <c r="A28" s="21" t="s">
        <v>33</v>
      </c>
      <c r="B28" s="10">
        <v>10185.299999999999</v>
      </c>
      <c r="C28" s="10">
        <v>573.1</v>
      </c>
      <c r="D28" s="10">
        <f t="shared" si="4"/>
        <v>-9612.1999999999989</v>
      </c>
      <c r="E28" s="18">
        <f t="shared" si="5"/>
        <v>-94.373263428666803</v>
      </c>
      <c r="F28" s="16" t="s">
        <v>31</v>
      </c>
    </row>
    <row r="29" spans="1:9" x14ac:dyDescent="0.25">
      <c r="A29" s="21" t="s">
        <v>34</v>
      </c>
      <c r="B29" s="10">
        <v>0</v>
      </c>
      <c r="C29" s="10">
        <v>2.7</v>
      </c>
      <c r="D29" s="10">
        <f t="shared" si="4"/>
        <v>2.7</v>
      </c>
      <c r="E29" s="18">
        <v>0</v>
      </c>
      <c r="F29" s="16" t="s">
        <v>31</v>
      </c>
    </row>
    <row r="30" spans="1:9" x14ac:dyDescent="0.25">
      <c r="A30" s="1" t="s">
        <v>0</v>
      </c>
      <c r="B30" s="11">
        <f>SUM(B27:B29)</f>
        <v>-35045.200000000012</v>
      </c>
      <c r="C30" s="11">
        <f>SUM(C27:C29)</f>
        <v>-2768.1000000000181</v>
      </c>
      <c r="D30" s="11">
        <f t="shared" si="4"/>
        <v>32277.099999999995</v>
      </c>
      <c r="E30" s="19">
        <f t="shared" si="5"/>
        <v>-92.101343407941698</v>
      </c>
      <c r="F30" s="17" t="s">
        <v>31</v>
      </c>
    </row>
    <row r="31" spans="1:9" x14ac:dyDescent="0.25">
      <c r="A31" s="7" t="s">
        <v>41</v>
      </c>
      <c r="B31" s="12">
        <f>(B30/B12)*100</f>
        <v>-45.338135564715003</v>
      </c>
      <c r="C31" s="12">
        <f>(C30/C12)*100</f>
        <v>-2.129414163015857</v>
      </c>
      <c r="D31" s="11">
        <f t="shared" si="4"/>
        <v>43.208721401699144</v>
      </c>
      <c r="E31" s="17" t="s">
        <v>31</v>
      </c>
      <c r="F31" s="17" t="s">
        <v>31</v>
      </c>
    </row>
    <row r="32" spans="1:9" ht="51" customHeight="1" x14ac:dyDescent="0.25">
      <c r="A32" s="65" t="s">
        <v>57</v>
      </c>
      <c r="B32" s="65"/>
      <c r="C32" s="65"/>
      <c r="D32" s="65"/>
      <c r="E32" s="65"/>
      <c r="F32" s="65"/>
    </row>
    <row r="33" spans="1:6" ht="63.75" customHeight="1" x14ac:dyDescent="0.25">
      <c r="A33" s="62" t="s">
        <v>28</v>
      </c>
      <c r="B33" s="62"/>
      <c r="C33" s="62"/>
      <c r="D33" s="62"/>
      <c r="E33" s="62"/>
      <c r="F33" s="62"/>
    </row>
    <row r="34" spans="1:6" ht="51" customHeight="1" x14ac:dyDescent="0.25">
      <c r="A34" s="62" t="s">
        <v>30</v>
      </c>
      <c r="B34" s="62"/>
      <c r="C34" s="62"/>
      <c r="D34" s="62"/>
      <c r="E34" s="62"/>
      <c r="F34" s="62"/>
    </row>
    <row r="35" spans="1:6" ht="89.25" customHeight="1" x14ac:dyDescent="0.25">
      <c r="A35" s="62" t="s">
        <v>48</v>
      </c>
      <c r="B35" s="62"/>
      <c r="C35" s="62"/>
      <c r="D35" s="62"/>
      <c r="E35" s="62"/>
      <c r="F35" s="62"/>
    </row>
    <row r="36" spans="1:6" ht="51" customHeight="1" x14ac:dyDescent="0.25">
      <c r="A36" s="62" t="s">
        <v>42</v>
      </c>
      <c r="B36" s="62"/>
      <c r="C36" s="62"/>
      <c r="D36" s="62"/>
      <c r="E36" s="62"/>
      <c r="F36" s="62"/>
    </row>
    <row r="37" spans="1:6" ht="25.5" customHeight="1" x14ac:dyDescent="0.25">
      <c r="A37" s="62" t="s">
        <v>43</v>
      </c>
      <c r="B37" s="62"/>
      <c r="C37" s="62"/>
      <c r="D37" s="62"/>
      <c r="E37" s="62"/>
      <c r="F37" s="62"/>
    </row>
    <row r="38" spans="1:6" ht="51" customHeight="1" x14ac:dyDescent="0.25">
      <c r="A38" s="62" t="s">
        <v>44</v>
      </c>
      <c r="B38" s="62"/>
      <c r="C38" s="62"/>
      <c r="D38" s="62"/>
      <c r="E38" s="62"/>
      <c r="F38" s="62"/>
    </row>
    <row r="39" spans="1:6" ht="25.5" customHeight="1" x14ac:dyDescent="0.25">
      <c r="A39" s="62" t="s">
        <v>45</v>
      </c>
      <c r="B39" s="62"/>
      <c r="C39" s="62"/>
      <c r="D39" s="62"/>
      <c r="E39" s="62"/>
      <c r="F39" s="62"/>
    </row>
  </sheetData>
  <mergeCells count="11">
    <mergeCell ref="A35:F35"/>
    <mergeCell ref="A36:F36"/>
    <mergeCell ref="A37:F37"/>
    <mergeCell ref="A38:F38"/>
    <mergeCell ref="A39:F39"/>
    <mergeCell ref="A34:F34"/>
    <mergeCell ref="A1:F1"/>
    <mergeCell ref="A2:F2"/>
    <mergeCell ref="A3:F3"/>
    <mergeCell ref="A32:F32"/>
    <mergeCell ref="A33:F3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9"/>
  <sheetViews>
    <sheetView zoomScaleNormal="100" workbookViewId="0">
      <selection activeCell="C21" sqref="C21"/>
    </sheetView>
  </sheetViews>
  <sheetFormatPr defaultColWidth="9.33203125" defaultRowHeight="13.2" x14ac:dyDescent="0.25"/>
  <cols>
    <col min="1" max="1" width="35" style="23" customWidth="1"/>
    <col min="2" max="3" width="9.33203125" style="23"/>
    <col min="4" max="4" width="9.6640625" style="23" bestFit="1" customWidth="1"/>
    <col min="5" max="5" width="9.6640625" style="23" customWidth="1"/>
    <col min="6" max="6" width="11.33203125" style="23" customWidth="1"/>
    <col min="7" max="16384" width="9.33203125" style="23"/>
  </cols>
  <sheetData>
    <row r="1" spans="1:6" ht="25.5" customHeight="1" x14ac:dyDescent="0.25">
      <c r="A1" s="63" t="s">
        <v>58</v>
      </c>
      <c r="B1" s="63"/>
      <c r="C1" s="63"/>
      <c r="D1" s="63"/>
      <c r="E1" s="63"/>
      <c r="F1" s="63"/>
    </row>
    <row r="2" spans="1:6" x14ac:dyDescent="0.25">
      <c r="A2" s="64" t="s">
        <v>79</v>
      </c>
      <c r="B2" s="64"/>
      <c r="C2" s="64"/>
      <c r="D2" s="64"/>
      <c r="E2" s="64"/>
      <c r="F2" s="64"/>
    </row>
    <row r="3" spans="1:6" x14ac:dyDescent="0.25">
      <c r="A3" s="64" t="s">
        <v>29</v>
      </c>
      <c r="B3" s="64"/>
      <c r="C3" s="64"/>
      <c r="D3" s="64"/>
      <c r="E3" s="64"/>
      <c r="F3" s="64"/>
    </row>
    <row r="4" spans="1:6" ht="66" x14ac:dyDescent="0.25">
      <c r="A4" s="38"/>
      <c r="B4" s="9" t="s">
        <v>67</v>
      </c>
      <c r="C4" s="9" t="s">
        <v>69</v>
      </c>
      <c r="D4" s="8" t="s">
        <v>11</v>
      </c>
      <c r="E4" s="9" t="s">
        <v>70</v>
      </c>
      <c r="F4" s="9" t="s">
        <v>71</v>
      </c>
    </row>
    <row r="5" spans="1:6" ht="25.5" customHeight="1" x14ac:dyDescent="0.25">
      <c r="A5" s="4" t="s">
        <v>2</v>
      </c>
      <c r="B5" s="6"/>
      <c r="C5" s="6"/>
      <c r="D5" s="6"/>
      <c r="E5" s="6"/>
      <c r="F5" s="6"/>
    </row>
    <row r="6" spans="1:6" x14ac:dyDescent="0.25">
      <c r="A6" s="2" t="s">
        <v>32</v>
      </c>
      <c r="B6" s="39">
        <v>39898.199999999997</v>
      </c>
      <c r="C6" s="39">
        <v>71363.100000000006</v>
      </c>
      <c r="D6" s="10">
        <f>(C6-B6)</f>
        <v>31464.900000000009</v>
      </c>
      <c r="E6" s="18">
        <f>(C6-B6)/B6*100</f>
        <v>78.862956223589066</v>
      </c>
      <c r="F6" s="18">
        <f>(C6/C12)*100</f>
        <v>66.485089018698133</v>
      </c>
    </row>
    <row r="7" spans="1:6" x14ac:dyDescent="0.25">
      <c r="A7" s="2" t="s">
        <v>12</v>
      </c>
      <c r="B7" s="39">
        <v>916.6</v>
      </c>
      <c r="C7" s="39">
        <v>1221.7</v>
      </c>
      <c r="D7" s="10">
        <f t="shared" ref="D7:D12" si="0">(C7-B7)</f>
        <v>305.10000000000002</v>
      </c>
      <c r="E7" s="18">
        <f t="shared" ref="E7:E11" si="1">(C7-B7)/B7*100</f>
        <v>33.286057167794027</v>
      </c>
      <c r="F7" s="18">
        <f>(C7/C12)*100</f>
        <v>1.1381909313656986</v>
      </c>
    </row>
    <row r="8" spans="1:6" x14ac:dyDescent="0.25">
      <c r="A8" s="2" t="s">
        <v>13</v>
      </c>
      <c r="B8" s="39">
        <v>2332.1</v>
      </c>
      <c r="C8" s="39">
        <v>4312.2</v>
      </c>
      <c r="D8" s="10">
        <f t="shared" si="0"/>
        <v>1980.1</v>
      </c>
      <c r="E8" s="18">
        <f t="shared" si="1"/>
        <v>84.906307619741867</v>
      </c>
      <c r="F8" s="18">
        <f>(C8/C12)*100</f>
        <v>4.0174403979988265</v>
      </c>
    </row>
    <row r="9" spans="1:6" x14ac:dyDescent="0.25">
      <c r="A9" s="2" t="s">
        <v>14</v>
      </c>
      <c r="B9" s="39">
        <v>682.3</v>
      </c>
      <c r="C9" s="39">
        <v>610.4</v>
      </c>
      <c r="D9" s="10">
        <f t="shared" si="0"/>
        <v>-71.899999999999977</v>
      </c>
      <c r="E9" s="18">
        <f t="shared" si="1"/>
        <v>-10.537886560164148</v>
      </c>
      <c r="F9" s="18">
        <f>(C9/C12)*100</f>
        <v>0.5686762253463391</v>
      </c>
    </row>
    <row r="10" spans="1:6" x14ac:dyDescent="0.25">
      <c r="A10" s="2" t="s">
        <v>26</v>
      </c>
      <c r="B10" s="39">
        <v>13304.6</v>
      </c>
      <c r="C10" s="39">
        <v>22383.599999999999</v>
      </c>
      <c r="D10" s="10">
        <f t="shared" si="0"/>
        <v>9078.9999999999982</v>
      </c>
      <c r="E10" s="18">
        <f t="shared" si="1"/>
        <v>68.239556243705167</v>
      </c>
      <c r="F10" s="18">
        <f>(C10/C12)*100</f>
        <v>20.853573325134857</v>
      </c>
    </row>
    <row r="11" spans="1:6" x14ac:dyDescent="0.25">
      <c r="A11" s="2" t="s">
        <v>27</v>
      </c>
      <c r="B11" s="39">
        <v>5290.9</v>
      </c>
      <c r="C11" s="39">
        <v>7446</v>
      </c>
      <c r="D11" s="10">
        <f t="shared" si="0"/>
        <v>2155.1000000000004</v>
      </c>
      <c r="E11" s="18">
        <f t="shared" si="1"/>
        <v>40.732200570791363</v>
      </c>
      <c r="F11" s="18">
        <f>(C11/C12)*100</f>
        <v>6.9370301014561608</v>
      </c>
    </row>
    <row r="12" spans="1:6" x14ac:dyDescent="0.25">
      <c r="A12" s="7" t="s">
        <v>37</v>
      </c>
      <c r="B12" s="40">
        <f>SUM(B6:B11)</f>
        <v>62424.7</v>
      </c>
      <c r="C12" s="40">
        <f>SUM(C6:C11)</f>
        <v>107337</v>
      </c>
      <c r="D12" s="11">
        <f t="shared" si="0"/>
        <v>44912.3</v>
      </c>
      <c r="E12" s="19">
        <f>(C12-B12)/B12*100</f>
        <v>71.946360975703541</v>
      </c>
      <c r="F12" s="20">
        <f>SUM(F6:F11)</f>
        <v>100.00000000000001</v>
      </c>
    </row>
    <row r="13" spans="1:6" ht="25.5" customHeight="1" x14ac:dyDescent="0.25">
      <c r="A13" s="7" t="s">
        <v>15</v>
      </c>
      <c r="B13" s="5"/>
      <c r="C13" s="5"/>
      <c r="D13" s="13"/>
      <c r="E13" s="15"/>
      <c r="F13" s="14"/>
    </row>
    <row r="14" spans="1:6" x14ac:dyDescent="0.25">
      <c r="A14" s="2" t="s">
        <v>16</v>
      </c>
      <c r="B14" s="39">
        <v>8950.2999999999993</v>
      </c>
      <c r="C14" s="39">
        <v>17354.7</v>
      </c>
      <c r="D14" s="10">
        <f>(C14-B14)</f>
        <v>8404.4000000000015</v>
      </c>
      <c r="E14" s="18">
        <f>(C14-B14)/B14*100</f>
        <v>93.900763102912777</v>
      </c>
      <c r="F14" s="18">
        <f>(C14/C22)*100</f>
        <v>14.522020214867695</v>
      </c>
    </row>
    <row r="15" spans="1:6" x14ac:dyDescent="0.25">
      <c r="A15" s="2" t="s">
        <v>17</v>
      </c>
      <c r="B15" s="39">
        <v>39755</v>
      </c>
      <c r="C15" s="39">
        <v>41868.6</v>
      </c>
      <c r="D15" s="10">
        <f t="shared" ref="D15:D22" si="2">(C15-B15)</f>
        <v>2113.5999999999985</v>
      </c>
      <c r="E15" s="18">
        <f t="shared" ref="E15:E22" si="3">(C15-B15)/B15*100</f>
        <v>5.3165639542195917</v>
      </c>
      <c r="F15" s="18">
        <f>(C15/C22)*100</f>
        <v>35.034696973627291</v>
      </c>
    </row>
    <row r="16" spans="1:6" x14ac:dyDescent="0.25">
      <c r="A16" s="2" t="s">
        <v>18</v>
      </c>
      <c r="B16" s="39">
        <v>8386.1</v>
      </c>
      <c r="C16" s="39">
        <v>9398.4</v>
      </c>
      <c r="D16" s="10">
        <f t="shared" si="2"/>
        <v>1012.2999999999993</v>
      </c>
      <c r="E16" s="18">
        <f t="shared" si="3"/>
        <v>12.07116538080871</v>
      </c>
      <c r="F16" s="18">
        <f>(C16/C22)*100</f>
        <v>7.8643684297286924</v>
      </c>
    </row>
    <row r="17" spans="1:9" x14ac:dyDescent="0.25">
      <c r="A17" s="2" t="s">
        <v>19</v>
      </c>
      <c r="B17" s="39">
        <v>8284.6</v>
      </c>
      <c r="C17" s="39">
        <v>7625.4</v>
      </c>
      <c r="D17" s="10">
        <f t="shared" si="2"/>
        <v>-659.20000000000073</v>
      </c>
      <c r="E17" s="18">
        <f t="shared" si="3"/>
        <v>-7.9569321391497558</v>
      </c>
      <c r="F17" s="18">
        <f>(C17/C22)*100</f>
        <v>6.38076215356371</v>
      </c>
    </row>
    <row r="18" spans="1:9" x14ac:dyDescent="0.25">
      <c r="A18" s="2" t="s">
        <v>20</v>
      </c>
      <c r="B18" s="39">
        <v>1737.2</v>
      </c>
      <c r="C18" s="39">
        <v>2922.3</v>
      </c>
      <c r="D18" s="10">
        <f t="shared" si="2"/>
        <v>1185.1000000000001</v>
      </c>
      <c r="E18" s="18">
        <f t="shared" si="3"/>
        <v>68.218973060096715</v>
      </c>
      <c r="F18" s="18">
        <f>(C18/C22)*100</f>
        <v>2.4453145069582227</v>
      </c>
    </row>
    <row r="19" spans="1:9" x14ac:dyDescent="0.25">
      <c r="A19" s="2" t="s">
        <v>21</v>
      </c>
      <c r="B19" s="39">
        <v>1541.7</v>
      </c>
      <c r="C19" s="39">
        <v>2066.1999999999998</v>
      </c>
      <c r="D19" s="10">
        <f t="shared" si="2"/>
        <v>524.49999999999977</v>
      </c>
      <c r="E19" s="18">
        <f t="shared" si="3"/>
        <v>34.020886034896527</v>
      </c>
      <c r="F19" s="18">
        <f>(C19/C22)*100</f>
        <v>1.7289494009092423</v>
      </c>
    </row>
    <row r="20" spans="1:9" x14ac:dyDescent="0.25">
      <c r="A20" s="2" t="s">
        <v>26</v>
      </c>
      <c r="B20" s="39">
        <v>14209.4</v>
      </c>
      <c r="C20" s="39">
        <v>16905.599999999999</v>
      </c>
      <c r="D20" s="10">
        <f t="shared" si="2"/>
        <v>2696.1999999999989</v>
      </c>
      <c r="E20" s="18">
        <f t="shared" si="3"/>
        <v>18.974763184933909</v>
      </c>
      <c r="F20" s="18">
        <f>(C20/C22)*100</f>
        <v>14.146223498214738</v>
      </c>
    </row>
    <row r="21" spans="1:9" x14ac:dyDescent="0.25">
      <c r="A21" s="2" t="s">
        <v>38</v>
      </c>
      <c r="B21" s="39">
        <v>19220.3</v>
      </c>
      <c r="C21" s="39">
        <v>21364.9</v>
      </c>
      <c r="D21" s="10">
        <f t="shared" si="2"/>
        <v>2144.6000000000022</v>
      </c>
      <c r="E21" s="18">
        <f t="shared" si="3"/>
        <v>11.15799441215799</v>
      </c>
      <c r="F21" s="18">
        <f>(C21/C22)*100</f>
        <v>17.877664822130424</v>
      </c>
    </row>
    <row r="22" spans="1:9" x14ac:dyDescent="0.25">
      <c r="A22" s="7" t="s">
        <v>22</v>
      </c>
      <c r="B22" s="40">
        <f>SUM(B14:B21)</f>
        <v>102084.59999999999</v>
      </c>
      <c r="C22" s="40">
        <f>SUM(C14:C21)</f>
        <v>119506.09999999998</v>
      </c>
      <c r="D22" s="11">
        <f t="shared" si="2"/>
        <v>17421.499999999985</v>
      </c>
      <c r="E22" s="19">
        <f t="shared" si="3"/>
        <v>17.065747429093111</v>
      </c>
      <c r="F22" s="20">
        <f>SUM(F14:F21)</f>
        <v>100.00000000000001</v>
      </c>
    </row>
    <row r="23" spans="1:9" ht="25.5" customHeight="1" x14ac:dyDescent="0.25">
      <c r="A23" s="7" t="s">
        <v>25</v>
      </c>
      <c r="B23" s="5"/>
      <c r="C23" s="5"/>
      <c r="D23" s="13"/>
      <c r="E23" s="15"/>
      <c r="F23" s="14"/>
    </row>
    <row r="24" spans="1:9" x14ac:dyDescent="0.25">
      <c r="A24" s="1" t="s">
        <v>23</v>
      </c>
      <c r="B24" s="11">
        <f>(B12-B22)</f>
        <v>-39659.899999999994</v>
      </c>
      <c r="C24" s="11">
        <f>(C12-C22)</f>
        <v>-12169.099999999977</v>
      </c>
      <c r="D24" s="11">
        <f>(C24-B24)</f>
        <v>27490.800000000017</v>
      </c>
      <c r="E24" s="19">
        <f>(C24-B24)/B24*100</f>
        <v>-69.316362371059995</v>
      </c>
      <c r="F24" s="17" t="s">
        <v>31</v>
      </c>
      <c r="H24" s="47"/>
      <c r="I24" s="47"/>
    </row>
    <row r="25" spans="1:9" x14ac:dyDescent="0.25">
      <c r="A25" s="1" t="s">
        <v>39</v>
      </c>
      <c r="B25" s="11">
        <f>(B24/B12)*100</f>
        <v>-63.532383816021529</v>
      </c>
      <c r="C25" s="11">
        <f>(C24/C12)*100</f>
        <v>-11.337283508948429</v>
      </c>
      <c r="D25" s="11">
        <f t="shared" ref="D25:D31" si="4">(C25-B25)</f>
        <v>52.195100307073098</v>
      </c>
      <c r="E25" s="17" t="s">
        <v>31</v>
      </c>
      <c r="F25" s="17" t="s">
        <v>31</v>
      </c>
      <c r="H25" s="47"/>
      <c r="I25" s="47"/>
    </row>
    <row r="26" spans="1:9" x14ac:dyDescent="0.25">
      <c r="A26" s="21" t="s">
        <v>40</v>
      </c>
      <c r="B26" s="10">
        <v>2688.2</v>
      </c>
      <c r="C26" s="10">
        <v>12164.5</v>
      </c>
      <c r="D26" s="10">
        <f t="shared" si="4"/>
        <v>9476.2999999999993</v>
      </c>
      <c r="E26" s="18">
        <f t="shared" ref="E26:E30" si="5">(C26-B26)/B26*100</f>
        <v>352.51469384718399</v>
      </c>
      <c r="F26" s="16" t="s">
        <v>31</v>
      </c>
    </row>
    <row r="27" spans="1:9" x14ac:dyDescent="0.25">
      <c r="A27" s="22" t="s">
        <v>24</v>
      </c>
      <c r="B27" s="11">
        <f>SUM(B24,B26)</f>
        <v>-36971.699999999997</v>
      </c>
      <c r="C27" s="11">
        <f>SUM(C24,C26)</f>
        <v>-4.5999999999767169</v>
      </c>
      <c r="D27" s="11">
        <f t="shared" si="4"/>
        <v>36967.10000000002</v>
      </c>
      <c r="E27" s="19">
        <f t="shared" si="5"/>
        <v>-99.987558051158103</v>
      </c>
      <c r="F27" s="17" t="s">
        <v>31</v>
      </c>
    </row>
    <row r="28" spans="1:9" x14ac:dyDescent="0.25">
      <c r="A28" s="21" t="s">
        <v>33</v>
      </c>
      <c r="B28" s="10">
        <v>8760.1</v>
      </c>
      <c r="C28" s="10">
        <v>385.3</v>
      </c>
      <c r="D28" s="10">
        <f t="shared" si="4"/>
        <v>-8374.8000000000011</v>
      </c>
      <c r="E28" s="18">
        <f t="shared" si="5"/>
        <v>-95.601648383009334</v>
      </c>
      <c r="F28" s="16" t="s">
        <v>31</v>
      </c>
    </row>
    <row r="29" spans="1:9" x14ac:dyDescent="0.25">
      <c r="A29" s="21" t="s">
        <v>34</v>
      </c>
      <c r="B29" s="10">
        <v>0</v>
      </c>
      <c r="C29" s="10">
        <v>2.7</v>
      </c>
      <c r="D29" s="10">
        <f t="shared" si="4"/>
        <v>2.7</v>
      </c>
      <c r="E29" s="18">
        <v>0</v>
      </c>
      <c r="F29" s="16" t="s">
        <v>31</v>
      </c>
    </row>
    <row r="30" spans="1:9" x14ac:dyDescent="0.25">
      <c r="A30" s="1" t="s">
        <v>0</v>
      </c>
      <c r="B30" s="11">
        <f>SUM(B27:B29)</f>
        <v>-28211.599999999999</v>
      </c>
      <c r="C30" s="11">
        <f>SUM(C27:C29)</f>
        <v>383.40000000002328</v>
      </c>
      <c r="D30" s="11">
        <f t="shared" si="4"/>
        <v>28595.000000000022</v>
      </c>
      <c r="E30" s="19">
        <f t="shared" si="5"/>
        <v>-101.3590154404572</v>
      </c>
      <c r="F30" s="17" t="s">
        <v>31</v>
      </c>
    </row>
    <row r="31" spans="1:9" x14ac:dyDescent="0.25">
      <c r="A31" s="7" t="s">
        <v>41</v>
      </c>
      <c r="B31" s="12">
        <f>(B30/B12)*100</f>
        <v>-45.193008536684999</v>
      </c>
      <c r="C31" s="12">
        <f>(C30/C12)*100</f>
        <v>0.3571927667067491</v>
      </c>
      <c r="D31" s="11">
        <f t="shared" si="4"/>
        <v>45.550201303391745</v>
      </c>
      <c r="E31" s="17" t="s">
        <v>31</v>
      </c>
      <c r="F31" s="17" t="s">
        <v>31</v>
      </c>
    </row>
    <row r="32" spans="1:9" ht="51" customHeight="1" x14ac:dyDescent="0.25">
      <c r="A32" s="65" t="s">
        <v>57</v>
      </c>
      <c r="B32" s="65"/>
      <c r="C32" s="65"/>
      <c r="D32" s="65"/>
      <c r="E32" s="65"/>
      <c r="F32" s="65"/>
    </row>
    <row r="33" spans="1:6" ht="63.75" customHeight="1" x14ac:dyDescent="0.25">
      <c r="A33" s="62" t="s">
        <v>28</v>
      </c>
      <c r="B33" s="62"/>
      <c r="C33" s="62"/>
      <c r="D33" s="62"/>
      <c r="E33" s="62"/>
      <c r="F33" s="62"/>
    </row>
    <row r="34" spans="1:6" ht="51" customHeight="1" x14ac:dyDescent="0.25">
      <c r="A34" s="62" t="s">
        <v>30</v>
      </c>
      <c r="B34" s="62"/>
      <c r="C34" s="62"/>
      <c r="D34" s="62"/>
      <c r="E34" s="62"/>
      <c r="F34" s="62"/>
    </row>
    <row r="35" spans="1:6" ht="89.25" customHeight="1" x14ac:dyDescent="0.25">
      <c r="A35" s="62" t="s">
        <v>48</v>
      </c>
      <c r="B35" s="62"/>
      <c r="C35" s="62"/>
      <c r="D35" s="62"/>
      <c r="E35" s="62"/>
      <c r="F35" s="62"/>
    </row>
    <row r="36" spans="1:6" ht="51" customHeight="1" x14ac:dyDescent="0.25">
      <c r="A36" s="62" t="s">
        <v>42</v>
      </c>
      <c r="B36" s="62"/>
      <c r="C36" s="62"/>
      <c r="D36" s="62"/>
      <c r="E36" s="62"/>
      <c r="F36" s="62"/>
    </row>
    <row r="37" spans="1:6" ht="25.5" customHeight="1" x14ac:dyDescent="0.25">
      <c r="A37" s="62" t="s">
        <v>43</v>
      </c>
      <c r="B37" s="62"/>
      <c r="C37" s="62"/>
      <c r="D37" s="62"/>
      <c r="E37" s="62"/>
      <c r="F37" s="62"/>
    </row>
    <row r="38" spans="1:6" ht="51" customHeight="1" x14ac:dyDescent="0.25">
      <c r="A38" s="62" t="s">
        <v>44</v>
      </c>
      <c r="B38" s="62"/>
      <c r="C38" s="62"/>
      <c r="D38" s="62"/>
      <c r="E38" s="62"/>
      <c r="F38" s="62"/>
    </row>
    <row r="39" spans="1:6" ht="25.5" customHeight="1" x14ac:dyDescent="0.25">
      <c r="A39" s="62" t="s">
        <v>45</v>
      </c>
      <c r="B39" s="62"/>
      <c r="C39" s="62"/>
      <c r="D39" s="62"/>
      <c r="E39" s="62"/>
      <c r="F39" s="62"/>
    </row>
  </sheetData>
  <mergeCells count="11">
    <mergeCell ref="A35:F35"/>
    <mergeCell ref="A36:F36"/>
    <mergeCell ref="A37:F37"/>
    <mergeCell ref="A38:F38"/>
    <mergeCell ref="A39:F39"/>
    <mergeCell ref="A34:F34"/>
    <mergeCell ref="A1:F1"/>
    <mergeCell ref="A2:F2"/>
    <mergeCell ref="A3:F3"/>
    <mergeCell ref="A32:F32"/>
    <mergeCell ref="A33:F3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9"/>
  <sheetViews>
    <sheetView zoomScaleNormal="100" workbookViewId="0">
      <selection activeCell="A2" sqref="A2:F2"/>
    </sheetView>
  </sheetViews>
  <sheetFormatPr defaultColWidth="9.33203125" defaultRowHeight="13.2" x14ac:dyDescent="0.25"/>
  <cols>
    <col min="1" max="1" width="35" style="23" customWidth="1"/>
    <col min="2" max="4" width="9.33203125" style="23"/>
    <col min="5" max="5" width="9.6640625" style="23" customWidth="1"/>
    <col min="6" max="6" width="11.33203125" style="23" customWidth="1"/>
    <col min="7" max="16384" width="9.33203125" style="23"/>
  </cols>
  <sheetData>
    <row r="1" spans="1:6" ht="25.5" customHeight="1" x14ac:dyDescent="0.25">
      <c r="A1" s="63" t="s">
        <v>56</v>
      </c>
      <c r="B1" s="63"/>
      <c r="C1" s="63"/>
      <c r="D1" s="63"/>
      <c r="E1" s="63"/>
      <c r="F1" s="63"/>
    </row>
    <row r="2" spans="1:6" x14ac:dyDescent="0.25">
      <c r="A2" s="64" t="s">
        <v>81</v>
      </c>
      <c r="B2" s="64"/>
      <c r="C2" s="64"/>
      <c r="D2" s="64"/>
      <c r="E2" s="64"/>
      <c r="F2" s="64"/>
    </row>
    <row r="3" spans="1:6" x14ac:dyDescent="0.25">
      <c r="A3" s="64" t="s">
        <v>29</v>
      </c>
      <c r="B3" s="64"/>
      <c r="C3" s="64"/>
      <c r="D3" s="64"/>
      <c r="E3" s="64"/>
      <c r="F3" s="64"/>
    </row>
    <row r="4" spans="1:6" ht="66" x14ac:dyDescent="0.25">
      <c r="A4" s="38"/>
      <c r="B4" s="9" t="s">
        <v>67</v>
      </c>
      <c r="C4" s="9" t="s">
        <v>69</v>
      </c>
      <c r="D4" s="8" t="s">
        <v>11</v>
      </c>
      <c r="E4" s="9" t="s">
        <v>70</v>
      </c>
      <c r="F4" s="9" t="s">
        <v>71</v>
      </c>
    </row>
    <row r="5" spans="1:6" ht="25.5" customHeight="1" x14ac:dyDescent="0.25">
      <c r="A5" s="4" t="s">
        <v>2</v>
      </c>
      <c r="B5" s="6"/>
      <c r="C5" s="6"/>
      <c r="D5" s="6"/>
      <c r="E5" s="6"/>
      <c r="F5" s="6"/>
    </row>
    <row r="6" spans="1:6" x14ac:dyDescent="0.25">
      <c r="A6" s="2" t="s">
        <v>32</v>
      </c>
      <c r="B6" s="39">
        <v>9988.9</v>
      </c>
      <c r="C6" s="39">
        <v>15307.6</v>
      </c>
      <c r="D6" s="10">
        <f>(C6-B6)</f>
        <v>5318.7000000000007</v>
      </c>
      <c r="E6" s="18">
        <f>(C6-B6)/B6*100</f>
        <v>53.246103174523732</v>
      </c>
      <c r="F6" s="18">
        <f>(C6/C12)*100</f>
        <v>67.563833778385899</v>
      </c>
    </row>
    <row r="7" spans="1:6" x14ac:dyDescent="0.25">
      <c r="A7" s="2" t="s">
        <v>12</v>
      </c>
      <c r="B7" s="39">
        <v>2495.6999999999998</v>
      </c>
      <c r="C7" s="39">
        <v>3980.9</v>
      </c>
      <c r="D7" s="10">
        <f t="shared" ref="D7:D31" si="0">(C7-B7)</f>
        <v>1485.2000000000003</v>
      </c>
      <c r="E7" s="18">
        <f t="shared" ref="E7:E30" si="1">(C7-B7)/B7*100</f>
        <v>59.510357815442575</v>
      </c>
      <c r="F7" s="18">
        <f>(C7/C12)*100</f>
        <v>17.570675082205987</v>
      </c>
    </row>
    <row r="8" spans="1:6" x14ac:dyDescent="0.25">
      <c r="A8" s="2" t="s">
        <v>13</v>
      </c>
      <c r="B8" s="39">
        <v>509.5</v>
      </c>
      <c r="C8" s="39">
        <v>997.6</v>
      </c>
      <c r="D8" s="10">
        <f t="shared" si="0"/>
        <v>488.1</v>
      </c>
      <c r="E8" s="18">
        <f t="shared" si="1"/>
        <v>95.79980372914622</v>
      </c>
      <c r="F8" s="18">
        <f>(C8/C12)*100</f>
        <v>4.4031514135016447</v>
      </c>
    </row>
    <row r="9" spans="1:6" x14ac:dyDescent="0.25">
      <c r="A9" s="2" t="s">
        <v>14</v>
      </c>
      <c r="B9" s="39">
        <v>216.1</v>
      </c>
      <c r="C9" s="39">
        <v>88</v>
      </c>
      <c r="D9" s="10">
        <f t="shared" si="0"/>
        <v>-128.1</v>
      </c>
      <c r="E9" s="18">
        <f t="shared" si="1"/>
        <v>-59.278111985192041</v>
      </c>
      <c r="F9" s="18">
        <f>(C9/C12)*100</f>
        <v>0.38840950720543777</v>
      </c>
    </row>
    <row r="10" spans="1:6" x14ac:dyDescent="0.25">
      <c r="A10" s="2" t="s">
        <v>26</v>
      </c>
      <c r="B10" s="39">
        <v>592</v>
      </c>
      <c r="C10" s="39">
        <v>809.9</v>
      </c>
      <c r="D10" s="10">
        <f t="shared" si="0"/>
        <v>217.89999999999998</v>
      </c>
      <c r="E10" s="18">
        <f t="shared" si="1"/>
        <v>36.807432432432428</v>
      </c>
      <c r="F10" s="18">
        <f>(C10/C12)*100</f>
        <v>3.5746915896100453</v>
      </c>
    </row>
    <row r="11" spans="1:6" x14ac:dyDescent="0.25">
      <c r="A11" s="2" t="s">
        <v>27</v>
      </c>
      <c r="B11" s="39">
        <v>1070.5</v>
      </c>
      <c r="C11" s="39">
        <v>1472.5</v>
      </c>
      <c r="D11" s="10">
        <f t="shared" si="0"/>
        <v>402</v>
      </c>
      <c r="E11" s="18">
        <f t="shared" si="1"/>
        <v>37.552545539467545</v>
      </c>
      <c r="F11" s="18">
        <f>(C11/C12)*100</f>
        <v>6.4992386290909891</v>
      </c>
    </row>
    <row r="12" spans="1:6" x14ac:dyDescent="0.25">
      <c r="A12" s="7" t="s">
        <v>37</v>
      </c>
      <c r="B12" s="40">
        <f>SUM(B6:B11)</f>
        <v>14872.699999999999</v>
      </c>
      <c r="C12" s="40">
        <f>SUM(C6:C11)</f>
        <v>22656.5</v>
      </c>
      <c r="D12" s="41">
        <f t="shared" si="0"/>
        <v>7783.8000000000011</v>
      </c>
      <c r="E12" s="42">
        <f t="shared" si="1"/>
        <v>52.336159540634867</v>
      </c>
      <c r="F12" s="20">
        <f>SUM(F6:F11)</f>
        <v>100</v>
      </c>
    </row>
    <row r="13" spans="1:6" ht="25.5" customHeight="1" x14ac:dyDescent="0.25">
      <c r="A13" s="7" t="s">
        <v>15</v>
      </c>
      <c r="B13" s="5"/>
      <c r="C13" s="5"/>
      <c r="D13" s="10"/>
      <c r="E13" s="18"/>
      <c r="F13" s="14"/>
    </row>
    <row r="14" spans="1:6" x14ac:dyDescent="0.25">
      <c r="A14" s="2" t="s">
        <v>16</v>
      </c>
      <c r="B14" s="39">
        <v>3198.7</v>
      </c>
      <c r="C14" s="39">
        <v>5623</v>
      </c>
      <c r="D14" s="43">
        <f t="shared" si="0"/>
        <v>2424.3000000000002</v>
      </c>
      <c r="E14" s="44">
        <f t="shared" si="1"/>
        <v>75.790164754431501</v>
      </c>
      <c r="F14" s="18">
        <f>(C14/C22)*100</f>
        <v>20.21047940134137</v>
      </c>
    </row>
    <row r="15" spans="1:6" x14ac:dyDescent="0.25">
      <c r="A15" s="2" t="s">
        <v>17</v>
      </c>
      <c r="B15" s="39">
        <v>9350.6</v>
      </c>
      <c r="C15" s="39">
        <v>10708</v>
      </c>
      <c r="D15" s="10">
        <f t="shared" si="0"/>
        <v>1357.3999999999996</v>
      </c>
      <c r="E15" s="18">
        <f t="shared" si="1"/>
        <v>14.516715504887381</v>
      </c>
      <c r="F15" s="18">
        <f>(C15/C22)*100</f>
        <v>38.487251187900306</v>
      </c>
    </row>
    <row r="16" spans="1:6" x14ac:dyDescent="0.25">
      <c r="A16" s="2" t="s">
        <v>18</v>
      </c>
      <c r="B16" s="39">
        <v>1347</v>
      </c>
      <c r="C16" s="39">
        <v>1914.9</v>
      </c>
      <c r="D16" s="10">
        <f t="shared" si="0"/>
        <v>567.90000000000009</v>
      </c>
      <c r="E16" s="18">
        <f t="shared" si="1"/>
        <v>42.160356347438757</v>
      </c>
      <c r="F16" s="18">
        <f>(C16/C22)*100</f>
        <v>6.8826332928380936</v>
      </c>
    </row>
    <row r="17" spans="1:9" x14ac:dyDescent="0.25">
      <c r="A17" s="2" t="s">
        <v>19</v>
      </c>
      <c r="B17" s="39">
        <v>1966.5</v>
      </c>
      <c r="C17" s="39">
        <v>2216.6999999999998</v>
      </c>
      <c r="D17" s="10">
        <f t="shared" si="0"/>
        <v>250.19999999999982</v>
      </c>
      <c r="E17" s="18">
        <f t="shared" si="1"/>
        <v>12.723112128146443</v>
      </c>
      <c r="F17" s="18">
        <f>(C17/C22)*100</f>
        <v>7.9673785681937419</v>
      </c>
    </row>
    <row r="18" spans="1:9" x14ac:dyDescent="0.25">
      <c r="A18" s="2" t="s">
        <v>20</v>
      </c>
      <c r="B18" s="39">
        <v>369.5</v>
      </c>
      <c r="C18" s="39">
        <v>677.8</v>
      </c>
      <c r="D18" s="10">
        <f t="shared" si="0"/>
        <v>308.29999999999995</v>
      </c>
      <c r="E18" s="18">
        <f t="shared" si="1"/>
        <v>83.437077131258448</v>
      </c>
      <c r="F18" s="18">
        <f>(C18/C22)*100</f>
        <v>2.436184054460107</v>
      </c>
    </row>
    <row r="19" spans="1:9" x14ac:dyDescent="0.25">
      <c r="A19" s="2" t="s">
        <v>21</v>
      </c>
      <c r="B19" s="39">
        <v>287.3</v>
      </c>
      <c r="C19" s="39">
        <v>408.7</v>
      </c>
      <c r="D19" s="10">
        <f t="shared" si="0"/>
        <v>121.39999999999998</v>
      </c>
      <c r="E19" s="18">
        <f t="shared" si="1"/>
        <v>42.255482074486586</v>
      </c>
      <c r="F19" s="18">
        <f>(C19/C22)*100</f>
        <v>1.4689708218616786</v>
      </c>
    </row>
    <row r="20" spans="1:9" x14ac:dyDescent="0.25">
      <c r="A20" s="2" t="s">
        <v>26</v>
      </c>
      <c r="B20" s="39">
        <v>317.60000000000002</v>
      </c>
      <c r="C20" s="39">
        <v>320.39999999999998</v>
      </c>
      <c r="D20" s="10">
        <f t="shared" si="0"/>
        <v>2.7999999999999545</v>
      </c>
      <c r="E20" s="18">
        <f t="shared" si="1"/>
        <v>0.88161209068008639</v>
      </c>
      <c r="F20" s="18">
        <f>(C20/C22)*100</f>
        <v>1.1515983638964566</v>
      </c>
    </row>
    <row r="21" spans="1:9" x14ac:dyDescent="0.25">
      <c r="A21" s="2" t="s">
        <v>38</v>
      </c>
      <c r="B21" s="39">
        <v>4863.7</v>
      </c>
      <c r="C21" s="39">
        <v>5952.7</v>
      </c>
      <c r="D21" s="10">
        <f t="shared" si="0"/>
        <v>1089</v>
      </c>
      <c r="E21" s="18">
        <f t="shared" si="1"/>
        <v>22.390361247609842</v>
      </c>
      <c r="F21" s="18">
        <f>(C21/C22)*100</f>
        <v>21.395504309508233</v>
      </c>
    </row>
    <row r="22" spans="1:9" x14ac:dyDescent="0.25">
      <c r="A22" s="7" t="s">
        <v>22</v>
      </c>
      <c r="B22" s="40">
        <f>SUM(B14:B21)</f>
        <v>21700.899999999998</v>
      </c>
      <c r="C22" s="40">
        <f>SUM(C14:C21)</f>
        <v>27822.200000000004</v>
      </c>
      <c r="D22" s="41">
        <f t="shared" si="0"/>
        <v>6121.3000000000065</v>
      </c>
      <c r="E22" s="42">
        <f t="shared" si="1"/>
        <v>28.207585860494298</v>
      </c>
      <c r="F22" s="20">
        <f>SUM(F14:F21)</f>
        <v>99.999999999999972</v>
      </c>
    </row>
    <row r="23" spans="1:9" ht="25.5" customHeight="1" x14ac:dyDescent="0.25">
      <c r="A23" s="7" t="s">
        <v>25</v>
      </c>
      <c r="B23" s="5"/>
      <c r="C23" s="5"/>
      <c r="D23" s="10"/>
      <c r="E23" s="18"/>
      <c r="F23" s="14"/>
    </row>
    <row r="24" spans="1:9" x14ac:dyDescent="0.25">
      <c r="A24" s="1" t="s">
        <v>23</v>
      </c>
      <c r="B24" s="11">
        <f>(B12-B22)</f>
        <v>-6828.1999999999989</v>
      </c>
      <c r="C24" s="11">
        <f>(C12-C22)</f>
        <v>-5165.7000000000044</v>
      </c>
      <c r="D24" s="45">
        <f t="shared" si="0"/>
        <v>1662.4999999999945</v>
      </c>
      <c r="E24" s="46">
        <f t="shared" si="1"/>
        <v>-24.347558653817913</v>
      </c>
      <c r="F24" s="17" t="s">
        <v>31</v>
      </c>
      <c r="H24" s="47"/>
      <c r="I24" s="47"/>
    </row>
    <row r="25" spans="1:9" x14ac:dyDescent="0.25">
      <c r="A25" s="1" t="s">
        <v>39</v>
      </c>
      <c r="B25" s="11">
        <f>(B24/B12)*100</f>
        <v>-45.910964384409013</v>
      </c>
      <c r="C25" s="11">
        <f>(C24/C12)*100</f>
        <v>-22.80007944739922</v>
      </c>
      <c r="D25" s="11">
        <f t="shared" si="0"/>
        <v>23.110884937009793</v>
      </c>
      <c r="E25" s="17" t="s">
        <v>31</v>
      </c>
      <c r="F25" s="17" t="s">
        <v>31</v>
      </c>
      <c r="H25" s="47"/>
      <c r="I25" s="47"/>
    </row>
    <row r="26" spans="1:9" x14ac:dyDescent="0.25">
      <c r="A26" s="21" t="s">
        <v>40</v>
      </c>
      <c r="B26" s="10">
        <v>-1430.6</v>
      </c>
      <c r="C26" s="10">
        <v>1826.4</v>
      </c>
      <c r="D26" s="10">
        <f t="shared" si="0"/>
        <v>3257</v>
      </c>
      <c r="E26" s="18">
        <f t="shared" si="1"/>
        <v>-227.66671326716065</v>
      </c>
      <c r="F26" s="16" t="s">
        <v>31</v>
      </c>
    </row>
    <row r="27" spans="1:9" x14ac:dyDescent="0.25">
      <c r="A27" s="22" t="s">
        <v>24</v>
      </c>
      <c r="B27" s="11">
        <f>SUM(B24,B26)</f>
        <v>-8258.7999999999993</v>
      </c>
      <c r="C27" s="11">
        <f>SUM(C24,C26)</f>
        <v>-3339.3000000000043</v>
      </c>
      <c r="D27" s="11">
        <f t="shared" si="0"/>
        <v>4919.4999999999945</v>
      </c>
      <c r="E27" s="19">
        <f t="shared" si="1"/>
        <v>-59.566765147478996</v>
      </c>
      <c r="F27" s="17" t="s">
        <v>31</v>
      </c>
    </row>
    <row r="28" spans="1:9" x14ac:dyDescent="0.25">
      <c r="A28" s="21" t="s">
        <v>33</v>
      </c>
      <c r="B28" s="10">
        <v>1425.2</v>
      </c>
      <c r="C28" s="10">
        <v>187.8</v>
      </c>
      <c r="D28" s="10">
        <f t="shared" si="0"/>
        <v>-1237.4000000000001</v>
      </c>
      <c r="E28" s="18">
        <f t="shared" si="1"/>
        <v>-86.82290204883526</v>
      </c>
      <c r="F28" s="16" t="s">
        <v>31</v>
      </c>
    </row>
    <row r="29" spans="1:9" x14ac:dyDescent="0.25">
      <c r="A29" s="21" t="s">
        <v>34</v>
      </c>
      <c r="B29" s="10">
        <v>0</v>
      </c>
      <c r="C29" s="10">
        <v>0</v>
      </c>
      <c r="D29" s="10">
        <f t="shared" si="0"/>
        <v>0</v>
      </c>
      <c r="E29" s="18">
        <v>0</v>
      </c>
      <c r="F29" s="16" t="s">
        <v>31</v>
      </c>
    </row>
    <row r="30" spans="1:9" x14ac:dyDescent="0.25">
      <c r="A30" s="1" t="s">
        <v>0</v>
      </c>
      <c r="B30" s="11">
        <f>SUM(B27:B29)</f>
        <v>-6833.5999999999995</v>
      </c>
      <c r="C30" s="11">
        <f>SUM(C27:C29)</f>
        <v>-3151.5000000000041</v>
      </c>
      <c r="D30" s="11">
        <f t="shared" si="0"/>
        <v>3682.0999999999954</v>
      </c>
      <c r="E30" s="19">
        <f t="shared" si="1"/>
        <v>-53.88228752048694</v>
      </c>
      <c r="F30" s="17" t="s">
        <v>31</v>
      </c>
    </row>
    <row r="31" spans="1:9" x14ac:dyDescent="0.25">
      <c r="A31" s="7" t="s">
        <v>41</v>
      </c>
      <c r="B31" s="12">
        <f>(B30/B12)*100</f>
        <v>-45.947272519448383</v>
      </c>
      <c r="C31" s="12">
        <f>(C30/C12)*100</f>
        <v>-13.909915476794756</v>
      </c>
      <c r="D31" s="11">
        <f t="shared" si="0"/>
        <v>32.037357042653625</v>
      </c>
      <c r="E31" s="17" t="s">
        <v>31</v>
      </c>
      <c r="F31" s="17" t="s">
        <v>31</v>
      </c>
    </row>
    <row r="32" spans="1:9" ht="51" customHeight="1" x14ac:dyDescent="0.25">
      <c r="A32" s="65" t="s">
        <v>57</v>
      </c>
      <c r="B32" s="65"/>
      <c r="C32" s="65"/>
      <c r="D32" s="65"/>
      <c r="E32" s="65"/>
      <c r="F32" s="65"/>
    </row>
    <row r="33" spans="1:6" ht="63.75" customHeight="1" x14ac:dyDescent="0.25">
      <c r="A33" s="62" t="s">
        <v>28</v>
      </c>
      <c r="B33" s="62"/>
      <c r="C33" s="62"/>
      <c r="D33" s="62"/>
      <c r="E33" s="62"/>
      <c r="F33" s="62"/>
    </row>
    <row r="34" spans="1:6" ht="51" customHeight="1" x14ac:dyDescent="0.25">
      <c r="A34" s="62" t="s">
        <v>30</v>
      </c>
      <c r="B34" s="62"/>
      <c r="C34" s="62"/>
      <c r="D34" s="62"/>
      <c r="E34" s="62"/>
      <c r="F34" s="62"/>
    </row>
    <row r="35" spans="1:6" ht="89.25" customHeight="1" x14ac:dyDescent="0.25">
      <c r="A35" s="62" t="s">
        <v>48</v>
      </c>
      <c r="B35" s="62"/>
      <c r="C35" s="62"/>
      <c r="D35" s="62"/>
      <c r="E35" s="62"/>
      <c r="F35" s="62"/>
    </row>
    <row r="36" spans="1:6" ht="51" customHeight="1" x14ac:dyDescent="0.25">
      <c r="A36" s="62" t="s">
        <v>42</v>
      </c>
      <c r="B36" s="62"/>
      <c r="C36" s="62"/>
      <c r="D36" s="62"/>
      <c r="E36" s="62"/>
      <c r="F36" s="62"/>
    </row>
    <row r="37" spans="1:6" ht="25.5" customHeight="1" x14ac:dyDescent="0.25">
      <c r="A37" s="62" t="s">
        <v>43</v>
      </c>
      <c r="B37" s="62"/>
      <c r="C37" s="62"/>
      <c r="D37" s="62"/>
      <c r="E37" s="62"/>
      <c r="F37" s="62"/>
    </row>
    <row r="38" spans="1:6" ht="51" customHeight="1" x14ac:dyDescent="0.25">
      <c r="A38" s="62" t="s">
        <v>44</v>
      </c>
      <c r="B38" s="62"/>
      <c r="C38" s="62"/>
      <c r="D38" s="62"/>
      <c r="E38" s="62"/>
      <c r="F38" s="62"/>
    </row>
    <row r="39" spans="1:6" ht="25.5" customHeight="1" x14ac:dyDescent="0.25">
      <c r="A39" s="62" t="s">
        <v>45</v>
      </c>
      <c r="B39" s="62"/>
      <c r="C39" s="62"/>
      <c r="D39" s="62"/>
      <c r="E39" s="62"/>
      <c r="F39" s="62"/>
    </row>
  </sheetData>
  <mergeCells count="11">
    <mergeCell ref="A35:F35"/>
    <mergeCell ref="A36:F36"/>
    <mergeCell ref="A37:F37"/>
    <mergeCell ref="A38:F38"/>
    <mergeCell ref="A39:F39"/>
    <mergeCell ref="A34:F34"/>
    <mergeCell ref="A1:F1"/>
    <mergeCell ref="A2:F2"/>
    <mergeCell ref="A3:F3"/>
    <mergeCell ref="A32:F32"/>
    <mergeCell ref="A33:F3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zoomScaleNormal="100" workbookViewId="0">
      <selection activeCell="A14" sqref="A14:G14"/>
    </sheetView>
  </sheetViews>
  <sheetFormatPr defaultColWidth="9.33203125" defaultRowHeight="14.4" x14ac:dyDescent="0.3"/>
  <cols>
    <col min="1" max="1" width="30" style="24" customWidth="1"/>
    <col min="2" max="6" width="9.5546875" style="24" customWidth="1"/>
    <col min="7" max="7" width="14.33203125" style="24" customWidth="1"/>
    <col min="8" max="16384" width="9.33203125" style="24"/>
  </cols>
  <sheetData>
    <row r="1" spans="1:8" ht="25.5" customHeight="1" x14ac:dyDescent="0.3">
      <c r="A1" s="66" t="s">
        <v>49</v>
      </c>
      <c r="B1" s="66"/>
      <c r="C1" s="66"/>
      <c r="D1" s="66"/>
      <c r="E1" s="66"/>
      <c r="F1" s="66"/>
      <c r="G1" s="66"/>
    </row>
    <row r="2" spans="1:8" ht="12.75" customHeight="1" x14ac:dyDescent="0.3">
      <c r="A2" s="67" t="s">
        <v>80</v>
      </c>
      <c r="B2" s="67"/>
      <c r="C2" s="67"/>
      <c r="D2" s="67"/>
      <c r="E2" s="67"/>
      <c r="F2" s="67"/>
      <c r="G2" s="67"/>
    </row>
    <row r="3" spans="1:8" ht="12.75" customHeight="1" x14ac:dyDescent="0.3">
      <c r="A3" s="68" t="s">
        <v>29</v>
      </c>
      <c r="B3" s="68"/>
      <c r="C3" s="68"/>
      <c r="D3" s="68"/>
      <c r="E3" s="68"/>
      <c r="F3" s="68"/>
      <c r="G3" s="68"/>
    </row>
    <row r="4" spans="1:8" ht="51.75" customHeight="1" x14ac:dyDescent="0.3">
      <c r="A4" s="25"/>
      <c r="B4" s="26" t="s">
        <v>50</v>
      </c>
      <c r="C4" s="26" t="s">
        <v>72</v>
      </c>
      <c r="D4" s="26" t="s">
        <v>73</v>
      </c>
      <c r="E4" s="26" t="s">
        <v>74</v>
      </c>
      <c r="F4" s="26" t="s">
        <v>75</v>
      </c>
      <c r="G4" s="26" t="s">
        <v>76</v>
      </c>
    </row>
    <row r="5" spans="1:8" ht="12.75" customHeight="1" x14ac:dyDescent="0.3">
      <c r="A5" s="27" t="s">
        <v>0</v>
      </c>
      <c r="B5" s="36">
        <v>-6978.1</v>
      </c>
      <c r="C5" s="36">
        <v>-4244</v>
      </c>
      <c r="D5" s="36">
        <v>1000</v>
      </c>
      <c r="E5" s="36">
        <v>2701</v>
      </c>
      <c r="F5" s="36">
        <v>-2228.1</v>
      </c>
      <c r="G5" s="28">
        <f t="shared" ref="G5:G13" si="0">(F5-B5)</f>
        <v>4750</v>
      </c>
      <c r="H5" s="29"/>
    </row>
    <row r="6" spans="1:8" ht="12.75" customHeight="1" x14ac:dyDescent="0.3">
      <c r="A6" s="27" t="s">
        <v>1</v>
      </c>
      <c r="B6" s="28">
        <v>-9723.2000000000007</v>
      </c>
      <c r="C6" s="28">
        <v>-12658</v>
      </c>
      <c r="D6" s="28">
        <v>-3570</v>
      </c>
      <c r="E6" s="28">
        <v>-187</v>
      </c>
      <c r="F6" s="28">
        <v>-893.7</v>
      </c>
      <c r="G6" s="28">
        <f t="shared" si="0"/>
        <v>8829.5</v>
      </c>
      <c r="H6" s="29"/>
    </row>
    <row r="7" spans="1:8" ht="12.75" customHeight="1" x14ac:dyDescent="0.3">
      <c r="A7" s="27" t="s">
        <v>5</v>
      </c>
      <c r="B7" s="28">
        <v>17988.8</v>
      </c>
      <c r="C7" s="28">
        <v>17862</v>
      </c>
      <c r="D7" s="28">
        <v>31552</v>
      </c>
      <c r="E7" s="28">
        <v>39394</v>
      </c>
      <c r="F7" s="28">
        <v>41186</v>
      </c>
      <c r="G7" s="28">
        <f t="shared" si="0"/>
        <v>23197.200000000001</v>
      </c>
      <c r="H7" s="29"/>
    </row>
    <row r="8" spans="1:8" ht="12.75" customHeight="1" x14ac:dyDescent="0.3">
      <c r="A8" s="27" t="s">
        <v>6</v>
      </c>
      <c r="B8" s="28">
        <v>10818.2</v>
      </c>
      <c r="C8" s="28">
        <v>10578</v>
      </c>
      <c r="D8" s="28">
        <v>20663</v>
      </c>
      <c r="E8" s="28">
        <v>27018</v>
      </c>
      <c r="F8" s="28">
        <v>28410.6</v>
      </c>
      <c r="G8" s="28">
        <f t="shared" si="0"/>
        <v>17592.399999999998</v>
      </c>
      <c r="H8" s="29"/>
    </row>
    <row r="9" spans="1:8" ht="12.75" customHeight="1" x14ac:dyDescent="0.3">
      <c r="A9" s="27" t="s">
        <v>7</v>
      </c>
      <c r="B9" s="28">
        <v>793.1</v>
      </c>
      <c r="C9" s="28">
        <v>834</v>
      </c>
      <c r="D9" s="28">
        <v>1382</v>
      </c>
      <c r="E9" s="28">
        <v>1562</v>
      </c>
      <c r="F9" s="28">
        <v>1531.9</v>
      </c>
      <c r="G9" s="28">
        <f t="shared" si="0"/>
        <v>738.80000000000007</v>
      </c>
      <c r="H9" s="29"/>
    </row>
    <row r="10" spans="1:8" ht="12.75" customHeight="1" x14ac:dyDescent="0.3">
      <c r="A10" s="27" t="s">
        <v>8</v>
      </c>
      <c r="B10" s="28">
        <v>99.3</v>
      </c>
      <c r="C10" s="28">
        <v>102</v>
      </c>
      <c r="D10" s="28">
        <v>137</v>
      </c>
      <c r="E10" s="28">
        <v>234</v>
      </c>
      <c r="F10" s="28">
        <v>225.9</v>
      </c>
      <c r="G10" s="28">
        <f t="shared" si="0"/>
        <v>126.60000000000001</v>
      </c>
      <c r="H10" s="29"/>
    </row>
    <row r="11" spans="1:8" ht="12.75" customHeight="1" x14ac:dyDescent="0.3">
      <c r="A11" s="27" t="s">
        <v>3</v>
      </c>
      <c r="B11" s="28">
        <v>27712</v>
      </c>
      <c r="C11" s="28">
        <v>30520</v>
      </c>
      <c r="D11" s="28">
        <v>35121</v>
      </c>
      <c r="E11" s="28">
        <v>39581</v>
      </c>
      <c r="F11" s="28">
        <v>42079.7</v>
      </c>
      <c r="G11" s="28">
        <f t="shared" si="0"/>
        <v>14367.699999999997</v>
      </c>
      <c r="H11" s="29"/>
    </row>
    <row r="12" spans="1:8" ht="12.75" customHeight="1" x14ac:dyDescent="0.3">
      <c r="A12" s="27" t="s">
        <v>9</v>
      </c>
      <c r="B12" s="28">
        <v>2538.6</v>
      </c>
      <c r="C12" s="28">
        <v>3536</v>
      </c>
      <c r="D12" s="28">
        <v>5476</v>
      </c>
      <c r="E12" s="28">
        <v>6653</v>
      </c>
      <c r="F12" s="28">
        <v>7312.5</v>
      </c>
      <c r="G12" s="28">
        <f t="shared" si="0"/>
        <v>4773.8999999999996</v>
      </c>
      <c r="H12" s="29"/>
    </row>
    <row r="13" spans="1:8" ht="12.75" customHeight="1" x14ac:dyDescent="0.3">
      <c r="A13" s="30" t="s">
        <v>10</v>
      </c>
      <c r="B13" s="31">
        <v>10871</v>
      </c>
      <c r="C13" s="31">
        <v>11435</v>
      </c>
      <c r="D13" s="31">
        <v>12538</v>
      </c>
      <c r="E13" s="31">
        <v>13923</v>
      </c>
      <c r="F13" s="31">
        <v>14680.6</v>
      </c>
      <c r="G13" s="31">
        <f t="shared" si="0"/>
        <v>3809.6000000000004</v>
      </c>
      <c r="H13" s="29"/>
    </row>
    <row r="14" spans="1:8" ht="30" customHeight="1" x14ac:dyDescent="0.3">
      <c r="A14" s="69" t="s">
        <v>4</v>
      </c>
      <c r="B14" s="69"/>
      <c r="C14" s="69"/>
      <c r="D14" s="69"/>
      <c r="E14" s="69"/>
      <c r="F14" s="70"/>
      <c r="G14" s="70"/>
    </row>
    <row r="15" spans="1:8" ht="102" customHeight="1" x14ac:dyDescent="0.3">
      <c r="A15" s="71" t="s">
        <v>46</v>
      </c>
      <c r="B15" s="71"/>
      <c r="C15" s="71"/>
      <c r="D15" s="71"/>
      <c r="E15" s="71"/>
      <c r="F15" s="71"/>
      <c r="G15" s="71"/>
    </row>
    <row r="19" spans="2:8" x14ac:dyDescent="0.3">
      <c r="B19" s="37"/>
    </row>
    <row r="20" spans="2:8" x14ac:dyDescent="0.3">
      <c r="H20" s="37"/>
    </row>
  </sheetData>
  <mergeCells count="5">
    <mergeCell ref="A1:G1"/>
    <mergeCell ref="A2:G2"/>
    <mergeCell ref="A3:G3"/>
    <mergeCell ref="A14:G14"/>
    <mergeCell ref="A15:G15"/>
  </mergeCells>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5"/>
  <sheetViews>
    <sheetView zoomScaleNormal="100" workbookViewId="0">
      <selection activeCell="A14" sqref="A14:G14"/>
    </sheetView>
  </sheetViews>
  <sheetFormatPr defaultColWidth="9.33203125" defaultRowHeight="14.4" x14ac:dyDescent="0.3"/>
  <cols>
    <col min="1" max="1" width="30" style="24" customWidth="1"/>
    <col min="2" max="6" width="9.5546875" style="24" customWidth="1"/>
    <col min="7" max="7" width="14.33203125" style="24" customWidth="1"/>
    <col min="8" max="16384" width="9.33203125" style="24"/>
  </cols>
  <sheetData>
    <row r="1" spans="1:8" ht="25.5" customHeight="1" x14ac:dyDescent="0.3">
      <c r="A1" s="72" t="s">
        <v>51</v>
      </c>
      <c r="B1" s="72"/>
      <c r="C1" s="72"/>
      <c r="D1" s="72"/>
      <c r="E1" s="72"/>
      <c r="F1" s="72"/>
      <c r="G1" s="72"/>
    </row>
    <row r="2" spans="1:8" ht="12.75" customHeight="1" x14ac:dyDescent="0.3">
      <c r="A2" s="67" t="s">
        <v>80</v>
      </c>
      <c r="B2" s="67"/>
      <c r="C2" s="67"/>
      <c r="D2" s="67"/>
      <c r="E2" s="67"/>
      <c r="F2" s="67"/>
      <c r="G2" s="67"/>
    </row>
    <row r="3" spans="1:8" ht="12.75" customHeight="1" x14ac:dyDescent="0.3">
      <c r="A3" s="68" t="s">
        <v>29</v>
      </c>
      <c r="B3" s="68"/>
      <c r="C3" s="68"/>
      <c r="D3" s="68"/>
      <c r="E3" s="68"/>
      <c r="F3" s="68"/>
      <c r="G3" s="68"/>
    </row>
    <row r="4" spans="1:8" ht="51.75" customHeight="1" x14ac:dyDescent="0.3">
      <c r="A4" s="32" t="s">
        <v>35</v>
      </c>
      <c r="B4" s="26" t="s">
        <v>50</v>
      </c>
      <c r="C4" s="26" t="s">
        <v>72</v>
      </c>
      <c r="D4" s="26" t="s">
        <v>73</v>
      </c>
      <c r="E4" s="26" t="s">
        <v>74</v>
      </c>
      <c r="F4" s="26" t="s">
        <v>75</v>
      </c>
      <c r="G4" s="26" t="s">
        <v>76</v>
      </c>
    </row>
    <row r="5" spans="1:8" ht="12.75" customHeight="1" x14ac:dyDescent="0.3">
      <c r="A5" s="27" t="s">
        <v>0</v>
      </c>
      <c r="B5" s="28">
        <v>-5740.3</v>
      </c>
      <c r="C5" s="28">
        <v>-2414</v>
      </c>
      <c r="D5" s="28">
        <v>1774</v>
      </c>
      <c r="E5" s="28">
        <v>2553</v>
      </c>
      <c r="F5" s="28">
        <v>-1531.1</v>
      </c>
      <c r="G5" s="28">
        <f>(F5-B5)</f>
        <v>4209.2000000000007</v>
      </c>
      <c r="H5" s="29"/>
    </row>
    <row r="6" spans="1:8" ht="12.75" customHeight="1" x14ac:dyDescent="0.3">
      <c r="A6" s="27" t="s">
        <v>1</v>
      </c>
      <c r="B6" s="28">
        <v>-8008</v>
      </c>
      <c r="C6" s="28">
        <v>-9644</v>
      </c>
      <c r="D6" s="28">
        <v>-2096</v>
      </c>
      <c r="E6" s="28">
        <v>81</v>
      </c>
      <c r="F6" s="28">
        <v>-484.4</v>
      </c>
      <c r="G6" s="28">
        <f t="shared" ref="G6:G13" si="0">(F6-B6)</f>
        <v>7523.6</v>
      </c>
      <c r="H6" s="29"/>
    </row>
    <row r="7" spans="1:8" ht="12.75" customHeight="1" x14ac:dyDescent="0.3">
      <c r="A7" s="27" t="s">
        <v>5</v>
      </c>
      <c r="B7" s="28">
        <v>14771</v>
      </c>
      <c r="C7" s="28">
        <v>14688</v>
      </c>
      <c r="D7" s="28">
        <v>26425</v>
      </c>
      <c r="E7" s="28">
        <v>32412</v>
      </c>
      <c r="F7" s="28">
        <v>33812</v>
      </c>
      <c r="G7" s="28">
        <f t="shared" si="0"/>
        <v>19041</v>
      </c>
      <c r="H7" s="29"/>
    </row>
    <row r="8" spans="1:8" ht="12.75" customHeight="1" x14ac:dyDescent="0.3">
      <c r="A8" s="27" t="s">
        <v>6</v>
      </c>
      <c r="B8" s="28">
        <v>9066</v>
      </c>
      <c r="C8" s="28">
        <v>8850</v>
      </c>
      <c r="D8" s="28">
        <v>17349</v>
      </c>
      <c r="E8" s="28">
        <v>21958</v>
      </c>
      <c r="F8" s="28">
        <v>23205.5</v>
      </c>
      <c r="G8" s="28">
        <f t="shared" si="0"/>
        <v>14139.5</v>
      </c>
      <c r="H8" s="29"/>
    </row>
    <row r="9" spans="1:8" ht="12.75" customHeight="1" x14ac:dyDescent="0.3">
      <c r="A9" s="27" t="s">
        <v>7</v>
      </c>
      <c r="B9" s="28">
        <v>634.29999999999995</v>
      </c>
      <c r="C9" s="28">
        <v>678</v>
      </c>
      <c r="D9" s="28">
        <v>1132</v>
      </c>
      <c r="E9" s="28">
        <v>1259</v>
      </c>
      <c r="F9" s="28">
        <v>1242.4000000000001</v>
      </c>
      <c r="G9" s="28">
        <f t="shared" si="0"/>
        <v>608.10000000000014</v>
      </c>
      <c r="H9" s="29"/>
    </row>
    <row r="10" spans="1:8" ht="12.75" customHeight="1" x14ac:dyDescent="0.3">
      <c r="A10" s="27" t="s">
        <v>8</v>
      </c>
      <c r="B10" s="28">
        <v>78.599999999999994</v>
      </c>
      <c r="C10" s="28">
        <v>87</v>
      </c>
      <c r="D10" s="28">
        <v>121</v>
      </c>
      <c r="E10" s="28">
        <v>205</v>
      </c>
      <c r="F10" s="28">
        <v>197.9</v>
      </c>
      <c r="G10" s="28">
        <f t="shared" si="0"/>
        <v>119.30000000000001</v>
      </c>
      <c r="H10" s="29"/>
    </row>
    <row r="11" spans="1:8" ht="12.75" customHeight="1" x14ac:dyDescent="0.3">
      <c r="A11" s="27" t="s">
        <v>3</v>
      </c>
      <c r="B11" s="28">
        <v>22779</v>
      </c>
      <c r="C11" s="28">
        <v>24332</v>
      </c>
      <c r="D11" s="28">
        <v>28521</v>
      </c>
      <c r="E11" s="28">
        <v>32331</v>
      </c>
      <c r="F11" s="28">
        <v>34296.400000000001</v>
      </c>
      <c r="G11" s="28">
        <f t="shared" si="0"/>
        <v>11517.400000000001</v>
      </c>
      <c r="H11" s="29"/>
    </row>
    <row r="12" spans="1:8" ht="12.75" customHeight="1" x14ac:dyDescent="0.3">
      <c r="A12" s="27" t="s">
        <v>9</v>
      </c>
      <c r="B12" s="28">
        <v>1858.5</v>
      </c>
      <c r="C12" s="28">
        <v>2563</v>
      </c>
      <c r="D12" s="28">
        <v>4159</v>
      </c>
      <c r="E12" s="28">
        <v>5084</v>
      </c>
      <c r="F12" s="28">
        <v>5548.4</v>
      </c>
      <c r="G12" s="28">
        <f t="shared" si="0"/>
        <v>3689.8999999999996</v>
      </c>
      <c r="H12" s="29"/>
    </row>
    <row r="13" spans="1:8" ht="12.75" customHeight="1" x14ac:dyDescent="0.3">
      <c r="A13" s="30" t="s">
        <v>10</v>
      </c>
      <c r="B13" s="31">
        <v>8676.5</v>
      </c>
      <c r="C13" s="31">
        <v>8867</v>
      </c>
      <c r="D13" s="31">
        <v>9943</v>
      </c>
      <c r="E13" s="31">
        <v>11220</v>
      </c>
      <c r="F13" s="31">
        <v>11839.2</v>
      </c>
      <c r="G13" s="31">
        <f t="shared" si="0"/>
        <v>3162.7000000000007</v>
      </c>
      <c r="H13" s="29"/>
    </row>
    <row r="14" spans="1:8" ht="30" customHeight="1" x14ac:dyDescent="0.3">
      <c r="A14" s="69" t="s">
        <v>4</v>
      </c>
      <c r="B14" s="69"/>
      <c r="C14" s="69"/>
      <c r="D14" s="69"/>
      <c r="E14" s="69"/>
      <c r="F14" s="70"/>
      <c r="G14" s="70"/>
    </row>
    <row r="15" spans="1:8" ht="106.5" customHeight="1" x14ac:dyDescent="0.3">
      <c r="A15" s="71" t="s">
        <v>46</v>
      </c>
      <c r="B15" s="71"/>
      <c r="C15" s="71"/>
      <c r="D15" s="71"/>
      <c r="E15" s="71"/>
      <c r="F15" s="71"/>
      <c r="G15" s="71"/>
    </row>
  </sheetData>
  <mergeCells count="5">
    <mergeCell ref="A1:G1"/>
    <mergeCell ref="A2:G2"/>
    <mergeCell ref="A3:G3"/>
    <mergeCell ref="A14:G14"/>
    <mergeCell ref="A15:G15"/>
  </mergeCells>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zoomScaleNormal="100" workbookViewId="0">
      <selection activeCell="A2" sqref="A2:G2"/>
    </sheetView>
  </sheetViews>
  <sheetFormatPr defaultColWidth="9.33203125" defaultRowHeight="14.4" x14ac:dyDescent="0.3"/>
  <cols>
    <col min="1" max="1" width="30" style="24" customWidth="1"/>
    <col min="2" max="6" width="9.5546875" style="24" customWidth="1"/>
    <col min="7" max="7" width="14.33203125" style="24" customWidth="1"/>
    <col min="8" max="16384" width="9.33203125" style="24"/>
  </cols>
  <sheetData>
    <row r="1" spans="1:8" ht="25.5" customHeight="1" x14ac:dyDescent="0.3">
      <c r="A1" s="72" t="s">
        <v>52</v>
      </c>
      <c r="B1" s="72"/>
      <c r="C1" s="72"/>
      <c r="D1" s="72"/>
      <c r="E1" s="72"/>
      <c r="F1" s="72"/>
      <c r="G1" s="72"/>
    </row>
    <row r="2" spans="1:8" ht="12.75" customHeight="1" x14ac:dyDescent="0.3">
      <c r="A2" s="67" t="s">
        <v>82</v>
      </c>
      <c r="B2" s="67"/>
      <c r="C2" s="67"/>
      <c r="D2" s="67"/>
      <c r="E2" s="67"/>
      <c r="F2" s="67"/>
      <c r="G2" s="67"/>
    </row>
    <row r="3" spans="1:8" ht="12.75" customHeight="1" x14ac:dyDescent="0.3">
      <c r="A3" s="68" t="s">
        <v>29</v>
      </c>
      <c r="B3" s="68"/>
      <c r="C3" s="68"/>
      <c r="D3" s="68"/>
      <c r="E3" s="68"/>
      <c r="F3" s="68"/>
      <c r="G3" s="68"/>
    </row>
    <row r="4" spans="1:8" ht="51.75" customHeight="1" x14ac:dyDescent="0.3">
      <c r="A4" s="32" t="s">
        <v>36</v>
      </c>
      <c r="B4" s="26" t="s">
        <v>50</v>
      </c>
      <c r="C4" s="26" t="s">
        <v>72</v>
      </c>
      <c r="D4" s="26" t="s">
        <v>73</v>
      </c>
      <c r="E4" s="26" t="s">
        <v>74</v>
      </c>
      <c r="F4" s="26" t="s">
        <v>75</v>
      </c>
      <c r="G4" s="26" t="s">
        <v>76</v>
      </c>
    </row>
    <row r="5" spans="1:8" ht="12.75" customHeight="1" x14ac:dyDescent="0.3">
      <c r="A5" s="27" t="s">
        <v>0</v>
      </c>
      <c r="B5" s="28">
        <v>-1237.5999999999999</v>
      </c>
      <c r="C5" s="28">
        <v>-1830</v>
      </c>
      <c r="D5" s="28">
        <v>-774</v>
      </c>
      <c r="E5" s="28">
        <v>149</v>
      </c>
      <c r="F5" s="28">
        <v>-697</v>
      </c>
      <c r="G5" s="28">
        <f>(F5-B5)</f>
        <v>540.59999999999991</v>
      </c>
      <c r="H5" s="29"/>
    </row>
    <row r="6" spans="1:8" ht="12.75" customHeight="1" x14ac:dyDescent="0.3">
      <c r="A6" s="27" t="s">
        <v>1</v>
      </c>
      <c r="B6" s="28">
        <v>-1715</v>
      </c>
      <c r="C6" s="28">
        <v>-3014</v>
      </c>
      <c r="D6" s="28">
        <v>-1474</v>
      </c>
      <c r="E6" s="28">
        <v>-268</v>
      </c>
      <c r="F6" s="28">
        <v>-409.3</v>
      </c>
      <c r="G6" s="28">
        <f t="shared" ref="G6:G13" si="0">(F6-B6)</f>
        <v>1305.7</v>
      </c>
      <c r="H6" s="29"/>
    </row>
    <row r="7" spans="1:8" ht="12.75" customHeight="1" x14ac:dyDescent="0.3">
      <c r="A7" s="27" t="s">
        <v>5</v>
      </c>
      <c r="B7" s="28">
        <v>3217.8</v>
      </c>
      <c r="C7" s="28">
        <v>3174</v>
      </c>
      <c r="D7" s="28">
        <v>5126</v>
      </c>
      <c r="E7" s="28">
        <v>6983</v>
      </c>
      <c r="F7" s="28">
        <v>7374</v>
      </c>
      <c r="G7" s="28">
        <f t="shared" si="0"/>
        <v>4156.2</v>
      </c>
      <c r="H7" s="29"/>
    </row>
    <row r="8" spans="1:8" ht="12.75" customHeight="1" x14ac:dyDescent="0.3">
      <c r="A8" s="27" t="s">
        <v>6</v>
      </c>
      <c r="B8" s="28">
        <v>1752.2</v>
      </c>
      <c r="C8" s="28">
        <v>1728</v>
      </c>
      <c r="D8" s="28">
        <v>3314</v>
      </c>
      <c r="E8" s="28">
        <v>5060</v>
      </c>
      <c r="F8" s="28">
        <v>5205.1000000000004</v>
      </c>
      <c r="G8" s="28">
        <f t="shared" si="0"/>
        <v>3452.9000000000005</v>
      </c>
      <c r="H8" s="29"/>
    </row>
    <row r="9" spans="1:8" ht="12.75" customHeight="1" x14ac:dyDescent="0.3">
      <c r="A9" s="27" t="s">
        <v>7</v>
      </c>
      <c r="B9" s="28">
        <v>158.80000000000001</v>
      </c>
      <c r="C9" s="28">
        <v>156</v>
      </c>
      <c r="D9" s="28">
        <v>250</v>
      </c>
      <c r="E9" s="28">
        <v>303</v>
      </c>
      <c r="F9" s="28">
        <v>289.5</v>
      </c>
      <c r="G9" s="28">
        <f t="shared" si="0"/>
        <v>130.69999999999999</v>
      </c>
      <c r="H9" s="29"/>
    </row>
    <row r="10" spans="1:8" ht="12.75" customHeight="1" x14ac:dyDescent="0.3">
      <c r="A10" s="27" t="s">
        <v>8</v>
      </c>
      <c r="B10" s="28">
        <v>20.7</v>
      </c>
      <c r="C10" s="28">
        <v>15</v>
      </c>
      <c r="D10" s="28">
        <v>16</v>
      </c>
      <c r="E10" s="28">
        <v>29</v>
      </c>
      <c r="F10" s="28">
        <v>28</v>
      </c>
      <c r="G10" s="28">
        <f t="shared" si="0"/>
        <v>7.3000000000000007</v>
      </c>
      <c r="H10" s="29"/>
    </row>
    <row r="11" spans="1:8" ht="12.75" customHeight="1" x14ac:dyDescent="0.3">
      <c r="A11" s="27" t="s">
        <v>3</v>
      </c>
      <c r="B11" s="28">
        <v>4932.8</v>
      </c>
      <c r="C11" s="28">
        <v>6187</v>
      </c>
      <c r="D11" s="28">
        <v>6600</v>
      </c>
      <c r="E11" s="28">
        <v>7250</v>
      </c>
      <c r="F11" s="28">
        <v>7783.3</v>
      </c>
      <c r="G11" s="28">
        <f t="shared" si="0"/>
        <v>2850.5</v>
      </c>
      <c r="H11" s="29"/>
    </row>
    <row r="12" spans="1:8" ht="12.75" customHeight="1" x14ac:dyDescent="0.3">
      <c r="A12" s="27" t="s">
        <v>9</v>
      </c>
      <c r="B12" s="28">
        <v>680.1</v>
      </c>
      <c r="C12" s="28">
        <v>973</v>
      </c>
      <c r="D12" s="28">
        <v>1317</v>
      </c>
      <c r="E12" s="28">
        <v>1569</v>
      </c>
      <c r="F12" s="28">
        <v>1764.1</v>
      </c>
      <c r="G12" s="28">
        <f t="shared" si="0"/>
        <v>1084</v>
      </c>
      <c r="H12" s="29"/>
    </row>
    <row r="13" spans="1:8" ht="12.75" customHeight="1" x14ac:dyDescent="0.3">
      <c r="A13" s="30" t="s">
        <v>10</v>
      </c>
      <c r="B13" s="31">
        <v>2194.4</v>
      </c>
      <c r="C13" s="31">
        <v>2569</v>
      </c>
      <c r="D13" s="31">
        <v>2595</v>
      </c>
      <c r="E13" s="31">
        <v>2703</v>
      </c>
      <c r="F13" s="31">
        <v>2841.4</v>
      </c>
      <c r="G13" s="31">
        <f t="shared" si="0"/>
        <v>647</v>
      </c>
      <c r="H13" s="29"/>
    </row>
    <row r="14" spans="1:8" ht="30" customHeight="1" x14ac:dyDescent="0.3">
      <c r="A14" s="69" t="s">
        <v>4</v>
      </c>
      <c r="B14" s="69"/>
      <c r="C14" s="69"/>
      <c r="D14" s="69"/>
      <c r="E14" s="69"/>
      <c r="F14" s="70"/>
      <c r="G14" s="70"/>
    </row>
    <row r="15" spans="1:8" ht="103.5" customHeight="1" x14ac:dyDescent="0.3">
      <c r="A15" s="71" t="s">
        <v>47</v>
      </c>
      <c r="B15" s="71"/>
      <c r="C15" s="71"/>
      <c r="D15" s="71"/>
      <c r="E15" s="71"/>
      <c r="F15" s="71"/>
      <c r="G15" s="71"/>
    </row>
  </sheetData>
  <mergeCells count="5">
    <mergeCell ref="A1:G1"/>
    <mergeCell ref="A2:G2"/>
    <mergeCell ref="A3:G3"/>
    <mergeCell ref="A14:G14"/>
    <mergeCell ref="A15:G15"/>
  </mergeCells>
  <pageMargins left="0.7" right="0.7" top="0.75" bottom="0.75" header="0.3" footer="0.3"/>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10'!Print_Area</vt:lpstr>
      <vt:lpstr>'Table 11'!Print_Area</vt:lpstr>
      <vt:lpstr>'Table 12'!Print_Area</vt:lpstr>
      <vt:lpstr>'Table 7'!Print_Area</vt:lpstr>
      <vt:lpstr>'Table 8'!Print_Area</vt:lpstr>
      <vt:lpstr>'Table 9'!Print_Area</vt:lpstr>
    </vt:vector>
  </TitlesOfParts>
  <Company>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david.smallen</dc:creator>
  <cp:lastModifiedBy>Felipe castillo</cp:lastModifiedBy>
  <cp:lastPrinted>2022-04-19T18:24:47Z</cp:lastPrinted>
  <dcterms:created xsi:type="dcterms:W3CDTF">2012-05-10T15:47:12Z</dcterms:created>
  <dcterms:modified xsi:type="dcterms:W3CDTF">2022-10-04T23:35:47Z</dcterms:modified>
</cp:coreProperties>
</file>