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295" windowHeight="3225"/>
  </bookViews>
  <sheets>
    <sheet name="2012 8 TeV no Lxy" sheetId="1" r:id="rId1"/>
    <sheet name="2012 8 TeV noLxy ARTIFICIAL OLD" sheetId="5" r:id="rId2"/>
    <sheet name="2012 8TeV Lxy&lt;4.4cm" sheetId="2" r:id="rId3"/>
    <sheet name="2012 8TeV Lxy&lt;4.4cm ARTIFICIAL" sheetId="3" r:id="rId4"/>
  </sheets>
  <calcPr calcId="145621" concurrentCalc="0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D23" i="1"/>
  <c r="E23" i="1"/>
  <c r="F23" i="1"/>
  <c r="G23" i="1"/>
  <c r="H23" i="1"/>
  <c r="C23" i="1"/>
  <c r="V55" i="1"/>
  <c r="V56" i="1"/>
  <c r="V57" i="1"/>
  <c r="V58" i="1"/>
  <c r="V50" i="1"/>
  <c r="V51" i="1"/>
  <c r="V52" i="1"/>
  <c r="V53" i="1"/>
  <c r="V45" i="1"/>
  <c r="V46" i="1"/>
  <c r="V47" i="1"/>
  <c r="V48" i="1"/>
  <c r="V54" i="1"/>
  <c r="V49" i="1"/>
  <c r="V44" i="1"/>
  <c r="V40" i="1"/>
  <c r="V41" i="1"/>
  <c r="V42" i="1"/>
  <c r="V43" i="1"/>
  <c r="V39" i="1"/>
  <c r="V35" i="1"/>
  <c r="V36" i="1"/>
  <c r="V37" i="1"/>
  <c r="V38" i="1"/>
  <c r="V34" i="1"/>
  <c r="V33" i="1"/>
  <c r="V30" i="1"/>
  <c r="V31" i="1"/>
  <c r="V32" i="1"/>
  <c r="V29" i="1"/>
  <c r="P58" i="1"/>
  <c r="T58" i="1"/>
  <c r="R58" i="1"/>
  <c r="P53" i="1"/>
  <c r="T53" i="1"/>
  <c r="R53" i="1"/>
  <c r="P48" i="1"/>
  <c r="T48" i="1"/>
  <c r="R48" i="1"/>
  <c r="P43" i="1"/>
  <c r="T43" i="1"/>
  <c r="R43" i="1"/>
  <c r="T38" i="1"/>
  <c r="T33" i="1"/>
  <c r="P38" i="1"/>
  <c r="R38" i="1"/>
  <c r="P33" i="1"/>
  <c r="R33" i="1"/>
  <c r="W50" i="5"/>
  <c r="H25" i="5"/>
  <c r="N50" i="5"/>
  <c r="V50" i="5"/>
  <c r="U50" i="5"/>
  <c r="L50" i="5"/>
  <c r="T50" i="5"/>
  <c r="S50" i="5"/>
  <c r="J50" i="5"/>
  <c r="R50" i="5"/>
  <c r="Q50" i="5"/>
  <c r="W49" i="5"/>
  <c r="N49" i="5"/>
  <c r="V49" i="5"/>
  <c r="U49" i="5"/>
  <c r="L49" i="5"/>
  <c r="T49" i="5"/>
  <c r="S49" i="5"/>
  <c r="J49" i="5"/>
  <c r="R49" i="5"/>
  <c r="Q49" i="5"/>
  <c r="W48" i="5"/>
  <c r="N48" i="5"/>
  <c r="V48" i="5"/>
  <c r="U48" i="5"/>
  <c r="L48" i="5"/>
  <c r="T48" i="5"/>
  <c r="S48" i="5"/>
  <c r="J48" i="5"/>
  <c r="R48" i="5"/>
  <c r="Q48" i="5"/>
  <c r="W47" i="5"/>
  <c r="N47" i="5"/>
  <c r="V47" i="5"/>
  <c r="U47" i="5"/>
  <c r="L47" i="5"/>
  <c r="T47" i="5"/>
  <c r="S47" i="5"/>
  <c r="J47" i="5"/>
  <c r="R47" i="5"/>
  <c r="Q47" i="5"/>
  <c r="W46" i="5"/>
  <c r="G25" i="5"/>
  <c r="N46" i="5"/>
  <c r="V46" i="5"/>
  <c r="U46" i="5"/>
  <c r="L46" i="5"/>
  <c r="T46" i="5"/>
  <c r="S46" i="5"/>
  <c r="J46" i="5"/>
  <c r="R46" i="5"/>
  <c r="Q46" i="5"/>
  <c r="W45" i="5"/>
  <c r="N45" i="5"/>
  <c r="V45" i="5"/>
  <c r="U45" i="5"/>
  <c r="L45" i="5"/>
  <c r="T45" i="5"/>
  <c r="S45" i="5"/>
  <c r="J45" i="5"/>
  <c r="R45" i="5"/>
  <c r="Q45" i="5"/>
  <c r="W44" i="5"/>
  <c r="G23" i="5"/>
  <c r="N44" i="5"/>
  <c r="V44" i="5"/>
  <c r="U44" i="5"/>
  <c r="L44" i="5"/>
  <c r="T44" i="5"/>
  <c r="S44" i="5"/>
  <c r="J44" i="5"/>
  <c r="R44" i="5"/>
  <c r="Q44" i="5"/>
  <c r="W43" i="5"/>
  <c r="N43" i="5"/>
  <c r="V43" i="5"/>
  <c r="U43" i="5"/>
  <c r="L43" i="5"/>
  <c r="T43" i="5"/>
  <c r="S43" i="5"/>
  <c r="J43" i="5"/>
  <c r="R43" i="5"/>
  <c r="Q43" i="5"/>
  <c r="W42" i="5"/>
  <c r="F25" i="5"/>
  <c r="N42" i="5"/>
  <c r="V42" i="5"/>
  <c r="U42" i="5"/>
  <c r="L42" i="5"/>
  <c r="T42" i="5"/>
  <c r="S42" i="5"/>
  <c r="J42" i="5"/>
  <c r="R42" i="5"/>
  <c r="Q42" i="5"/>
  <c r="W41" i="5"/>
  <c r="N41" i="5"/>
  <c r="V41" i="5"/>
  <c r="U41" i="5"/>
  <c r="L41" i="5"/>
  <c r="T41" i="5"/>
  <c r="S41" i="5"/>
  <c r="J41" i="5"/>
  <c r="R41" i="5"/>
  <c r="Q41" i="5"/>
  <c r="W40" i="5"/>
  <c r="F23" i="5"/>
  <c r="N40" i="5"/>
  <c r="V40" i="5"/>
  <c r="U40" i="5"/>
  <c r="L40" i="5"/>
  <c r="T40" i="5"/>
  <c r="S40" i="5"/>
  <c r="J40" i="5"/>
  <c r="R40" i="5"/>
  <c r="Q40" i="5"/>
  <c r="W39" i="5"/>
  <c r="N39" i="5"/>
  <c r="V39" i="5"/>
  <c r="U39" i="5"/>
  <c r="L39" i="5"/>
  <c r="T39" i="5"/>
  <c r="S39" i="5"/>
  <c r="J39" i="5"/>
  <c r="R39" i="5"/>
  <c r="Q39" i="5"/>
  <c r="W38" i="5"/>
  <c r="E25" i="5"/>
  <c r="N38" i="5"/>
  <c r="V38" i="5"/>
  <c r="U38" i="5"/>
  <c r="L38" i="5"/>
  <c r="T38" i="5"/>
  <c r="S38" i="5"/>
  <c r="J38" i="5"/>
  <c r="R38" i="5"/>
  <c r="Q38" i="5"/>
  <c r="W37" i="5"/>
  <c r="N37" i="5"/>
  <c r="V37" i="5"/>
  <c r="U37" i="5"/>
  <c r="L37" i="5"/>
  <c r="T37" i="5"/>
  <c r="S37" i="5"/>
  <c r="J37" i="5"/>
  <c r="R37" i="5"/>
  <c r="Q37" i="5"/>
  <c r="W36" i="5"/>
  <c r="E23" i="5"/>
  <c r="N36" i="5"/>
  <c r="V36" i="5"/>
  <c r="U36" i="5"/>
  <c r="L36" i="5"/>
  <c r="T36" i="5"/>
  <c r="S36" i="5"/>
  <c r="J36" i="5"/>
  <c r="R36" i="5"/>
  <c r="Q36" i="5"/>
  <c r="W35" i="5"/>
  <c r="N35" i="5"/>
  <c r="V35" i="5"/>
  <c r="U35" i="5"/>
  <c r="L35" i="5"/>
  <c r="T35" i="5"/>
  <c r="S35" i="5"/>
  <c r="J35" i="5"/>
  <c r="R35" i="5"/>
  <c r="Q35" i="5"/>
  <c r="W34" i="5"/>
  <c r="N34" i="5"/>
  <c r="V34" i="5"/>
  <c r="U34" i="5"/>
  <c r="L34" i="5"/>
  <c r="T34" i="5"/>
  <c r="S34" i="5"/>
  <c r="J34" i="5"/>
  <c r="R34" i="5"/>
  <c r="Q34" i="5"/>
  <c r="W33" i="5"/>
  <c r="N33" i="5"/>
  <c r="V33" i="5"/>
  <c r="U33" i="5"/>
  <c r="L33" i="5"/>
  <c r="T33" i="5"/>
  <c r="S33" i="5"/>
  <c r="J33" i="5"/>
  <c r="R33" i="5"/>
  <c r="Q33" i="5"/>
  <c r="W32" i="5"/>
  <c r="N32" i="5"/>
  <c r="V32" i="5"/>
  <c r="U32" i="5"/>
  <c r="L32" i="5"/>
  <c r="T32" i="5"/>
  <c r="S32" i="5"/>
  <c r="J32" i="5"/>
  <c r="R32" i="5"/>
  <c r="Q32" i="5"/>
  <c r="W31" i="5"/>
  <c r="N31" i="5"/>
  <c r="V31" i="5"/>
  <c r="U31" i="5"/>
  <c r="L31" i="5"/>
  <c r="T31" i="5"/>
  <c r="S31" i="5"/>
  <c r="J31" i="5"/>
  <c r="R31" i="5"/>
  <c r="Q31" i="5"/>
  <c r="W30" i="5"/>
  <c r="C25" i="5"/>
  <c r="N30" i="5"/>
  <c r="V30" i="5"/>
  <c r="U30" i="5"/>
  <c r="L30" i="5"/>
  <c r="T30" i="5"/>
  <c r="S30" i="5"/>
  <c r="J30" i="5"/>
  <c r="R30" i="5"/>
  <c r="Q30" i="5"/>
  <c r="W29" i="5"/>
  <c r="N29" i="5"/>
  <c r="V29" i="5"/>
  <c r="U29" i="5"/>
  <c r="L29" i="5"/>
  <c r="T29" i="5"/>
  <c r="S29" i="5"/>
  <c r="J29" i="5"/>
  <c r="R29" i="5"/>
  <c r="Q29" i="5"/>
  <c r="W28" i="5"/>
  <c r="C23" i="5"/>
  <c r="N28" i="5"/>
  <c r="V28" i="5"/>
  <c r="U28" i="5"/>
  <c r="L28" i="5"/>
  <c r="T28" i="5"/>
  <c r="S28" i="5"/>
  <c r="J28" i="5"/>
  <c r="R28" i="5"/>
  <c r="Q28" i="5"/>
  <c r="W27" i="5"/>
  <c r="C22" i="5"/>
  <c r="N27" i="5"/>
  <c r="V27" i="5"/>
  <c r="U27" i="5"/>
  <c r="L27" i="5"/>
  <c r="T27" i="5"/>
  <c r="S27" i="5"/>
  <c r="J27" i="5"/>
  <c r="R27" i="5"/>
  <c r="Q27" i="5"/>
  <c r="F21" i="3"/>
  <c r="G21" i="3"/>
  <c r="E21" i="3"/>
  <c r="F20" i="3"/>
  <c r="G20" i="3"/>
  <c r="H20" i="3"/>
  <c r="E20" i="3"/>
  <c r="C20" i="3"/>
  <c r="C21" i="3"/>
  <c r="W49" i="3"/>
  <c r="D23" i="3"/>
  <c r="D22" i="3"/>
  <c r="H22" i="3"/>
  <c r="H23" i="3"/>
  <c r="N49" i="3"/>
  <c r="V49" i="3"/>
  <c r="U49" i="3"/>
  <c r="L49" i="3"/>
  <c r="T49" i="3"/>
  <c r="S49" i="3"/>
  <c r="J49" i="3"/>
  <c r="R49" i="3"/>
  <c r="Q49" i="3"/>
  <c r="W48" i="3"/>
  <c r="N48" i="3"/>
  <c r="V48" i="3"/>
  <c r="U48" i="3"/>
  <c r="L48" i="3"/>
  <c r="T48" i="3"/>
  <c r="S48" i="3"/>
  <c r="J48" i="3"/>
  <c r="R48" i="3"/>
  <c r="Q48" i="3"/>
  <c r="W47" i="3"/>
  <c r="D21" i="3"/>
  <c r="N47" i="3"/>
  <c r="V47" i="3"/>
  <c r="U47" i="3"/>
  <c r="L47" i="3"/>
  <c r="T47" i="3"/>
  <c r="S47" i="3"/>
  <c r="J47" i="3"/>
  <c r="R47" i="3"/>
  <c r="Q47" i="3"/>
  <c r="W46" i="3"/>
  <c r="N46" i="3"/>
  <c r="V46" i="3"/>
  <c r="U46" i="3"/>
  <c r="L46" i="3"/>
  <c r="T46" i="3"/>
  <c r="S46" i="3"/>
  <c r="J46" i="3"/>
  <c r="R46" i="3"/>
  <c r="Q46" i="3"/>
  <c r="W45" i="3"/>
  <c r="G22" i="3"/>
  <c r="G23" i="3"/>
  <c r="N45" i="3"/>
  <c r="V45" i="3"/>
  <c r="U45" i="3"/>
  <c r="L45" i="3"/>
  <c r="T45" i="3"/>
  <c r="S45" i="3"/>
  <c r="J45" i="3"/>
  <c r="R45" i="3"/>
  <c r="Q45" i="3"/>
  <c r="W44" i="3"/>
  <c r="N44" i="3"/>
  <c r="V44" i="3"/>
  <c r="U44" i="3"/>
  <c r="L44" i="3"/>
  <c r="T44" i="3"/>
  <c r="S44" i="3"/>
  <c r="J44" i="3"/>
  <c r="R44" i="3"/>
  <c r="Q44" i="3"/>
  <c r="W43" i="3"/>
  <c r="N43" i="3"/>
  <c r="V43" i="3"/>
  <c r="U43" i="3"/>
  <c r="L43" i="3"/>
  <c r="T43" i="3"/>
  <c r="S43" i="3"/>
  <c r="J43" i="3"/>
  <c r="R43" i="3"/>
  <c r="Q43" i="3"/>
  <c r="W42" i="3"/>
  <c r="N42" i="3"/>
  <c r="V42" i="3"/>
  <c r="U42" i="3"/>
  <c r="L42" i="3"/>
  <c r="T42" i="3"/>
  <c r="S42" i="3"/>
  <c r="J42" i="3"/>
  <c r="R42" i="3"/>
  <c r="Q42" i="3"/>
  <c r="W41" i="3"/>
  <c r="F22" i="3"/>
  <c r="F23" i="3"/>
  <c r="N41" i="3"/>
  <c r="V41" i="3"/>
  <c r="U41" i="3"/>
  <c r="L41" i="3"/>
  <c r="T41" i="3"/>
  <c r="S41" i="3"/>
  <c r="J41" i="3"/>
  <c r="R41" i="3"/>
  <c r="Q41" i="3"/>
  <c r="W40" i="3"/>
  <c r="N40" i="3"/>
  <c r="V40" i="3"/>
  <c r="U40" i="3"/>
  <c r="L40" i="3"/>
  <c r="T40" i="3"/>
  <c r="S40" i="3"/>
  <c r="J40" i="3"/>
  <c r="R40" i="3"/>
  <c r="Q40" i="3"/>
  <c r="W39" i="3"/>
  <c r="N39" i="3"/>
  <c r="V39" i="3"/>
  <c r="U39" i="3"/>
  <c r="L39" i="3"/>
  <c r="T39" i="3"/>
  <c r="S39" i="3"/>
  <c r="J39" i="3"/>
  <c r="R39" i="3"/>
  <c r="Q39" i="3"/>
  <c r="W38" i="3"/>
  <c r="N38" i="3"/>
  <c r="V38" i="3"/>
  <c r="U38" i="3"/>
  <c r="L38" i="3"/>
  <c r="T38" i="3"/>
  <c r="S38" i="3"/>
  <c r="J38" i="3"/>
  <c r="R38" i="3"/>
  <c r="Q38" i="3"/>
  <c r="W37" i="3"/>
  <c r="E22" i="3"/>
  <c r="E23" i="3"/>
  <c r="N37" i="3"/>
  <c r="V37" i="3"/>
  <c r="U37" i="3"/>
  <c r="L37" i="3"/>
  <c r="T37" i="3"/>
  <c r="S37" i="3"/>
  <c r="J37" i="3"/>
  <c r="R37" i="3"/>
  <c r="Q37" i="3"/>
  <c r="W36" i="3"/>
  <c r="N36" i="3"/>
  <c r="V36" i="3"/>
  <c r="U36" i="3"/>
  <c r="L36" i="3"/>
  <c r="T36" i="3"/>
  <c r="S36" i="3"/>
  <c r="J36" i="3"/>
  <c r="R36" i="3"/>
  <c r="Q36" i="3"/>
  <c r="W35" i="3"/>
  <c r="U35" i="3"/>
  <c r="L35" i="3"/>
  <c r="T35" i="3"/>
  <c r="S35" i="3"/>
  <c r="J35" i="3"/>
  <c r="R35" i="3"/>
  <c r="Q35" i="3"/>
  <c r="W34" i="3"/>
  <c r="N34" i="3"/>
  <c r="V34" i="3"/>
  <c r="U34" i="3"/>
  <c r="L34" i="3"/>
  <c r="T34" i="3"/>
  <c r="S34" i="3"/>
  <c r="J34" i="3"/>
  <c r="R34" i="3"/>
  <c r="Q34" i="3"/>
  <c r="W33" i="3"/>
  <c r="N33" i="3"/>
  <c r="V33" i="3"/>
  <c r="U33" i="3"/>
  <c r="L33" i="3"/>
  <c r="T33" i="3"/>
  <c r="S33" i="3"/>
  <c r="J33" i="3"/>
  <c r="R33" i="3"/>
  <c r="Q33" i="3"/>
  <c r="W32" i="3"/>
  <c r="N32" i="3"/>
  <c r="V32" i="3"/>
  <c r="U32" i="3"/>
  <c r="L32" i="3"/>
  <c r="T32" i="3"/>
  <c r="S32" i="3"/>
  <c r="J32" i="3"/>
  <c r="R32" i="3"/>
  <c r="Q32" i="3"/>
  <c r="W31" i="3"/>
  <c r="N31" i="3"/>
  <c r="V31" i="3"/>
  <c r="U31" i="3"/>
  <c r="L31" i="3"/>
  <c r="T31" i="3"/>
  <c r="S31" i="3"/>
  <c r="J31" i="3"/>
  <c r="R31" i="3"/>
  <c r="Q31" i="3"/>
  <c r="W30" i="3"/>
  <c r="N30" i="3"/>
  <c r="V30" i="3"/>
  <c r="U30" i="3"/>
  <c r="L30" i="3"/>
  <c r="T30" i="3"/>
  <c r="S30" i="3"/>
  <c r="J30" i="3"/>
  <c r="R30" i="3"/>
  <c r="Q30" i="3"/>
  <c r="W29" i="3"/>
  <c r="C22" i="3"/>
  <c r="C23" i="3"/>
  <c r="N29" i="3"/>
  <c r="V29" i="3"/>
  <c r="U29" i="3"/>
  <c r="L29" i="3"/>
  <c r="T29" i="3"/>
  <c r="S29" i="3"/>
  <c r="J29" i="3"/>
  <c r="R29" i="3"/>
  <c r="Q29" i="3"/>
  <c r="W28" i="3"/>
  <c r="N28" i="3"/>
  <c r="V28" i="3"/>
  <c r="U28" i="3"/>
  <c r="L28" i="3"/>
  <c r="T28" i="3"/>
  <c r="S28" i="3"/>
  <c r="J28" i="3"/>
  <c r="R28" i="3"/>
  <c r="Q28" i="3"/>
  <c r="W27" i="3"/>
  <c r="N27" i="3"/>
  <c r="V27" i="3"/>
  <c r="U27" i="3"/>
  <c r="L27" i="3"/>
  <c r="T27" i="3"/>
  <c r="S27" i="3"/>
  <c r="J27" i="3"/>
  <c r="R27" i="3"/>
  <c r="Q27" i="3"/>
  <c r="W26" i="3"/>
  <c r="N26" i="3"/>
  <c r="V26" i="3"/>
  <c r="U26" i="3"/>
  <c r="L26" i="3"/>
  <c r="T26" i="3"/>
  <c r="S26" i="3"/>
  <c r="J26" i="3"/>
  <c r="R26" i="3"/>
  <c r="Q26" i="3"/>
  <c r="N37" i="2"/>
  <c r="N25" i="2"/>
  <c r="H22" i="2"/>
  <c r="G22" i="2"/>
  <c r="F22" i="2"/>
  <c r="E22" i="2"/>
  <c r="C22" i="2"/>
  <c r="D23" i="2"/>
  <c r="D22" i="2"/>
  <c r="D21" i="2"/>
  <c r="W48" i="2"/>
  <c r="H23" i="2"/>
  <c r="N48" i="2"/>
  <c r="V48" i="2"/>
  <c r="U48" i="2"/>
  <c r="L48" i="2"/>
  <c r="T48" i="2"/>
  <c r="S48" i="2"/>
  <c r="J48" i="2"/>
  <c r="R48" i="2"/>
  <c r="Q48" i="2"/>
  <c r="W47" i="2"/>
  <c r="N47" i="2"/>
  <c r="V47" i="2"/>
  <c r="U47" i="2"/>
  <c r="L47" i="2"/>
  <c r="T47" i="2"/>
  <c r="S47" i="2"/>
  <c r="J47" i="2"/>
  <c r="R47" i="2"/>
  <c r="Q47" i="2"/>
  <c r="W46" i="2"/>
  <c r="H21" i="2"/>
  <c r="N46" i="2"/>
  <c r="V46" i="2"/>
  <c r="U46" i="2"/>
  <c r="L46" i="2"/>
  <c r="T46" i="2"/>
  <c r="S46" i="2"/>
  <c r="J46" i="2"/>
  <c r="R46" i="2"/>
  <c r="Q46" i="2"/>
  <c r="W45" i="2"/>
  <c r="H20" i="2"/>
  <c r="N45" i="2"/>
  <c r="V45" i="2"/>
  <c r="U45" i="2"/>
  <c r="L45" i="2"/>
  <c r="T45" i="2"/>
  <c r="S45" i="2"/>
  <c r="J45" i="2"/>
  <c r="R45" i="2"/>
  <c r="Q45" i="2"/>
  <c r="W44" i="2"/>
  <c r="G23" i="2"/>
  <c r="N44" i="2"/>
  <c r="V44" i="2"/>
  <c r="U44" i="2"/>
  <c r="L44" i="2"/>
  <c r="T44" i="2"/>
  <c r="S44" i="2"/>
  <c r="J44" i="2"/>
  <c r="R44" i="2"/>
  <c r="Q44" i="2"/>
  <c r="W43" i="2"/>
  <c r="N43" i="2"/>
  <c r="V43" i="2"/>
  <c r="U43" i="2"/>
  <c r="L43" i="2"/>
  <c r="T43" i="2"/>
  <c r="S43" i="2"/>
  <c r="J43" i="2"/>
  <c r="R43" i="2"/>
  <c r="Q43" i="2"/>
  <c r="W42" i="2"/>
  <c r="G21" i="2"/>
  <c r="N42" i="2"/>
  <c r="V42" i="2"/>
  <c r="U42" i="2"/>
  <c r="L42" i="2"/>
  <c r="T42" i="2"/>
  <c r="S42" i="2"/>
  <c r="J42" i="2"/>
  <c r="R42" i="2"/>
  <c r="Q42" i="2"/>
  <c r="W41" i="2"/>
  <c r="G20" i="2"/>
  <c r="N41" i="2"/>
  <c r="V41" i="2"/>
  <c r="U41" i="2"/>
  <c r="L41" i="2"/>
  <c r="T41" i="2"/>
  <c r="S41" i="2"/>
  <c r="J41" i="2"/>
  <c r="R41" i="2"/>
  <c r="Q41" i="2"/>
  <c r="W40" i="2"/>
  <c r="F23" i="2"/>
  <c r="N40" i="2"/>
  <c r="V40" i="2"/>
  <c r="U40" i="2"/>
  <c r="L40" i="2"/>
  <c r="T40" i="2"/>
  <c r="S40" i="2"/>
  <c r="J40" i="2"/>
  <c r="R40" i="2"/>
  <c r="Q40" i="2"/>
  <c r="W39" i="2"/>
  <c r="N39" i="2"/>
  <c r="V39" i="2"/>
  <c r="U39" i="2"/>
  <c r="L39" i="2"/>
  <c r="T39" i="2"/>
  <c r="S39" i="2"/>
  <c r="J39" i="2"/>
  <c r="R39" i="2"/>
  <c r="Q39" i="2"/>
  <c r="W38" i="2"/>
  <c r="F21" i="2"/>
  <c r="N38" i="2"/>
  <c r="V38" i="2"/>
  <c r="U38" i="2"/>
  <c r="L38" i="2"/>
  <c r="T38" i="2"/>
  <c r="S38" i="2"/>
  <c r="J38" i="2"/>
  <c r="R38" i="2"/>
  <c r="Q38" i="2"/>
  <c r="W37" i="2"/>
  <c r="F20" i="2"/>
  <c r="V37" i="2"/>
  <c r="U37" i="2"/>
  <c r="L37" i="2"/>
  <c r="T37" i="2"/>
  <c r="S37" i="2"/>
  <c r="J37" i="2"/>
  <c r="R37" i="2"/>
  <c r="Q37" i="2"/>
  <c r="W36" i="2"/>
  <c r="E23" i="2"/>
  <c r="N36" i="2"/>
  <c r="V36" i="2"/>
  <c r="U36" i="2"/>
  <c r="L36" i="2"/>
  <c r="T36" i="2"/>
  <c r="S36" i="2"/>
  <c r="J36" i="2"/>
  <c r="R36" i="2"/>
  <c r="Q36" i="2"/>
  <c r="W35" i="2"/>
  <c r="N35" i="2"/>
  <c r="V35" i="2"/>
  <c r="U35" i="2"/>
  <c r="L35" i="2"/>
  <c r="T35" i="2"/>
  <c r="S35" i="2"/>
  <c r="J35" i="2"/>
  <c r="R35" i="2"/>
  <c r="Q35" i="2"/>
  <c r="W34" i="2"/>
  <c r="E21" i="2"/>
  <c r="N34" i="2"/>
  <c r="V34" i="2"/>
  <c r="U34" i="2"/>
  <c r="L34" i="2"/>
  <c r="T34" i="2"/>
  <c r="S34" i="2"/>
  <c r="J34" i="2"/>
  <c r="R34" i="2"/>
  <c r="Q34" i="2"/>
  <c r="W33" i="2"/>
  <c r="E20" i="2"/>
  <c r="N33" i="2"/>
  <c r="V33" i="2"/>
  <c r="U33" i="2"/>
  <c r="L33" i="2"/>
  <c r="T33" i="2"/>
  <c r="S33" i="2"/>
  <c r="J33" i="2"/>
  <c r="R33" i="2"/>
  <c r="Q33" i="2"/>
  <c r="W32" i="2"/>
  <c r="N32" i="2"/>
  <c r="V32" i="2"/>
  <c r="U32" i="2"/>
  <c r="L32" i="2"/>
  <c r="T32" i="2"/>
  <c r="S32" i="2"/>
  <c r="J32" i="2"/>
  <c r="R32" i="2"/>
  <c r="Q32" i="2"/>
  <c r="W31" i="2"/>
  <c r="N31" i="2"/>
  <c r="V31" i="2"/>
  <c r="U31" i="2"/>
  <c r="L31" i="2"/>
  <c r="T31" i="2"/>
  <c r="S31" i="2"/>
  <c r="J31" i="2"/>
  <c r="R31" i="2"/>
  <c r="Q31" i="2"/>
  <c r="W30" i="2"/>
  <c r="N30" i="2"/>
  <c r="V30" i="2"/>
  <c r="U30" i="2"/>
  <c r="L30" i="2"/>
  <c r="T30" i="2"/>
  <c r="S30" i="2"/>
  <c r="J30" i="2"/>
  <c r="R30" i="2"/>
  <c r="Q30" i="2"/>
  <c r="W29" i="2"/>
  <c r="N29" i="2"/>
  <c r="V29" i="2"/>
  <c r="U29" i="2"/>
  <c r="L29" i="2"/>
  <c r="T29" i="2"/>
  <c r="S29" i="2"/>
  <c r="J29" i="2"/>
  <c r="R29" i="2"/>
  <c r="Q29" i="2"/>
  <c r="W28" i="2"/>
  <c r="C23" i="2"/>
  <c r="N28" i="2"/>
  <c r="V28" i="2"/>
  <c r="U28" i="2"/>
  <c r="L28" i="2"/>
  <c r="T28" i="2"/>
  <c r="S28" i="2"/>
  <c r="J28" i="2"/>
  <c r="R28" i="2"/>
  <c r="Q28" i="2"/>
  <c r="W27" i="2"/>
  <c r="N27" i="2"/>
  <c r="V27" i="2"/>
  <c r="U27" i="2"/>
  <c r="L27" i="2"/>
  <c r="T27" i="2"/>
  <c r="S27" i="2"/>
  <c r="J27" i="2"/>
  <c r="R27" i="2"/>
  <c r="Q27" i="2"/>
  <c r="W26" i="2"/>
  <c r="C21" i="2"/>
  <c r="N26" i="2"/>
  <c r="V26" i="2"/>
  <c r="U26" i="2"/>
  <c r="L26" i="2"/>
  <c r="T26" i="2"/>
  <c r="S26" i="2"/>
  <c r="J26" i="2"/>
  <c r="R26" i="2"/>
  <c r="Q26" i="2"/>
  <c r="W25" i="2"/>
  <c r="C20" i="2"/>
  <c r="V25" i="2"/>
  <c r="U25" i="2"/>
  <c r="L25" i="2"/>
  <c r="T25" i="2"/>
  <c r="S25" i="2"/>
  <c r="J25" i="2"/>
  <c r="R25" i="2"/>
  <c r="Q25" i="2"/>
  <c r="P31" i="1"/>
  <c r="R31" i="1"/>
  <c r="T31" i="1"/>
  <c r="P32" i="1"/>
  <c r="R32" i="1"/>
  <c r="T32" i="1"/>
  <c r="P34" i="1"/>
  <c r="R34" i="1"/>
  <c r="T34" i="1"/>
  <c r="P35" i="1"/>
  <c r="R35" i="1"/>
  <c r="T35" i="1"/>
  <c r="P36" i="1"/>
  <c r="R36" i="1"/>
  <c r="T36" i="1"/>
  <c r="P37" i="1"/>
  <c r="R37" i="1"/>
  <c r="T37" i="1"/>
  <c r="P39" i="1"/>
  <c r="R39" i="1"/>
  <c r="T39" i="1"/>
  <c r="P40" i="1"/>
  <c r="R40" i="1"/>
  <c r="T40" i="1"/>
  <c r="P41" i="1"/>
  <c r="R41" i="1"/>
  <c r="T41" i="1"/>
  <c r="P42" i="1"/>
  <c r="R42" i="1"/>
  <c r="T42" i="1"/>
  <c r="P44" i="1"/>
  <c r="R44" i="1"/>
  <c r="T44" i="1"/>
  <c r="P45" i="1"/>
  <c r="R45" i="1"/>
  <c r="T45" i="1"/>
  <c r="P46" i="1"/>
  <c r="R46" i="1"/>
  <c r="T46" i="1"/>
  <c r="P47" i="1"/>
  <c r="R47" i="1"/>
  <c r="T47" i="1"/>
  <c r="P49" i="1"/>
  <c r="R49" i="1"/>
  <c r="T49" i="1"/>
  <c r="P50" i="1"/>
  <c r="R50" i="1"/>
  <c r="T50" i="1"/>
  <c r="P51" i="1"/>
  <c r="R51" i="1"/>
  <c r="T51" i="1"/>
  <c r="P52" i="1"/>
  <c r="R52" i="1"/>
  <c r="T52" i="1"/>
  <c r="P54" i="1"/>
  <c r="R54" i="1"/>
  <c r="T54" i="1"/>
  <c r="P55" i="1"/>
  <c r="R55" i="1"/>
  <c r="T55" i="1"/>
  <c r="P56" i="1"/>
  <c r="R56" i="1"/>
  <c r="T56" i="1"/>
  <c r="P57" i="1"/>
  <c r="R57" i="1"/>
  <c r="T57" i="1"/>
  <c r="P29" i="1"/>
  <c r="R29" i="1"/>
  <c r="T29" i="1"/>
  <c r="T30" i="1"/>
  <c r="P30" i="1"/>
  <c r="R30" i="1"/>
  <c r="N35" i="3"/>
  <c r="V35" i="3"/>
</calcChain>
</file>

<file path=xl/sharedStrings.xml><?xml version="1.0" encoding="utf-8"?>
<sst xmlns="http://schemas.openxmlformats.org/spreadsheetml/2006/main" count="479" uniqueCount="20">
  <si>
    <t>m</t>
  </si>
  <si>
    <t>a</t>
  </si>
  <si>
    <t>ctau</t>
  </si>
  <si>
    <t>m gammaD, GeV</t>
  </si>
  <si>
    <t>ctau, cm</t>
  </si>
  <si>
    <t>(</t>
  </si>
  <si>
    <t>,</t>
  </si>
  <si>
    <t>): (</t>
  </si>
  <si>
    <t>),</t>
  </si>
  <si>
    <t>No Lxy cut</t>
  </si>
  <si>
    <t>Lxy &lt; 4.4 cm</t>
  </si>
  <si>
    <t>Acceptance artificially corrected to be physical</t>
  </si>
  <si>
    <t>&lt;-- NOTE!!! Yellow cells artificially corrected. Real samples are required!</t>
  </si>
  <si>
    <t>ctau, mm</t>
  </si>
  <si>
    <t>Acceptance</t>
  </si>
  <si>
    <r>
      <t xml:space="preserve">Statistical Uncertainty </t>
    </r>
    <r>
      <rPr>
        <b/>
        <u/>
        <sz val="20"/>
        <color rgb="FFFF0000"/>
        <rFont val="Calibri"/>
        <family val="2"/>
        <scheme val="minor"/>
      </rPr>
      <t>(Absolute!)</t>
    </r>
    <r>
      <rPr>
        <b/>
        <sz val="20"/>
        <color rgb="FFFF0000"/>
        <rFont val="Calibri"/>
        <family val="2"/>
        <scheme val="minor"/>
      </rPr>
      <t xml:space="preserve"> on Acceptance</t>
    </r>
  </si>
  <si>
    <r>
      <t xml:space="preserve">Statistical Uncertainty </t>
    </r>
    <r>
      <rPr>
        <b/>
        <u/>
        <sz val="20"/>
        <color rgb="FFFF0000"/>
        <rFont val="Calibri"/>
        <family val="2"/>
        <scheme val="minor"/>
      </rPr>
      <t>(Relative!)</t>
    </r>
    <r>
      <rPr>
        <b/>
        <sz val="20"/>
        <color rgb="FFFF0000"/>
        <rFont val="Calibri"/>
        <family val="2"/>
        <scheme val="minor"/>
      </rPr>
      <t xml:space="preserve"> on Acceptance</t>
    </r>
  </si>
  <si>
    <t>Table to copy to Python script</t>
  </si>
  <si>
    <t>In this version additional requirement</t>
  </si>
  <si>
    <t>on muons was applied: mu-&gt;numberOfMatches(reco::Muon::SegmentAndTrackArbitration) &gt;=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</si>
</sst>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0000"/>
    <numFmt numFmtId="168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9">
    <xf numFmtId="0" fontId="0" fillId="0" borderId="0" xfId="0"/>
    <xf numFmtId="2" fontId="0" fillId="0" borderId="0" xfId="0" applyNumberFormat="1" applyBorder="1"/>
    <xf numFmtId="0" fontId="1" fillId="0" borderId="0" xfId="0" applyFont="1" applyBorder="1"/>
    <xf numFmtId="2" fontId="0" fillId="0" borderId="4" xfId="0" applyNumberFormat="1" applyBorder="1"/>
    <xf numFmtId="0" fontId="1" fillId="0" borderId="4" xfId="0" applyFont="1" applyBorder="1"/>
    <xf numFmtId="2" fontId="0" fillId="0" borderId="6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0" xfId="0" applyNumberFormat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165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7" xfId="0" applyBorder="1"/>
    <xf numFmtId="0" fontId="2" fillId="0" borderId="0" xfId="0" applyFont="1"/>
    <xf numFmtId="166" fontId="0" fillId="0" borderId="0" xfId="0" applyNumberFormat="1"/>
    <xf numFmtId="2" fontId="1" fillId="0" borderId="0" xfId="0" applyNumberFormat="1" applyFont="1" applyBorder="1"/>
    <xf numFmtId="2" fontId="1" fillId="0" borderId="6" xfId="0" applyNumberFormat="1" applyFont="1" applyBorder="1"/>
    <xf numFmtId="2" fontId="1" fillId="0" borderId="4" xfId="0" applyNumberFormat="1" applyFont="1" applyBorder="1"/>
    <xf numFmtId="0" fontId="3" fillId="0" borderId="0" xfId="0" applyFont="1"/>
    <xf numFmtId="2" fontId="0" fillId="2" borderId="0" xfId="0" applyNumberFormat="1" applyFill="1" applyBorder="1"/>
    <xf numFmtId="2" fontId="1" fillId="0" borderId="2" xfId="0" applyNumberFormat="1" applyFont="1" applyBorder="1"/>
    <xf numFmtId="2" fontId="0" fillId="2" borderId="13" xfId="0" applyNumberFormat="1" applyFill="1" applyBorder="1"/>
    <xf numFmtId="2" fontId="0" fillId="2" borderId="4" xfId="0" applyNumberFormat="1" applyFill="1" applyBorder="1"/>
    <xf numFmtId="2" fontId="1" fillId="0" borderId="13" xfId="0" applyNumberFormat="1" applyFont="1" applyBorder="1"/>
    <xf numFmtId="2" fontId="0" fillId="0" borderId="5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7" xfId="0" applyFill="1" applyBorder="1"/>
    <xf numFmtId="168" fontId="1" fillId="0" borderId="2" xfId="1" applyNumberFormat="1" applyFont="1" applyBorder="1"/>
    <xf numFmtId="168" fontId="0" fillId="3" borderId="0" xfId="1" applyNumberFormat="1" applyFont="1" applyFill="1" applyBorder="1"/>
    <xf numFmtId="168" fontId="0" fillId="2" borderId="2" xfId="1" applyNumberFormat="1" applyFont="1" applyFill="1" applyBorder="1"/>
    <xf numFmtId="168" fontId="0" fillId="2" borderId="3" xfId="1" applyNumberFormat="1" applyFont="1" applyFill="1" applyBorder="1"/>
    <xf numFmtId="168" fontId="1" fillId="0" borderId="0" xfId="1" applyNumberFormat="1" applyFont="1" applyBorder="1"/>
    <xf numFmtId="168" fontId="0" fillId="3" borderId="4" xfId="1" applyNumberFormat="1" applyFont="1" applyFill="1" applyBorder="1"/>
    <xf numFmtId="168" fontId="1" fillId="0" borderId="4" xfId="1" applyNumberFormat="1" applyFont="1" applyBorder="1"/>
    <xf numFmtId="168" fontId="0" fillId="3" borderId="6" xfId="1" applyNumberFormat="1" applyFont="1" applyFill="1" applyBorder="1"/>
    <xf numFmtId="168" fontId="0" fillId="3" borderId="7" xfId="1" applyNumberFormat="1" applyFont="1" applyFill="1" applyBorder="1"/>
    <xf numFmtId="168" fontId="0" fillId="3" borderId="1" xfId="1" applyNumberFormat="1" applyFont="1" applyFill="1" applyBorder="1"/>
    <xf numFmtId="168" fontId="0" fillId="3" borderId="13" xfId="1" applyNumberFormat="1" applyFont="1" applyFill="1" applyBorder="1"/>
    <xf numFmtId="168" fontId="1" fillId="0" borderId="13" xfId="1" applyNumberFormat="1" applyFont="1" applyBorder="1"/>
    <xf numFmtId="168" fontId="0" fillId="3" borderId="5" xfId="1" applyNumberFormat="1" applyFont="1" applyFill="1" applyBorder="1"/>
    <xf numFmtId="10" fontId="1" fillId="0" borderId="2" xfId="1" applyNumberFormat="1" applyFont="1" applyBorder="1"/>
    <xf numFmtId="0" fontId="6" fillId="0" borderId="0" xfId="0" applyFont="1" applyAlignment="1">
      <alignment horizontal="left"/>
    </xf>
    <xf numFmtId="10" fontId="0" fillId="3" borderId="1" xfId="1" applyNumberFormat="1" applyFont="1" applyFill="1" applyBorder="1"/>
    <xf numFmtId="10" fontId="5" fillId="2" borderId="2" xfId="1" applyNumberFormat="1" applyFont="1" applyFill="1" applyBorder="1"/>
    <xf numFmtId="10" fontId="5" fillId="2" borderId="3" xfId="1" applyNumberFormat="1" applyFont="1" applyFill="1" applyBorder="1"/>
    <xf numFmtId="10" fontId="0" fillId="3" borderId="13" xfId="1" applyNumberFormat="1" applyFont="1" applyFill="1" applyBorder="1"/>
    <xf numFmtId="10" fontId="1" fillId="0" borderId="0" xfId="1" applyNumberFormat="1" applyFont="1" applyBorder="1"/>
    <xf numFmtId="10" fontId="0" fillId="3" borderId="0" xfId="1" applyNumberFormat="1" applyFont="1" applyFill="1" applyBorder="1"/>
    <xf numFmtId="10" fontId="0" fillId="3" borderId="4" xfId="1" applyNumberFormat="1" applyFont="1" applyFill="1" applyBorder="1"/>
    <xf numFmtId="10" fontId="1" fillId="0" borderId="13" xfId="1" applyNumberFormat="1" applyFont="1" applyBorder="1"/>
    <xf numFmtId="10" fontId="1" fillId="0" borderId="4" xfId="1" applyNumberFormat="1" applyFont="1" applyBorder="1"/>
    <xf numFmtId="10" fontId="0" fillId="3" borderId="5" xfId="1" applyNumberFormat="1" applyFont="1" applyFill="1" applyBorder="1"/>
    <xf numFmtId="10" fontId="0" fillId="3" borderId="6" xfId="1" applyNumberFormat="1" applyFont="1" applyFill="1" applyBorder="1"/>
    <xf numFmtId="10" fontId="0" fillId="3" borderId="7" xfId="1" applyNumberFormat="1" applyFont="1" applyFill="1" applyBorder="1"/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6" xfId="0" applyFill="1" applyBorder="1"/>
    <xf numFmtId="168" fontId="0" fillId="0" borderId="0" xfId="1" applyNumberFormat="1" applyFont="1" applyFill="1" applyBorder="1"/>
    <xf numFmtId="168" fontId="0" fillId="0" borderId="1" xfId="1" applyNumberFormat="1" applyFont="1" applyFill="1" applyBorder="1"/>
    <xf numFmtId="168" fontId="0" fillId="0" borderId="2" xfId="1" applyNumberFormat="1" applyFont="1" applyFill="1" applyBorder="1"/>
    <xf numFmtId="168" fontId="0" fillId="0" borderId="3" xfId="1" applyNumberFormat="1" applyFont="1" applyFill="1" applyBorder="1"/>
    <xf numFmtId="168" fontId="0" fillId="0" borderId="13" xfId="1" applyNumberFormat="1" applyFont="1" applyFill="1" applyBorder="1"/>
    <xf numFmtId="168" fontId="0" fillId="0" borderId="4" xfId="1" applyNumberFormat="1" applyFont="1" applyFill="1" applyBorder="1"/>
    <xf numFmtId="168" fontId="0" fillId="0" borderId="5" xfId="1" applyNumberFormat="1" applyFont="1" applyFill="1" applyBorder="1"/>
    <xf numFmtId="168" fontId="0" fillId="0" borderId="6" xfId="1" applyNumberFormat="1" applyFont="1" applyFill="1" applyBorder="1"/>
    <xf numFmtId="168" fontId="0" fillId="0" borderId="7" xfId="1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/>
    <xf numFmtId="0" fontId="0" fillId="4" borderId="0" xfId="0" applyFill="1"/>
    <xf numFmtId="2" fontId="0" fillId="4" borderId="0" xfId="0" applyNumberFormat="1" applyFill="1"/>
    <xf numFmtId="167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 vs m ctau = 0</c:v>
          </c:tx>
          <c:xVal>
            <c:numRef>
              <c:f>'2012 8 TeV no Lxy'!$C$4:$H$4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'2012 8 TeV no Lxy'!$C$5:$H$5</c:f>
              <c:numCache>
                <c:formatCode>0.0%</c:formatCode>
                <c:ptCount val="6"/>
                <c:pt idx="0">
                  <c:v>0.100769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6.8000000000000005E-2</c:v>
                </c:pt>
              </c:numCache>
            </c:numRef>
          </c:yVal>
          <c:smooth val="1"/>
        </c:ser>
        <c:ser>
          <c:idx val="1"/>
          <c:order val="1"/>
          <c:tx>
            <c:v>A vs m ctau = 0.2 mm</c:v>
          </c:tx>
          <c:xVal>
            <c:numRef>
              <c:f>'2012 8 TeV no Lxy'!$C$4:$H$4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'2012 8 TeV no Lxy'!$C$6:$H$6</c:f>
              <c:numCache>
                <c:formatCode>0.0%</c:formatCode>
                <c:ptCount val="6"/>
                <c:pt idx="0">
                  <c:v>8.5053400000000001E-2</c:v>
                </c:pt>
                <c:pt idx="1">
                  <c:v>6.7442000000000002E-2</c:v>
                </c:pt>
                <c:pt idx="2">
                  <c:v>6.4795900000000003E-2</c:v>
                </c:pt>
                <c:pt idx="3">
                  <c:v>6.4538399999999996E-2</c:v>
                </c:pt>
                <c:pt idx="4">
                  <c:v>6.4545199999999997E-2</c:v>
                </c:pt>
                <c:pt idx="5">
                  <c:v>6.4499500000000001E-2</c:v>
                </c:pt>
              </c:numCache>
            </c:numRef>
          </c:yVal>
          <c:smooth val="1"/>
        </c:ser>
        <c:ser>
          <c:idx val="2"/>
          <c:order val="2"/>
          <c:tx>
            <c:v>A vs m ctau = 0.5 mm</c:v>
          </c:tx>
          <c:xVal>
            <c:numRef>
              <c:f>'2012 8 TeV no Lxy'!$C$4:$H$4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'2012 8 TeV no Lxy'!$C$7:$H$7</c:f>
              <c:numCache>
                <c:formatCode>0.0%</c:formatCode>
                <c:ptCount val="6"/>
                <c:pt idx="0">
                  <c:v>5.4288099999999999E-2</c:v>
                </c:pt>
                <c:pt idx="1">
                  <c:v>4.8723700000000002E-2</c:v>
                </c:pt>
                <c:pt idx="2">
                  <c:v>5.3535199999999998E-2</c:v>
                </c:pt>
                <c:pt idx="3">
                  <c:v>5.7569000000000002E-2</c:v>
                </c:pt>
                <c:pt idx="4">
                  <c:v>5.99564E-2</c:v>
                </c:pt>
                <c:pt idx="5">
                  <c:v>6.0991900000000002E-2</c:v>
                </c:pt>
              </c:numCache>
            </c:numRef>
          </c:yVal>
          <c:smooth val="1"/>
        </c:ser>
        <c:ser>
          <c:idx val="3"/>
          <c:order val="3"/>
          <c:tx>
            <c:v>A vs m ctau = 2 mm</c:v>
          </c:tx>
          <c:xVal>
            <c:numRef>
              <c:f>'2012 8 TeV no Lxy'!$C$4:$H$4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'2012 8 TeV no Lxy'!$C$8:$H$8</c:f>
              <c:numCache>
                <c:formatCode>0.0%</c:formatCode>
                <c:ptCount val="6"/>
                <c:pt idx="0">
                  <c:v>1.11924E-2</c:v>
                </c:pt>
                <c:pt idx="1">
                  <c:v>1.4666500000000001E-2</c:v>
                </c:pt>
                <c:pt idx="2">
                  <c:v>1.7363E-2</c:v>
                </c:pt>
                <c:pt idx="3">
                  <c:v>2.1544299999999999E-2</c:v>
                </c:pt>
                <c:pt idx="4">
                  <c:v>2.58128E-2</c:v>
                </c:pt>
                <c:pt idx="5">
                  <c:v>2.9605599999999999E-2</c:v>
                </c:pt>
              </c:numCache>
            </c:numRef>
          </c:yVal>
          <c:smooth val="1"/>
        </c:ser>
        <c:ser>
          <c:idx val="4"/>
          <c:order val="4"/>
          <c:tx>
            <c:v>A vs m ctau = 5 mm</c:v>
          </c:tx>
          <c:xVal>
            <c:numRef>
              <c:f>'2012 8 TeV no Lxy'!$C$4:$H$4</c:f>
              <c:numCache>
                <c:formatCode>General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'2012 8 TeV no Lxy'!$C$9:$H$9</c:f>
              <c:numCache>
                <c:formatCode>0.0%</c:formatCode>
                <c:ptCount val="6"/>
                <c:pt idx="0">
                  <c:v>2.59027E-3</c:v>
                </c:pt>
                <c:pt idx="1">
                  <c:v>3.7972399999999999E-3</c:v>
                </c:pt>
                <c:pt idx="2">
                  <c:v>4.8129699999999997E-3</c:v>
                </c:pt>
                <c:pt idx="3">
                  <c:v>6.7097199999999997E-3</c:v>
                </c:pt>
                <c:pt idx="4">
                  <c:v>8.7836600000000004E-3</c:v>
                </c:pt>
                <c:pt idx="5">
                  <c:v>1.01458E-2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78560"/>
        <c:axId val="116580736"/>
      </c:scatterChart>
      <c:valAx>
        <c:axId val="1165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gammaD (MeV)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580736"/>
        <c:crosses val="autoZero"/>
        <c:crossBetween val="midCat"/>
      </c:valAx>
      <c:valAx>
        <c:axId val="11658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11657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5"/>
          <c:tx>
            <c:v>A vs ctau m = 1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Lxy'!$H$5:$H$9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6.4499500000000001E-2</c:v>
                </c:pt>
                <c:pt idx="2">
                  <c:v>6.0991900000000002E-2</c:v>
                </c:pt>
                <c:pt idx="3">
                  <c:v>2.9605599999999999E-2</c:v>
                </c:pt>
                <c:pt idx="4">
                  <c:v>1.01458E-2</c:v>
                </c:pt>
              </c:numCache>
            </c:numRef>
          </c:yVal>
          <c:smooth val="1"/>
        </c:ser>
        <c:ser>
          <c:idx val="0"/>
          <c:order val="0"/>
          <c:tx>
            <c:v>A vs ctau m = 0.25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Lxy'!$C$5:$C$9</c:f>
              <c:numCache>
                <c:formatCode>0.0%</c:formatCode>
                <c:ptCount val="5"/>
                <c:pt idx="0">
                  <c:v>0.100769</c:v>
                </c:pt>
                <c:pt idx="1">
                  <c:v>8.5053400000000001E-2</c:v>
                </c:pt>
                <c:pt idx="2">
                  <c:v>5.4288099999999999E-2</c:v>
                </c:pt>
                <c:pt idx="3">
                  <c:v>1.11924E-2</c:v>
                </c:pt>
                <c:pt idx="4">
                  <c:v>2.59027E-3</c:v>
                </c:pt>
              </c:numCache>
            </c:numRef>
          </c:yVal>
          <c:smooth val="1"/>
        </c:ser>
        <c:ser>
          <c:idx val="1"/>
          <c:order val="1"/>
          <c:tx>
            <c:v>A vs ctau m = 0.4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Lxy'!$D$5:$D$9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6.7442000000000002E-2</c:v>
                </c:pt>
                <c:pt idx="2">
                  <c:v>4.8723700000000002E-2</c:v>
                </c:pt>
                <c:pt idx="3">
                  <c:v>1.4666500000000001E-2</c:v>
                </c:pt>
                <c:pt idx="4">
                  <c:v>3.7972399999999999E-3</c:v>
                </c:pt>
              </c:numCache>
            </c:numRef>
          </c:yVal>
          <c:smooth val="1"/>
        </c:ser>
        <c:ser>
          <c:idx val="2"/>
          <c:order val="2"/>
          <c:tx>
            <c:v>A vs ctau m = 0.55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Lxy'!$E$5:$E$9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6.4795900000000003E-2</c:v>
                </c:pt>
                <c:pt idx="2">
                  <c:v>5.3535199999999998E-2</c:v>
                </c:pt>
                <c:pt idx="3">
                  <c:v>1.7363E-2</c:v>
                </c:pt>
                <c:pt idx="4">
                  <c:v>4.8129699999999997E-3</c:v>
                </c:pt>
              </c:numCache>
            </c:numRef>
          </c:yVal>
          <c:smooth val="1"/>
        </c:ser>
        <c:ser>
          <c:idx val="3"/>
          <c:order val="3"/>
          <c:tx>
            <c:v>A vs ctau m = 0.7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Lxy'!$F$5:$F$9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6.4538399999999996E-2</c:v>
                </c:pt>
                <c:pt idx="2">
                  <c:v>5.7569000000000002E-2</c:v>
                </c:pt>
                <c:pt idx="3">
                  <c:v>2.1544299999999999E-2</c:v>
                </c:pt>
                <c:pt idx="4">
                  <c:v>6.7097199999999997E-3</c:v>
                </c:pt>
              </c:numCache>
            </c:numRef>
          </c:yVal>
          <c:smooth val="1"/>
        </c:ser>
        <c:ser>
          <c:idx val="4"/>
          <c:order val="4"/>
          <c:tx>
            <c:v>A vs ctau m = 0.85 GeV</c:v>
          </c:tx>
          <c:xVal>
            <c:numRef>
              <c:f>'2012 8 TeV no Lxy'!$B$5:$B$9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'2012 8 TeV no Lxy'!$G$5:$G$9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6.4545199999999997E-2</c:v>
                </c:pt>
                <c:pt idx="2">
                  <c:v>5.99564E-2</c:v>
                </c:pt>
                <c:pt idx="3">
                  <c:v>2.58128E-2</c:v>
                </c:pt>
                <c:pt idx="4">
                  <c:v>8.7836600000000004E-3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3088"/>
        <c:axId val="116955008"/>
      </c:scatterChart>
      <c:valAx>
        <c:axId val="11695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ctau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955008"/>
        <c:crosses val="autoZero"/>
        <c:crossBetween val="midCat"/>
      </c:valAx>
      <c:valAx>
        <c:axId val="11695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 (%)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11695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 vs m</c:v>
          </c:tx>
          <c:xVal>
            <c:numRef>
              <c:f>'2012 8 TeV noLxy ARTIFICIAL OLD'!$A$5:$A$10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</c:numCache>
            </c:numRef>
          </c:xVal>
          <c:yVal>
            <c:numRef>
              <c:f>'2012 8 TeV noLxy ARTIFICIAL OLD'!$B$5:$B$10</c:f>
              <c:numCache>
                <c:formatCode>General</c:formatCode>
                <c:ptCount val="6"/>
                <c:pt idx="0">
                  <c:v>5.08</c:v>
                </c:pt>
                <c:pt idx="1">
                  <c:v>4.5</c:v>
                </c:pt>
                <c:pt idx="2">
                  <c:v>5.0199999999999996</c:v>
                </c:pt>
                <c:pt idx="3">
                  <c:v>5.33</c:v>
                </c:pt>
                <c:pt idx="4">
                  <c:v>5.59</c:v>
                </c:pt>
                <c:pt idx="5">
                  <c:v>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9792"/>
        <c:axId val="118616064"/>
      </c:scatterChart>
      <c:valAx>
        <c:axId val="1186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gammaD (MeV)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616064"/>
        <c:crosses val="autoZero"/>
        <c:crossBetween val="midCat"/>
      </c:valAx>
      <c:valAx>
        <c:axId val="1186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60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 vs ctau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'2012 8 TeV noLxy ARTIFICIAL OLD'!$A$13:$A$16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</c:numCache>
            </c:numRef>
          </c:xVal>
          <c:yVal>
            <c:numRef>
              <c:f>'2012 8 TeV noLxy ARTIFICIAL OLD'!$B$13:$B$16</c:f>
              <c:numCache>
                <c:formatCode>General</c:formatCode>
                <c:ptCount val="4"/>
                <c:pt idx="0">
                  <c:v>6.8</c:v>
                </c:pt>
                <c:pt idx="1">
                  <c:v>6.28</c:v>
                </c:pt>
                <c:pt idx="2">
                  <c:v>4.5</c:v>
                </c:pt>
                <c:pt idx="3">
                  <c:v>1.37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8967680"/>
        <c:axId val="118978432"/>
      </c:scatterChart>
      <c:valAx>
        <c:axId val="1189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ctau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78432"/>
        <c:crosses val="autoZero"/>
        <c:crossBetween val="midCat"/>
      </c:valAx>
      <c:valAx>
        <c:axId val="11897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6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Lxy cut</c:v>
          </c:tx>
          <c:x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Lxy &lt; 4.4 cm</c:v>
          </c:tx>
          <c:xVal>
            <c:numRef>
              <c:f>'2012 8TeV Lxy&lt;4.4cm'!$A$3:$A$8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</c:numCache>
            </c:numRef>
          </c:xVal>
          <c:yVal>
            <c:numRef>
              <c:f>'2012 8TeV Lxy&lt;4.4cm'!$B$3:$B$8</c:f>
              <c:numCache>
                <c:formatCode>0.00</c:formatCode>
                <c:ptCount val="6"/>
                <c:pt idx="0">
                  <c:v>1.72729323874</c:v>
                </c:pt>
                <c:pt idx="1">
                  <c:v>2.23212609071</c:v>
                </c:pt>
                <c:pt idx="2">
                  <c:v>3.09933774834</c:v>
                </c:pt>
                <c:pt idx="3">
                  <c:v>3.7575664306999998</c:v>
                </c:pt>
                <c:pt idx="4">
                  <c:v>4.2646947096499996</c:v>
                </c:pt>
                <c:pt idx="5">
                  <c:v>4.6083303447899997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2336"/>
        <c:axId val="119024256"/>
      </c:scatterChart>
      <c:valAx>
        <c:axId val="1190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gammaD (MeV)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024256"/>
        <c:crosses val="autoZero"/>
        <c:crossBetween val="midCat"/>
      </c:valAx>
      <c:valAx>
        <c:axId val="11902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02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Lxy cut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elete val="1"/>
          </c:dLbls>
          <c:x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Lxy &lt; 4.4 cm</c:v>
          </c:tx>
          <c:dLbls>
            <c:delete val="1"/>
          </c:dLbls>
          <c:xVal>
            <c:numRef>
              <c:f>'2012 8TeV Lxy&lt;4.4cm'!$A$11:$A$14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</c:numCache>
            </c:numRef>
          </c:xVal>
          <c:yVal>
            <c:numRef>
              <c:f>'2012 8TeV Lxy&lt;4.4cm'!$B$11:$B$14</c:f>
              <c:numCache>
                <c:formatCode>0.00</c:formatCode>
                <c:ptCount val="4"/>
                <c:pt idx="0">
                  <c:v>6.8</c:v>
                </c:pt>
                <c:pt idx="1">
                  <c:v>5.0766187590799996</c:v>
                </c:pt>
                <c:pt idx="2">
                  <c:v>2.23212609071</c:v>
                </c:pt>
                <c:pt idx="3">
                  <c:v>0.27382530195799998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9045504"/>
        <c:axId val="119055872"/>
      </c:scatterChart>
      <c:valAx>
        <c:axId val="1190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ctau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55872"/>
        <c:crosses val="autoZero"/>
        <c:crossBetween val="midCat"/>
      </c:valAx>
      <c:valAx>
        <c:axId val="11905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4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Lxy cut</c:v>
          </c:tx>
          <c:x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Lxy &lt; 4.4 cm</c:v>
          </c:tx>
          <c:xVal>
            <c:numRef>
              <c:f>'2012 8TeV Lxy&lt;4.4cm'!$A$3:$A$8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</c:numCache>
            </c:numRef>
          </c:xVal>
          <c:yVal>
            <c:numRef>
              <c:f>'2012 8TeV Lxy&lt;4.4cm'!$B$3:$B$8</c:f>
              <c:numCache>
                <c:formatCode>0.00</c:formatCode>
                <c:ptCount val="6"/>
                <c:pt idx="0">
                  <c:v>1.72729323874</c:v>
                </c:pt>
                <c:pt idx="1">
                  <c:v>2.23212609071</c:v>
                </c:pt>
                <c:pt idx="2">
                  <c:v>3.09933774834</c:v>
                </c:pt>
                <c:pt idx="3">
                  <c:v>3.7575664306999998</c:v>
                </c:pt>
                <c:pt idx="4">
                  <c:v>4.2646947096499996</c:v>
                </c:pt>
                <c:pt idx="5">
                  <c:v>4.6083303447899997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2160"/>
        <c:axId val="119134080"/>
      </c:scatterChart>
      <c:valAx>
        <c:axId val="1191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gammaD (MeV)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134080"/>
        <c:crosses val="autoZero"/>
        <c:crossBetween val="midCat"/>
      </c:valAx>
      <c:valAx>
        <c:axId val="1191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1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Lxy cut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elete val="1"/>
          </c:dLbls>
          <c:x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'2012 8 TeV no Lxy'!#REF!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Lxy &lt; 4.4 cm</c:v>
          </c:tx>
          <c:dLbls>
            <c:delete val="1"/>
          </c:dLbls>
          <c:xVal>
            <c:numRef>
              <c:f>'2012 8TeV Lxy&lt;4.4cm'!$A$11:$A$14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</c:numCache>
            </c:numRef>
          </c:xVal>
          <c:yVal>
            <c:numRef>
              <c:f>'2012 8TeV Lxy&lt;4.4cm'!$B$11:$B$14</c:f>
              <c:numCache>
                <c:formatCode>0.00</c:formatCode>
                <c:ptCount val="4"/>
                <c:pt idx="0">
                  <c:v>6.8</c:v>
                </c:pt>
                <c:pt idx="1">
                  <c:v>5.0766187590799996</c:v>
                </c:pt>
                <c:pt idx="2">
                  <c:v>2.23212609071</c:v>
                </c:pt>
                <c:pt idx="3">
                  <c:v>0.27382530195799998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1383552"/>
        <c:axId val="121402112"/>
      </c:scatterChart>
      <c:valAx>
        <c:axId val="1213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ctau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02112"/>
        <c:crosses val="autoZero"/>
        <c:crossBetween val="midCat"/>
      </c:valAx>
      <c:valAx>
        <c:axId val="12140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acceptance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8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547687</xdr:colOff>
      <xdr:row>0</xdr:row>
      <xdr:rowOff>90487</xdr:rowOff>
    </xdr:from>
    <xdr:to>
      <xdr:col>32</xdr:col>
      <xdr:colOff>161925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32</xdr:col>
      <xdr:colOff>223838</xdr:colOff>
      <xdr:row>33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3</xdr:row>
      <xdr:rowOff>123825</xdr:rowOff>
    </xdr:from>
    <xdr:to>
      <xdr:col>22</xdr:col>
      <xdr:colOff>61912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204787</xdr:colOff>
      <xdr:row>3</xdr:row>
      <xdr:rowOff>66675</xdr:rowOff>
    </xdr:from>
    <xdr:to>
      <xdr:col>28</xdr:col>
      <xdr:colOff>371475</xdr:colOff>
      <xdr:row>18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119062</xdr:rowOff>
    </xdr:from>
    <xdr:to>
      <xdr:col>14</xdr:col>
      <xdr:colOff>95250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233361</xdr:colOff>
      <xdr:row>0</xdr:row>
      <xdr:rowOff>100011</xdr:rowOff>
    </xdr:from>
    <xdr:to>
      <xdr:col>24</xdr:col>
      <xdr:colOff>561975</xdr:colOff>
      <xdr:row>16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119062</xdr:rowOff>
    </xdr:from>
    <xdr:to>
      <xdr:col>14</xdr:col>
      <xdr:colOff>95250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233361</xdr:colOff>
      <xdr:row>1</xdr:row>
      <xdr:rowOff>100011</xdr:rowOff>
    </xdr:from>
    <xdr:to>
      <xdr:col>24</xdr:col>
      <xdr:colOff>561975</xdr:colOff>
      <xdr:row>17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X20" sqref="X20"/>
    </sheetView>
  </sheetViews>
  <sheetFormatPr defaultRowHeight="15" x14ac:dyDescent="0.25"/>
  <cols>
    <col min="3" max="3" width="9.42578125" customWidth="1"/>
    <col min="9" max="9" width="1.7109375" bestFit="1" customWidth="1"/>
    <col min="10" max="10" width="4.5703125" bestFit="1" customWidth="1"/>
    <col min="11" max="11" width="1.5703125" bestFit="1" customWidth="1"/>
    <col min="12" max="12" width="4.5703125" bestFit="1" customWidth="1"/>
    <col min="13" max="13" width="3.42578125" bestFit="1" customWidth="1"/>
    <col min="14" max="14" width="7" bestFit="1" customWidth="1"/>
    <col min="15" max="15" width="1.7109375" bestFit="1" customWidth="1"/>
    <col min="16" max="16" width="4.5703125" bestFit="1" customWidth="1"/>
    <col min="17" max="17" width="1.5703125" bestFit="1" customWidth="1"/>
    <col min="18" max="18" width="4.5703125" bestFit="1" customWidth="1"/>
    <col min="19" max="19" width="3.42578125" bestFit="1" customWidth="1"/>
    <col min="20" max="20" width="8.5703125" bestFit="1" customWidth="1"/>
    <col min="21" max="21" width="1.5703125" bestFit="1" customWidth="1"/>
    <col min="22" max="22" width="8.7109375" bestFit="1" customWidth="1"/>
    <col min="23" max="23" width="2.28515625" bestFit="1" customWidth="1"/>
  </cols>
  <sheetData>
    <row r="1" spans="1:10" ht="33.75" x14ac:dyDescent="0.5">
      <c r="A1" s="16" t="s">
        <v>9</v>
      </c>
    </row>
    <row r="2" spans="1:10" ht="27" thickBot="1" x14ac:dyDescent="0.45">
      <c r="A2" s="49" t="s">
        <v>14</v>
      </c>
    </row>
    <row r="3" spans="1:10" ht="15.75" thickBot="1" x14ac:dyDescent="0.3">
      <c r="A3" s="77"/>
      <c r="B3" s="78"/>
      <c r="C3" s="81" t="s">
        <v>3</v>
      </c>
      <c r="D3" s="81"/>
      <c r="E3" s="81"/>
      <c r="F3" s="81"/>
      <c r="G3" s="81"/>
      <c r="H3" s="82"/>
    </row>
    <row r="4" spans="1:10" ht="15.75" thickBot="1" x14ac:dyDescent="0.3">
      <c r="A4" s="79"/>
      <c r="B4" s="80"/>
      <c r="C4" s="31">
        <v>0.25</v>
      </c>
      <c r="D4" s="31">
        <v>0.4</v>
      </c>
      <c r="E4" s="31">
        <v>0.55000000000000004</v>
      </c>
      <c r="F4" s="31">
        <v>0.7</v>
      </c>
      <c r="G4" s="31">
        <v>0.85</v>
      </c>
      <c r="H4" s="32">
        <v>1</v>
      </c>
      <c r="J4" s="30" t="s">
        <v>12</v>
      </c>
    </row>
    <row r="5" spans="1:10" x14ac:dyDescent="0.25">
      <c r="A5" s="74" t="s">
        <v>13</v>
      </c>
      <c r="B5" s="33">
        <v>0</v>
      </c>
      <c r="C5" s="44">
        <v>0.100769</v>
      </c>
      <c r="D5" s="35">
        <v>6.8000000000000005E-2</v>
      </c>
      <c r="E5" s="37">
        <v>6.8000000000000005E-2</v>
      </c>
      <c r="F5" s="37">
        <v>6.8000000000000005E-2</v>
      </c>
      <c r="G5" s="37">
        <v>6.8000000000000005E-2</v>
      </c>
      <c r="H5" s="38">
        <v>6.8000000000000005E-2</v>
      </c>
    </row>
    <row r="6" spans="1:10" x14ac:dyDescent="0.25">
      <c r="A6" s="75"/>
      <c r="B6" s="13">
        <v>0.2</v>
      </c>
      <c r="C6" s="45">
        <v>8.5053400000000001E-2</v>
      </c>
      <c r="D6" s="39">
        <v>6.7442000000000002E-2</v>
      </c>
      <c r="E6" s="36">
        <v>6.4795900000000003E-2</v>
      </c>
      <c r="F6" s="36">
        <v>6.4538399999999996E-2</v>
      </c>
      <c r="G6" s="36">
        <v>6.4545199999999997E-2</v>
      </c>
      <c r="H6" s="40">
        <v>6.4499500000000001E-2</v>
      </c>
    </row>
    <row r="7" spans="1:10" x14ac:dyDescent="0.25">
      <c r="A7" s="75"/>
      <c r="B7" s="13">
        <v>0.5</v>
      </c>
      <c r="C7" s="46">
        <v>5.4288099999999999E-2</v>
      </c>
      <c r="D7" s="39">
        <v>4.8723700000000002E-2</v>
      </c>
      <c r="E7" s="39">
        <v>5.3535199999999998E-2</v>
      </c>
      <c r="F7" s="39">
        <v>5.7569000000000002E-2</v>
      </c>
      <c r="G7" s="39">
        <v>5.99564E-2</v>
      </c>
      <c r="H7" s="41">
        <v>6.0991900000000002E-2</v>
      </c>
    </row>
    <row r="8" spans="1:10" x14ac:dyDescent="0.25">
      <c r="A8" s="75"/>
      <c r="B8" s="13">
        <v>2</v>
      </c>
      <c r="C8" s="45">
        <v>1.11924E-2</v>
      </c>
      <c r="D8" s="39">
        <v>1.4666500000000001E-2</v>
      </c>
      <c r="E8" s="36">
        <v>1.7363E-2</v>
      </c>
      <c r="F8" s="36">
        <v>2.1544299999999999E-2</v>
      </c>
      <c r="G8" s="36">
        <v>2.58128E-2</v>
      </c>
      <c r="H8" s="40">
        <v>2.9605599999999999E-2</v>
      </c>
    </row>
    <row r="9" spans="1:10" ht="15.75" thickBot="1" x14ac:dyDescent="0.3">
      <c r="A9" s="76"/>
      <c r="B9" s="34">
        <v>5</v>
      </c>
      <c r="C9" s="47">
        <v>2.59027E-3</v>
      </c>
      <c r="D9" s="42">
        <v>3.7972399999999999E-3</v>
      </c>
      <c r="E9" s="42">
        <v>4.8129699999999997E-3</v>
      </c>
      <c r="F9" s="42">
        <v>6.7097199999999997E-3</v>
      </c>
      <c r="G9" s="42">
        <v>8.7836600000000004E-3</v>
      </c>
      <c r="H9" s="43">
        <v>1.01458E-2</v>
      </c>
    </row>
    <row r="11" spans="1:10" ht="27" thickBot="1" x14ac:dyDescent="0.45">
      <c r="A11" s="49" t="s">
        <v>15</v>
      </c>
    </row>
    <row r="12" spans="1:10" ht="15.75" thickBot="1" x14ac:dyDescent="0.3">
      <c r="A12" s="77"/>
      <c r="B12" s="78"/>
      <c r="C12" s="81" t="s">
        <v>3</v>
      </c>
      <c r="D12" s="81"/>
      <c r="E12" s="81"/>
      <c r="F12" s="81"/>
      <c r="G12" s="81"/>
      <c r="H12" s="82"/>
    </row>
    <row r="13" spans="1:10" ht="15.75" thickBot="1" x14ac:dyDescent="0.3">
      <c r="A13" s="79"/>
      <c r="B13" s="80"/>
      <c r="C13" s="31">
        <v>0.25</v>
      </c>
      <c r="D13" s="31">
        <v>0.4</v>
      </c>
      <c r="E13" s="31">
        <v>0.55000000000000004</v>
      </c>
      <c r="F13" s="31">
        <v>0.7</v>
      </c>
      <c r="G13" s="31">
        <v>0.85</v>
      </c>
      <c r="H13" s="32">
        <v>1</v>
      </c>
    </row>
    <row r="14" spans="1:10" x14ac:dyDescent="0.25">
      <c r="A14" s="74" t="s">
        <v>13</v>
      </c>
      <c r="B14" s="33">
        <v>0</v>
      </c>
      <c r="C14" s="50">
        <v>1.06437E-3</v>
      </c>
      <c r="D14" s="48">
        <v>8.9005617800226523E-4</v>
      </c>
      <c r="E14" s="51">
        <v>8.9005617800226523E-4</v>
      </c>
      <c r="F14" s="51">
        <v>8.9005617800226523E-4</v>
      </c>
      <c r="G14" s="51">
        <v>8.9005617800226523E-4</v>
      </c>
      <c r="H14" s="52">
        <v>8.9005617800226523E-4</v>
      </c>
      <c r="J14" s="30" t="s">
        <v>12</v>
      </c>
    </row>
    <row r="15" spans="1:10" x14ac:dyDescent="0.25">
      <c r="A15" s="75"/>
      <c r="B15" s="13">
        <v>0.2</v>
      </c>
      <c r="C15" s="53">
        <v>9.8665899999999997E-4</v>
      </c>
      <c r="D15" s="54">
        <v>8.8734999999999997E-4</v>
      </c>
      <c r="E15" s="55">
        <v>8.8037499999999997E-4</v>
      </c>
      <c r="F15" s="55">
        <v>9.0332599999999998E-4</v>
      </c>
      <c r="G15" s="55">
        <v>8.6939899999999997E-4</v>
      </c>
      <c r="H15" s="56">
        <v>8.6990199999999998E-4</v>
      </c>
    </row>
    <row r="16" spans="1:10" x14ac:dyDescent="0.25">
      <c r="A16" s="75"/>
      <c r="B16" s="13">
        <v>0.5</v>
      </c>
      <c r="C16" s="57">
        <v>8.0221399999999999E-4</v>
      </c>
      <c r="D16" s="54">
        <v>7.6174100000000002E-4</v>
      </c>
      <c r="E16" s="54">
        <v>7.9947299999999998E-4</v>
      </c>
      <c r="F16" s="54">
        <v>8.3413900000000002E-4</v>
      </c>
      <c r="G16" s="54">
        <v>8.4479200000000003E-4</v>
      </c>
      <c r="H16" s="58">
        <v>8.56469E-4</v>
      </c>
    </row>
    <row r="17" spans="1:23" ht="15" customHeight="1" x14ac:dyDescent="0.25">
      <c r="A17" s="75"/>
      <c r="B17" s="13">
        <v>2</v>
      </c>
      <c r="C17" s="53">
        <v>3.7243900000000002E-4</v>
      </c>
      <c r="D17" s="54">
        <v>4.2507899999999997E-4</v>
      </c>
      <c r="E17" s="55">
        <v>4.6432999999999999E-4</v>
      </c>
      <c r="F17" s="55">
        <v>5.1370300000000001E-4</v>
      </c>
      <c r="G17" s="55">
        <v>5.6106199999999998E-4</v>
      </c>
      <c r="H17" s="56">
        <v>5.9931700000000004E-4</v>
      </c>
    </row>
    <row r="18" spans="1:23" ht="15.75" thickBot="1" x14ac:dyDescent="0.3">
      <c r="A18" s="76"/>
      <c r="B18" s="34">
        <v>5</v>
      </c>
      <c r="C18" s="59">
        <v>1.82015E-4</v>
      </c>
      <c r="D18" s="60">
        <v>2.20664E-4</v>
      </c>
      <c r="E18" s="60">
        <v>2.47283E-4</v>
      </c>
      <c r="F18" s="60">
        <v>2.8992599999999997E-4</v>
      </c>
      <c r="G18" s="60">
        <v>3.3147800000000001E-4</v>
      </c>
      <c r="H18" s="61">
        <v>3.5467400000000003E-4</v>
      </c>
    </row>
    <row r="20" spans="1:23" ht="27" thickBot="1" x14ac:dyDescent="0.45">
      <c r="A20" s="49" t="s">
        <v>16</v>
      </c>
    </row>
    <row r="21" spans="1:23" ht="15.75" thickBot="1" x14ac:dyDescent="0.3">
      <c r="A21" s="77"/>
      <c r="B21" s="78"/>
      <c r="C21" s="81" t="s">
        <v>3</v>
      </c>
      <c r="D21" s="81"/>
      <c r="E21" s="81"/>
      <c r="F21" s="81"/>
      <c r="G21" s="81"/>
      <c r="H21" s="82"/>
      <c r="J21" s="30"/>
    </row>
    <row r="22" spans="1:23" ht="15.75" thickBot="1" x14ac:dyDescent="0.3">
      <c r="A22" s="79"/>
      <c r="B22" s="80"/>
      <c r="C22" s="31">
        <v>0.25</v>
      </c>
      <c r="D22" s="31">
        <v>0.4</v>
      </c>
      <c r="E22" s="31">
        <v>0.55000000000000004</v>
      </c>
      <c r="F22" s="31">
        <v>0.7</v>
      </c>
      <c r="G22" s="31">
        <v>0.85</v>
      </c>
      <c r="H22" s="32">
        <v>1</v>
      </c>
    </row>
    <row r="23" spans="1:23" x14ac:dyDescent="0.25">
      <c r="A23" s="74" t="s">
        <v>13</v>
      </c>
      <c r="B23" s="62">
        <v>0</v>
      </c>
      <c r="C23" s="66">
        <f>C14/C5</f>
        <v>1.0562474570552453E-2</v>
      </c>
      <c r="D23" s="67">
        <f t="shared" ref="D23:H23" si="0">D14/D5</f>
        <v>1.3089061441209781E-2</v>
      </c>
      <c r="E23" s="67">
        <f t="shared" si="0"/>
        <v>1.3089061441209781E-2</v>
      </c>
      <c r="F23" s="67">
        <f t="shared" si="0"/>
        <v>1.3089061441209781E-2</v>
      </c>
      <c r="G23" s="67">
        <f t="shared" si="0"/>
        <v>1.3089061441209781E-2</v>
      </c>
      <c r="H23" s="68">
        <f t="shared" si="0"/>
        <v>1.3089061441209781E-2</v>
      </c>
    </row>
    <row r="24" spans="1:23" x14ac:dyDescent="0.25">
      <c r="A24" s="75"/>
      <c r="B24" s="63">
        <v>0.2</v>
      </c>
      <c r="C24" s="69">
        <f t="shared" ref="C24:H24" si="1">C15/C6</f>
        <v>1.1600465119560182E-2</v>
      </c>
      <c r="D24" s="65">
        <f t="shared" si="1"/>
        <v>1.3157231398831588E-2</v>
      </c>
      <c r="E24" s="65">
        <f t="shared" si="1"/>
        <v>1.3586893615182441E-2</v>
      </c>
      <c r="F24" s="65">
        <f t="shared" si="1"/>
        <v>1.3996721331796264E-2</v>
      </c>
      <c r="G24" s="65">
        <f t="shared" si="1"/>
        <v>1.3469615091439797E-2</v>
      </c>
      <c r="H24" s="70">
        <f t="shared" si="1"/>
        <v>1.3486957263234598E-2</v>
      </c>
    </row>
    <row r="25" spans="1:23" x14ac:dyDescent="0.25">
      <c r="A25" s="75"/>
      <c r="B25" s="63">
        <v>0.5</v>
      </c>
      <c r="C25" s="69">
        <f t="shared" ref="C25:H25" si="2">C16/C7</f>
        <v>1.4776976906541213E-2</v>
      </c>
      <c r="D25" s="65">
        <f t="shared" si="2"/>
        <v>1.5633890693851248E-2</v>
      </c>
      <c r="E25" s="65">
        <f t="shared" si="2"/>
        <v>1.4933595092574605E-2</v>
      </c>
      <c r="F25" s="65">
        <f t="shared" si="2"/>
        <v>1.4489377963834702E-2</v>
      </c>
      <c r="G25" s="65">
        <f t="shared" si="2"/>
        <v>1.4090105476646363E-2</v>
      </c>
      <c r="H25" s="70">
        <f t="shared" si="2"/>
        <v>1.4042340048432661E-2</v>
      </c>
    </row>
    <row r="26" spans="1:23" x14ac:dyDescent="0.25">
      <c r="A26" s="75"/>
      <c r="B26" s="63">
        <v>2</v>
      </c>
      <c r="C26" s="69">
        <f t="shared" ref="C26:H26" si="3">C17/C8</f>
        <v>3.3276062328008296E-2</v>
      </c>
      <c r="D26" s="65">
        <f t="shared" si="3"/>
        <v>2.8982988443050486E-2</v>
      </c>
      <c r="E26" s="65">
        <f t="shared" si="3"/>
        <v>2.6742498416172319E-2</v>
      </c>
      <c r="F26" s="65">
        <f t="shared" si="3"/>
        <v>2.3844032992485255E-2</v>
      </c>
      <c r="G26" s="65">
        <f t="shared" si="3"/>
        <v>2.1735805491849003E-2</v>
      </c>
      <c r="H26" s="70">
        <f t="shared" si="3"/>
        <v>2.0243366119923261E-2</v>
      </c>
    </row>
    <row r="27" spans="1:23" ht="15.75" thickBot="1" x14ac:dyDescent="0.3">
      <c r="A27" s="76"/>
      <c r="B27" s="64">
        <v>5</v>
      </c>
      <c r="C27" s="71">
        <f t="shared" ref="C27:H27" si="4">C18/C9</f>
        <v>7.0268736463766329E-2</v>
      </c>
      <c r="D27" s="72">
        <f t="shared" si="4"/>
        <v>5.8111681115757763E-2</v>
      </c>
      <c r="E27" s="72">
        <f t="shared" si="4"/>
        <v>5.1378462778700056E-2</v>
      </c>
      <c r="F27" s="72">
        <f t="shared" si="4"/>
        <v>4.3209850783639259E-2</v>
      </c>
      <c r="G27" s="72">
        <f t="shared" si="4"/>
        <v>3.7738027200506397E-2</v>
      </c>
      <c r="H27" s="73">
        <f t="shared" si="4"/>
        <v>3.4957716493524416E-2</v>
      </c>
    </row>
    <row r="28" spans="1:23" ht="21" x14ac:dyDescent="0.35">
      <c r="O28" s="85" t="s">
        <v>17</v>
      </c>
    </row>
    <row r="29" spans="1:23" x14ac:dyDescent="0.25">
      <c r="O29" s="86" t="s">
        <v>5</v>
      </c>
      <c r="P29" s="87">
        <f>$B$5</f>
        <v>0</v>
      </c>
      <c r="Q29" s="86" t="s">
        <v>6</v>
      </c>
      <c r="R29" s="87">
        <f>$C$4</f>
        <v>0.25</v>
      </c>
      <c r="S29" s="86" t="s">
        <v>7</v>
      </c>
      <c r="T29" s="88">
        <f>C5</f>
        <v>0.100769</v>
      </c>
      <c r="U29" s="88" t="s">
        <v>6</v>
      </c>
      <c r="V29" s="88">
        <f>C14</f>
        <v>1.06437E-3</v>
      </c>
      <c r="W29" s="86" t="s">
        <v>8</v>
      </c>
    </row>
    <row r="30" spans="1:23" x14ac:dyDescent="0.25">
      <c r="O30" s="86" t="s">
        <v>5</v>
      </c>
      <c r="P30" s="87">
        <f>$B$6</f>
        <v>0.2</v>
      </c>
      <c r="Q30" s="86" t="s">
        <v>6</v>
      </c>
      <c r="R30" s="87">
        <f>$C$4</f>
        <v>0.25</v>
      </c>
      <c r="S30" s="86" t="s">
        <v>7</v>
      </c>
      <c r="T30" s="88">
        <f>C6</f>
        <v>8.5053400000000001E-2</v>
      </c>
      <c r="U30" s="88" t="s">
        <v>6</v>
      </c>
      <c r="V30" s="88">
        <f>C15</f>
        <v>9.8665899999999997E-4</v>
      </c>
      <c r="W30" s="86" t="s">
        <v>8</v>
      </c>
    </row>
    <row r="31" spans="1:23" x14ac:dyDescent="0.25">
      <c r="O31" s="86" t="s">
        <v>5</v>
      </c>
      <c r="P31" s="87">
        <f>$B$7</f>
        <v>0.5</v>
      </c>
      <c r="Q31" s="86" t="s">
        <v>6</v>
      </c>
      <c r="R31" s="87">
        <f>$C$4</f>
        <v>0.25</v>
      </c>
      <c r="S31" s="86" t="s">
        <v>7</v>
      </c>
      <c r="T31" s="88">
        <f>C7</f>
        <v>5.4288099999999999E-2</v>
      </c>
      <c r="U31" s="88" t="s">
        <v>6</v>
      </c>
      <c r="V31" s="88">
        <f>C16</f>
        <v>8.0221399999999999E-4</v>
      </c>
      <c r="W31" s="86" t="s">
        <v>8</v>
      </c>
    </row>
    <row r="32" spans="1:23" x14ac:dyDescent="0.25">
      <c r="O32" s="86" t="s">
        <v>5</v>
      </c>
      <c r="P32" s="87">
        <f>$B$8</f>
        <v>2</v>
      </c>
      <c r="Q32" s="86" t="s">
        <v>6</v>
      </c>
      <c r="R32" s="87">
        <f>$C$4</f>
        <v>0.25</v>
      </c>
      <c r="S32" s="86" t="s">
        <v>7</v>
      </c>
      <c r="T32" s="88">
        <f>C8</f>
        <v>1.11924E-2</v>
      </c>
      <c r="U32" s="88" t="s">
        <v>6</v>
      </c>
      <c r="V32" s="88">
        <f>C17</f>
        <v>3.7243900000000002E-4</v>
      </c>
      <c r="W32" s="86" t="s">
        <v>8</v>
      </c>
    </row>
    <row r="33" spans="15:23" x14ac:dyDescent="0.25">
      <c r="O33" s="86" t="s">
        <v>5</v>
      </c>
      <c r="P33" s="87">
        <f>$B$9</f>
        <v>5</v>
      </c>
      <c r="Q33" s="86" t="s">
        <v>6</v>
      </c>
      <c r="R33" s="87">
        <f>$C$4</f>
        <v>0.25</v>
      </c>
      <c r="S33" s="86" t="s">
        <v>7</v>
      </c>
      <c r="T33" s="88">
        <f>C9</f>
        <v>2.59027E-3</v>
      </c>
      <c r="U33" s="88" t="s">
        <v>6</v>
      </c>
      <c r="V33" s="88">
        <f>C18</f>
        <v>1.82015E-4</v>
      </c>
      <c r="W33" s="86" t="s">
        <v>8</v>
      </c>
    </row>
    <row r="34" spans="15:23" x14ac:dyDescent="0.25">
      <c r="O34" s="86" t="s">
        <v>5</v>
      </c>
      <c r="P34" s="87">
        <f>$B$5</f>
        <v>0</v>
      </c>
      <c r="Q34" s="86" t="s">
        <v>6</v>
      </c>
      <c r="R34" s="87">
        <f>$D$4</f>
        <v>0.4</v>
      </c>
      <c r="S34" s="86" t="s">
        <v>7</v>
      </c>
      <c r="T34" s="88">
        <f>D5</f>
        <v>6.8000000000000005E-2</v>
      </c>
      <c r="U34" s="88" t="s">
        <v>6</v>
      </c>
      <c r="V34" s="88">
        <f>D14</f>
        <v>8.9005617800226523E-4</v>
      </c>
      <c r="W34" s="86" t="s">
        <v>8</v>
      </c>
    </row>
    <row r="35" spans="15:23" x14ac:dyDescent="0.25">
      <c r="O35" s="86" t="s">
        <v>5</v>
      </c>
      <c r="P35" s="87">
        <f>$B$6</f>
        <v>0.2</v>
      </c>
      <c r="Q35" s="86" t="s">
        <v>6</v>
      </c>
      <c r="R35" s="87">
        <f>$D$4</f>
        <v>0.4</v>
      </c>
      <c r="S35" s="86" t="s">
        <v>7</v>
      </c>
      <c r="T35" s="88">
        <f>D6</f>
        <v>6.7442000000000002E-2</v>
      </c>
      <c r="U35" s="88" t="s">
        <v>6</v>
      </c>
      <c r="V35" s="88">
        <f>D15</f>
        <v>8.8734999999999997E-4</v>
      </c>
      <c r="W35" s="86" t="s">
        <v>8</v>
      </c>
    </row>
    <row r="36" spans="15:23" x14ac:dyDescent="0.25">
      <c r="O36" s="86" t="s">
        <v>5</v>
      </c>
      <c r="P36" s="87">
        <f>$B$7</f>
        <v>0.5</v>
      </c>
      <c r="Q36" s="86" t="s">
        <v>6</v>
      </c>
      <c r="R36" s="87">
        <f>$D$4</f>
        <v>0.4</v>
      </c>
      <c r="S36" s="86" t="s">
        <v>7</v>
      </c>
      <c r="T36" s="88">
        <f>D7</f>
        <v>4.8723700000000002E-2</v>
      </c>
      <c r="U36" s="88" t="s">
        <v>6</v>
      </c>
      <c r="V36" s="88">
        <f>D16</f>
        <v>7.6174100000000002E-4</v>
      </c>
      <c r="W36" s="86" t="s">
        <v>8</v>
      </c>
    </row>
    <row r="37" spans="15:23" x14ac:dyDescent="0.25">
      <c r="O37" s="86" t="s">
        <v>5</v>
      </c>
      <c r="P37" s="87">
        <f>$B$8</f>
        <v>2</v>
      </c>
      <c r="Q37" s="86" t="s">
        <v>6</v>
      </c>
      <c r="R37" s="87">
        <f>$D$4</f>
        <v>0.4</v>
      </c>
      <c r="S37" s="86" t="s">
        <v>7</v>
      </c>
      <c r="T37" s="88">
        <f>D8</f>
        <v>1.4666500000000001E-2</v>
      </c>
      <c r="U37" s="88" t="s">
        <v>6</v>
      </c>
      <c r="V37" s="88">
        <f>D17</f>
        <v>4.2507899999999997E-4</v>
      </c>
      <c r="W37" s="86" t="s">
        <v>8</v>
      </c>
    </row>
    <row r="38" spans="15:23" x14ac:dyDescent="0.25">
      <c r="O38" s="86" t="s">
        <v>5</v>
      </c>
      <c r="P38" s="87">
        <f>$B$9</f>
        <v>5</v>
      </c>
      <c r="Q38" s="86" t="s">
        <v>6</v>
      </c>
      <c r="R38" s="87">
        <f>$D$4</f>
        <v>0.4</v>
      </c>
      <c r="S38" s="86" t="s">
        <v>7</v>
      </c>
      <c r="T38" s="88">
        <f>D9</f>
        <v>3.7972399999999999E-3</v>
      </c>
      <c r="U38" s="88" t="s">
        <v>6</v>
      </c>
      <c r="V38" s="88">
        <f>D18</f>
        <v>2.20664E-4</v>
      </c>
      <c r="W38" s="86" t="s">
        <v>8</v>
      </c>
    </row>
    <row r="39" spans="15:23" x14ac:dyDescent="0.25">
      <c r="O39" s="86" t="s">
        <v>5</v>
      </c>
      <c r="P39" s="87">
        <f>$B$5</f>
        <v>0</v>
      </c>
      <c r="Q39" s="86" t="s">
        <v>6</v>
      </c>
      <c r="R39" s="87">
        <f>$E$4</f>
        <v>0.55000000000000004</v>
      </c>
      <c r="S39" s="86" t="s">
        <v>7</v>
      </c>
      <c r="T39" s="88">
        <f>E5</f>
        <v>6.8000000000000005E-2</v>
      </c>
      <c r="U39" s="88" t="s">
        <v>6</v>
      </c>
      <c r="V39" s="88">
        <f>E14</f>
        <v>8.9005617800226523E-4</v>
      </c>
      <c r="W39" s="86" t="s">
        <v>8</v>
      </c>
    </row>
    <row r="40" spans="15:23" x14ac:dyDescent="0.25">
      <c r="O40" s="86" t="s">
        <v>5</v>
      </c>
      <c r="P40" s="87">
        <f>$B$6</f>
        <v>0.2</v>
      </c>
      <c r="Q40" s="86" t="s">
        <v>6</v>
      </c>
      <c r="R40" s="87">
        <f>$E$4</f>
        <v>0.55000000000000004</v>
      </c>
      <c r="S40" s="86" t="s">
        <v>7</v>
      </c>
      <c r="T40" s="88">
        <f>E6</f>
        <v>6.4795900000000003E-2</v>
      </c>
      <c r="U40" s="88" t="s">
        <v>6</v>
      </c>
      <c r="V40" s="88">
        <f>E15</f>
        <v>8.8037499999999997E-4</v>
      </c>
      <c r="W40" s="86" t="s">
        <v>8</v>
      </c>
    </row>
    <row r="41" spans="15:23" x14ac:dyDescent="0.25">
      <c r="O41" s="86" t="s">
        <v>5</v>
      </c>
      <c r="P41" s="87">
        <f>$B$7</f>
        <v>0.5</v>
      </c>
      <c r="Q41" s="86" t="s">
        <v>6</v>
      </c>
      <c r="R41" s="87">
        <f>$E$4</f>
        <v>0.55000000000000004</v>
      </c>
      <c r="S41" s="86" t="s">
        <v>7</v>
      </c>
      <c r="T41" s="88">
        <f>E7</f>
        <v>5.3535199999999998E-2</v>
      </c>
      <c r="U41" s="88" t="s">
        <v>6</v>
      </c>
      <c r="V41" s="88">
        <f>E16</f>
        <v>7.9947299999999998E-4</v>
      </c>
      <c r="W41" s="86" t="s">
        <v>8</v>
      </c>
    </row>
    <row r="42" spans="15:23" x14ac:dyDescent="0.25">
      <c r="O42" s="86" t="s">
        <v>5</v>
      </c>
      <c r="P42" s="87">
        <f>$B$8</f>
        <v>2</v>
      </c>
      <c r="Q42" s="86" t="s">
        <v>6</v>
      </c>
      <c r="R42" s="87">
        <f>$E$4</f>
        <v>0.55000000000000004</v>
      </c>
      <c r="S42" s="86" t="s">
        <v>7</v>
      </c>
      <c r="T42" s="88">
        <f>E8</f>
        <v>1.7363E-2</v>
      </c>
      <c r="U42" s="88" t="s">
        <v>6</v>
      </c>
      <c r="V42" s="88">
        <f>E17</f>
        <v>4.6432999999999999E-4</v>
      </c>
      <c r="W42" s="86" t="s">
        <v>8</v>
      </c>
    </row>
    <row r="43" spans="15:23" x14ac:dyDescent="0.25">
      <c r="O43" s="86" t="s">
        <v>5</v>
      </c>
      <c r="P43" s="87">
        <f>$B$9</f>
        <v>5</v>
      </c>
      <c r="Q43" s="86" t="s">
        <v>6</v>
      </c>
      <c r="R43" s="87">
        <f>$E$4</f>
        <v>0.55000000000000004</v>
      </c>
      <c r="S43" s="86" t="s">
        <v>7</v>
      </c>
      <c r="T43" s="88">
        <f>E9</f>
        <v>4.8129699999999997E-3</v>
      </c>
      <c r="U43" s="88" t="s">
        <v>6</v>
      </c>
      <c r="V43" s="88">
        <f>E18</f>
        <v>2.47283E-4</v>
      </c>
      <c r="W43" s="86" t="s">
        <v>8</v>
      </c>
    </row>
    <row r="44" spans="15:23" x14ac:dyDescent="0.25">
      <c r="O44" s="86" t="s">
        <v>5</v>
      </c>
      <c r="P44" s="87">
        <f>$B$5</f>
        <v>0</v>
      </c>
      <c r="Q44" s="86" t="s">
        <v>6</v>
      </c>
      <c r="R44" s="87">
        <f>$F$4</f>
        <v>0.7</v>
      </c>
      <c r="S44" s="86" t="s">
        <v>7</v>
      </c>
      <c r="T44" s="88">
        <f>F5</f>
        <v>6.8000000000000005E-2</v>
      </c>
      <c r="U44" s="88" t="s">
        <v>6</v>
      </c>
      <c r="V44" s="88">
        <f>F14</f>
        <v>8.9005617800226523E-4</v>
      </c>
      <c r="W44" s="86" t="s">
        <v>8</v>
      </c>
    </row>
    <row r="45" spans="15:23" x14ac:dyDescent="0.25">
      <c r="O45" s="86" t="s">
        <v>5</v>
      </c>
      <c r="P45" s="87">
        <f>$B$6</f>
        <v>0.2</v>
      </c>
      <c r="Q45" s="86" t="s">
        <v>6</v>
      </c>
      <c r="R45" s="87">
        <f>$F$4</f>
        <v>0.7</v>
      </c>
      <c r="S45" s="86" t="s">
        <v>7</v>
      </c>
      <c r="T45" s="88">
        <f>F6</f>
        <v>6.4538399999999996E-2</v>
      </c>
      <c r="U45" s="88" t="s">
        <v>6</v>
      </c>
      <c r="V45" s="88">
        <f>F15</f>
        <v>9.0332599999999998E-4</v>
      </c>
      <c r="W45" s="86" t="s">
        <v>8</v>
      </c>
    </row>
    <row r="46" spans="15:23" x14ac:dyDescent="0.25">
      <c r="O46" s="86" t="s">
        <v>5</v>
      </c>
      <c r="P46" s="87">
        <f>$B$7</f>
        <v>0.5</v>
      </c>
      <c r="Q46" s="86" t="s">
        <v>6</v>
      </c>
      <c r="R46" s="87">
        <f>$F$4</f>
        <v>0.7</v>
      </c>
      <c r="S46" s="86" t="s">
        <v>7</v>
      </c>
      <c r="T46" s="88">
        <f>F7</f>
        <v>5.7569000000000002E-2</v>
      </c>
      <c r="U46" s="88" t="s">
        <v>6</v>
      </c>
      <c r="V46" s="88">
        <f>F16</f>
        <v>8.3413900000000002E-4</v>
      </c>
      <c r="W46" s="86" t="s">
        <v>8</v>
      </c>
    </row>
    <row r="47" spans="15:23" x14ac:dyDescent="0.25">
      <c r="O47" s="86" t="s">
        <v>5</v>
      </c>
      <c r="P47" s="87">
        <f>$B$8</f>
        <v>2</v>
      </c>
      <c r="Q47" s="86" t="s">
        <v>6</v>
      </c>
      <c r="R47" s="87">
        <f>$F$4</f>
        <v>0.7</v>
      </c>
      <c r="S47" s="86" t="s">
        <v>7</v>
      </c>
      <c r="T47" s="88">
        <f>F8</f>
        <v>2.1544299999999999E-2</v>
      </c>
      <c r="U47" s="88" t="s">
        <v>6</v>
      </c>
      <c r="V47" s="88">
        <f>F17</f>
        <v>5.1370300000000001E-4</v>
      </c>
      <c r="W47" s="86" t="s">
        <v>8</v>
      </c>
    </row>
    <row r="48" spans="15:23" x14ac:dyDescent="0.25">
      <c r="O48" s="86" t="s">
        <v>5</v>
      </c>
      <c r="P48" s="87">
        <f>$B$9</f>
        <v>5</v>
      </c>
      <c r="Q48" s="86" t="s">
        <v>6</v>
      </c>
      <c r="R48" s="87">
        <f>$F$4</f>
        <v>0.7</v>
      </c>
      <c r="S48" s="86" t="s">
        <v>7</v>
      </c>
      <c r="T48" s="88">
        <f>F9</f>
        <v>6.7097199999999997E-3</v>
      </c>
      <c r="U48" s="88" t="s">
        <v>6</v>
      </c>
      <c r="V48" s="88">
        <f>F18</f>
        <v>2.8992599999999997E-4</v>
      </c>
      <c r="W48" s="86" t="s">
        <v>8</v>
      </c>
    </row>
    <row r="49" spans="10:23" x14ac:dyDescent="0.25">
      <c r="O49" s="86" t="s">
        <v>5</v>
      </c>
      <c r="P49" s="87">
        <f>$B$5</f>
        <v>0</v>
      </c>
      <c r="Q49" s="86" t="s">
        <v>6</v>
      </c>
      <c r="R49" s="87">
        <f>$G$4</f>
        <v>0.85</v>
      </c>
      <c r="S49" s="86" t="s">
        <v>7</v>
      </c>
      <c r="T49" s="88">
        <f>G5</f>
        <v>6.8000000000000005E-2</v>
      </c>
      <c r="U49" s="88" t="s">
        <v>6</v>
      </c>
      <c r="V49" s="88">
        <f>G14</f>
        <v>8.9005617800226523E-4</v>
      </c>
      <c r="W49" s="86" t="s">
        <v>8</v>
      </c>
    </row>
    <row r="50" spans="10:23" x14ac:dyDescent="0.25">
      <c r="O50" s="86" t="s">
        <v>5</v>
      </c>
      <c r="P50" s="87">
        <f>$B$6</f>
        <v>0.2</v>
      </c>
      <c r="Q50" s="86" t="s">
        <v>6</v>
      </c>
      <c r="R50" s="87">
        <f>$G$4</f>
        <v>0.85</v>
      </c>
      <c r="S50" s="86" t="s">
        <v>7</v>
      </c>
      <c r="T50" s="88">
        <f>G6</f>
        <v>6.4545199999999997E-2</v>
      </c>
      <c r="U50" s="88" t="s">
        <v>6</v>
      </c>
      <c r="V50" s="88">
        <f>G15</f>
        <v>8.6939899999999997E-4</v>
      </c>
      <c r="W50" s="86" t="s">
        <v>8</v>
      </c>
    </row>
    <row r="51" spans="10:23" x14ac:dyDescent="0.25">
      <c r="O51" s="86" t="s">
        <v>5</v>
      </c>
      <c r="P51" s="87">
        <f>$B$7</f>
        <v>0.5</v>
      </c>
      <c r="Q51" s="86" t="s">
        <v>6</v>
      </c>
      <c r="R51" s="87">
        <f>$G$4</f>
        <v>0.85</v>
      </c>
      <c r="S51" s="86" t="s">
        <v>7</v>
      </c>
      <c r="T51" s="88">
        <f>G7</f>
        <v>5.99564E-2</v>
      </c>
      <c r="U51" s="88" t="s">
        <v>6</v>
      </c>
      <c r="V51" s="88">
        <f>G16</f>
        <v>8.4479200000000003E-4</v>
      </c>
      <c r="W51" s="86" t="s">
        <v>8</v>
      </c>
    </row>
    <row r="52" spans="10:23" x14ac:dyDescent="0.25">
      <c r="O52" s="86" t="s">
        <v>5</v>
      </c>
      <c r="P52" s="87">
        <f>$B$8</f>
        <v>2</v>
      </c>
      <c r="Q52" s="86" t="s">
        <v>6</v>
      </c>
      <c r="R52" s="87">
        <f>$G$4</f>
        <v>0.85</v>
      </c>
      <c r="S52" s="86" t="s">
        <v>7</v>
      </c>
      <c r="T52" s="88">
        <f>G8</f>
        <v>2.58128E-2</v>
      </c>
      <c r="U52" s="88" t="s">
        <v>6</v>
      </c>
      <c r="V52" s="88">
        <f>G17</f>
        <v>5.6106199999999998E-4</v>
      </c>
      <c r="W52" s="86" t="s">
        <v>8</v>
      </c>
    </row>
    <row r="53" spans="10:23" x14ac:dyDescent="0.25">
      <c r="O53" s="86" t="s">
        <v>5</v>
      </c>
      <c r="P53" s="87">
        <f>$B$9</f>
        <v>5</v>
      </c>
      <c r="Q53" s="86" t="s">
        <v>6</v>
      </c>
      <c r="R53" s="87">
        <f>$G$4</f>
        <v>0.85</v>
      </c>
      <c r="S53" s="86" t="s">
        <v>7</v>
      </c>
      <c r="T53" s="88">
        <f>G9</f>
        <v>8.7836600000000004E-3</v>
      </c>
      <c r="U53" s="88" t="s">
        <v>6</v>
      </c>
      <c r="V53" s="88">
        <f>G18</f>
        <v>3.3147800000000001E-4</v>
      </c>
      <c r="W53" s="86" t="s">
        <v>8</v>
      </c>
    </row>
    <row r="54" spans="10:23" x14ac:dyDescent="0.25">
      <c r="O54" s="86" t="s">
        <v>5</v>
      </c>
      <c r="P54" s="87">
        <f>$B$5</f>
        <v>0</v>
      </c>
      <c r="Q54" s="86" t="s">
        <v>6</v>
      </c>
      <c r="R54" s="87">
        <f>$H$4</f>
        <v>1</v>
      </c>
      <c r="S54" s="86" t="s">
        <v>7</v>
      </c>
      <c r="T54" s="88">
        <f>H5</f>
        <v>6.8000000000000005E-2</v>
      </c>
      <c r="U54" s="88" t="s">
        <v>6</v>
      </c>
      <c r="V54" s="88">
        <f>H14</f>
        <v>8.9005617800226523E-4</v>
      </c>
      <c r="W54" s="86" t="s">
        <v>8</v>
      </c>
    </row>
    <row r="55" spans="10:23" x14ac:dyDescent="0.25">
      <c r="J55" s="8"/>
      <c r="N55" s="9"/>
      <c r="O55" s="86" t="s">
        <v>5</v>
      </c>
      <c r="P55" s="87">
        <f>$B$6</f>
        <v>0.2</v>
      </c>
      <c r="Q55" s="86" t="s">
        <v>6</v>
      </c>
      <c r="R55" s="87">
        <f>$H$4</f>
        <v>1</v>
      </c>
      <c r="S55" s="86" t="s">
        <v>7</v>
      </c>
      <c r="T55" s="88">
        <f>H6</f>
        <v>6.4499500000000001E-2</v>
      </c>
      <c r="U55" s="88" t="s">
        <v>6</v>
      </c>
      <c r="V55" s="88">
        <f>H15</f>
        <v>8.6990199999999998E-4</v>
      </c>
      <c r="W55" s="86" t="s">
        <v>8</v>
      </c>
    </row>
    <row r="56" spans="10:23" x14ac:dyDescent="0.25">
      <c r="J56" s="8"/>
      <c r="N56" s="9"/>
      <c r="O56" s="86" t="s">
        <v>5</v>
      </c>
      <c r="P56" s="87">
        <f>$B$7</f>
        <v>0.5</v>
      </c>
      <c r="Q56" s="86" t="s">
        <v>6</v>
      </c>
      <c r="R56" s="87">
        <f>$H$4</f>
        <v>1</v>
      </c>
      <c r="S56" s="86" t="s">
        <v>7</v>
      </c>
      <c r="T56" s="88">
        <f>H7</f>
        <v>6.0991900000000002E-2</v>
      </c>
      <c r="U56" s="88" t="s">
        <v>6</v>
      </c>
      <c r="V56" s="88">
        <f>H16</f>
        <v>8.56469E-4</v>
      </c>
      <c r="W56" s="86" t="s">
        <v>8</v>
      </c>
    </row>
    <row r="57" spans="10:23" x14ac:dyDescent="0.25">
      <c r="J57" s="8"/>
      <c r="N57" s="9"/>
      <c r="O57" s="86" t="s">
        <v>5</v>
      </c>
      <c r="P57" s="87">
        <f>$B$8</f>
        <v>2</v>
      </c>
      <c r="Q57" s="86" t="s">
        <v>6</v>
      </c>
      <c r="R57" s="87">
        <f>$H$4</f>
        <v>1</v>
      </c>
      <c r="S57" s="86" t="s">
        <v>7</v>
      </c>
      <c r="T57" s="88">
        <f>H8</f>
        <v>2.9605599999999999E-2</v>
      </c>
      <c r="U57" s="88" t="s">
        <v>6</v>
      </c>
      <c r="V57" s="88">
        <f>H17</f>
        <v>5.9931700000000004E-4</v>
      </c>
      <c r="W57" s="86" t="s">
        <v>8</v>
      </c>
    </row>
    <row r="58" spans="10:23" x14ac:dyDescent="0.25">
      <c r="J58" s="8"/>
      <c r="N58" s="9"/>
      <c r="O58" s="86" t="s">
        <v>5</v>
      </c>
      <c r="P58" s="87">
        <f>$B$9</f>
        <v>5</v>
      </c>
      <c r="Q58" s="86" t="s">
        <v>6</v>
      </c>
      <c r="R58" s="87">
        <f>$H$4</f>
        <v>1</v>
      </c>
      <c r="S58" s="86" t="s">
        <v>7</v>
      </c>
      <c r="T58" s="88">
        <f>H9</f>
        <v>1.01458E-2</v>
      </c>
      <c r="U58" s="88" t="s">
        <v>6</v>
      </c>
      <c r="V58" s="88">
        <f>H18</f>
        <v>3.5467400000000003E-4</v>
      </c>
      <c r="W58" s="86" t="s">
        <v>8</v>
      </c>
    </row>
  </sheetData>
  <mergeCells count="9">
    <mergeCell ref="A14:A18"/>
    <mergeCell ref="A21:B22"/>
    <mergeCell ref="C21:H21"/>
    <mergeCell ref="A23:A27"/>
    <mergeCell ref="C3:H3"/>
    <mergeCell ref="A3:B4"/>
    <mergeCell ref="A5:A9"/>
    <mergeCell ref="A12:B13"/>
    <mergeCell ref="C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AC26" sqref="AC26"/>
    </sheetView>
  </sheetViews>
  <sheetFormatPr defaultRowHeight="15" x14ac:dyDescent="0.25"/>
  <cols>
    <col min="9" max="9" width="1.7109375" bestFit="1" customWidth="1"/>
    <col min="10" max="10" width="4.5703125" bestFit="1" customWidth="1"/>
    <col min="11" max="11" width="1.5703125" bestFit="1" customWidth="1"/>
    <col min="12" max="12" width="4.5703125" bestFit="1" customWidth="1"/>
    <col min="13" max="13" width="3.42578125" bestFit="1" customWidth="1"/>
    <col min="14" max="14" width="4.5703125" bestFit="1" customWidth="1"/>
    <col min="15" max="15" width="2.28515625" bestFit="1" customWidth="1"/>
    <col min="17" max="17" width="1.7109375" customWidth="1"/>
    <col min="18" max="18" width="6.28515625" customWidth="1"/>
    <col min="19" max="19" width="1.5703125" customWidth="1"/>
    <col min="20" max="20" width="8.5703125" customWidth="1"/>
    <col min="21" max="21" width="3.42578125" customWidth="1"/>
    <col min="22" max="22" width="6.5703125" customWidth="1"/>
    <col min="23" max="23" width="2.28515625" customWidth="1"/>
  </cols>
  <sheetData>
    <row r="1" spans="1:2" ht="33.75" x14ac:dyDescent="0.5">
      <c r="A1" s="16" t="s">
        <v>9</v>
      </c>
    </row>
    <row r="2" spans="1:2" ht="33.75" x14ac:dyDescent="0.5">
      <c r="A2" s="16" t="s">
        <v>18</v>
      </c>
    </row>
    <row r="3" spans="1:2" ht="33.75" x14ac:dyDescent="0.5">
      <c r="A3" s="16" t="s">
        <v>19</v>
      </c>
    </row>
    <row r="4" spans="1:2" x14ac:dyDescent="0.25">
      <c r="A4" t="s">
        <v>0</v>
      </c>
      <c r="B4" t="s">
        <v>1</v>
      </c>
    </row>
    <row r="5" spans="1:2" x14ac:dyDescent="0.25">
      <c r="A5">
        <v>250</v>
      </c>
      <c r="B5">
        <v>5.08</v>
      </c>
    </row>
    <row r="6" spans="1:2" x14ac:dyDescent="0.25">
      <c r="A6">
        <v>400</v>
      </c>
      <c r="B6">
        <v>4.5</v>
      </c>
    </row>
    <row r="7" spans="1:2" x14ac:dyDescent="0.25">
      <c r="A7">
        <v>550</v>
      </c>
      <c r="B7">
        <v>5.0199999999999996</v>
      </c>
    </row>
    <row r="8" spans="1:2" x14ac:dyDescent="0.25">
      <c r="A8">
        <v>700</v>
      </c>
      <c r="B8">
        <v>5.33</v>
      </c>
    </row>
    <row r="9" spans="1:2" x14ac:dyDescent="0.25">
      <c r="A9">
        <v>850</v>
      </c>
      <c r="B9">
        <v>5.59</v>
      </c>
    </row>
    <row r="10" spans="1:2" x14ac:dyDescent="0.25">
      <c r="A10">
        <v>1000</v>
      </c>
      <c r="B10">
        <v>5.72</v>
      </c>
    </row>
    <row r="12" spans="1:2" x14ac:dyDescent="0.25">
      <c r="A12" t="s">
        <v>2</v>
      </c>
      <c r="B12" t="s">
        <v>1</v>
      </c>
    </row>
    <row r="13" spans="1:2" x14ac:dyDescent="0.25">
      <c r="A13">
        <v>0</v>
      </c>
      <c r="B13">
        <v>6.8</v>
      </c>
    </row>
    <row r="14" spans="1:2" x14ac:dyDescent="0.25">
      <c r="A14">
        <v>0.2</v>
      </c>
      <c r="B14">
        <v>6.28</v>
      </c>
    </row>
    <row r="15" spans="1:2" x14ac:dyDescent="0.25">
      <c r="A15">
        <v>0.5</v>
      </c>
      <c r="B15">
        <v>4.5</v>
      </c>
    </row>
    <row r="16" spans="1:2" x14ac:dyDescent="0.25">
      <c r="A16">
        <v>2</v>
      </c>
      <c r="B16">
        <v>1.37</v>
      </c>
    </row>
    <row r="19" spans="1:23" ht="15" customHeight="1" thickBot="1" x14ac:dyDescent="0.3"/>
    <row r="20" spans="1:23" ht="15.75" thickBot="1" x14ac:dyDescent="0.3">
      <c r="A20" s="77"/>
      <c r="B20" s="78"/>
      <c r="C20" s="81" t="s">
        <v>3</v>
      </c>
      <c r="D20" s="81"/>
      <c r="E20" s="81"/>
      <c r="F20" s="81"/>
      <c r="G20" s="81"/>
      <c r="H20" s="82"/>
    </row>
    <row r="21" spans="1:23" ht="15.75" thickBot="1" x14ac:dyDescent="0.3">
      <c r="A21" s="83"/>
      <c r="B21" s="84"/>
      <c r="C21" s="10">
        <v>0.25</v>
      </c>
      <c r="D21" s="10">
        <v>0.4</v>
      </c>
      <c r="E21" s="10">
        <v>0.55000000000000004</v>
      </c>
      <c r="F21" s="10">
        <v>0.7</v>
      </c>
      <c r="G21" s="10">
        <v>0.85</v>
      </c>
      <c r="H21" s="11">
        <v>1</v>
      </c>
    </row>
    <row r="22" spans="1:23" x14ac:dyDescent="0.25">
      <c r="A22" s="74" t="s">
        <v>4</v>
      </c>
      <c r="B22" s="14">
        <v>0</v>
      </c>
      <c r="C22" s="22">
        <f>D22*1.7</f>
        <v>11.559999999999999</v>
      </c>
      <c r="D22" s="2">
        <v>6.8</v>
      </c>
      <c r="E22" s="22">
        <v>6.8</v>
      </c>
      <c r="F22" s="22">
        <v>6.8</v>
      </c>
      <c r="G22" s="22">
        <v>6.8</v>
      </c>
      <c r="H22" s="25">
        <v>6.8</v>
      </c>
      <c r="J22" s="30" t="s">
        <v>12</v>
      </c>
    </row>
    <row r="23" spans="1:23" x14ac:dyDescent="0.25">
      <c r="A23" s="75"/>
      <c r="B23" s="13">
        <v>0.2</v>
      </c>
      <c r="C23" s="1">
        <f>D23/D24*C24</f>
        <v>7.0894222222222227</v>
      </c>
      <c r="D23" s="2">
        <v>6.28</v>
      </c>
      <c r="E23" s="22">
        <f>$D$23+(E24-$D$24)/($H$24-$D$24)*($H$23-$D$23)</f>
        <v>6.5016393442622951</v>
      </c>
      <c r="F23" s="22">
        <f t="shared" ref="F23:G23" si="0">$D$23+(F24-$D$24)/($H$24-$D$24)*($H$23-$D$23)</f>
        <v>6.6337704918032792</v>
      </c>
      <c r="G23" s="22">
        <f t="shared" si="0"/>
        <v>6.7445901639344266</v>
      </c>
      <c r="H23" s="25">
        <v>6.8</v>
      </c>
      <c r="J23" s="30" t="s">
        <v>12</v>
      </c>
    </row>
    <row r="24" spans="1:23" x14ac:dyDescent="0.25">
      <c r="A24" s="75"/>
      <c r="B24" s="13">
        <v>0.5</v>
      </c>
      <c r="C24" s="2">
        <v>5.08</v>
      </c>
      <c r="D24" s="2">
        <v>4.5</v>
      </c>
      <c r="E24" s="2">
        <v>5.0199999999999996</v>
      </c>
      <c r="F24" s="2">
        <v>5.33</v>
      </c>
      <c r="G24" s="2">
        <v>5.59</v>
      </c>
      <c r="H24" s="4">
        <v>5.72</v>
      </c>
    </row>
    <row r="25" spans="1:23" ht="15.75" thickBot="1" x14ac:dyDescent="0.3">
      <c r="A25" s="76"/>
      <c r="B25" s="15">
        <v>2</v>
      </c>
      <c r="C25" s="5">
        <f>D25/D24*C24</f>
        <v>1.5465777777777778</v>
      </c>
      <c r="D25" s="6">
        <v>1.37</v>
      </c>
      <c r="E25" s="5">
        <f>D25/D24*E24</f>
        <v>1.5283111111111112</v>
      </c>
      <c r="F25" s="5">
        <f>D25/D24*F24</f>
        <v>1.6226888888888891</v>
      </c>
      <c r="G25" s="5">
        <f>D25/D24*G24</f>
        <v>1.7018444444444445</v>
      </c>
      <c r="H25" s="7">
        <f>D25/D24*H24</f>
        <v>1.7414222222222222</v>
      </c>
    </row>
    <row r="27" spans="1:23" x14ac:dyDescent="0.25">
      <c r="I27" t="s">
        <v>5</v>
      </c>
      <c r="J27" s="8">
        <f>$B$22</f>
        <v>0</v>
      </c>
      <c r="K27" t="s">
        <v>6</v>
      </c>
      <c r="L27" s="8">
        <f>$C$21</f>
        <v>0.25</v>
      </c>
      <c r="M27" t="s">
        <v>7</v>
      </c>
      <c r="N27" s="17">
        <f>C22</f>
        <v>11.559999999999999</v>
      </c>
      <c r="O27" t="s">
        <v>8</v>
      </c>
      <c r="Q27" t="str">
        <f>I27</f>
        <v>(</v>
      </c>
      <c r="R27" s="8">
        <f t="shared" ref="R27:U42" si="1">J27</f>
        <v>0</v>
      </c>
      <c r="S27" t="str">
        <f t="shared" si="1"/>
        <v>,</v>
      </c>
      <c r="T27" s="8">
        <f t="shared" si="1"/>
        <v>0.25</v>
      </c>
      <c r="U27" t="str">
        <f t="shared" si="1"/>
        <v>): (</v>
      </c>
      <c r="V27" s="12">
        <f>N27*0.01</f>
        <v>0.11559999999999999</v>
      </c>
      <c r="W27" t="str">
        <f t="shared" ref="W27:W50" si="2">O27</f>
        <v>),</v>
      </c>
    </row>
    <row r="28" spans="1:23" x14ac:dyDescent="0.25">
      <c r="I28" t="s">
        <v>5</v>
      </c>
      <c r="J28" s="8">
        <f>$B$23</f>
        <v>0.2</v>
      </c>
      <c r="K28" t="s">
        <v>6</v>
      </c>
      <c r="L28" s="8">
        <f>$C$21</f>
        <v>0.25</v>
      </c>
      <c r="M28" t="s">
        <v>7</v>
      </c>
      <c r="N28" s="8">
        <f>C23</f>
        <v>7.0894222222222227</v>
      </c>
      <c r="O28" t="s">
        <v>8</v>
      </c>
      <c r="Q28" t="str">
        <f>I28</f>
        <v>(</v>
      </c>
      <c r="R28" s="8">
        <f t="shared" si="1"/>
        <v>0.2</v>
      </c>
      <c r="S28" t="str">
        <f t="shared" si="1"/>
        <v>,</v>
      </c>
      <c r="T28" s="8">
        <f t="shared" si="1"/>
        <v>0.25</v>
      </c>
      <c r="U28" t="str">
        <f t="shared" si="1"/>
        <v>): (</v>
      </c>
      <c r="V28" s="12">
        <f>N28*0.01</f>
        <v>7.0894222222222233E-2</v>
      </c>
      <c r="W28" t="str">
        <f t="shared" si="2"/>
        <v>),</v>
      </c>
    </row>
    <row r="29" spans="1:23" x14ac:dyDescent="0.25">
      <c r="I29" t="s">
        <v>5</v>
      </c>
      <c r="J29" s="8">
        <f>$B$24</f>
        <v>0.5</v>
      </c>
      <c r="K29" t="s">
        <v>6</v>
      </c>
      <c r="L29" s="8">
        <f t="shared" ref="L29:L30" si="3">$C$21</f>
        <v>0.25</v>
      </c>
      <c r="M29" t="s">
        <v>7</v>
      </c>
      <c r="N29" s="8">
        <f t="shared" ref="N29:N30" si="4">C24</f>
        <v>5.08</v>
      </c>
      <c r="O29" t="s">
        <v>8</v>
      </c>
      <c r="Q29" t="str">
        <f t="shared" ref="Q29:U50" si="5">I29</f>
        <v>(</v>
      </c>
      <c r="R29" s="8">
        <f t="shared" si="1"/>
        <v>0.5</v>
      </c>
      <c r="S29" t="str">
        <f t="shared" si="1"/>
        <v>,</v>
      </c>
      <c r="T29" s="8">
        <f t="shared" si="1"/>
        <v>0.25</v>
      </c>
      <c r="U29" t="str">
        <f t="shared" si="1"/>
        <v>): (</v>
      </c>
      <c r="V29" s="12">
        <f t="shared" ref="V29:V50" si="6">N29*0.01</f>
        <v>5.0800000000000005E-2</v>
      </c>
      <c r="W29" t="str">
        <f t="shared" si="2"/>
        <v>),</v>
      </c>
    </row>
    <row r="30" spans="1:23" x14ac:dyDescent="0.25">
      <c r="I30" t="s">
        <v>5</v>
      </c>
      <c r="J30" s="8">
        <f>$B$25</f>
        <v>2</v>
      </c>
      <c r="K30" t="s">
        <v>6</v>
      </c>
      <c r="L30" s="8">
        <f t="shared" si="3"/>
        <v>0.25</v>
      </c>
      <c r="M30" t="s">
        <v>7</v>
      </c>
      <c r="N30" s="8">
        <f t="shared" si="4"/>
        <v>1.5465777777777778</v>
      </c>
      <c r="O30" t="s">
        <v>8</v>
      </c>
      <c r="Q30" t="str">
        <f t="shared" si="5"/>
        <v>(</v>
      </c>
      <c r="R30" s="8">
        <f t="shared" si="1"/>
        <v>2</v>
      </c>
      <c r="S30" t="str">
        <f t="shared" si="1"/>
        <v>,</v>
      </c>
      <c r="T30" s="8">
        <f t="shared" si="1"/>
        <v>0.25</v>
      </c>
      <c r="U30" t="str">
        <f t="shared" si="1"/>
        <v>): (</v>
      </c>
      <c r="V30" s="12">
        <f t="shared" si="6"/>
        <v>1.5465777777777778E-2</v>
      </c>
      <c r="W30" t="str">
        <f t="shared" si="2"/>
        <v>),</v>
      </c>
    </row>
    <row r="31" spans="1:23" x14ac:dyDescent="0.25">
      <c r="I31" t="s">
        <v>5</v>
      </c>
      <c r="J31" s="8">
        <f>$B$22</f>
        <v>0</v>
      </c>
      <c r="K31" t="s">
        <v>6</v>
      </c>
      <c r="L31" s="8">
        <f>$D$21</f>
        <v>0.4</v>
      </c>
      <c r="M31" t="s">
        <v>7</v>
      </c>
      <c r="N31" s="8">
        <f>D22</f>
        <v>6.8</v>
      </c>
      <c r="O31" t="s">
        <v>8</v>
      </c>
      <c r="Q31" t="str">
        <f t="shared" si="5"/>
        <v>(</v>
      </c>
      <c r="R31" s="8">
        <f t="shared" si="1"/>
        <v>0</v>
      </c>
      <c r="S31" t="str">
        <f t="shared" si="1"/>
        <v>,</v>
      </c>
      <c r="T31" s="8">
        <f t="shared" si="1"/>
        <v>0.4</v>
      </c>
      <c r="U31" t="str">
        <f t="shared" si="1"/>
        <v>): (</v>
      </c>
      <c r="V31" s="12">
        <f t="shared" si="6"/>
        <v>6.8000000000000005E-2</v>
      </c>
      <c r="W31" t="str">
        <f t="shared" si="2"/>
        <v>),</v>
      </c>
    </row>
    <row r="32" spans="1:23" x14ac:dyDescent="0.25">
      <c r="I32" t="s">
        <v>5</v>
      </c>
      <c r="J32" s="8">
        <f>$B$23</f>
        <v>0.2</v>
      </c>
      <c r="K32" t="s">
        <v>6</v>
      </c>
      <c r="L32" s="8">
        <f>$D$21</f>
        <v>0.4</v>
      </c>
      <c r="M32" t="s">
        <v>7</v>
      </c>
      <c r="N32" s="8">
        <f>D23</f>
        <v>6.28</v>
      </c>
      <c r="O32" t="s">
        <v>8</v>
      </c>
      <c r="Q32" t="str">
        <f t="shared" si="5"/>
        <v>(</v>
      </c>
      <c r="R32" s="8">
        <f t="shared" si="1"/>
        <v>0.2</v>
      </c>
      <c r="S32" t="str">
        <f t="shared" si="1"/>
        <v>,</v>
      </c>
      <c r="T32" s="8">
        <f t="shared" si="1"/>
        <v>0.4</v>
      </c>
      <c r="U32" t="str">
        <f t="shared" si="1"/>
        <v>): (</v>
      </c>
      <c r="V32" s="12">
        <f t="shared" si="6"/>
        <v>6.2800000000000009E-2</v>
      </c>
      <c r="W32" t="str">
        <f t="shared" si="2"/>
        <v>),</v>
      </c>
    </row>
    <row r="33" spans="9:23" x14ac:dyDescent="0.25">
      <c r="I33" t="s">
        <v>5</v>
      </c>
      <c r="J33" s="8">
        <f>$B$24</f>
        <v>0.5</v>
      </c>
      <c r="K33" t="s">
        <v>6</v>
      </c>
      <c r="L33" s="8">
        <f t="shared" ref="L33:L34" si="7">$D$21</f>
        <v>0.4</v>
      </c>
      <c r="M33" t="s">
        <v>7</v>
      </c>
      <c r="N33" s="8">
        <f>D24</f>
        <v>4.5</v>
      </c>
      <c r="O33" t="s">
        <v>8</v>
      </c>
      <c r="Q33" t="str">
        <f t="shared" si="5"/>
        <v>(</v>
      </c>
      <c r="R33" s="8">
        <f t="shared" si="1"/>
        <v>0.5</v>
      </c>
      <c r="S33" t="str">
        <f t="shared" si="1"/>
        <v>,</v>
      </c>
      <c r="T33" s="8">
        <f t="shared" si="1"/>
        <v>0.4</v>
      </c>
      <c r="U33" t="str">
        <f t="shared" si="1"/>
        <v>): (</v>
      </c>
      <c r="V33" s="12">
        <f t="shared" si="6"/>
        <v>4.4999999999999998E-2</v>
      </c>
      <c r="W33" t="str">
        <f t="shared" si="2"/>
        <v>),</v>
      </c>
    </row>
    <row r="34" spans="9:23" x14ac:dyDescent="0.25">
      <c r="I34" t="s">
        <v>5</v>
      </c>
      <c r="J34" s="8">
        <f>$B$25</f>
        <v>2</v>
      </c>
      <c r="K34" t="s">
        <v>6</v>
      </c>
      <c r="L34" s="8">
        <f t="shared" si="7"/>
        <v>0.4</v>
      </c>
      <c r="M34" t="s">
        <v>7</v>
      </c>
      <c r="N34" s="8">
        <f>D25</f>
        <v>1.37</v>
      </c>
      <c r="O34" t="s">
        <v>8</v>
      </c>
      <c r="Q34" t="str">
        <f t="shared" si="5"/>
        <v>(</v>
      </c>
      <c r="R34" s="8">
        <f t="shared" si="1"/>
        <v>2</v>
      </c>
      <c r="S34" t="str">
        <f t="shared" si="1"/>
        <v>,</v>
      </c>
      <c r="T34" s="8">
        <f t="shared" si="1"/>
        <v>0.4</v>
      </c>
      <c r="U34" t="str">
        <f t="shared" si="1"/>
        <v>): (</v>
      </c>
      <c r="V34" s="12">
        <f t="shared" si="6"/>
        <v>1.3700000000000002E-2</v>
      </c>
      <c r="W34" t="str">
        <f t="shared" si="2"/>
        <v>),</v>
      </c>
    </row>
    <row r="35" spans="9:23" x14ac:dyDescent="0.25">
      <c r="I35" t="s">
        <v>5</v>
      </c>
      <c r="J35" s="8">
        <f>$B$22</f>
        <v>0</v>
      </c>
      <c r="K35" t="s">
        <v>6</v>
      </c>
      <c r="L35" s="8">
        <f>$E$21</f>
        <v>0.55000000000000004</v>
      </c>
      <c r="M35" t="s">
        <v>7</v>
      </c>
      <c r="N35" s="8">
        <f>E22</f>
        <v>6.8</v>
      </c>
      <c r="O35" t="s">
        <v>8</v>
      </c>
      <c r="Q35" t="str">
        <f t="shared" si="5"/>
        <v>(</v>
      </c>
      <c r="R35" s="8">
        <f t="shared" si="1"/>
        <v>0</v>
      </c>
      <c r="S35" t="str">
        <f t="shared" si="1"/>
        <v>,</v>
      </c>
      <c r="T35" s="8">
        <f t="shared" si="1"/>
        <v>0.55000000000000004</v>
      </c>
      <c r="U35" t="str">
        <f t="shared" si="1"/>
        <v>): (</v>
      </c>
      <c r="V35" s="12">
        <f t="shared" si="6"/>
        <v>6.8000000000000005E-2</v>
      </c>
      <c r="W35" t="str">
        <f t="shared" si="2"/>
        <v>),</v>
      </c>
    </row>
    <row r="36" spans="9:23" x14ac:dyDescent="0.25">
      <c r="I36" t="s">
        <v>5</v>
      </c>
      <c r="J36" s="8">
        <f>$B$23</f>
        <v>0.2</v>
      </c>
      <c r="K36" t="s">
        <v>6</v>
      </c>
      <c r="L36" s="8">
        <f>$E$21</f>
        <v>0.55000000000000004</v>
      </c>
      <c r="M36" t="s">
        <v>7</v>
      </c>
      <c r="N36" s="8">
        <f>E23</f>
        <v>6.5016393442622951</v>
      </c>
      <c r="O36" t="s">
        <v>8</v>
      </c>
      <c r="Q36" t="str">
        <f t="shared" si="5"/>
        <v>(</v>
      </c>
      <c r="R36" s="8">
        <f t="shared" si="1"/>
        <v>0.2</v>
      </c>
      <c r="S36" t="str">
        <f t="shared" si="1"/>
        <v>,</v>
      </c>
      <c r="T36" s="8">
        <f t="shared" si="1"/>
        <v>0.55000000000000004</v>
      </c>
      <c r="U36" t="str">
        <f t="shared" si="1"/>
        <v>): (</v>
      </c>
      <c r="V36" s="12">
        <f t="shared" si="6"/>
        <v>6.5016393442622958E-2</v>
      </c>
      <c r="W36" t="str">
        <f t="shared" si="2"/>
        <v>),</v>
      </c>
    </row>
    <row r="37" spans="9:23" x14ac:dyDescent="0.25">
      <c r="I37" t="s">
        <v>5</v>
      </c>
      <c r="J37" s="8">
        <f>$B$24</f>
        <v>0.5</v>
      </c>
      <c r="K37" t="s">
        <v>6</v>
      </c>
      <c r="L37" s="8">
        <f t="shared" ref="L37:L38" si="8">$E$21</f>
        <v>0.55000000000000004</v>
      </c>
      <c r="M37" t="s">
        <v>7</v>
      </c>
      <c r="N37" s="8">
        <f>E24</f>
        <v>5.0199999999999996</v>
      </c>
      <c r="O37" t="s">
        <v>8</v>
      </c>
      <c r="Q37" t="str">
        <f t="shared" si="5"/>
        <v>(</v>
      </c>
      <c r="R37" s="8">
        <f t="shared" si="1"/>
        <v>0.5</v>
      </c>
      <c r="S37" t="str">
        <f t="shared" si="1"/>
        <v>,</v>
      </c>
      <c r="T37" s="8">
        <f t="shared" si="1"/>
        <v>0.55000000000000004</v>
      </c>
      <c r="U37" t="str">
        <f t="shared" si="1"/>
        <v>): (</v>
      </c>
      <c r="V37" s="12">
        <f t="shared" si="6"/>
        <v>5.0199999999999995E-2</v>
      </c>
      <c r="W37" t="str">
        <f t="shared" si="2"/>
        <v>),</v>
      </c>
    </row>
    <row r="38" spans="9:23" x14ac:dyDescent="0.25">
      <c r="I38" t="s">
        <v>5</v>
      </c>
      <c r="J38" s="8">
        <f>$B$25</f>
        <v>2</v>
      </c>
      <c r="K38" t="s">
        <v>6</v>
      </c>
      <c r="L38" s="8">
        <f t="shared" si="8"/>
        <v>0.55000000000000004</v>
      </c>
      <c r="M38" t="s">
        <v>7</v>
      </c>
      <c r="N38" s="8">
        <f>E25</f>
        <v>1.5283111111111112</v>
      </c>
      <c r="O38" t="s">
        <v>8</v>
      </c>
      <c r="Q38" t="str">
        <f t="shared" si="5"/>
        <v>(</v>
      </c>
      <c r="R38" s="8">
        <f t="shared" si="1"/>
        <v>2</v>
      </c>
      <c r="S38" t="str">
        <f t="shared" si="1"/>
        <v>,</v>
      </c>
      <c r="T38" s="8">
        <f t="shared" si="1"/>
        <v>0.55000000000000004</v>
      </c>
      <c r="U38" t="str">
        <f t="shared" si="1"/>
        <v>): (</v>
      </c>
      <c r="V38" s="12">
        <f t="shared" si="6"/>
        <v>1.5283111111111112E-2</v>
      </c>
      <c r="W38" t="str">
        <f t="shared" si="2"/>
        <v>),</v>
      </c>
    </row>
    <row r="39" spans="9:23" x14ac:dyDescent="0.25">
      <c r="I39" t="s">
        <v>5</v>
      </c>
      <c r="J39" s="8">
        <f>$B$22</f>
        <v>0</v>
      </c>
      <c r="K39" t="s">
        <v>6</v>
      </c>
      <c r="L39" s="8">
        <f>$F$21</f>
        <v>0.7</v>
      </c>
      <c r="M39" t="s">
        <v>7</v>
      </c>
      <c r="N39" s="8">
        <f>F22</f>
        <v>6.8</v>
      </c>
      <c r="O39" t="s">
        <v>8</v>
      </c>
      <c r="Q39" t="str">
        <f t="shared" si="5"/>
        <v>(</v>
      </c>
      <c r="R39" s="8">
        <f t="shared" si="1"/>
        <v>0</v>
      </c>
      <c r="S39" t="str">
        <f t="shared" si="1"/>
        <v>,</v>
      </c>
      <c r="T39" s="8">
        <f t="shared" si="1"/>
        <v>0.7</v>
      </c>
      <c r="U39" t="str">
        <f t="shared" si="1"/>
        <v>): (</v>
      </c>
      <c r="V39" s="12">
        <f t="shared" si="6"/>
        <v>6.8000000000000005E-2</v>
      </c>
      <c r="W39" t="str">
        <f t="shared" si="2"/>
        <v>),</v>
      </c>
    </row>
    <row r="40" spans="9:23" x14ac:dyDescent="0.25">
      <c r="I40" t="s">
        <v>5</v>
      </c>
      <c r="J40" s="8">
        <f>$B$23</f>
        <v>0.2</v>
      </c>
      <c r="K40" t="s">
        <v>6</v>
      </c>
      <c r="L40" s="8">
        <f>$F$21</f>
        <v>0.7</v>
      </c>
      <c r="M40" t="s">
        <v>7</v>
      </c>
      <c r="N40" s="8">
        <f>F23</f>
        <v>6.6337704918032792</v>
      </c>
      <c r="O40" t="s">
        <v>8</v>
      </c>
      <c r="Q40" t="str">
        <f t="shared" si="5"/>
        <v>(</v>
      </c>
      <c r="R40" s="8">
        <f t="shared" si="1"/>
        <v>0.2</v>
      </c>
      <c r="S40" t="str">
        <f t="shared" si="1"/>
        <v>,</v>
      </c>
      <c r="T40" s="8">
        <f t="shared" si="1"/>
        <v>0.7</v>
      </c>
      <c r="U40" t="str">
        <f t="shared" si="1"/>
        <v>): (</v>
      </c>
      <c r="V40" s="12">
        <f t="shared" si="6"/>
        <v>6.6337704918032786E-2</v>
      </c>
      <c r="W40" t="str">
        <f t="shared" si="2"/>
        <v>),</v>
      </c>
    </row>
    <row r="41" spans="9:23" x14ac:dyDescent="0.25">
      <c r="I41" t="s">
        <v>5</v>
      </c>
      <c r="J41" s="8">
        <f>$B$24</f>
        <v>0.5</v>
      </c>
      <c r="K41" t="s">
        <v>6</v>
      </c>
      <c r="L41" s="8">
        <f t="shared" ref="L41:L42" si="9">$F$21</f>
        <v>0.7</v>
      </c>
      <c r="M41" t="s">
        <v>7</v>
      </c>
      <c r="N41" s="8">
        <f>F24</f>
        <v>5.33</v>
      </c>
      <c r="O41" t="s">
        <v>8</v>
      </c>
      <c r="Q41" t="str">
        <f t="shared" si="5"/>
        <v>(</v>
      </c>
      <c r="R41" s="8">
        <f t="shared" si="1"/>
        <v>0.5</v>
      </c>
      <c r="S41" t="str">
        <f t="shared" si="1"/>
        <v>,</v>
      </c>
      <c r="T41" s="8">
        <f t="shared" si="1"/>
        <v>0.7</v>
      </c>
      <c r="U41" t="str">
        <f t="shared" si="1"/>
        <v>): (</v>
      </c>
      <c r="V41" s="12">
        <f t="shared" si="6"/>
        <v>5.33E-2</v>
      </c>
      <c r="W41" t="str">
        <f t="shared" si="2"/>
        <v>),</v>
      </c>
    </row>
    <row r="42" spans="9:23" x14ac:dyDescent="0.25">
      <c r="I42" t="s">
        <v>5</v>
      </c>
      <c r="J42" s="8">
        <f>$B$25</f>
        <v>2</v>
      </c>
      <c r="K42" t="s">
        <v>6</v>
      </c>
      <c r="L42" s="8">
        <f t="shared" si="9"/>
        <v>0.7</v>
      </c>
      <c r="M42" t="s">
        <v>7</v>
      </c>
      <c r="N42" s="8">
        <f>F25</f>
        <v>1.6226888888888891</v>
      </c>
      <c r="O42" t="s">
        <v>8</v>
      </c>
      <c r="Q42" t="str">
        <f t="shared" si="5"/>
        <v>(</v>
      </c>
      <c r="R42" s="8">
        <f t="shared" si="1"/>
        <v>2</v>
      </c>
      <c r="S42" t="str">
        <f t="shared" si="1"/>
        <v>,</v>
      </c>
      <c r="T42" s="8">
        <f t="shared" si="1"/>
        <v>0.7</v>
      </c>
      <c r="U42" t="str">
        <f t="shared" si="1"/>
        <v>): (</v>
      </c>
      <c r="V42" s="12">
        <f t="shared" si="6"/>
        <v>1.6226888888888891E-2</v>
      </c>
      <c r="W42" t="str">
        <f t="shared" si="2"/>
        <v>),</v>
      </c>
    </row>
    <row r="43" spans="9:23" x14ac:dyDescent="0.25">
      <c r="I43" t="s">
        <v>5</v>
      </c>
      <c r="J43" s="8">
        <f>$B$22</f>
        <v>0</v>
      </c>
      <c r="K43" t="s">
        <v>6</v>
      </c>
      <c r="L43" s="8">
        <f>$G$21</f>
        <v>0.85</v>
      </c>
      <c r="M43" t="s">
        <v>7</v>
      </c>
      <c r="N43" s="8">
        <f>G22</f>
        <v>6.8</v>
      </c>
      <c r="O43" t="s">
        <v>8</v>
      </c>
      <c r="Q43" t="str">
        <f t="shared" si="5"/>
        <v>(</v>
      </c>
      <c r="R43" s="8">
        <f t="shared" si="5"/>
        <v>0</v>
      </c>
      <c r="S43" t="str">
        <f t="shared" si="5"/>
        <v>,</v>
      </c>
      <c r="T43" s="8">
        <f t="shared" si="5"/>
        <v>0.85</v>
      </c>
      <c r="U43" t="str">
        <f t="shared" si="5"/>
        <v>): (</v>
      </c>
      <c r="V43" s="12">
        <f t="shared" si="6"/>
        <v>6.8000000000000005E-2</v>
      </c>
      <c r="W43" t="str">
        <f t="shared" si="2"/>
        <v>),</v>
      </c>
    </row>
    <row r="44" spans="9:23" x14ac:dyDescent="0.25">
      <c r="I44" t="s">
        <v>5</v>
      </c>
      <c r="J44" s="8">
        <f>$B$23</f>
        <v>0.2</v>
      </c>
      <c r="K44" t="s">
        <v>6</v>
      </c>
      <c r="L44" s="8">
        <f>$G$21</f>
        <v>0.85</v>
      </c>
      <c r="M44" t="s">
        <v>7</v>
      </c>
      <c r="N44" s="8">
        <f>G23</f>
        <v>6.7445901639344266</v>
      </c>
      <c r="O44" t="s">
        <v>8</v>
      </c>
      <c r="Q44" t="str">
        <f t="shared" si="5"/>
        <v>(</v>
      </c>
      <c r="R44" s="8">
        <f t="shared" si="5"/>
        <v>0.2</v>
      </c>
      <c r="S44" t="str">
        <f t="shared" si="5"/>
        <v>,</v>
      </c>
      <c r="T44" s="8">
        <f t="shared" si="5"/>
        <v>0.85</v>
      </c>
      <c r="U44" t="str">
        <f t="shared" si="5"/>
        <v>): (</v>
      </c>
      <c r="V44" s="12">
        <f t="shared" si="6"/>
        <v>6.7445901639344261E-2</v>
      </c>
      <c r="W44" t="str">
        <f t="shared" si="2"/>
        <v>),</v>
      </c>
    </row>
    <row r="45" spans="9:23" x14ac:dyDescent="0.25">
      <c r="I45" t="s">
        <v>5</v>
      </c>
      <c r="J45" s="8">
        <f>$B$24</f>
        <v>0.5</v>
      </c>
      <c r="K45" t="s">
        <v>6</v>
      </c>
      <c r="L45" s="8">
        <f t="shared" ref="L45:L46" si="10">$G$21</f>
        <v>0.85</v>
      </c>
      <c r="M45" t="s">
        <v>7</v>
      </c>
      <c r="N45" s="8">
        <f>G24</f>
        <v>5.59</v>
      </c>
      <c r="O45" t="s">
        <v>8</v>
      </c>
      <c r="Q45" t="str">
        <f t="shared" si="5"/>
        <v>(</v>
      </c>
      <c r="R45" s="8">
        <f t="shared" si="5"/>
        <v>0.5</v>
      </c>
      <c r="S45" t="str">
        <f t="shared" si="5"/>
        <v>,</v>
      </c>
      <c r="T45" s="8">
        <f t="shared" si="5"/>
        <v>0.85</v>
      </c>
      <c r="U45" t="str">
        <f t="shared" si="5"/>
        <v>): (</v>
      </c>
      <c r="V45" s="12">
        <f t="shared" si="6"/>
        <v>5.5899999999999998E-2</v>
      </c>
      <c r="W45" t="str">
        <f t="shared" si="2"/>
        <v>),</v>
      </c>
    </row>
    <row r="46" spans="9:23" x14ac:dyDescent="0.25">
      <c r="I46" t="s">
        <v>5</v>
      </c>
      <c r="J46" s="8">
        <f>$B$25</f>
        <v>2</v>
      </c>
      <c r="K46" t="s">
        <v>6</v>
      </c>
      <c r="L46" s="8">
        <f t="shared" si="10"/>
        <v>0.85</v>
      </c>
      <c r="M46" t="s">
        <v>7</v>
      </c>
      <c r="N46" s="8">
        <f>G25</f>
        <v>1.7018444444444445</v>
      </c>
      <c r="O46" t="s">
        <v>8</v>
      </c>
      <c r="Q46" t="str">
        <f t="shared" si="5"/>
        <v>(</v>
      </c>
      <c r="R46" s="8">
        <f t="shared" si="5"/>
        <v>2</v>
      </c>
      <c r="S46" t="str">
        <f t="shared" si="5"/>
        <v>,</v>
      </c>
      <c r="T46" s="8">
        <f t="shared" si="5"/>
        <v>0.85</v>
      </c>
      <c r="U46" t="str">
        <f t="shared" si="5"/>
        <v>): (</v>
      </c>
      <c r="V46" s="12">
        <f t="shared" si="6"/>
        <v>1.7018444444444444E-2</v>
      </c>
      <c r="W46" t="str">
        <f t="shared" si="2"/>
        <v>),</v>
      </c>
    </row>
    <row r="47" spans="9:23" x14ac:dyDescent="0.25">
      <c r="I47" t="s">
        <v>5</v>
      </c>
      <c r="J47" s="8">
        <f>$B$22</f>
        <v>0</v>
      </c>
      <c r="K47" t="s">
        <v>6</v>
      </c>
      <c r="L47" s="8">
        <f>$H$21</f>
        <v>1</v>
      </c>
      <c r="M47" t="s">
        <v>7</v>
      </c>
      <c r="N47" s="8">
        <f>H22</f>
        <v>6.8</v>
      </c>
      <c r="O47" t="s">
        <v>8</v>
      </c>
      <c r="Q47" t="str">
        <f t="shared" si="5"/>
        <v>(</v>
      </c>
      <c r="R47" s="8">
        <f t="shared" si="5"/>
        <v>0</v>
      </c>
      <c r="S47" t="str">
        <f t="shared" si="5"/>
        <v>,</v>
      </c>
      <c r="T47" s="8">
        <f t="shared" si="5"/>
        <v>1</v>
      </c>
      <c r="U47" t="str">
        <f t="shared" si="5"/>
        <v>): (</v>
      </c>
      <c r="V47" s="12">
        <f t="shared" si="6"/>
        <v>6.8000000000000005E-2</v>
      </c>
      <c r="W47" t="str">
        <f t="shared" si="2"/>
        <v>),</v>
      </c>
    </row>
    <row r="48" spans="9:23" x14ac:dyDescent="0.25">
      <c r="I48" t="s">
        <v>5</v>
      </c>
      <c r="J48" s="8">
        <f>$B$23</f>
        <v>0.2</v>
      </c>
      <c r="K48" t="s">
        <v>6</v>
      </c>
      <c r="L48" s="8">
        <f>$H$21</f>
        <v>1</v>
      </c>
      <c r="M48" t="s">
        <v>7</v>
      </c>
      <c r="N48" s="8">
        <f>H23</f>
        <v>6.8</v>
      </c>
      <c r="O48" t="s">
        <v>8</v>
      </c>
      <c r="Q48" t="str">
        <f t="shared" si="5"/>
        <v>(</v>
      </c>
      <c r="R48" s="8">
        <f t="shared" si="5"/>
        <v>0.2</v>
      </c>
      <c r="S48" t="str">
        <f t="shared" si="5"/>
        <v>,</v>
      </c>
      <c r="T48" s="8">
        <f t="shared" si="5"/>
        <v>1</v>
      </c>
      <c r="U48" t="str">
        <f t="shared" si="5"/>
        <v>): (</v>
      </c>
      <c r="V48" s="12">
        <f t="shared" si="6"/>
        <v>6.8000000000000005E-2</v>
      </c>
      <c r="W48" t="str">
        <f t="shared" si="2"/>
        <v>),</v>
      </c>
    </row>
    <row r="49" spans="9:23" x14ac:dyDescent="0.25">
      <c r="I49" t="s">
        <v>5</v>
      </c>
      <c r="J49" s="8">
        <f>$B$24</f>
        <v>0.5</v>
      </c>
      <c r="K49" t="s">
        <v>6</v>
      </c>
      <c r="L49" s="8">
        <f t="shared" ref="L49:L50" si="11">$H$21</f>
        <v>1</v>
      </c>
      <c r="M49" t="s">
        <v>7</v>
      </c>
      <c r="N49" s="8">
        <f>H24</f>
        <v>5.72</v>
      </c>
      <c r="O49" t="s">
        <v>8</v>
      </c>
      <c r="Q49" t="str">
        <f t="shared" si="5"/>
        <v>(</v>
      </c>
      <c r="R49" s="8">
        <f t="shared" si="5"/>
        <v>0.5</v>
      </c>
      <c r="S49" t="str">
        <f t="shared" si="5"/>
        <v>,</v>
      </c>
      <c r="T49" s="8">
        <f t="shared" si="5"/>
        <v>1</v>
      </c>
      <c r="U49" t="str">
        <f t="shared" si="5"/>
        <v>): (</v>
      </c>
      <c r="V49" s="12">
        <f t="shared" si="6"/>
        <v>5.7200000000000001E-2</v>
      </c>
      <c r="W49" t="str">
        <f t="shared" si="2"/>
        <v>),</v>
      </c>
    </row>
    <row r="50" spans="9:23" x14ac:dyDescent="0.25">
      <c r="I50" t="s">
        <v>5</v>
      </c>
      <c r="J50" s="8">
        <f>$B$25</f>
        <v>2</v>
      </c>
      <c r="K50" t="s">
        <v>6</v>
      </c>
      <c r="L50" s="8">
        <f t="shared" si="11"/>
        <v>1</v>
      </c>
      <c r="M50" t="s">
        <v>7</v>
      </c>
      <c r="N50" s="8">
        <f>H25</f>
        <v>1.7414222222222222</v>
      </c>
      <c r="O50" t="s">
        <v>8</v>
      </c>
      <c r="Q50" t="str">
        <f t="shared" si="5"/>
        <v>(</v>
      </c>
      <c r="R50" s="8">
        <f t="shared" si="5"/>
        <v>2</v>
      </c>
      <c r="S50" t="str">
        <f t="shared" si="5"/>
        <v>,</v>
      </c>
      <c r="T50" s="8">
        <f t="shared" si="5"/>
        <v>1</v>
      </c>
      <c r="U50" t="str">
        <f t="shared" si="5"/>
        <v>): (</v>
      </c>
      <c r="V50" s="12">
        <f t="shared" si="6"/>
        <v>1.7414222222222223E-2</v>
      </c>
      <c r="W50" t="str">
        <f t="shared" si="2"/>
        <v>),</v>
      </c>
    </row>
    <row r="51" spans="9:23" x14ac:dyDescent="0.25">
      <c r="J51" s="8"/>
      <c r="N51" s="9"/>
    </row>
    <row r="52" spans="9:23" x14ac:dyDescent="0.25">
      <c r="J52" s="8"/>
      <c r="N52" s="9"/>
    </row>
    <row r="53" spans="9:23" x14ac:dyDescent="0.25">
      <c r="J53" s="8"/>
      <c r="N53" s="9"/>
    </row>
    <row r="54" spans="9:23" x14ac:dyDescent="0.25">
      <c r="J54" s="8"/>
      <c r="N54" s="9"/>
    </row>
    <row r="55" spans="9:23" x14ac:dyDescent="0.25">
      <c r="J55" s="8"/>
      <c r="N55" s="9"/>
    </row>
    <row r="56" spans="9:23" x14ac:dyDescent="0.25">
      <c r="J56" s="8"/>
      <c r="N56" s="9"/>
    </row>
    <row r="57" spans="9:23" x14ac:dyDescent="0.25">
      <c r="J57" s="8"/>
      <c r="N57" s="9"/>
    </row>
    <row r="58" spans="9:23" x14ac:dyDescent="0.25">
      <c r="J58" s="8"/>
      <c r="N58" s="9"/>
    </row>
    <row r="59" spans="9:23" x14ac:dyDescent="0.25">
      <c r="J59" s="8"/>
      <c r="N59" s="9"/>
    </row>
    <row r="60" spans="9:23" x14ac:dyDescent="0.25">
      <c r="J60" s="8"/>
      <c r="N60" s="9"/>
    </row>
  </sheetData>
  <mergeCells count="3">
    <mergeCell ref="A20:B21"/>
    <mergeCell ref="C20:H20"/>
    <mergeCell ref="A22:A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E20" sqref="E20"/>
    </sheetView>
  </sheetViews>
  <sheetFormatPr defaultRowHeight="15" x14ac:dyDescent="0.25"/>
  <cols>
    <col min="9" max="9" width="1.7109375" bestFit="1" customWidth="1"/>
    <col min="10" max="10" width="4.5703125" bestFit="1" customWidth="1"/>
    <col min="11" max="11" width="1.5703125" bestFit="1" customWidth="1"/>
    <col min="12" max="12" width="4.5703125" bestFit="1" customWidth="1"/>
    <col min="13" max="13" width="3.42578125" bestFit="1" customWidth="1"/>
    <col min="14" max="14" width="6.5703125" bestFit="1" customWidth="1"/>
    <col min="15" max="15" width="2.28515625" bestFit="1" customWidth="1"/>
    <col min="17" max="17" width="1.7109375" customWidth="1"/>
    <col min="18" max="18" width="6.28515625" customWidth="1"/>
    <col min="19" max="19" width="1.5703125" customWidth="1"/>
    <col min="20" max="20" width="8.5703125" customWidth="1"/>
    <col min="21" max="21" width="3.42578125" customWidth="1"/>
    <col min="22" max="22" width="6.5703125" customWidth="1"/>
    <col min="23" max="23" width="2.28515625" customWidth="1"/>
  </cols>
  <sheetData>
    <row r="1" spans="1:2" ht="33.75" x14ac:dyDescent="0.5">
      <c r="A1" s="16" t="s">
        <v>10</v>
      </c>
    </row>
    <row r="2" spans="1:2" x14ac:dyDescent="0.25">
      <c r="A2" t="s">
        <v>0</v>
      </c>
      <c r="B2" t="s">
        <v>1</v>
      </c>
    </row>
    <row r="3" spans="1:2" x14ac:dyDescent="0.25">
      <c r="A3">
        <v>250</v>
      </c>
      <c r="B3" s="8">
        <v>1.72729323874</v>
      </c>
    </row>
    <row r="4" spans="1:2" x14ac:dyDescent="0.25">
      <c r="A4">
        <v>400</v>
      </c>
      <c r="B4" s="8">
        <v>2.23212609071</v>
      </c>
    </row>
    <row r="5" spans="1:2" x14ac:dyDescent="0.25">
      <c r="A5">
        <v>550</v>
      </c>
      <c r="B5" s="8">
        <v>3.09933774834</v>
      </c>
    </row>
    <row r="6" spans="1:2" x14ac:dyDescent="0.25">
      <c r="A6">
        <v>700</v>
      </c>
      <c r="B6" s="8">
        <v>3.7575664306999998</v>
      </c>
    </row>
    <row r="7" spans="1:2" x14ac:dyDescent="0.25">
      <c r="A7">
        <v>850</v>
      </c>
      <c r="B7" s="8">
        <v>4.2646947096499996</v>
      </c>
    </row>
    <row r="8" spans="1:2" x14ac:dyDescent="0.25">
      <c r="A8">
        <v>1000</v>
      </c>
      <c r="B8" s="8">
        <v>4.6083303447899997</v>
      </c>
    </row>
    <row r="10" spans="1:2" x14ac:dyDescent="0.25">
      <c r="A10" t="s">
        <v>2</v>
      </c>
      <c r="B10" t="s">
        <v>1</v>
      </c>
    </row>
    <row r="11" spans="1:2" x14ac:dyDescent="0.25">
      <c r="A11">
        <v>0</v>
      </c>
      <c r="B11" s="8">
        <v>6.8</v>
      </c>
    </row>
    <row r="12" spans="1:2" x14ac:dyDescent="0.25">
      <c r="A12">
        <v>0.2</v>
      </c>
      <c r="B12" s="8">
        <v>5.0766187590799996</v>
      </c>
    </row>
    <row r="13" spans="1:2" x14ac:dyDescent="0.25">
      <c r="A13">
        <v>0.5</v>
      </c>
      <c r="B13" s="8">
        <v>2.23212609071</v>
      </c>
    </row>
    <row r="14" spans="1:2" x14ac:dyDescent="0.25">
      <c r="A14">
        <v>2</v>
      </c>
      <c r="B14" s="8">
        <v>0.27382530195799998</v>
      </c>
    </row>
    <row r="17" spans="1:23" ht="15" customHeight="1" thickBot="1" x14ac:dyDescent="0.3"/>
    <row r="18" spans="1:23" ht="15.75" thickBot="1" x14ac:dyDescent="0.3">
      <c r="A18" s="77"/>
      <c r="B18" s="78"/>
      <c r="C18" s="81" t="s">
        <v>3</v>
      </c>
      <c r="D18" s="81"/>
      <c r="E18" s="81"/>
      <c r="F18" s="81"/>
      <c r="G18" s="81"/>
      <c r="H18" s="82"/>
    </row>
    <row r="19" spans="1:23" ht="15.75" thickBot="1" x14ac:dyDescent="0.3">
      <c r="A19" s="83"/>
      <c r="B19" s="84"/>
      <c r="C19" s="10">
        <v>0.25</v>
      </c>
      <c r="D19" s="10">
        <v>0.4</v>
      </c>
      <c r="E19" s="10">
        <v>0.55000000000000004</v>
      </c>
      <c r="F19" s="10">
        <v>0.7</v>
      </c>
      <c r="G19" s="10">
        <v>0.85</v>
      </c>
      <c r="H19" s="11">
        <v>1</v>
      </c>
    </row>
    <row r="20" spans="1:23" x14ac:dyDescent="0.25">
      <c r="A20" s="74" t="s">
        <v>4</v>
      </c>
      <c r="B20" s="14">
        <v>0</v>
      </c>
      <c r="C20" s="1">
        <f>D20/D21*C21</f>
        <v>5.2620656477770629</v>
      </c>
      <c r="D20" s="18">
        <v>6.8</v>
      </c>
      <c r="E20" s="1">
        <f>D20/D21*E21</f>
        <v>9.4418934380217987</v>
      </c>
      <c r="F20" s="1">
        <f>D20/D21*F21</f>
        <v>11.447136358068612</v>
      </c>
      <c r="G20" s="1">
        <f>D20/D21*G21</f>
        <v>12.992063551569181</v>
      </c>
      <c r="H20" s="3">
        <f>D20/D21*H21</f>
        <v>14.038923013799979</v>
      </c>
    </row>
    <row r="21" spans="1:23" x14ac:dyDescent="0.25">
      <c r="A21" s="75"/>
      <c r="B21" s="13">
        <v>0.2</v>
      </c>
      <c r="C21" s="1">
        <f>D21/D22*C22</f>
        <v>3.9284560557375716</v>
      </c>
      <c r="D21" s="18">
        <f>B12</f>
        <v>5.0766187590799996</v>
      </c>
      <c r="E21" s="1">
        <f>D21/D22*E22</f>
        <v>7.0489549042199728</v>
      </c>
      <c r="F21" s="1">
        <f>D21/D22*F22</f>
        <v>8.5459922313408558</v>
      </c>
      <c r="G21" s="1">
        <f>D21/D22*G22</f>
        <v>9.6993755213317101</v>
      </c>
      <c r="H21" s="3">
        <f>D21/D22*H22</f>
        <v>10.480920577814249</v>
      </c>
    </row>
    <row r="22" spans="1:23" x14ac:dyDescent="0.25">
      <c r="A22" s="75"/>
      <c r="B22" s="13">
        <v>0.5</v>
      </c>
      <c r="C22" s="18">
        <f>B3</f>
        <v>1.72729323874</v>
      </c>
      <c r="D22" s="18">
        <f>B13</f>
        <v>2.23212609071</v>
      </c>
      <c r="E22" s="18">
        <f>B5</f>
        <v>3.09933774834</v>
      </c>
      <c r="F22" s="18">
        <f>B6</f>
        <v>3.7575664306999998</v>
      </c>
      <c r="G22" s="18">
        <f>B7</f>
        <v>4.2646947096499996</v>
      </c>
      <c r="H22" s="20">
        <f>B8</f>
        <v>4.6083303447899997</v>
      </c>
    </row>
    <row r="23" spans="1:23" ht="15.75" thickBot="1" x14ac:dyDescent="0.3">
      <c r="A23" s="76"/>
      <c r="B23" s="15">
        <v>2</v>
      </c>
      <c r="C23" s="5">
        <f>D23/D22*C22</f>
        <v>0.21189510513608426</v>
      </c>
      <c r="D23" s="19">
        <f>B14</f>
        <v>0.27382530195799998</v>
      </c>
      <c r="E23" s="5">
        <f>D23/D22*E22</f>
        <v>0.38021019437082021</v>
      </c>
      <c r="F23" s="5">
        <f>D23/D22*F22</f>
        <v>0.46095817202978495</v>
      </c>
      <c r="G23" s="5">
        <f>D23/D22*G22</f>
        <v>0.52316995956852308</v>
      </c>
      <c r="H23" s="7">
        <f>D23/D22*H22</f>
        <v>0.5653253431498374</v>
      </c>
    </row>
    <row r="25" spans="1:23" x14ac:dyDescent="0.25">
      <c r="I25" t="s">
        <v>5</v>
      </c>
      <c r="J25" s="8">
        <f>$B$20</f>
        <v>0</v>
      </c>
      <c r="K25" t="s">
        <v>6</v>
      </c>
      <c r="L25" s="8">
        <f>$C$19</f>
        <v>0.25</v>
      </c>
      <c r="M25" t="s">
        <v>7</v>
      </c>
      <c r="N25" s="8">
        <f>C20</f>
        <v>5.2620656477770629</v>
      </c>
      <c r="O25" t="s">
        <v>8</v>
      </c>
      <c r="Q25" t="str">
        <f>I25</f>
        <v>(</v>
      </c>
      <c r="R25" s="8">
        <f t="shared" ref="R25:U40" si="0">J25</f>
        <v>0</v>
      </c>
      <c r="S25" t="str">
        <f t="shared" si="0"/>
        <v>,</v>
      </c>
      <c r="T25" s="8">
        <f t="shared" si="0"/>
        <v>0.25</v>
      </c>
      <c r="U25" t="str">
        <f t="shared" si="0"/>
        <v>): (</v>
      </c>
      <c r="V25" s="12">
        <f>N25*0.01</f>
        <v>5.262065647777063E-2</v>
      </c>
      <c r="W25" t="str">
        <f t="shared" ref="W25:W48" si="1">O25</f>
        <v>),</v>
      </c>
    </row>
    <row r="26" spans="1:23" x14ac:dyDescent="0.25">
      <c r="I26" t="s">
        <v>5</v>
      </c>
      <c r="J26" s="8">
        <f>$B$21</f>
        <v>0.2</v>
      </c>
      <c r="K26" t="s">
        <v>6</v>
      </c>
      <c r="L26" s="8">
        <f>$C$19</f>
        <v>0.25</v>
      </c>
      <c r="M26" t="s">
        <v>7</v>
      </c>
      <c r="N26" s="8">
        <f>C21</f>
        <v>3.9284560557375716</v>
      </c>
      <c r="O26" t="s">
        <v>8</v>
      </c>
      <c r="Q26" t="str">
        <f>I26</f>
        <v>(</v>
      </c>
      <c r="R26" s="8">
        <f t="shared" si="0"/>
        <v>0.2</v>
      </c>
      <c r="S26" t="str">
        <f t="shared" si="0"/>
        <v>,</v>
      </c>
      <c r="T26" s="8">
        <f t="shared" si="0"/>
        <v>0.25</v>
      </c>
      <c r="U26" t="str">
        <f t="shared" si="0"/>
        <v>): (</v>
      </c>
      <c r="V26" s="12">
        <f>N26*0.01</f>
        <v>3.9284560557375718E-2</v>
      </c>
      <c r="W26" t="str">
        <f t="shared" si="1"/>
        <v>),</v>
      </c>
    </row>
    <row r="27" spans="1:23" x14ac:dyDescent="0.25">
      <c r="I27" t="s">
        <v>5</v>
      </c>
      <c r="J27" s="8">
        <f>$B$22</f>
        <v>0.5</v>
      </c>
      <c r="K27" t="s">
        <v>6</v>
      </c>
      <c r="L27" s="8">
        <f t="shared" ref="L27:L28" si="2">$C$19</f>
        <v>0.25</v>
      </c>
      <c r="M27" t="s">
        <v>7</v>
      </c>
      <c r="N27" s="8">
        <f t="shared" ref="N27:N28" si="3">C22</f>
        <v>1.72729323874</v>
      </c>
      <c r="O27" t="s">
        <v>8</v>
      </c>
      <c r="Q27" t="str">
        <f t="shared" ref="Q27:U48" si="4">I27</f>
        <v>(</v>
      </c>
      <c r="R27" s="8">
        <f t="shared" si="0"/>
        <v>0.5</v>
      </c>
      <c r="S27" t="str">
        <f t="shared" si="0"/>
        <v>,</v>
      </c>
      <c r="T27" s="8">
        <f t="shared" si="0"/>
        <v>0.25</v>
      </c>
      <c r="U27" t="str">
        <f t="shared" si="0"/>
        <v>): (</v>
      </c>
      <c r="V27" s="12">
        <f t="shared" ref="V27:V48" si="5">N27*0.01</f>
        <v>1.7272932387399999E-2</v>
      </c>
      <c r="W27" t="str">
        <f t="shared" si="1"/>
        <v>),</v>
      </c>
    </row>
    <row r="28" spans="1:23" x14ac:dyDescent="0.25">
      <c r="I28" t="s">
        <v>5</v>
      </c>
      <c r="J28" s="8">
        <f>$B$23</f>
        <v>2</v>
      </c>
      <c r="K28" t="s">
        <v>6</v>
      </c>
      <c r="L28" s="8">
        <f t="shared" si="2"/>
        <v>0.25</v>
      </c>
      <c r="M28" t="s">
        <v>7</v>
      </c>
      <c r="N28" s="8">
        <f t="shared" si="3"/>
        <v>0.21189510513608426</v>
      </c>
      <c r="O28" t="s">
        <v>8</v>
      </c>
      <c r="Q28" t="str">
        <f t="shared" si="4"/>
        <v>(</v>
      </c>
      <c r="R28" s="8">
        <f t="shared" si="0"/>
        <v>2</v>
      </c>
      <c r="S28" t="str">
        <f t="shared" si="0"/>
        <v>,</v>
      </c>
      <c r="T28" s="8">
        <f t="shared" si="0"/>
        <v>0.25</v>
      </c>
      <c r="U28" t="str">
        <f t="shared" si="0"/>
        <v>): (</v>
      </c>
      <c r="V28" s="12">
        <f t="shared" si="5"/>
        <v>2.1189510513608427E-3</v>
      </c>
      <c r="W28" t="str">
        <f t="shared" si="1"/>
        <v>),</v>
      </c>
    </row>
    <row r="29" spans="1:23" x14ac:dyDescent="0.25">
      <c r="I29" t="s">
        <v>5</v>
      </c>
      <c r="J29" s="8">
        <f>$B$20</f>
        <v>0</v>
      </c>
      <c r="K29" t="s">
        <v>6</v>
      </c>
      <c r="L29" s="8">
        <f>$D$19</f>
        <v>0.4</v>
      </c>
      <c r="M29" t="s">
        <v>7</v>
      </c>
      <c r="N29" s="8">
        <f>D20</f>
        <v>6.8</v>
      </c>
      <c r="O29" t="s">
        <v>8</v>
      </c>
      <c r="Q29" t="str">
        <f t="shared" si="4"/>
        <v>(</v>
      </c>
      <c r="R29" s="8">
        <f t="shared" si="0"/>
        <v>0</v>
      </c>
      <c r="S29" t="str">
        <f t="shared" si="0"/>
        <v>,</v>
      </c>
      <c r="T29" s="8">
        <f t="shared" si="0"/>
        <v>0.4</v>
      </c>
      <c r="U29" t="str">
        <f t="shared" si="0"/>
        <v>): (</v>
      </c>
      <c r="V29" s="12">
        <f t="shared" si="5"/>
        <v>6.8000000000000005E-2</v>
      </c>
      <c r="W29" t="str">
        <f t="shared" si="1"/>
        <v>),</v>
      </c>
    </row>
    <row r="30" spans="1:23" x14ac:dyDescent="0.25">
      <c r="I30" t="s">
        <v>5</v>
      </c>
      <c r="J30" s="8">
        <f>$B$21</f>
        <v>0.2</v>
      </c>
      <c r="K30" t="s">
        <v>6</v>
      </c>
      <c r="L30" s="8">
        <f>$D$19</f>
        <v>0.4</v>
      </c>
      <c r="M30" t="s">
        <v>7</v>
      </c>
      <c r="N30" s="8">
        <f>D21</f>
        <v>5.0766187590799996</v>
      </c>
      <c r="O30" t="s">
        <v>8</v>
      </c>
      <c r="Q30" t="str">
        <f t="shared" si="4"/>
        <v>(</v>
      </c>
      <c r="R30" s="8">
        <f t="shared" si="0"/>
        <v>0.2</v>
      </c>
      <c r="S30" t="str">
        <f t="shared" si="0"/>
        <v>,</v>
      </c>
      <c r="T30" s="8">
        <f t="shared" si="0"/>
        <v>0.4</v>
      </c>
      <c r="U30" t="str">
        <f t="shared" si="0"/>
        <v>): (</v>
      </c>
      <c r="V30" s="12">
        <f t="shared" si="5"/>
        <v>5.0766187590799997E-2</v>
      </c>
      <c r="W30" t="str">
        <f t="shared" si="1"/>
        <v>),</v>
      </c>
    </row>
    <row r="31" spans="1:23" x14ac:dyDescent="0.25">
      <c r="I31" t="s">
        <v>5</v>
      </c>
      <c r="J31" s="8">
        <f>$B$22</f>
        <v>0.5</v>
      </c>
      <c r="K31" t="s">
        <v>6</v>
      </c>
      <c r="L31" s="8">
        <f t="shared" ref="L31:L32" si="6">$D$19</f>
        <v>0.4</v>
      </c>
      <c r="M31" t="s">
        <v>7</v>
      </c>
      <c r="N31" s="8">
        <f>D22</f>
        <v>2.23212609071</v>
      </c>
      <c r="O31" t="s">
        <v>8</v>
      </c>
      <c r="Q31" t="str">
        <f t="shared" si="4"/>
        <v>(</v>
      </c>
      <c r="R31" s="8">
        <f t="shared" si="0"/>
        <v>0.5</v>
      </c>
      <c r="S31" t="str">
        <f t="shared" si="0"/>
        <v>,</v>
      </c>
      <c r="T31" s="8">
        <f t="shared" si="0"/>
        <v>0.4</v>
      </c>
      <c r="U31" t="str">
        <f t="shared" si="0"/>
        <v>): (</v>
      </c>
      <c r="V31" s="12">
        <f t="shared" si="5"/>
        <v>2.2321260907100002E-2</v>
      </c>
      <c r="W31" t="str">
        <f t="shared" si="1"/>
        <v>),</v>
      </c>
    </row>
    <row r="32" spans="1:23" x14ac:dyDescent="0.25">
      <c r="I32" t="s">
        <v>5</v>
      </c>
      <c r="J32" s="8">
        <f>$B$23</f>
        <v>2</v>
      </c>
      <c r="K32" t="s">
        <v>6</v>
      </c>
      <c r="L32" s="8">
        <f t="shared" si="6"/>
        <v>0.4</v>
      </c>
      <c r="M32" t="s">
        <v>7</v>
      </c>
      <c r="N32" s="8">
        <f>D23</f>
        <v>0.27382530195799998</v>
      </c>
      <c r="O32" t="s">
        <v>8</v>
      </c>
      <c r="Q32" t="str">
        <f t="shared" si="4"/>
        <v>(</v>
      </c>
      <c r="R32" s="8">
        <f t="shared" si="0"/>
        <v>2</v>
      </c>
      <c r="S32" t="str">
        <f t="shared" si="0"/>
        <v>,</v>
      </c>
      <c r="T32" s="8">
        <f t="shared" si="0"/>
        <v>0.4</v>
      </c>
      <c r="U32" t="str">
        <f t="shared" si="0"/>
        <v>): (</v>
      </c>
      <c r="V32" s="12">
        <f t="shared" si="5"/>
        <v>2.7382530195799999E-3</v>
      </c>
      <c r="W32" t="str">
        <f t="shared" si="1"/>
        <v>),</v>
      </c>
    </row>
    <row r="33" spans="9:23" x14ac:dyDescent="0.25">
      <c r="I33" t="s">
        <v>5</v>
      </c>
      <c r="J33" s="8">
        <f>$B$20</f>
        <v>0</v>
      </c>
      <c r="K33" t="s">
        <v>6</v>
      </c>
      <c r="L33" s="8">
        <f>$E$19</f>
        <v>0.55000000000000004</v>
      </c>
      <c r="M33" t="s">
        <v>7</v>
      </c>
      <c r="N33" s="8">
        <f>E20</f>
        <v>9.4418934380217987</v>
      </c>
      <c r="O33" t="s">
        <v>8</v>
      </c>
      <c r="Q33" t="str">
        <f t="shared" si="4"/>
        <v>(</v>
      </c>
      <c r="R33" s="8">
        <f t="shared" si="0"/>
        <v>0</v>
      </c>
      <c r="S33" t="str">
        <f t="shared" si="0"/>
        <v>,</v>
      </c>
      <c r="T33" s="8">
        <f t="shared" si="0"/>
        <v>0.55000000000000004</v>
      </c>
      <c r="U33" t="str">
        <f t="shared" si="0"/>
        <v>): (</v>
      </c>
      <c r="V33" s="12">
        <f t="shared" si="5"/>
        <v>9.4418934380217992E-2</v>
      </c>
      <c r="W33" t="str">
        <f t="shared" si="1"/>
        <v>),</v>
      </c>
    </row>
    <row r="34" spans="9:23" x14ac:dyDescent="0.25">
      <c r="I34" t="s">
        <v>5</v>
      </c>
      <c r="J34" s="8">
        <f>$B$21</f>
        <v>0.2</v>
      </c>
      <c r="K34" t="s">
        <v>6</v>
      </c>
      <c r="L34" s="8">
        <f>$E$19</f>
        <v>0.55000000000000004</v>
      </c>
      <c r="M34" t="s">
        <v>7</v>
      </c>
      <c r="N34" s="8">
        <f>E21</f>
        <v>7.0489549042199728</v>
      </c>
      <c r="O34" t="s">
        <v>8</v>
      </c>
      <c r="Q34" t="str">
        <f t="shared" si="4"/>
        <v>(</v>
      </c>
      <c r="R34" s="8">
        <f t="shared" si="0"/>
        <v>0.2</v>
      </c>
      <c r="S34" t="str">
        <f t="shared" si="0"/>
        <v>,</v>
      </c>
      <c r="T34" s="8">
        <f t="shared" si="0"/>
        <v>0.55000000000000004</v>
      </c>
      <c r="U34" t="str">
        <f t="shared" si="0"/>
        <v>): (</v>
      </c>
      <c r="V34" s="12">
        <f t="shared" si="5"/>
        <v>7.0489549042199728E-2</v>
      </c>
      <c r="W34" t="str">
        <f t="shared" si="1"/>
        <v>),</v>
      </c>
    </row>
    <row r="35" spans="9:23" x14ac:dyDescent="0.25">
      <c r="I35" t="s">
        <v>5</v>
      </c>
      <c r="J35" s="8">
        <f>$B$22</f>
        <v>0.5</v>
      </c>
      <c r="K35" t="s">
        <v>6</v>
      </c>
      <c r="L35" s="8">
        <f t="shared" ref="L35:L36" si="7">$E$19</f>
        <v>0.55000000000000004</v>
      </c>
      <c r="M35" t="s">
        <v>7</v>
      </c>
      <c r="N35" s="8">
        <f>E22</f>
        <v>3.09933774834</v>
      </c>
      <c r="O35" t="s">
        <v>8</v>
      </c>
      <c r="Q35" t="str">
        <f t="shared" si="4"/>
        <v>(</v>
      </c>
      <c r="R35" s="8">
        <f t="shared" si="0"/>
        <v>0.5</v>
      </c>
      <c r="S35" t="str">
        <f t="shared" si="0"/>
        <v>,</v>
      </c>
      <c r="T35" s="8">
        <f t="shared" si="0"/>
        <v>0.55000000000000004</v>
      </c>
      <c r="U35" t="str">
        <f t="shared" si="0"/>
        <v>): (</v>
      </c>
      <c r="V35" s="12">
        <f t="shared" si="5"/>
        <v>3.09933774834E-2</v>
      </c>
      <c r="W35" t="str">
        <f t="shared" si="1"/>
        <v>),</v>
      </c>
    </row>
    <row r="36" spans="9:23" x14ac:dyDescent="0.25">
      <c r="I36" t="s">
        <v>5</v>
      </c>
      <c r="J36" s="8">
        <f>$B$23</f>
        <v>2</v>
      </c>
      <c r="K36" t="s">
        <v>6</v>
      </c>
      <c r="L36" s="8">
        <f t="shared" si="7"/>
        <v>0.55000000000000004</v>
      </c>
      <c r="M36" t="s">
        <v>7</v>
      </c>
      <c r="N36" s="8">
        <f>E23</f>
        <v>0.38021019437082021</v>
      </c>
      <c r="O36" t="s">
        <v>8</v>
      </c>
      <c r="Q36" t="str">
        <f t="shared" si="4"/>
        <v>(</v>
      </c>
      <c r="R36" s="8">
        <f t="shared" si="0"/>
        <v>2</v>
      </c>
      <c r="S36" t="str">
        <f t="shared" si="0"/>
        <v>,</v>
      </c>
      <c r="T36" s="8">
        <f t="shared" si="0"/>
        <v>0.55000000000000004</v>
      </c>
      <c r="U36" t="str">
        <f t="shared" si="0"/>
        <v>): (</v>
      </c>
      <c r="V36" s="12">
        <f t="shared" si="5"/>
        <v>3.8021019437082023E-3</v>
      </c>
      <c r="W36" t="str">
        <f t="shared" si="1"/>
        <v>),</v>
      </c>
    </row>
    <row r="37" spans="9:23" x14ac:dyDescent="0.25">
      <c r="I37" t="s">
        <v>5</v>
      </c>
      <c r="J37" s="8">
        <f>$B$20</f>
        <v>0</v>
      </c>
      <c r="K37" t="s">
        <v>6</v>
      </c>
      <c r="L37" s="8">
        <f>$F$19</f>
        <v>0.7</v>
      </c>
      <c r="M37" t="s">
        <v>7</v>
      </c>
      <c r="N37" s="8">
        <f>F20</f>
        <v>11.447136358068612</v>
      </c>
      <c r="O37" t="s">
        <v>8</v>
      </c>
      <c r="Q37" t="str">
        <f t="shared" si="4"/>
        <v>(</v>
      </c>
      <c r="R37" s="8">
        <f t="shared" si="0"/>
        <v>0</v>
      </c>
      <c r="S37" t="str">
        <f t="shared" si="0"/>
        <v>,</v>
      </c>
      <c r="T37" s="8">
        <f t="shared" si="0"/>
        <v>0.7</v>
      </c>
      <c r="U37" t="str">
        <f t="shared" si="0"/>
        <v>): (</v>
      </c>
      <c r="V37" s="12">
        <f t="shared" si="5"/>
        <v>0.11447136358068612</v>
      </c>
      <c r="W37" t="str">
        <f t="shared" si="1"/>
        <v>),</v>
      </c>
    </row>
    <row r="38" spans="9:23" x14ac:dyDescent="0.25">
      <c r="I38" t="s">
        <v>5</v>
      </c>
      <c r="J38" s="8">
        <f>$B$21</f>
        <v>0.2</v>
      </c>
      <c r="K38" t="s">
        <v>6</v>
      </c>
      <c r="L38" s="8">
        <f>$F$19</f>
        <v>0.7</v>
      </c>
      <c r="M38" t="s">
        <v>7</v>
      </c>
      <c r="N38" s="8">
        <f>F21</f>
        <v>8.5459922313408558</v>
      </c>
      <c r="O38" t="s">
        <v>8</v>
      </c>
      <c r="Q38" t="str">
        <f t="shared" si="4"/>
        <v>(</v>
      </c>
      <c r="R38" s="8">
        <f t="shared" si="0"/>
        <v>0.2</v>
      </c>
      <c r="S38" t="str">
        <f t="shared" si="0"/>
        <v>,</v>
      </c>
      <c r="T38" s="8">
        <f t="shared" si="0"/>
        <v>0.7</v>
      </c>
      <c r="U38" t="str">
        <f t="shared" si="0"/>
        <v>): (</v>
      </c>
      <c r="V38" s="12">
        <f t="shared" si="5"/>
        <v>8.5459922313408557E-2</v>
      </c>
      <c r="W38" t="str">
        <f t="shared" si="1"/>
        <v>),</v>
      </c>
    </row>
    <row r="39" spans="9:23" x14ac:dyDescent="0.25">
      <c r="I39" t="s">
        <v>5</v>
      </c>
      <c r="J39" s="8">
        <f>$B$22</f>
        <v>0.5</v>
      </c>
      <c r="K39" t="s">
        <v>6</v>
      </c>
      <c r="L39" s="8">
        <f t="shared" ref="L39:L40" si="8">$F$19</f>
        <v>0.7</v>
      </c>
      <c r="M39" t="s">
        <v>7</v>
      </c>
      <c r="N39" s="8">
        <f>F22</f>
        <v>3.7575664306999998</v>
      </c>
      <c r="O39" t="s">
        <v>8</v>
      </c>
      <c r="Q39" t="str">
        <f t="shared" si="4"/>
        <v>(</v>
      </c>
      <c r="R39" s="8">
        <f t="shared" si="0"/>
        <v>0.5</v>
      </c>
      <c r="S39" t="str">
        <f t="shared" si="0"/>
        <v>,</v>
      </c>
      <c r="T39" s="8">
        <f t="shared" si="0"/>
        <v>0.7</v>
      </c>
      <c r="U39" t="str">
        <f t="shared" si="0"/>
        <v>): (</v>
      </c>
      <c r="V39" s="12">
        <f t="shared" si="5"/>
        <v>3.7575664306999997E-2</v>
      </c>
      <c r="W39" t="str">
        <f t="shared" si="1"/>
        <v>),</v>
      </c>
    </row>
    <row r="40" spans="9:23" x14ac:dyDescent="0.25">
      <c r="I40" t="s">
        <v>5</v>
      </c>
      <c r="J40" s="8">
        <f>$B$23</f>
        <v>2</v>
      </c>
      <c r="K40" t="s">
        <v>6</v>
      </c>
      <c r="L40" s="8">
        <f t="shared" si="8"/>
        <v>0.7</v>
      </c>
      <c r="M40" t="s">
        <v>7</v>
      </c>
      <c r="N40" s="8">
        <f>F23</f>
        <v>0.46095817202978495</v>
      </c>
      <c r="O40" t="s">
        <v>8</v>
      </c>
      <c r="Q40" t="str">
        <f t="shared" si="4"/>
        <v>(</v>
      </c>
      <c r="R40" s="8">
        <f t="shared" si="0"/>
        <v>2</v>
      </c>
      <c r="S40" t="str">
        <f t="shared" si="0"/>
        <v>,</v>
      </c>
      <c r="T40" s="8">
        <f t="shared" si="0"/>
        <v>0.7</v>
      </c>
      <c r="U40" t="str">
        <f t="shared" si="0"/>
        <v>): (</v>
      </c>
      <c r="V40" s="12">
        <f t="shared" si="5"/>
        <v>4.6095817202978498E-3</v>
      </c>
      <c r="W40" t="str">
        <f t="shared" si="1"/>
        <v>),</v>
      </c>
    </row>
    <row r="41" spans="9:23" x14ac:dyDescent="0.25">
      <c r="I41" t="s">
        <v>5</v>
      </c>
      <c r="J41" s="8">
        <f>$B$20</f>
        <v>0</v>
      </c>
      <c r="K41" t="s">
        <v>6</v>
      </c>
      <c r="L41" s="8">
        <f>$G$19</f>
        <v>0.85</v>
      </c>
      <c r="M41" t="s">
        <v>7</v>
      </c>
      <c r="N41" s="8">
        <f>G20</f>
        <v>12.992063551569181</v>
      </c>
      <c r="O41" t="s">
        <v>8</v>
      </c>
      <c r="Q41" t="str">
        <f t="shared" si="4"/>
        <v>(</v>
      </c>
      <c r="R41" s="8">
        <f t="shared" si="4"/>
        <v>0</v>
      </c>
      <c r="S41" t="str">
        <f t="shared" si="4"/>
        <v>,</v>
      </c>
      <c r="T41" s="8">
        <f t="shared" si="4"/>
        <v>0.85</v>
      </c>
      <c r="U41" t="str">
        <f t="shared" si="4"/>
        <v>): (</v>
      </c>
      <c r="V41" s="12">
        <f t="shared" si="5"/>
        <v>0.12992063551569183</v>
      </c>
      <c r="W41" t="str">
        <f t="shared" si="1"/>
        <v>),</v>
      </c>
    </row>
    <row r="42" spans="9:23" x14ac:dyDescent="0.25">
      <c r="I42" t="s">
        <v>5</v>
      </c>
      <c r="J42" s="8">
        <f>$B$21</f>
        <v>0.2</v>
      </c>
      <c r="K42" t="s">
        <v>6</v>
      </c>
      <c r="L42" s="8">
        <f>$G$19</f>
        <v>0.85</v>
      </c>
      <c r="M42" t="s">
        <v>7</v>
      </c>
      <c r="N42" s="8">
        <f>G21</f>
        <v>9.6993755213317101</v>
      </c>
      <c r="O42" t="s">
        <v>8</v>
      </c>
      <c r="Q42" t="str">
        <f t="shared" si="4"/>
        <v>(</v>
      </c>
      <c r="R42" s="8">
        <f t="shared" si="4"/>
        <v>0.2</v>
      </c>
      <c r="S42" t="str">
        <f t="shared" si="4"/>
        <v>,</v>
      </c>
      <c r="T42" s="8">
        <f t="shared" si="4"/>
        <v>0.85</v>
      </c>
      <c r="U42" t="str">
        <f t="shared" si="4"/>
        <v>): (</v>
      </c>
      <c r="V42" s="12">
        <f t="shared" si="5"/>
        <v>9.6993755213317101E-2</v>
      </c>
      <c r="W42" t="str">
        <f t="shared" si="1"/>
        <v>),</v>
      </c>
    </row>
    <row r="43" spans="9:23" x14ac:dyDescent="0.25">
      <c r="I43" t="s">
        <v>5</v>
      </c>
      <c r="J43" s="8">
        <f>$B$22</f>
        <v>0.5</v>
      </c>
      <c r="K43" t="s">
        <v>6</v>
      </c>
      <c r="L43" s="8">
        <f t="shared" ref="L43:L44" si="9">$G$19</f>
        <v>0.85</v>
      </c>
      <c r="M43" t="s">
        <v>7</v>
      </c>
      <c r="N43" s="8">
        <f>G22</f>
        <v>4.2646947096499996</v>
      </c>
      <c r="O43" t="s">
        <v>8</v>
      </c>
      <c r="Q43" t="str">
        <f t="shared" si="4"/>
        <v>(</v>
      </c>
      <c r="R43" s="8">
        <f t="shared" si="4"/>
        <v>0.5</v>
      </c>
      <c r="S43" t="str">
        <f t="shared" si="4"/>
        <v>,</v>
      </c>
      <c r="T43" s="8">
        <f t="shared" si="4"/>
        <v>0.85</v>
      </c>
      <c r="U43" t="str">
        <f t="shared" si="4"/>
        <v>): (</v>
      </c>
      <c r="V43" s="12">
        <f t="shared" si="5"/>
        <v>4.26469470965E-2</v>
      </c>
      <c r="W43" t="str">
        <f t="shared" si="1"/>
        <v>),</v>
      </c>
    </row>
    <row r="44" spans="9:23" x14ac:dyDescent="0.25">
      <c r="I44" t="s">
        <v>5</v>
      </c>
      <c r="J44" s="8">
        <f>$B$23</f>
        <v>2</v>
      </c>
      <c r="K44" t="s">
        <v>6</v>
      </c>
      <c r="L44" s="8">
        <f t="shared" si="9"/>
        <v>0.85</v>
      </c>
      <c r="M44" t="s">
        <v>7</v>
      </c>
      <c r="N44" s="8">
        <f>G23</f>
        <v>0.52316995956852308</v>
      </c>
      <c r="O44" t="s">
        <v>8</v>
      </c>
      <c r="Q44" t="str">
        <f t="shared" si="4"/>
        <v>(</v>
      </c>
      <c r="R44" s="8">
        <f t="shared" si="4"/>
        <v>2</v>
      </c>
      <c r="S44" t="str">
        <f t="shared" si="4"/>
        <v>,</v>
      </c>
      <c r="T44" s="8">
        <f t="shared" si="4"/>
        <v>0.85</v>
      </c>
      <c r="U44" t="str">
        <f t="shared" si="4"/>
        <v>): (</v>
      </c>
      <c r="V44" s="12">
        <f t="shared" si="5"/>
        <v>5.2316995956852306E-3</v>
      </c>
      <c r="W44" t="str">
        <f t="shared" si="1"/>
        <v>),</v>
      </c>
    </row>
    <row r="45" spans="9:23" x14ac:dyDescent="0.25">
      <c r="I45" t="s">
        <v>5</v>
      </c>
      <c r="J45" s="8">
        <f>$B$20</f>
        <v>0</v>
      </c>
      <c r="K45" t="s">
        <v>6</v>
      </c>
      <c r="L45" s="8">
        <f>$H$19</f>
        <v>1</v>
      </c>
      <c r="M45" t="s">
        <v>7</v>
      </c>
      <c r="N45" s="8">
        <f>H20</f>
        <v>14.038923013799979</v>
      </c>
      <c r="O45" t="s">
        <v>8</v>
      </c>
      <c r="Q45" t="str">
        <f t="shared" si="4"/>
        <v>(</v>
      </c>
      <c r="R45" s="8">
        <f t="shared" si="4"/>
        <v>0</v>
      </c>
      <c r="S45" t="str">
        <f t="shared" si="4"/>
        <v>,</v>
      </c>
      <c r="T45" s="8">
        <f t="shared" si="4"/>
        <v>1</v>
      </c>
      <c r="U45" t="str">
        <f t="shared" si="4"/>
        <v>): (</v>
      </c>
      <c r="V45" s="12">
        <f t="shared" si="5"/>
        <v>0.14038923013799978</v>
      </c>
      <c r="W45" t="str">
        <f t="shared" si="1"/>
        <v>),</v>
      </c>
    </row>
    <row r="46" spans="9:23" x14ac:dyDescent="0.25">
      <c r="I46" t="s">
        <v>5</v>
      </c>
      <c r="J46" s="8">
        <f>$B$21</f>
        <v>0.2</v>
      </c>
      <c r="K46" t="s">
        <v>6</v>
      </c>
      <c r="L46" s="8">
        <f>$H$19</f>
        <v>1</v>
      </c>
      <c r="M46" t="s">
        <v>7</v>
      </c>
      <c r="N46" s="8">
        <f>H21</f>
        <v>10.480920577814249</v>
      </c>
      <c r="O46" t="s">
        <v>8</v>
      </c>
      <c r="Q46" t="str">
        <f t="shared" si="4"/>
        <v>(</v>
      </c>
      <c r="R46" s="8">
        <f t="shared" si="4"/>
        <v>0.2</v>
      </c>
      <c r="S46" t="str">
        <f t="shared" si="4"/>
        <v>,</v>
      </c>
      <c r="T46" s="8">
        <f t="shared" si="4"/>
        <v>1</v>
      </c>
      <c r="U46" t="str">
        <f t="shared" si="4"/>
        <v>): (</v>
      </c>
      <c r="V46" s="12">
        <f t="shared" si="5"/>
        <v>0.1048092057781425</v>
      </c>
      <c r="W46" t="str">
        <f t="shared" si="1"/>
        <v>),</v>
      </c>
    </row>
    <row r="47" spans="9:23" x14ac:dyDescent="0.25">
      <c r="I47" t="s">
        <v>5</v>
      </c>
      <c r="J47" s="8">
        <f>$B$22</f>
        <v>0.5</v>
      </c>
      <c r="K47" t="s">
        <v>6</v>
      </c>
      <c r="L47" s="8">
        <f t="shared" ref="L47:L48" si="10">$H$19</f>
        <v>1</v>
      </c>
      <c r="M47" t="s">
        <v>7</v>
      </c>
      <c r="N47" s="8">
        <f>H22</f>
        <v>4.6083303447899997</v>
      </c>
      <c r="O47" t="s">
        <v>8</v>
      </c>
      <c r="Q47" t="str">
        <f t="shared" si="4"/>
        <v>(</v>
      </c>
      <c r="R47" s="8">
        <f t="shared" si="4"/>
        <v>0.5</v>
      </c>
      <c r="S47" t="str">
        <f t="shared" si="4"/>
        <v>,</v>
      </c>
      <c r="T47" s="8">
        <f t="shared" si="4"/>
        <v>1</v>
      </c>
      <c r="U47" t="str">
        <f t="shared" si="4"/>
        <v>): (</v>
      </c>
      <c r="V47" s="12">
        <f t="shared" si="5"/>
        <v>4.6083303447900001E-2</v>
      </c>
      <c r="W47" t="str">
        <f t="shared" si="1"/>
        <v>),</v>
      </c>
    </row>
    <row r="48" spans="9:23" x14ac:dyDescent="0.25">
      <c r="I48" t="s">
        <v>5</v>
      </c>
      <c r="J48" s="8">
        <f>$B$23</f>
        <v>2</v>
      </c>
      <c r="K48" t="s">
        <v>6</v>
      </c>
      <c r="L48" s="8">
        <f t="shared" si="10"/>
        <v>1</v>
      </c>
      <c r="M48" t="s">
        <v>7</v>
      </c>
      <c r="N48" s="8">
        <f>H23</f>
        <v>0.5653253431498374</v>
      </c>
      <c r="O48" t="s">
        <v>8</v>
      </c>
      <c r="Q48" t="str">
        <f t="shared" si="4"/>
        <v>(</v>
      </c>
      <c r="R48" s="8">
        <f t="shared" si="4"/>
        <v>2</v>
      </c>
      <c r="S48" t="str">
        <f t="shared" si="4"/>
        <v>,</v>
      </c>
      <c r="T48" s="8">
        <f t="shared" si="4"/>
        <v>1</v>
      </c>
      <c r="U48" t="str">
        <f t="shared" si="4"/>
        <v>): (</v>
      </c>
      <c r="V48" s="12">
        <f t="shared" si="5"/>
        <v>5.6532534314983739E-3</v>
      </c>
      <c r="W48" t="str">
        <f t="shared" si="1"/>
        <v>),</v>
      </c>
    </row>
    <row r="49" spans="10:14" x14ac:dyDescent="0.25">
      <c r="J49" s="8"/>
      <c r="N49" s="9"/>
    </row>
    <row r="50" spans="10:14" x14ac:dyDescent="0.25">
      <c r="J50" s="8"/>
      <c r="N50" s="9"/>
    </row>
    <row r="51" spans="10:14" x14ac:dyDescent="0.25">
      <c r="J51" s="8"/>
      <c r="N51" s="9"/>
    </row>
    <row r="52" spans="10:14" x14ac:dyDescent="0.25">
      <c r="J52" s="8"/>
      <c r="N52" s="9"/>
    </row>
    <row r="53" spans="10:14" x14ac:dyDescent="0.25">
      <c r="J53" s="8"/>
      <c r="N53" s="9"/>
    </row>
    <row r="54" spans="10:14" x14ac:dyDescent="0.25">
      <c r="J54" s="8"/>
      <c r="N54" s="9"/>
    </row>
    <row r="55" spans="10:14" x14ac:dyDescent="0.25">
      <c r="J55" s="8"/>
      <c r="N55" s="9"/>
    </row>
    <row r="56" spans="10:14" x14ac:dyDescent="0.25">
      <c r="J56" s="8"/>
      <c r="N56" s="9"/>
    </row>
    <row r="57" spans="10:14" x14ac:dyDescent="0.25">
      <c r="J57" s="8"/>
      <c r="N57" s="9"/>
    </row>
    <row r="58" spans="10:14" x14ac:dyDescent="0.25">
      <c r="J58" s="8"/>
      <c r="N58" s="9"/>
    </row>
  </sheetData>
  <mergeCells count="3">
    <mergeCell ref="A18:B19"/>
    <mergeCell ref="C18:H18"/>
    <mergeCell ref="A20:A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AC27" sqref="AC27"/>
    </sheetView>
  </sheetViews>
  <sheetFormatPr defaultRowHeight="15" x14ac:dyDescent="0.25"/>
  <cols>
    <col min="9" max="9" width="1.7109375" bestFit="1" customWidth="1"/>
    <col min="10" max="10" width="4.5703125" bestFit="1" customWidth="1"/>
    <col min="11" max="11" width="1.5703125" bestFit="1" customWidth="1"/>
    <col min="12" max="12" width="4.5703125" bestFit="1" customWidth="1"/>
    <col min="13" max="13" width="3.42578125" bestFit="1" customWidth="1"/>
    <col min="14" max="14" width="6.5703125" bestFit="1" customWidth="1"/>
    <col min="15" max="15" width="2.28515625" bestFit="1" customWidth="1"/>
    <col min="17" max="17" width="1.7109375" customWidth="1"/>
    <col min="18" max="18" width="6.28515625" customWidth="1"/>
    <col min="19" max="19" width="1.5703125" customWidth="1"/>
    <col min="20" max="20" width="8.5703125" customWidth="1"/>
    <col min="21" max="21" width="3.42578125" customWidth="1"/>
    <col min="22" max="22" width="6.5703125" customWidth="1"/>
    <col min="23" max="23" width="2.28515625" customWidth="1"/>
  </cols>
  <sheetData>
    <row r="1" spans="1:2" ht="31.5" x14ac:dyDescent="0.5">
      <c r="A1" s="21" t="s">
        <v>11</v>
      </c>
    </row>
    <row r="2" spans="1:2" ht="33.75" x14ac:dyDescent="0.5">
      <c r="A2" s="16" t="s">
        <v>10</v>
      </c>
    </row>
    <row r="3" spans="1:2" x14ac:dyDescent="0.25">
      <c r="A3" t="s">
        <v>0</v>
      </c>
      <c r="B3" t="s">
        <v>1</v>
      </c>
    </row>
    <row r="4" spans="1:2" x14ac:dyDescent="0.25">
      <c r="A4">
        <v>250</v>
      </c>
      <c r="B4" s="8">
        <v>1.72729323874</v>
      </c>
    </row>
    <row r="5" spans="1:2" x14ac:dyDescent="0.25">
      <c r="A5">
        <v>400</v>
      </c>
      <c r="B5" s="8">
        <v>2.23212609071</v>
      </c>
    </row>
    <row r="6" spans="1:2" x14ac:dyDescent="0.25">
      <c r="A6">
        <v>550</v>
      </c>
      <c r="B6" s="8">
        <v>3.09933774834</v>
      </c>
    </row>
    <row r="7" spans="1:2" x14ac:dyDescent="0.25">
      <c r="A7">
        <v>700</v>
      </c>
      <c r="B7" s="8">
        <v>3.7575664306999998</v>
      </c>
    </row>
    <row r="8" spans="1:2" x14ac:dyDescent="0.25">
      <c r="A8">
        <v>850</v>
      </c>
      <c r="B8" s="8">
        <v>4.2646947096499996</v>
      </c>
    </row>
    <row r="9" spans="1:2" x14ac:dyDescent="0.25">
      <c r="A9">
        <v>1000</v>
      </c>
      <c r="B9" s="8">
        <v>4.6083303447899997</v>
      </c>
    </row>
    <row r="11" spans="1:2" x14ac:dyDescent="0.25">
      <c r="A11" t="s">
        <v>2</v>
      </c>
      <c r="B11" t="s">
        <v>1</v>
      </c>
    </row>
    <row r="12" spans="1:2" x14ac:dyDescent="0.25">
      <c r="A12">
        <v>0</v>
      </c>
      <c r="B12" s="8">
        <v>6.8</v>
      </c>
    </row>
    <row r="13" spans="1:2" x14ac:dyDescent="0.25">
      <c r="A13">
        <v>0.2</v>
      </c>
      <c r="B13" s="8">
        <v>5.0766187590799996</v>
      </c>
    </row>
    <row r="14" spans="1:2" x14ac:dyDescent="0.25">
      <c r="A14">
        <v>0.5</v>
      </c>
      <c r="B14" s="8">
        <v>2.23212609071</v>
      </c>
    </row>
    <row r="15" spans="1:2" x14ac:dyDescent="0.25">
      <c r="A15">
        <v>2</v>
      </c>
      <c r="B15" s="8">
        <v>0.27382530195799998</v>
      </c>
    </row>
    <row r="17" spans="1:23" ht="15.75" thickBot="1" x14ac:dyDescent="0.3"/>
    <row r="18" spans="1:23" ht="15" customHeight="1" thickBot="1" x14ac:dyDescent="0.3">
      <c r="A18" s="77"/>
      <c r="B18" s="78"/>
      <c r="C18" s="81" t="s">
        <v>3</v>
      </c>
      <c r="D18" s="81"/>
      <c r="E18" s="81"/>
      <c r="F18" s="81"/>
      <c r="G18" s="81"/>
      <c r="H18" s="82"/>
    </row>
    <row r="19" spans="1:23" ht="15.75" thickBot="1" x14ac:dyDescent="0.3">
      <c r="A19" s="83"/>
      <c r="B19" s="84"/>
      <c r="C19" s="10">
        <v>0.25</v>
      </c>
      <c r="D19" s="10">
        <v>0.4</v>
      </c>
      <c r="E19" s="10">
        <v>0.55000000000000004</v>
      </c>
      <c r="F19" s="10">
        <v>0.7</v>
      </c>
      <c r="G19" s="10">
        <v>0.85</v>
      </c>
      <c r="H19" s="11">
        <v>1</v>
      </c>
    </row>
    <row r="20" spans="1:23" x14ac:dyDescent="0.25">
      <c r="A20" s="74" t="s">
        <v>4</v>
      </c>
      <c r="B20" s="14">
        <v>0</v>
      </c>
      <c r="C20" s="28">
        <f>'2012 8 TeV no Lxy'!C5</f>
        <v>0.100769</v>
      </c>
      <c r="D20" s="23">
        <v>6.8</v>
      </c>
      <c r="E20" s="29">
        <f>'2012 8 TeV no Lxy'!E5</f>
        <v>6.8000000000000005E-2</v>
      </c>
      <c r="F20" s="29">
        <f>'2012 8 TeV no Lxy'!F5</f>
        <v>6.8000000000000005E-2</v>
      </c>
      <c r="G20" s="29">
        <f>'2012 8 TeV no Lxy'!G5</f>
        <v>6.8000000000000005E-2</v>
      </c>
      <c r="H20" s="29">
        <f>'2012 8 TeV no Lxy'!H5</f>
        <v>6.8000000000000005E-2</v>
      </c>
      <c r="J20" s="30" t="s">
        <v>12</v>
      </c>
    </row>
    <row r="21" spans="1:23" x14ac:dyDescent="0.25">
      <c r="A21" s="75"/>
      <c r="B21" s="13">
        <v>0.2</v>
      </c>
      <c r="C21" s="24">
        <f>D21-(D22-C22)</f>
        <v>4.5717859071099998</v>
      </c>
      <c r="D21" s="18">
        <f>B13</f>
        <v>5.0766187590799996</v>
      </c>
      <c r="E21" s="22">
        <f>$D$21+(E22-$D$22)/($H$22-$D$22)*($H$21-$D$21)</f>
        <v>5.7055782856444877</v>
      </c>
      <c r="F21" s="22">
        <f t="shared" ref="F21:G21" si="0">$D$21+(F22-$D$22)/($H$22-$D$22)*($H$21-$D$21)</f>
        <v>6.1829694701215621</v>
      </c>
      <c r="G21" s="22">
        <f t="shared" si="0"/>
        <v>6.5507726003372575</v>
      </c>
      <c r="H21" s="25">
        <v>6.8</v>
      </c>
      <c r="J21" s="30" t="s">
        <v>12</v>
      </c>
    </row>
    <row r="22" spans="1:23" x14ac:dyDescent="0.25">
      <c r="A22" s="75"/>
      <c r="B22" s="13">
        <v>0.5</v>
      </c>
      <c r="C22" s="26">
        <f>B4</f>
        <v>1.72729323874</v>
      </c>
      <c r="D22" s="18">
        <f>B14</f>
        <v>2.23212609071</v>
      </c>
      <c r="E22" s="18">
        <f>B6</f>
        <v>3.09933774834</v>
      </c>
      <c r="F22" s="18">
        <f>B7</f>
        <v>3.7575664306999998</v>
      </c>
      <c r="G22" s="18">
        <f>B8</f>
        <v>4.2646947096499996</v>
      </c>
      <c r="H22" s="20">
        <f>B9</f>
        <v>4.6083303447899997</v>
      </c>
    </row>
    <row r="23" spans="1:23" ht="15.75" thickBot="1" x14ac:dyDescent="0.3">
      <c r="A23" s="76"/>
      <c r="B23" s="15">
        <v>2</v>
      </c>
      <c r="C23" s="27">
        <f>D23/D22*C22</f>
        <v>0.21189510513608426</v>
      </c>
      <c r="D23" s="19">
        <f>B15</f>
        <v>0.27382530195799998</v>
      </c>
      <c r="E23" s="5">
        <f>D23/D22*E22</f>
        <v>0.38021019437082021</v>
      </c>
      <c r="F23" s="5">
        <f>D23/D22*F22</f>
        <v>0.46095817202978495</v>
      </c>
      <c r="G23" s="5">
        <f>D23/D22*G22</f>
        <v>0.52316995956852308</v>
      </c>
      <c r="H23" s="7">
        <f>D23/D22*H22</f>
        <v>0.5653253431498374</v>
      </c>
    </row>
    <row r="26" spans="1:23" x14ac:dyDescent="0.25">
      <c r="I26" t="s">
        <v>5</v>
      </c>
      <c r="J26" s="8">
        <f>$B$20</f>
        <v>0</v>
      </c>
      <c r="K26" t="s">
        <v>6</v>
      </c>
      <c r="L26" s="8">
        <f>$C$19</f>
        <v>0.25</v>
      </c>
      <c r="M26" t="s">
        <v>7</v>
      </c>
      <c r="N26" s="8">
        <f>C20</f>
        <v>0.100769</v>
      </c>
      <c r="O26" t="s">
        <v>8</v>
      </c>
      <c r="Q26" t="str">
        <f>I26</f>
        <v>(</v>
      </c>
      <c r="R26" s="8">
        <f t="shared" ref="R26:U41" si="1">J26</f>
        <v>0</v>
      </c>
      <c r="S26" t="str">
        <f t="shared" si="1"/>
        <v>,</v>
      </c>
      <c r="T26" s="8">
        <f t="shared" si="1"/>
        <v>0.25</v>
      </c>
      <c r="U26" t="str">
        <f t="shared" si="1"/>
        <v>): (</v>
      </c>
      <c r="V26" s="12">
        <f>N26*0.01</f>
        <v>1.0076899999999999E-3</v>
      </c>
      <c r="W26" t="str">
        <f t="shared" ref="W26:W49" si="2">O26</f>
        <v>),</v>
      </c>
    </row>
    <row r="27" spans="1:23" x14ac:dyDescent="0.25">
      <c r="I27" t="s">
        <v>5</v>
      </c>
      <c r="J27" s="8">
        <f>$B$21</f>
        <v>0.2</v>
      </c>
      <c r="K27" t="s">
        <v>6</v>
      </c>
      <c r="L27" s="8">
        <f>$C$19</f>
        <v>0.25</v>
      </c>
      <c r="M27" t="s">
        <v>7</v>
      </c>
      <c r="N27" s="8">
        <f>C21</f>
        <v>4.5717859071099998</v>
      </c>
      <c r="O27" t="s">
        <v>8</v>
      </c>
      <c r="Q27" t="str">
        <f>I27</f>
        <v>(</v>
      </c>
      <c r="R27" s="8">
        <f t="shared" si="1"/>
        <v>0.2</v>
      </c>
      <c r="S27" t="str">
        <f t="shared" si="1"/>
        <v>,</v>
      </c>
      <c r="T27" s="8">
        <f t="shared" si="1"/>
        <v>0.25</v>
      </c>
      <c r="U27" t="str">
        <f t="shared" si="1"/>
        <v>): (</v>
      </c>
      <c r="V27" s="12">
        <f>N27*0.01</f>
        <v>4.57178590711E-2</v>
      </c>
      <c r="W27" t="str">
        <f t="shared" si="2"/>
        <v>),</v>
      </c>
    </row>
    <row r="28" spans="1:23" x14ac:dyDescent="0.25">
      <c r="I28" t="s">
        <v>5</v>
      </c>
      <c r="J28" s="8">
        <f>$B$22</f>
        <v>0.5</v>
      </c>
      <c r="K28" t="s">
        <v>6</v>
      </c>
      <c r="L28" s="8">
        <f>$C$19</f>
        <v>0.25</v>
      </c>
      <c r="M28" t="s">
        <v>7</v>
      </c>
      <c r="N28" s="8">
        <f>C22</f>
        <v>1.72729323874</v>
      </c>
      <c r="O28" t="s">
        <v>8</v>
      </c>
      <c r="Q28" t="str">
        <f t="shared" ref="Q28:U49" si="3">I28</f>
        <v>(</v>
      </c>
      <c r="R28" s="8">
        <f t="shared" si="1"/>
        <v>0.5</v>
      </c>
      <c r="S28" t="str">
        <f t="shared" si="1"/>
        <v>,</v>
      </c>
      <c r="T28" s="8">
        <f t="shared" si="1"/>
        <v>0.25</v>
      </c>
      <c r="U28" t="str">
        <f t="shared" si="1"/>
        <v>): (</v>
      </c>
      <c r="V28" s="12">
        <f t="shared" ref="V28:V49" si="4">N28*0.01</f>
        <v>1.7272932387399999E-2</v>
      </c>
      <c r="W28" t="str">
        <f t="shared" si="2"/>
        <v>),</v>
      </c>
    </row>
    <row r="29" spans="1:23" x14ac:dyDescent="0.25">
      <c r="I29" t="s">
        <v>5</v>
      </c>
      <c r="J29" s="8">
        <f>$B$23</f>
        <v>2</v>
      </c>
      <c r="K29" t="s">
        <v>6</v>
      </c>
      <c r="L29" s="8">
        <f>$C$19</f>
        <v>0.25</v>
      </c>
      <c r="M29" t="s">
        <v>7</v>
      </c>
      <c r="N29" s="8">
        <f>C23</f>
        <v>0.21189510513608426</v>
      </c>
      <c r="O29" t="s">
        <v>8</v>
      </c>
      <c r="Q29" t="str">
        <f t="shared" si="3"/>
        <v>(</v>
      </c>
      <c r="R29" s="8">
        <f t="shared" si="1"/>
        <v>2</v>
      </c>
      <c r="S29" t="str">
        <f t="shared" si="1"/>
        <v>,</v>
      </c>
      <c r="T29" s="8">
        <f t="shared" si="1"/>
        <v>0.25</v>
      </c>
      <c r="U29" t="str">
        <f t="shared" si="1"/>
        <v>): (</v>
      </c>
      <c r="V29" s="12">
        <f t="shared" si="4"/>
        <v>2.1189510513608427E-3</v>
      </c>
      <c r="W29" t="str">
        <f t="shared" si="2"/>
        <v>),</v>
      </c>
    </row>
    <row r="30" spans="1:23" x14ac:dyDescent="0.25">
      <c r="I30" t="s">
        <v>5</v>
      </c>
      <c r="J30" s="8">
        <f>$B$20</f>
        <v>0</v>
      </c>
      <c r="K30" t="s">
        <v>6</v>
      </c>
      <c r="L30" s="8">
        <f>$D$19</f>
        <v>0.4</v>
      </c>
      <c r="M30" t="s">
        <v>7</v>
      </c>
      <c r="N30" s="8">
        <f>D20</f>
        <v>6.8</v>
      </c>
      <c r="O30" t="s">
        <v>8</v>
      </c>
      <c r="Q30" t="str">
        <f t="shared" si="3"/>
        <v>(</v>
      </c>
      <c r="R30" s="8">
        <f t="shared" si="1"/>
        <v>0</v>
      </c>
      <c r="S30" t="str">
        <f t="shared" si="1"/>
        <v>,</v>
      </c>
      <c r="T30" s="8">
        <f t="shared" si="1"/>
        <v>0.4</v>
      </c>
      <c r="U30" t="str">
        <f t="shared" si="1"/>
        <v>): (</v>
      </c>
      <c r="V30" s="12">
        <f t="shared" si="4"/>
        <v>6.8000000000000005E-2</v>
      </c>
      <c r="W30" t="str">
        <f t="shared" si="2"/>
        <v>),</v>
      </c>
    </row>
    <row r="31" spans="1:23" x14ac:dyDescent="0.25">
      <c r="I31" t="s">
        <v>5</v>
      </c>
      <c r="J31" s="8">
        <f>$B$21</f>
        <v>0.2</v>
      </c>
      <c r="K31" t="s">
        <v>6</v>
      </c>
      <c r="L31" s="8">
        <f>$D$19</f>
        <v>0.4</v>
      </c>
      <c r="M31" t="s">
        <v>7</v>
      </c>
      <c r="N31" s="8">
        <f>D21</f>
        <v>5.0766187590799996</v>
      </c>
      <c r="O31" t="s">
        <v>8</v>
      </c>
      <c r="Q31" t="str">
        <f t="shared" si="3"/>
        <v>(</v>
      </c>
      <c r="R31" s="8">
        <f t="shared" si="1"/>
        <v>0.2</v>
      </c>
      <c r="S31" t="str">
        <f t="shared" si="1"/>
        <v>,</v>
      </c>
      <c r="T31" s="8">
        <f t="shared" si="1"/>
        <v>0.4</v>
      </c>
      <c r="U31" t="str">
        <f t="shared" si="1"/>
        <v>): (</v>
      </c>
      <c r="V31" s="12">
        <f t="shared" si="4"/>
        <v>5.0766187590799997E-2</v>
      </c>
      <c r="W31" t="str">
        <f t="shared" si="2"/>
        <v>),</v>
      </c>
    </row>
    <row r="32" spans="1:23" x14ac:dyDescent="0.25">
      <c r="I32" t="s">
        <v>5</v>
      </c>
      <c r="J32" s="8">
        <f>$B$22</f>
        <v>0.5</v>
      </c>
      <c r="K32" t="s">
        <v>6</v>
      </c>
      <c r="L32" s="8">
        <f>$D$19</f>
        <v>0.4</v>
      </c>
      <c r="M32" t="s">
        <v>7</v>
      </c>
      <c r="N32" s="8">
        <f>D22</f>
        <v>2.23212609071</v>
      </c>
      <c r="O32" t="s">
        <v>8</v>
      </c>
      <c r="Q32" t="str">
        <f t="shared" si="3"/>
        <v>(</v>
      </c>
      <c r="R32" s="8">
        <f t="shared" si="1"/>
        <v>0.5</v>
      </c>
      <c r="S32" t="str">
        <f t="shared" si="1"/>
        <v>,</v>
      </c>
      <c r="T32" s="8">
        <f t="shared" si="1"/>
        <v>0.4</v>
      </c>
      <c r="U32" t="str">
        <f t="shared" si="1"/>
        <v>): (</v>
      </c>
      <c r="V32" s="12">
        <f t="shared" si="4"/>
        <v>2.2321260907100002E-2</v>
      </c>
      <c r="W32" t="str">
        <f t="shared" si="2"/>
        <v>),</v>
      </c>
    </row>
    <row r="33" spans="9:23" x14ac:dyDescent="0.25">
      <c r="I33" t="s">
        <v>5</v>
      </c>
      <c r="J33" s="8">
        <f>$B$23</f>
        <v>2</v>
      </c>
      <c r="K33" t="s">
        <v>6</v>
      </c>
      <c r="L33" s="8">
        <f>$D$19</f>
        <v>0.4</v>
      </c>
      <c r="M33" t="s">
        <v>7</v>
      </c>
      <c r="N33" s="8">
        <f>D23</f>
        <v>0.27382530195799998</v>
      </c>
      <c r="O33" t="s">
        <v>8</v>
      </c>
      <c r="Q33" t="str">
        <f t="shared" si="3"/>
        <v>(</v>
      </c>
      <c r="R33" s="8">
        <f t="shared" si="1"/>
        <v>2</v>
      </c>
      <c r="S33" t="str">
        <f t="shared" si="1"/>
        <v>,</v>
      </c>
      <c r="T33" s="8">
        <f t="shared" si="1"/>
        <v>0.4</v>
      </c>
      <c r="U33" t="str">
        <f t="shared" si="1"/>
        <v>): (</v>
      </c>
      <c r="V33" s="12">
        <f t="shared" si="4"/>
        <v>2.7382530195799999E-3</v>
      </c>
      <c r="W33" t="str">
        <f t="shared" si="2"/>
        <v>),</v>
      </c>
    </row>
    <row r="34" spans="9:23" x14ac:dyDescent="0.25">
      <c r="I34" t="s">
        <v>5</v>
      </c>
      <c r="J34" s="8">
        <f>$B$20</f>
        <v>0</v>
      </c>
      <c r="K34" t="s">
        <v>6</v>
      </c>
      <c r="L34" s="8">
        <f>$E$19</f>
        <v>0.55000000000000004</v>
      </c>
      <c r="M34" t="s">
        <v>7</v>
      </c>
      <c r="N34" s="8">
        <f>E20</f>
        <v>6.8000000000000005E-2</v>
      </c>
      <c r="O34" t="s">
        <v>8</v>
      </c>
      <c r="Q34" t="str">
        <f t="shared" si="3"/>
        <v>(</v>
      </c>
      <c r="R34" s="8">
        <f t="shared" si="1"/>
        <v>0</v>
      </c>
      <c r="S34" t="str">
        <f t="shared" si="1"/>
        <v>,</v>
      </c>
      <c r="T34" s="8">
        <f t="shared" si="1"/>
        <v>0.55000000000000004</v>
      </c>
      <c r="U34" t="str">
        <f t="shared" si="1"/>
        <v>): (</v>
      </c>
      <c r="V34" s="12">
        <f t="shared" si="4"/>
        <v>6.8000000000000005E-4</v>
      </c>
      <c r="W34" t="str">
        <f t="shared" si="2"/>
        <v>),</v>
      </c>
    </row>
    <row r="35" spans="9:23" x14ac:dyDescent="0.25">
      <c r="I35" t="s">
        <v>5</v>
      </c>
      <c r="J35" s="8">
        <f>$B$21</f>
        <v>0.2</v>
      </c>
      <c r="K35" t="s">
        <v>6</v>
      </c>
      <c r="L35" s="8">
        <f>$E$19</f>
        <v>0.55000000000000004</v>
      </c>
      <c r="M35" t="s">
        <v>7</v>
      </c>
      <c r="N35" s="8">
        <f>E21</f>
        <v>5.7055782856444877</v>
      </c>
      <c r="O35" t="s">
        <v>8</v>
      </c>
      <c r="Q35" t="str">
        <f t="shared" si="3"/>
        <v>(</v>
      </c>
      <c r="R35" s="8">
        <f t="shared" si="1"/>
        <v>0.2</v>
      </c>
      <c r="S35" t="str">
        <f t="shared" si="1"/>
        <v>,</v>
      </c>
      <c r="T35" s="8">
        <f t="shared" si="1"/>
        <v>0.55000000000000004</v>
      </c>
      <c r="U35" t="str">
        <f t="shared" si="1"/>
        <v>): (</v>
      </c>
      <c r="V35" s="12">
        <f t="shared" si="4"/>
        <v>5.705578285644488E-2</v>
      </c>
      <c r="W35" t="str">
        <f t="shared" si="2"/>
        <v>),</v>
      </c>
    </row>
    <row r="36" spans="9:23" x14ac:dyDescent="0.25">
      <c r="I36" t="s">
        <v>5</v>
      </c>
      <c r="J36" s="8">
        <f>$B$22</f>
        <v>0.5</v>
      </c>
      <c r="K36" t="s">
        <v>6</v>
      </c>
      <c r="L36" s="8">
        <f>$E$19</f>
        <v>0.55000000000000004</v>
      </c>
      <c r="M36" t="s">
        <v>7</v>
      </c>
      <c r="N36" s="8">
        <f>E22</f>
        <v>3.09933774834</v>
      </c>
      <c r="O36" t="s">
        <v>8</v>
      </c>
      <c r="Q36" t="str">
        <f t="shared" si="3"/>
        <v>(</v>
      </c>
      <c r="R36" s="8">
        <f t="shared" si="1"/>
        <v>0.5</v>
      </c>
      <c r="S36" t="str">
        <f t="shared" si="1"/>
        <v>,</v>
      </c>
      <c r="T36" s="8">
        <f t="shared" si="1"/>
        <v>0.55000000000000004</v>
      </c>
      <c r="U36" t="str">
        <f t="shared" si="1"/>
        <v>): (</v>
      </c>
      <c r="V36" s="12">
        <f t="shared" si="4"/>
        <v>3.09933774834E-2</v>
      </c>
      <c r="W36" t="str">
        <f t="shared" si="2"/>
        <v>),</v>
      </c>
    </row>
    <row r="37" spans="9:23" x14ac:dyDescent="0.25">
      <c r="I37" t="s">
        <v>5</v>
      </c>
      <c r="J37" s="8">
        <f>$B$23</f>
        <v>2</v>
      </c>
      <c r="K37" t="s">
        <v>6</v>
      </c>
      <c r="L37" s="8">
        <f>$E$19</f>
        <v>0.55000000000000004</v>
      </c>
      <c r="M37" t="s">
        <v>7</v>
      </c>
      <c r="N37" s="8">
        <f>E23</f>
        <v>0.38021019437082021</v>
      </c>
      <c r="O37" t="s">
        <v>8</v>
      </c>
      <c r="Q37" t="str">
        <f t="shared" si="3"/>
        <v>(</v>
      </c>
      <c r="R37" s="8">
        <f t="shared" si="1"/>
        <v>2</v>
      </c>
      <c r="S37" t="str">
        <f t="shared" si="1"/>
        <v>,</v>
      </c>
      <c r="T37" s="8">
        <f t="shared" si="1"/>
        <v>0.55000000000000004</v>
      </c>
      <c r="U37" t="str">
        <f t="shared" si="1"/>
        <v>): (</v>
      </c>
      <c r="V37" s="12">
        <f t="shared" si="4"/>
        <v>3.8021019437082023E-3</v>
      </c>
      <c r="W37" t="str">
        <f t="shared" si="2"/>
        <v>),</v>
      </c>
    </row>
    <row r="38" spans="9:23" x14ac:dyDescent="0.25">
      <c r="I38" t="s">
        <v>5</v>
      </c>
      <c r="J38" s="8">
        <f>$B$20</f>
        <v>0</v>
      </c>
      <c r="K38" t="s">
        <v>6</v>
      </c>
      <c r="L38" s="8">
        <f>$F$19</f>
        <v>0.7</v>
      </c>
      <c r="M38" t="s">
        <v>7</v>
      </c>
      <c r="N38" s="8">
        <f>F20</f>
        <v>6.8000000000000005E-2</v>
      </c>
      <c r="O38" t="s">
        <v>8</v>
      </c>
      <c r="Q38" t="str">
        <f t="shared" si="3"/>
        <v>(</v>
      </c>
      <c r="R38" s="8">
        <f t="shared" si="1"/>
        <v>0</v>
      </c>
      <c r="S38" t="str">
        <f t="shared" si="1"/>
        <v>,</v>
      </c>
      <c r="T38" s="8">
        <f t="shared" si="1"/>
        <v>0.7</v>
      </c>
      <c r="U38" t="str">
        <f t="shared" si="1"/>
        <v>): (</v>
      </c>
      <c r="V38" s="12">
        <f t="shared" si="4"/>
        <v>6.8000000000000005E-4</v>
      </c>
      <c r="W38" t="str">
        <f t="shared" si="2"/>
        <v>),</v>
      </c>
    </row>
    <row r="39" spans="9:23" x14ac:dyDescent="0.25">
      <c r="I39" t="s">
        <v>5</v>
      </c>
      <c r="J39" s="8">
        <f>$B$21</f>
        <v>0.2</v>
      </c>
      <c r="K39" t="s">
        <v>6</v>
      </c>
      <c r="L39" s="8">
        <f>$F$19</f>
        <v>0.7</v>
      </c>
      <c r="M39" t="s">
        <v>7</v>
      </c>
      <c r="N39" s="8">
        <f>F21</f>
        <v>6.1829694701215621</v>
      </c>
      <c r="O39" t="s">
        <v>8</v>
      </c>
      <c r="Q39" t="str">
        <f t="shared" si="3"/>
        <v>(</v>
      </c>
      <c r="R39" s="8">
        <f t="shared" si="1"/>
        <v>0.2</v>
      </c>
      <c r="S39" t="str">
        <f t="shared" si="1"/>
        <v>,</v>
      </c>
      <c r="T39" s="8">
        <f t="shared" si="1"/>
        <v>0.7</v>
      </c>
      <c r="U39" t="str">
        <f t="shared" si="1"/>
        <v>): (</v>
      </c>
      <c r="V39" s="12">
        <f t="shared" si="4"/>
        <v>6.1829694701215625E-2</v>
      </c>
      <c r="W39" t="str">
        <f t="shared" si="2"/>
        <v>),</v>
      </c>
    </row>
    <row r="40" spans="9:23" x14ac:dyDescent="0.25">
      <c r="I40" t="s">
        <v>5</v>
      </c>
      <c r="J40" s="8">
        <f>$B$22</f>
        <v>0.5</v>
      </c>
      <c r="K40" t="s">
        <v>6</v>
      </c>
      <c r="L40" s="8">
        <f>$F$19</f>
        <v>0.7</v>
      </c>
      <c r="M40" t="s">
        <v>7</v>
      </c>
      <c r="N40" s="8">
        <f>F22</f>
        <v>3.7575664306999998</v>
      </c>
      <c r="O40" t="s">
        <v>8</v>
      </c>
      <c r="Q40" t="str">
        <f t="shared" si="3"/>
        <v>(</v>
      </c>
      <c r="R40" s="8">
        <f t="shared" si="1"/>
        <v>0.5</v>
      </c>
      <c r="S40" t="str">
        <f t="shared" si="1"/>
        <v>,</v>
      </c>
      <c r="T40" s="8">
        <f t="shared" si="1"/>
        <v>0.7</v>
      </c>
      <c r="U40" t="str">
        <f t="shared" si="1"/>
        <v>): (</v>
      </c>
      <c r="V40" s="12">
        <f t="shared" si="4"/>
        <v>3.7575664306999997E-2</v>
      </c>
      <c r="W40" t="str">
        <f t="shared" si="2"/>
        <v>),</v>
      </c>
    </row>
    <row r="41" spans="9:23" x14ac:dyDescent="0.25">
      <c r="I41" t="s">
        <v>5</v>
      </c>
      <c r="J41" s="8">
        <f>$B$23</f>
        <v>2</v>
      </c>
      <c r="K41" t="s">
        <v>6</v>
      </c>
      <c r="L41" s="8">
        <f>$F$19</f>
        <v>0.7</v>
      </c>
      <c r="M41" t="s">
        <v>7</v>
      </c>
      <c r="N41" s="8">
        <f>F23</f>
        <v>0.46095817202978495</v>
      </c>
      <c r="O41" t="s">
        <v>8</v>
      </c>
      <c r="Q41" t="str">
        <f t="shared" si="3"/>
        <v>(</v>
      </c>
      <c r="R41" s="8">
        <f t="shared" si="1"/>
        <v>2</v>
      </c>
      <c r="S41" t="str">
        <f t="shared" si="1"/>
        <v>,</v>
      </c>
      <c r="T41" s="8">
        <f t="shared" si="1"/>
        <v>0.7</v>
      </c>
      <c r="U41" t="str">
        <f t="shared" si="1"/>
        <v>): (</v>
      </c>
      <c r="V41" s="12">
        <f t="shared" si="4"/>
        <v>4.6095817202978498E-3</v>
      </c>
      <c r="W41" t="str">
        <f t="shared" si="2"/>
        <v>),</v>
      </c>
    </row>
    <row r="42" spans="9:23" x14ac:dyDescent="0.25">
      <c r="I42" t="s">
        <v>5</v>
      </c>
      <c r="J42" s="8">
        <f>$B$20</f>
        <v>0</v>
      </c>
      <c r="K42" t="s">
        <v>6</v>
      </c>
      <c r="L42" s="8">
        <f>$G$19</f>
        <v>0.85</v>
      </c>
      <c r="M42" t="s">
        <v>7</v>
      </c>
      <c r="N42" s="8">
        <f>G20</f>
        <v>6.8000000000000005E-2</v>
      </c>
      <c r="O42" t="s">
        <v>8</v>
      </c>
      <c r="Q42" t="str">
        <f t="shared" si="3"/>
        <v>(</v>
      </c>
      <c r="R42" s="8">
        <f t="shared" si="3"/>
        <v>0</v>
      </c>
      <c r="S42" t="str">
        <f t="shared" si="3"/>
        <v>,</v>
      </c>
      <c r="T42" s="8">
        <f t="shared" si="3"/>
        <v>0.85</v>
      </c>
      <c r="U42" t="str">
        <f t="shared" si="3"/>
        <v>): (</v>
      </c>
      <c r="V42" s="12">
        <f t="shared" si="4"/>
        <v>6.8000000000000005E-4</v>
      </c>
      <c r="W42" t="str">
        <f t="shared" si="2"/>
        <v>),</v>
      </c>
    </row>
    <row r="43" spans="9:23" x14ac:dyDescent="0.25">
      <c r="I43" t="s">
        <v>5</v>
      </c>
      <c r="J43" s="8">
        <f>$B$21</f>
        <v>0.2</v>
      </c>
      <c r="K43" t="s">
        <v>6</v>
      </c>
      <c r="L43" s="8">
        <f>$G$19</f>
        <v>0.85</v>
      </c>
      <c r="M43" t="s">
        <v>7</v>
      </c>
      <c r="N43" s="8">
        <f>G21</f>
        <v>6.5507726003372575</v>
      </c>
      <c r="O43" t="s">
        <v>8</v>
      </c>
      <c r="Q43" t="str">
        <f t="shared" si="3"/>
        <v>(</v>
      </c>
      <c r="R43" s="8">
        <f t="shared" si="3"/>
        <v>0.2</v>
      </c>
      <c r="S43" t="str">
        <f t="shared" si="3"/>
        <v>,</v>
      </c>
      <c r="T43" s="8">
        <f t="shared" si="3"/>
        <v>0.85</v>
      </c>
      <c r="U43" t="str">
        <f t="shared" si="3"/>
        <v>): (</v>
      </c>
      <c r="V43" s="12">
        <f t="shared" si="4"/>
        <v>6.5507726003372582E-2</v>
      </c>
      <c r="W43" t="str">
        <f t="shared" si="2"/>
        <v>),</v>
      </c>
    </row>
    <row r="44" spans="9:23" x14ac:dyDescent="0.25">
      <c r="I44" t="s">
        <v>5</v>
      </c>
      <c r="J44" s="8">
        <f>$B$22</f>
        <v>0.5</v>
      </c>
      <c r="K44" t="s">
        <v>6</v>
      </c>
      <c r="L44" s="8">
        <f>$G$19</f>
        <v>0.85</v>
      </c>
      <c r="M44" t="s">
        <v>7</v>
      </c>
      <c r="N44" s="8">
        <f>G22</f>
        <v>4.2646947096499996</v>
      </c>
      <c r="O44" t="s">
        <v>8</v>
      </c>
      <c r="Q44" t="str">
        <f t="shared" si="3"/>
        <v>(</v>
      </c>
      <c r="R44" s="8">
        <f t="shared" si="3"/>
        <v>0.5</v>
      </c>
      <c r="S44" t="str">
        <f t="shared" si="3"/>
        <v>,</v>
      </c>
      <c r="T44" s="8">
        <f t="shared" si="3"/>
        <v>0.85</v>
      </c>
      <c r="U44" t="str">
        <f t="shared" si="3"/>
        <v>): (</v>
      </c>
      <c r="V44" s="12">
        <f t="shared" si="4"/>
        <v>4.26469470965E-2</v>
      </c>
      <c r="W44" t="str">
        <f t="shared" si="2"/>
        <v>),</v>
      </c>
    </row>
    <row r="45" spans="9:23" x14ac:dyDescent="0.25">
      <c r="I45" t="s">
        <v>5</v>
      </c>
      <c r="J45" s="8">
        <f>$B$23</f>
        <v>2</v>
      </c>
      <c r="K45" t="s">
        <v>6</v>
      </c>
      <c r="L45" s="8">
        <f>$G$19</f>
        <v>0.85</v>
      </c>
      <c r="M45" t="s">
        <v>7</v>
      </c>
      <c r="N45" s="8">
        <f>G23</f>
        <v>0.52316995956852308</v>
      </c>
      <c r="O45" t="s">
        <v>8</v>
      </c>
      <c r="Q45" t="str">
        <f t="shared" si="3"/>
        <v>(</v>
      </c>
      <c r="R45" s="8">
        <f t="shared" si="3"/>
        <v>2</v>
      </c>
      <c r="S45" t="str">
        <f t="shared" si="3"/>
        <v>,</v>
      </c>
      <c r="T45" s="8">
        <f t="shared" si="3"/>
        <v>0.85</v>
      </c>
      <c r="U45" t="str">
        <f t="shared" si="3"/>
        <v>): (</v>
      </c>
      <c r="V45" s="12">
        <f t="shared" si="4"/>
        <v>5.2316995956852306E-3</v>
      </c>
      <c r="W45" t="str">
        <f t="shared" si="2"/>
        <v>),</v>
      </c>
    </row>
    <row r="46" spans="9:23" x14ac:dyDescent="0.25">
      <c r="I46" t="s">
        <v>5</v>
      </c>
      <c r="J46" s="8">
        <f>$B$20</f>
        <v>0</v>
      </c>
      <c r="K46" t="s">
        <v>6</v>
      </c>
      <c r="L46" s="8">
        <f>$H$19</f>
        <v>1</v>
      </c>
      <c r="M46" t="s">
        <v>7</v>
      </c>
      <c r="N46" s="8">
        <f>H20</f>
        <v>6.8000000000000005E-2</v>
      </c>
      <c r="O46" t="s">
        <v>8</v>
      </c>
      <c r="Q46" t="str">
        <f t="shared" si="3"/>
        <v>(</v>
      </c>
      <c r="R46" s="8">
        <f t="shared" si="3"/>
        <v>0</v>
      </c>
      <c r="S46" t="str">
        <f t="shared" si="3"/>
        <v>,</v>
      </c>
      <c r="T46" s="8">
        <f t="shared" si="3"/>
        <v>1</v>
      </c>
      <c r="U46" t="str">
        <f t="shared" si="3"/>
        <v>): (</v>
      </c>
      <c r="V46" s="12">
        <f t="shared" si="4"/>
        <v>6.8000000000000005E-4</v>
      </c>
      <c r="W46" t="str">
        <f t="shared" si="2"/>
        <v>),</v>
      </c>
    </row>
    <row r="47" spans="9:23" x14ac:dyDescent="0.25">
      <c r="I47" t="s">
        <v>5</v>
      </c>
      <c r="J47" s="8">
        <f>$B$21</f>
        <v>0.2</v>
      </c>
      <c r="K47" t="s">
        <v>6</v>
      </c>
      <c r="L47" s="8">
        <f>$H$19</f>
        <v>1</v>
      </c>
      <c r="M47" t="s">
        <v>7</v>
      </c>
      <c r="N47" s="8">
        <f>H21</f>
        <v>6.8</v>
      </c>
      <c r="O47" t="s">
        <v>8</v>
      </c>
      <c r="Q47" t="str">
        <f t="shared" si="3"/>
        <v>(</v>
      </c>
      <c r="R47" s="8">
        <f t="shared" si="3"/>
        <v>0.2</v>
      </c>
      <c r="S47" t="str">
        <f t="shared" si="3"/>
        <v>,</v>
      </c>
      <c r="T47" s="8">
        <f t="shared" si="3"/>
        <v>1</v>
      </c>
      <c r="U47" t="str">
        <f t="shared" si="3"/>
        <v>): (</v>
      </c>
      <c r="V47" s="12">
        <f t="shared" si="4"/>
        <v>6.8000000000000005E-2</v>
      </c>
      <c r="W47" t="str">
        <f t="shared" si="2"/>
        <v>),</v>
      </c>
    </row>
    <row r="48" spans="9:23" x14ac:dyDescent="0.25">
      <c r="I48" t="s">
        <v>5</v>
      </c>
      <c r="J48" s="8">
        <f>$B$22</f>
        <v>0.5</v>
      </c>
      <c r="K48" t="s">
        <v>6</v>
      </c>
      <c r="L48" s="8">
        <f>$H$19</f>
        <v>1</v>
      </c>
      <c r="M48" t="s">
        <v>7</v>
      </c>
      <c r="N48" s="8">
        <f>H22</f>
        <v>4.6083303447899997</v>
      </c>
      <c r="O48" t="s">
        <v>8</v>
      </c>
      <c r="Q48" t="str">
        <f t="shared" si="3"/>
        <v>(</v>
      </c>
      <c r="R48" s="8">
        <f t="shared" si="3"/>
        <v>0.5</v>
      </c>
      <c r="S48" t="str">
        <f t="shared" si="3"/>
        <v>,</v>
      </c>
      <c r="T48" s="8">
        <f t="shared" si="3"/>
        <v>1</v>
      </c>
      <c r="U48" t="str">
        <f t="shared" si="3"/>
        <v>): (</v>
      </c>
      <c r="V48" s="12">
        <f t="shared" si="4"/>
        <v>4.6083303447900001E-2</v>
      </c>
      <c r="W48" t="str">
        <f t="shared" si="2"/>
        <v>),</v>
      </c>
    </row>
    <row r="49" spans="9:23" x14ac:dyDescent="0.25">
      <c r="I49" t="s">
        <v>5</v>
      </c>
      <c r="J49" s="8">
        <f>$B$23</f>
        <v>2</v>
      </c>
      <c r="K49" t="s">
        <v>6</v>
      </c>
      <c r="L49" s="8">
        <f>$H$19</f>
        <v>1</v>
      </c>
      <c r="M49" t="s">
        <v>7</v>
      </c>
      <c r="N49" s="8">
        <f>H23</f>
        <v>0.5653253431498374</v>
      </c>
      <c r="O49" t="s">
        <v>8</v>
      </c>
      <c r="Q49" t="str">
        <f t="shared" si="3"/>
        <v>(</v>
      </c>
      <c r="R49" s="8">
        <f t="shared" si="3"/>
        <v>2</v>
      </c>
      <c r="S49" t="str">
        <f t="shared" si="3"/>
        <v>,</v>
      </c>
      <c r="T49" s="8">
        <f t="shared" si="3"/>
        <v>1</v>
      </c>
      <c r="U49" t="str">
        <f t="shared" si="3"/>
        <v>): (</v>
      </c>
      <c r="V49" s="12">
        <f t="shared" si="4"/>
        <v>5.6532534314983739E-3</v>
      </c>
      <c r="W49" t="str">
        <f t="shared" si="2"/>
        <v>),</v>
      </c>
    </row>
    <row r="50" spans="9:23" x14ac:dyDescent="0.25">
      <c r="J50" s="8"/>
      <c r="N50" s="9"/>
    </row>
    <row r="51" spans="9:23" x14ac:dyDescent="0.25">
      <c r="J51" s="8"/>
      <c r="N51" s="9"/>
    </row>
    <row r="52" spans="9:23" x14ac:dyDescent="0.25">
      <c r="J52" s="8"/>
      <c r="N52" s="9"/>
    </row>
    <row r="53" spans="9:23" x14ac:dyDescent="0.25">
      <c r="J53" s="8"/>
      <c r="N53" s="9"/>
    </row>
    <row r="54" spans="9:23" x14ac:dyDescent="0.25">
      <c r="J54" s="8"/>
      <c r="N54" s="9"/>
    </row>
    <row r="55" spans="9:23" x14ac:dyDescent="0.25">
      <c r="J55" s="8"/>
      <c r="N55" s="9"/>
    </row>
    <row r="56" spans="9:23" x14ac:dyDescent="0.25">
      <c r="J56" s="8"/>
      <c r="N56" s="9"/>
    </row>
    <row r="57" spans="9:23" x14ac:dyDescent="0.25">
      <c r="J57" s="8"/>
      <c r="N57" s="9"/>
    </row>
    <row r="58" spans="9:23" x14ac:dyDescent="0.25">
      <c r="J58" s="8"/>
      <c r="N58" s="9"/>
    </row>
    <row r="59" spans="9:23" x14ac:dyDescent="0.25">
      <c r="J59" s="8"/>
      <c r="N59" s="9"/>
    </row>
  </sheetData>
  <mergeCells count="3">
    <mergeCell ref="A18:B19"/>
    <mergeCell ref="C18:H18"/>
    <mergeCell ref="A20:A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 8 TeV no Lxy</vt:lpstr>
      <vt:lpstr>2012 8 TeV noLxy ARTIFICIAL OLD</vt:lpstr>
      <vt:lpstr>2012 8TeV Lxy&lt;4.4cm</vt:lpstr>
      <vt:lpstr>2012 8TeV Lxy&lt;4.4cm ARTIFICIAL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Pakhotin</dc:creator>
  <cp:lastModifiedBy>Yuriy Pakhotin</cp:lastModifiedBy>
  <dcterms:created xsi:type="dcterms:W3CDTF">2014-02-05T20:50:01Z</dcterms:created>
  <dcterms:modified xsi:type="dcterms:W3CDTF">2014-04-15T19:20:45Z</dcterms:modified>
</cp:coreProperties>
</file>