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8A0A8083-7ECF-4DB0-9433-7EF4B86AF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2" r:id="rId1"/>
    <sheet name="MATCH" sheetId="3" r:id="rId2"/>
    <sheet name="INDEX(MATCH)" sheetId="4" r:id="rId3"/>
    <sheet name="OFFSET" sheetId="5" r:id="rId4"/>
  </sheets>
  <externalReferences>
    <externalReference r:id="rId5"/>
  </externalReferences>
  <definedNames>
    <definedName name="reporting_month">[1]Reporting!$B$3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 s="1"/>
  <c r="F11" i="5"/>
  <c r="C23" i="5"/>
  <c r="C25" i="5"/>
  <c r="D2" i="4"/>
  <c r="E2" i="4" s="1"/>
  <c r="D2" i="3"/>
  <c r="E2" i="3" s="1"/>
  <c r="F2" i="3" s="1"/>
  <c r="G2" i="3" s="1"/>
  <c r="H2" i="3" s="1"/>
  <c r="I2" i="3" s="1"/>
  <c r="J2" i="3" s="1"/>
  <c r="K2" i="3" s="1"/>
  <c r="L2" i="3" s="1"/>
  <c r="B18" i="3"/>
  <c r="D2" i="2"/>
  <c r="E2" i="2" s="1"/>
  <c r="F2" i="2" s="1"/>
  <c r="G2" i="2" s="1"/>
  <c r="H2" i="2" s="1"/>
  <c r="I2" i="2" s="1"/>
  <c r="J2" i="2" s="1"/>
  <c r="K2" i="2" s="1"/>
  <c r="L2" i="2" s="1"/>
  <c r="B20" i="2"/>
  <c r="F2" i="5" l="1"/>
  <c r="F2" i="4"/>
  <c r="G2" i="4" s="1"/>
  <c r="H2" i="4" s="1"/>
  <c r="I2" i="4" s="1"/>
  <c r="J2" i="4" s="1"/>
  <c r="K2" i="4" s="1"/>
  <c r="L2" i="4" s="1"/>
  <c r="G2" i="5" l="1"/>
  <c r="B19" i="4"/>
  <c r="B20" i="4"/>
  <c r="H2" i="5" l="1"/>
  <c r="I2" i="5" l="1"/>
  <c r="J2" i="5" s="1"/>
  <c r="K2" i="5" s="1"/>
  <c r="L2" i="5" s="1"/>
  <c r="C43" i="5"/>
  <c r="C32" i="5"/>
  <c r="C41" i="5"/>
  <c r="C36" i="5"/>
  <c r="C44" i="5"/>
  <c r="C42" i="5"/>
  <c r="C48" i="5"/>
  <c r="F10" i="5"/>
  <c r="C33" i="5"/>
  <c r="C45" i="5"/>
</calcChain>
</file>

<file path=xl/sharedStrings.xml><?xml version="1.0" encoding="utf-8"?>
<sst xmlns="http://schemas.openxmlformats.org/spreadsheetml/2006/main" count="125" uniqueCount="86">
  <si>
    <t>INDEX() only returns a single cell's value. It will not allow calculations on a range of data.</t>
  </si>
  <si>
    <t>Hard coding these values will not allow our tool to be dynamic.</t>
  </si>
  <si>
    <t>Limitations:</t>
  </si>
  <si>
    <r>
      <t>=INDEX(</t>
    </r>
    <r>
      <rPr>
        <sz val="11"/>
        <color theme="4"/>
        <rFont val="Calibri"/>
        <family val="2"/>
        <scheme val="minor"/>
      </rPr>
      <t>C4:L8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</t>
    </r>
    <r>
      <rPr>
        <sz val="11"/>
        <color theme="9" tint="-0.249977111117893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</si>
  <si>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To retrieve the performance of the product in the month of the promotion we only need to input the row and column numbers.</t>
  </si>
  <si>
    <r>
      <t xml:space="preserve">We can see the product number 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 xml:space="preserve"> resides in</t>
    </r>
    <r>
      <rPr>
        <b/>
        <sz val="11"/>
        <color rgb="FFC00000"/>
        <rFont val="Calibri"/>
        <family val="2"/>
        <scheme val="minor"/>
      </rPr>
      <t xml:space="preserve"> row 3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June</t>
    </r>
    <r>
      <rPr>
        <sz val="11"/>
        <color theme="1"/>
        <rFont val="Calibri"/>
        <family val="2"/>
        <scheme val="minor"/>
      </rPr>
      <t xml:space="preserve"> is in </t>
    </r>
    <r>
      <rPr>
        <b/>
        <sz val="11"/>
        <color theme="9" tint="-0.249977111117893"/>
        <rFont val="Calibri"/>
        <family val="2"/>
        <scheme val="minor"/>
      </rPr>
      <t>column 6</t>
    </r>
    <r>
      <rPr>
        <sz val="11"/>
        <color theme="1"/>
        <rFont val="Calibri"/>
        <family val="2"/>
        <scheme val="minor"/>
      </rPr>
      <t xml:space="preserve"> of the data.</t>
    </r>
  </si>
  <si>
    <r>
      <t xml:space="preserve">The </t>
    </r>
    <r>
      <rPr>
        <sz val="11"/>
        <color theme="4"/>
        <rFont val="Calibri"/>
        <family val="2"/>
        <scheme val="minor"/>
      </rPr>
      <t>array</t>
    </r>
    <r>
      <rPr>
        <sz val="11"/>
        <color theme="1"/>
        <rFont val="Calibri"/>
        <family val="2"/>
        <scheme val="minor"/>
      </rPr>
      <t>, refers to the table of date highlighted in blue above. This array should EXCLUDE headers and labels.</t>
    </r>
  </si>
  <si>
    <r>
      <t>=INDEX(</t>
    </r>
    <r>
      <rPr>
        <sz val="11"/>
        <color theme="4"/>
        <rFont val="Calibri"/>
        <family val="2"/>
        <scheme val="minor"/>
      </rPr>
      <t>array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  <scheme val="minor"/>
      </rPr>
      <t>row_num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[column_num]</t>
    </r>
    <r>
      <rPr>
        <sz val="11"/>
        <color theme="1"/>
        <rFont val="Calibri"/>
        <family val="2"/>
        <scheme val="minor"/>
      </rPr>
      <t>)</t>
    </r>
  </si>
  <si>
    <t>Using the INDEX() function:</t>
  </si>
  <si>
    <t>The tool should present the consumer with average sales against the target for the three months prior the month being evaluated.</t>
  </si>
  <si>
    <t>The tool must be flexible enough that anybody can type in a product number, and a month to evaluate.</t>
  </si>
  <si>
    <t>The business wants to evaluate how the promotion has influenced sales compared to the three months prior.</t>
  </si>
  <si>
    <r>
      <t xml:space="preserve">Marketing ran a promotion on product 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June of 2019</t>
    </r>
    <r>
      <rPr>
        <sz val="11"/>
        <color theme="1"/>
        <rFont val="Calibri"/>
        <family val="2"/>
        <scheme val="minor"/>
      </rPr>
      <t xml:space="preserve"> which caused the product to outperform against forecasted sales goals.</t>
    </r>
  </si>
  <si>
    <t>ROW 5</t>
  </si>
  <si>
    <t>ROW 4</t>
  </si>
  <si>
    <t>ROW 3</t>
  </si>
  <si>
    <t>ROW 2</t>
  </si>
  <si>
    <t>ROW 1</t>
  </si>
  <si>
    <t>Product</t>
  </si>
  <si>
    <t>COLUMN 10</t>
  </si>
  <si>
    <t>COLUMN 9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</si>
  <si>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</si>
  <si>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</si>
  <si>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</si>
  <si>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</si>
  <si>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</si>
  <si>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</si>
  <si>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</si>
  <si>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</si>
  <si>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For now, let's use INDEX() and MATCH() together to make a dynamic lookup.</t>
  </si>
  <si>
    <t>The single-cell limitation can be overcome by using the OFFSET() function instead of the INDEX() function. It will be addressed on the final tab of this file.</t>
  </si>
  <si>
    <t>INDEX() still returns only a single cell's value. It will not allow calculations on a range of data.</t>
  </si>
  <si>
    <r>
      <t>=MATCH(</t>
    </r>
    <r>
      <rPr>
        <sz val="11"/>
        <color theme="4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>B4:B8</t>
    </r>
    <r>
      <rPr>
        <sz val="11"/>
        <color theme="1"/>
        <rFont val="Calibri"/>
        <family val="2"/>
        <scheme val="minor"/>
      </rPr>
      <t>,</t>
    </r>
    <r>
      <rPr>
        <sz val="11"/>
        <color theme="9" tint="-0.249977111117893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</si>
  <si>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 xml:space="preserve">We want an </t>
    </r>
    <r>
      <rPr>
        <b/>
        <sz val="11"/>
        <color theme="9" tint="-0.249977111117893"/>
        <rFont val="Calibri"/>
        <family val="2"/>
        <scheme val="minor"/>
      </rPr>
      <t>exact match</t>
    </r>
    <r>
      <rPr>
        <sz val="11"/>
        <color theme="1"/>
        <rFont val="Calibri"/>
        <family val="2"/>
        <scheme val="minor"/>
      </rPr>
      <t>.</t>
    </r>
  </si>
  <si>
    <r>
      <t xml:space="preserve">We want to know which row it is in among </t>
    </r>
    <r>
      <rPr>
        <b/>
        <sz val="11"/>
        <color rgb="FFC00000"/>
        <rFont val="Calibri"/>
        <family val="2"/>
        <scheme val="minor"/>
      </rPr>
      <t>all the products</t>
    </r>
    <r>
      <rPr>
        <sz val="11"/>
        <color theme="1"/>
        <rFont val="Calibri"/>
        <family val="2"/>
        <scheme val="minor"/>
      </rPr>
      <t>.</t>
    </r>
  </si>
  <si>
    <r>
      <t xml:space="preserve">We are trying to lookup the value of the product, </t>
    </r>
    <r>
      <rPr>
        <b/>
        <sz val="11"/>
        <color theme="4"/>
        <rFont val="Calibri"/>
        <family val="2"/>
        <scheme val="minor"/>
      </rPr>
      <t>2121</t>
    </r>
    <r>
      <rPr>
        <b/>
        <sz val="11"/>
        <color theme="1"/>
        <rFont val="Calibri"/>
        <family val="2"/>
        <scheme val="minor"/>
      </rPr>
      <t>.</t>
    </r>
  </si>
  <si>
    <r>
      <t>=MATCH(</t>
    </r>
    <r>
      <rPr>
        <sz val="11"/>
        <color theme="4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>lookup_array</t>
    </r>
    <r>
      <rPr>
        <sz val="11"/>
        <color theme="1"/>
        <rFont val="Calibri"/>
        <family val="2"/>
        <scheme val="minor"/>
      </rPr>
      <t>,</t>
    </r>
    <r>
      <rPr>
        <sz val="11"/>
        <color theme="9" tint="-0.249977111117893"/>
        <rFont val="Calibri"/>
        <family val="2"/>
        <scheme val="minor"/>
      </rPr>
      <t>[match_type]</t>
    </r>
    <r>
      <rPr>
        <sz val="11"/>
        <color theme="1"/>
        <rFont val="Calibri"/>
        <family val="2"/>
        <scheme val="minor"/>
      </rPr>
      <t>)</t>
    </r>
  </si>
  <si>
    <t>Using the MATCH() function:</t>
  </si>
  <si>
    <r>
      <t xml:space="preserve">For example, in the array outlined in red above, product </t>
    </r>
    <r>
      <rPr>
        <b/>
        <sz val="11"/>
        <color theme="1"/>
        <rFont val="Calibri"/>
        <family val="2"/>
        <scheme val="minor"/>
      </rPr>
      <t>2121</t>
    </r>
    <r>
      <rPr>
        <sz val="11"/>
        <color theme="1"/>
        <rFont val="Calibri"/>
        <family val="2"/>
        <scheme val="minor"/>
      </rPr>
      <t xml:space="preserve"> is clearly the third value. Let's try to retrieve a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by using the MATCH() function.</t>
    </r>
  </si>
  <si>
    <t>MATCH() returns the row or column number of a given value when it finds that value in an array.</t>
  </si>
  <si>
    <t>We can dynamically retrieve the row and column numbers by using the MATCH() function.</t>
  </si>
  <si>
    <t>OFFSET() will allow us to accomplish our goal. See an example in the final tab of this file.</t>
  </si>
  <si>
    <t>We still cannot evaluate the average product movement in the three months PRIOR to the promotion.</t>
  </si>
  <si>
    <t>INDEX(MATCH()) allows for a dynamic lookup anywhere in a table, but it does not allow a RANGE of cells.</t>
  </si>
  <si>
    <r>
      <t>=INDEX(</t>
    </r>
    <r>
      <rPr>
        <b/>
        <sz val="11"/>
        <color theme="4"/>
        <rFont val="Calibri"/>
        <family val="2"/>
        <scheme val="minor"/>
      </rPr>
      <t>$C$4:$L$8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</si>
  <si>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r>
      <t>=INDEX(</t>
    </r>
    <r>
      <rPr>
        <b/>
        <sz val="11"/>
        <color theme="4"/>
        <rFont val="Calibri"/>
        <family val="2"/>
        <scheme val="minor"/>
      </rPr>
      <t>$C$4:$L$8</t>
    </r>
    <r>
      <rPr>
        <sz val="11"/>
        <color theme="1"/>
        <rFont val="Calibri"/>
        <family val="2"/>
        <scheme val="minor"/>
      </rPr>
      <t>,MATCH(</t>
    </r>
    <r>
      <rPr>
        <b/>
        <sz val="11"/>
        <color theme="5"/>
        <rFont val="Calibri"/>
        <family val="2"/>
        <scheme val="minor"/>
      </rPr>
      <t>$C$13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$B$4:$B$8</t>
    </r>
    <r>
      <rPr>
        <sz val="11"/>
        <color theme="1"/>
        <rFont val="Calibri"/>
        <family val="2"/>
        <scheme val="minor"/>
      </rPr>
      <t>,0),MATCH(</t>
    </r>
    <r>
      <rPr>
        <b/>
        <sz val="11"/>
        <color rgb="FF7030A0"/>
        <rFont val="Calibri"/>
        <family val="2"/>
        <scheme val="minor"/>
      </rPr>
      <t>$C$14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/>
        <rFont val="Calibri"/>
        <family val="2"/>
        <scheme val="minor"/>
      </rPr>
      <t>$C$3:$L$3</t>
    </r>
    <r>
      <rPr>
        <sz val="11"/>
        <color theme="1"/>
        <rFont val="Calibri"/>
        <family val="2"/>
        <scheme val="minor"/>
      </rPr>
      <t>,0))</t>
    </r>
  </si>
  <si>
    <r>
      <t>=</t>
    </r>
    <r>
      <rPr>
        <sz val="11"/>
        <color theme="1"/>
        <rFont val="Calibri"/>
        <family val="2"/>
        <scheme val="minor"/>
      </rPr>
      <t>MATCH(</t>
    </r>
    <r>
      <rPr>
        <b/>
        <sz val="11"/>
        <color rgb="FF7030A0"/>
        <rFont val="Calibri"/>
        <family val="2"/>
        <scheme val="minor"/>
      </rPr>
      <t>$C$14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/>
        <rFont val="Calibri"/>
        <family val="2"/>
        <scheme val="minor"/>
      </rPr>
      <t>$C$3:$L$3</t>
    </r>
    <r>
      <rPr>
        <sz val="11"/>
        <color theme="1"/>
        <rFont val="Calibri"/>
        <family val="2"/>
        <scheme val="minor"/>
      </rPr>
      <t>,0)</t>
    </r>
  </si>
  <si>
    <r>
      <t>=MATCH(</t>
    </r>
    <r>
      <rPr>
        <b/>
        <sz val="11"/>
        <color theme="5"/>
        <rFont val="Calibri"/>
        <family val="2"/>
        <scheme val="minor"/>
      </rPr>
      <t>$C$13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$B$4:$B$8</t>
    </r>
    <r>
      <rPr>
        <sz val="11"/>
        <color theme="1"/>
        <rFont val="Calibri"/>
        <family val="2"/>
        <scheme val="minor"/>
      </rPr>
      <t>,0)</t>
    </r>
  </si>
  <si>
    <t>Using INDEX() and MATCH() together:</t>
  </si>
  <si>
    <t>Target Month</t>
  </si>
  <si>
    <t>Product Number</t>
  </si>
  <si>
    <t>USER INPUTS:</t>
  </si>
  <si>
    <t>Let's pair the INDEX() and MATCH() functions together to find the performance of product 2121 in June of 2019.</t>
  </si>
  <si>
    <t>=AVERAGE(OFFSET($B$3,MATCH($C$13,$B$4:$B$8,0),MATCH($C$14,$C$3:$L$3,0)-1,,-3))</t>
  </si>
  <si>
    <t>Solving Our Problem:</t>
  </si>
  <si>
    <t>=AVERAGE(OFFSET($B$3,MATCH($C$13,$B$4:$B$8,0),MATCH($C$14,$C$3:$L$3,0),1,2))</t>
  </si>
  <si>
    <t>=OFFSET($B$3,MATCH($C$13,$B$4:$B$8,0),MATCH($C$14,$C$3:$L$3,0),1,2)</t>
  </si>
  <si>
    <t>These two formulas are equivalent.</t>
  </si>
  <si>
    <t>=OFFSET($B$3,MATCH($C$13,$B$4:$B$8,0),MATCH($C$14,$C$3:$L$3,0),1,1)</t>
  </si>
  <si>
    <t>=OFFSET($B$3,MATCH($C$13,$B$4:$B$8,0),MATCH($C$14,$C$3:$L$3,0))</t>
  </si>
  <si>
    <t>Example:</t>
  </si>
  <si>
    <t>These options expand the offset to return a range of cells and default to a value of 1 - returning a range 1 cell high, and 1 cell wide.</t>
  </si>
  <si>
    <t xml:space="preserve">OFFSET() has two [optional] variables at the end, [height] and [width]. </t>
  </si>
  <si>
    <t>Returning a Range:</t>
  </si>
  <si>
    <t>We start at cell B3 again, shift down one row, and right negative 1 column. Going right by a negative number is the same as going left.</t>
  </si>
  <si>
    <r>
      <t>=OFFSET(</t>
    </r>
    <r>
      <rPr>
        <b/>
        <sz val="11"/>
        <color theme="4"/>
        <rFont val="Calibri"/>
        <family val="2"/>
        <scheme val="minor"/>
      </rPr>
      <t>B3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</si>
  <si>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We start at cell B3 which has the word "Product". We then shift 0 cells down, and 0 cells to the right. This returns the exact cell we referenced.</t>
  </si>
  <si>
    <r>
      <t>=OFFSET(</t>
    </r>
    <r>
      <rPr>
        <b/>
        <sz val="11"/>
        <color theme="4"/>
        <rFont val="Calibri"/>
        <family val="2"/>
        <scheme val="minor"/>
      </rPr>
      <t>B3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</si>
  <si>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"</t>
    </r>
    <r>
      <rPr>
        <b/>
        <sz val="11"/>
        <color theme="9" tint="-0.249977111117893"/>
        <rFont val="Calibri"/>
        <family val="2"/>
        <scheme val="minor"/>
      </rPr>
      <t>Cols</t>
    </r>
    <r>
      <rPr>
        <sz val="11"/>
        <color theme="1"/>
        <rFont val="Calibri"/>
        <family val="2"/>
        <scheme val="minor"/>
      </rPr>
      <t>" is the number of columns left or right you want to move from the "</t>
    </r>
    <r>
      <rPr>
        <b/>
        <sz val="11"/>
        <color theme="4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>" cell.</t>
    </r>
  </si>
  <si>
    <r>
      <t xml:space="preserve">Negative numbers shift the </t>
    </r>
    <r>
      <rPr>
        <b/>
        <sz val="11"/>
        <color theme="4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up, while positive numbers transform your selection down.</t>
    </r>
  </si>
  <si>
    <r>
      <t>"</t>
    </r>
    <r>
      <rPr>
        <b/>
        <sz val="11"/>
        <color rgb="FFC00000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" is how many rows up or down we and to move from the "</t>
    </r>
    <r>
      <rPr>
        <b/>
        <sz val="11"/>
        <color theme="4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>" cell.</t>
    </r>
  </si>
  <si>
    <r>
      <t>"</t>
    </r>
    <r>
      <rPr>
        <b/>
        <sz val="11"/>
        <color theme="4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>" is the cell we begin at. Think of it as the "Frame of Reference" from which you base the rest of the calculations.</t>
    </r>
  </si>
  <si>
    <r>
      <t>=OFFSET(</t>
    </r>
    <r>
      <rPr>
        <b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C00000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scheme val="minor"/>
      </rPr>
      <t>cols</t>
    </r>
    <r>
      <rPr>
        <sz val="11"/>
        <color theme="1"/>
        <rFont val="Calibri"/>
        <family val="2"/>
        <scheme val="minor"/>
      </rPr>
      <t>,[heigh],[width])</t>
    </r>
  </si>
  <si>
    <t>This is a simple thing to do with OFFSET() and MATCH()</t>
  </si>
  <si>
    <t>We want to then find the average value of the three months prior to the month the user selects.</t>
  </si>
  <si>
    <t>We want to find the month of the promotion a user identifies.</t>
  </si>
  <si>
    <t>Proof:</t>
  </si>
  <si>
    <t>TLDR:</t>
  </si>
  <si>
    <t>We can address the hard-coded row and column numbers using the MATCH function which is explained on the next tab.</t>
  </si>
  <si>
    <t>Having OFFSET return more than one cell will result in a #VALUE error.</t>
  </si>
  <si>
    <t>This is because you are having Excel return a range of cells, without telling it what aggregating calculation to run on that collection of cells.</t>
  </si>
  <si>
    <t>=SUM(OFFSET($B$3,MATCH($C$13,$B$4:$B$8,0),MATCH($C$14,$C$3:$L$3,0),1,2))</t>
  </si>
  <si>
    <t>=MAX(OFFSET($B$3,MATCH($C$13,$B$4:$B$8,0),MATCH($C$14,$C$3:$L$3,0),1,2))</t>
  </si>
  <si>
    <t>=MIN(OFFSET($B$3,MATCH($C$13,$B$4:$B$8,0),MATCH($C$14,$C$3:$L$3,0),1,2))</t>
  </si>
  <si>
    <t>=STDEV.P(OFFSET($B$3,MATCH($C$13,$B$4:$B$8,0),MATCH($C$14,$C$3:$L$3,0),1,2))</t>
  </si>
  <si>
    <t>To resolve this, wrap your OFFSET() function inside of another aggregation function such as SUM() or AVERAGE(), MAX/MIN() and STDEV.P() will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</si>
</sst>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B2E8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2" fillId="2" borderId="1" applyNumberFormat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quotePrefix="1"/>
    <xf numFmtId="0" fontId="1" fillId="0" borderId="0" xfId="0" applyFont="1"/>
    <xf numFmtId="9" fontId="0" fillId="0" borderId="0" xfId="2" quotePrefix="1" applyFont="1"/>
    <xf numFmtId="9" fontId="0" fillId="3" borderId="10" xfId="2" applyFont="1" applyFill="1" applyBorder="1" applyAlignment="1">
      <alignment horizontal="center"/>
    </xf>
    <xf numFmtId="9" fontId="0" fillId="3" borderId="9" xfId="2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9" fontId="0" fillId="3" borderId="8" xfId="2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9" fontId="0" fillId="3" borderId="14" xfId="2" applyFont="1" applyFill="1" applyBorder="1" applyAlignment="1">
      <alignment horizontal="center"/>
    </xf>
    <xf numFmtId="9" fontId="0" fillId="3" borderId="13" xfId="2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9" fontId="0" fillId="0" borderId="10" xfId="2" applyFont="1" applyFill="1" applyBorder="1" applyAlignment="1">
      <alignment horizontal="center"/>
    </xf>
    <xf numFmtId="9" fontId="0" fillId="0" borderId="9" xfId="2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9" fontId="0" fillId="0" borderId="8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9" fontId="0" fillId="0" borderId="0" xfId="2" applyFont="1"/>
    <xf numFmtId="14" fontId="12" fillId="5" borderId="1" xfId="1" applyNumberFormat="1" applyFill="1"/>
    <xf numFmtId="0" fontId="12" fillId="2" borderId="1" xfId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quotePrefix="1" applyFont="1"/>
    <xf numFmtId="9" fontId="1" fillId="0" borderId="11" xfId="2" applyFont="1" applyFill="1" applyBorder="1"/>
    <xf numFmtId="9" fontId="0" fillId="4" borderId="0" xfId="2" applyFont="1" applyFill="1"/>
    <xf numFmtId="9" fontId="1" fillId="0" borderId="0" xfId="0" applyNumberFormat="1" applyFont="1"/>
    <xf numFmtId="9" fontId="0" fillId="0" borderId="14" xfId="2" applyFont="1" applyFill="1" applyBorder="1" applyAlignment="1">
      <alignment horizontal="center"/>
    </xf>
    <xf numFmtId="9" fontId="0" fillId="0" borderId="13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3">
    <cellStyle name="Input" xfId="1" builtinId="20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.%20Finance%20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porting"/>
      <sheetName val="Finance Example Data"/>
    </sheetNames>
    <sheetDataSet>
      <sheetData sheetId="0"/>
      <sheetData sheetId="1">
        <row r="3">
          <cell r="B3">
            <v>43647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/>
  </sheetViews>
  <sheetFormatPr defaultRowHeight="15" x14ac:dyDescent="0.25"/>
  <cols>
    <col min="1" max="1" width="9" customWidth="1"/>
    <col min="2" max="2" width="13" customWidth="1"/>
    <col min="3" max="12" width="12.140625" customWidth="1"/>
    <col min="13" max="13" width="9.5703125" customWidth="1"/>
  </cols>
  <sheetData>
    <row r="1" spans="1:12" x14ac:dyDescent="0.25">
      <c r="C1" s="20" t="s">
        <v>28</v>
      </c>
      <c r="D1" s="20" t="s">
        <v>27</v>
      </c>
      <c r="E1" s="20" t="s">
        <v>26</v>
      </c>
      <c r="F1" s="20" t="s">
        <v>25</v>
      </c>
      <c r="G1" s="20" t="s">
        <v>24</v>
      </c>
      <c r="H1" s="20" t="s">
        <v>23</v>
      </c>
      <c r="I1" s="20" t="s">
        <v>22</v>
      </c>
      <c r="J1" s="20" t="s">
        <v>21</v>
      </c>
      <c r="K1" s="20" t="s">
        <v>20</v>
      </c>
      <c r="L1" s="20" t="s">
        <v>19</v>
      </c>
    </row>
    <row r="2" spans="1:12" x14ac:dyDescent="0.25">
      <c r="B2" s="2" t="s">
        <v>18</v>
      </c>
      <c r="C2" s="19">
        <v>43466</v>
      </c>
      <c r="D2" s="19">
        <f t="shared" ref="D2:L2" si="0">EOMONTH(C2,0)+1</f>
        <v>43497</v>
      </c>
      <c r="E2" s="19">
        <f t="shared" si="0"/>
        <v>43525</v>
      </c>
      <c r="F2" s="19">
        <f t="shared" si="0"/>
        <v>43556</v>
      </c>
      <c r="G2" s="19">
        <f t="shared" si="0"/>
        <v>43586</v>
      </c>
      <c r="H2" s="19">
        <f t="shared" si="0"/>
        <v>43617</v>
      </c>
      <c r="I2" s="19">
        <f t="shared" si="0"/>
        <v>43647</v>
      </c>
      <c r="J2" s="19">
        <f t="shared" si="0"/>
        <v>43678</v>
      </c>
      <c r="K2" s="19">
        <f t="shared" si="0"/>
        <v>43709</v>
      </c>
      <c r="L2" s="18">
        <f t="shared" si="0"/>
        <v>43739</v>
      </c>
    </row>
    <row r="3" spans="1:12" x14ac:dyDescent="0.25">
      <c r="A3" s="11" t="s">
        <v>17</v>
      </c>
      <c r="B3" s="3">
        <v>1234</v>
      </c>
      <c r="C3" s="13">
        <v>0.23832800000000001</v>
      </c>
      <c r="D3" s="13">
        <v>0.77868800000000005</v>
      </c>
      <c r="E3" s="13">
        <v>2.6999999999999999E-5</v>
      </c>
      <c r="F3" s="13">
        <v>0.5927039999999999</v>
      </c>
      <c r="G3" s="13">
        <v>-3.5937000000000004E-2</v>
      </c>
      <c r="H3" s="13">
        <v>0.53144100000000016</v>
      </c>
      <c r="I3" s="13">
        <v>0.61412499999999992</v>
      </c>
      <c r="J3" s="13">
        <v>-5.8319999999999995E-3</v>
      </c>
      <c r="K3" s="13">
        <v>0.91267299999999996</v>
      </c>
      <c r="L3" s="12">
        <v>7.4087999999999987E-2</v>
      </c>
    </row>
    <row r="4" spans="1:12" ht="15.75" thickBot="1" x14ac:dyDescent="0.3">
      <c r="A4" s="11" t="s">
        <v>16</v>
      </c>
      <c r="B4" s="4">
        <v>5678</v>
      </c>
      <c r="C4" s="13">
        <v>-1.2500000000000003E-4</v>
      </c>
      <c r="D4" s="13">
        <v>0.51200000000000012</v>
      </c>
      <c r="E4" s="13">
        <v>-1.2167000000000001E-2</v>
      </c>
      <c r="F4" s="13">
        <v>0.14060800000000001</v>
      </c>
      <c r="G4" s="13">
        <v>-4.287499999999999E-2</v>
      </c>
      <c r="H4" s="13">
        <v>0.43897600000000003</v>
      </c>
      <c r="I4" s="13">
        <v>-2.9791000000000002E-2</v>
      </c>
      <c r="J4" s="13">
        <v>0.17561600000000005</v>
      </c>
      <c r="K4" s="13">
        <v>0.110592</v>
      </c>
      <c r="L4" s="12">
        <v>-2.1952000000000006E-2</v>
      </c>
    </row>
    <row r="5" spans="1:12" ht="15.75" thickBot="1" x14ac:dyDescent="0.3">
      <c r="A5" s="11" t="s">
        <v>15</v>
      </c>
      <c r="B5" s="4">
        <v>2121</v>
      </c>
      <c r="C5" s="13">
        <v>0.88473599999999997</v>
      </c>
      <c r="D5" s="13">
        <v>0.53144100000000016</v>
      </c>
      <c r="E5" s="17">
        <v>0.8043570000000001</v>
      </c>
      <c r="F5" s="16">
        <v>4.287499999999999E-2</v>
      </c>
      <c r="G5" s="15">
        <v>-2.1952000000000006E-2</v>
      </c>
      <c r="H5" s="14">
        <v>0.88473599999999997</v>
      </c>
      <c r="I5" s="13">
        <v>-3.9304000000000013E-2</v>
      </c>
      <c r="J5" s="13">
        <v>0.35791099999999998</v>
      </c>
      <c r="K5" s="13">
        <v>-0.14887700000000004</v>
      </c>
      <c r="L5" s="12">
        <v>2.7440000000000008E-3</v>
      </c>
    </row>
    <row r="6" spans="1:12" x14ac:dyDescent="0.25">
      <c r="A6" s="11" t="s">
        <v>14</v>
      </c>
      <c r="B6" s="4">
        <v>9876</v>
      </c>
      <c r="C6" s="13">
        <v>0.49303900000000012</v>
      </c>
      <c r="D6" s="13">
        <v>-0.77868800000000005</v>
      </c>
      <c r="E6" s="13">
        <v>2.7E-2</v>
      </c>
      <c r="F6" s="13">
        <v>1.5625E-2</v>
      </c>
      <c r="G6" s="13">
        <v>-6.8590000000000005E-3</v>
      </c>
      <c r="H6" s="13">
        <v>7.4087999999999987E-2</v>
      </c>
      <c r="I6" s="13">
        <v>-0.17561600000000005</v>
      </c>
      <c r="J6" s="13">
        <v>0.30076300000000006</v>
      </c>
      <c r="K6" s="13">
        <v>-6.4000000000000011E-5</v>
      </c>
      <c r="L6" s="12">
        <v>-0.43897600000000003</v>
      </c>
    </row>
    <row r="7" spans="1:12" x14ac:dyDescent="0.25">
      <c r="A7" s="11" t="s">
        <v>13</v>
      </c>
      <c r="B7" s="5">
        <v>4321</v>
      </c>
      <c r="C7" s="10">
        <v>-0.421875</v>
      </c>
      <c r="D7" s="10">
        <v>0</v>
      </c>
      <c r="E7" s="10">
        <v>6.8920999999999982E-2</v>
      </c>
      <c r="F7" s="10">
        <v>1.0000000000000002E-6</v>
      </c>
      <c r="G7" s="10">
        <v>0.43897600000000003</v>
      </c>
      <c r="H7" s="10">
        <v>-0.70496900000000007</v>
      </c>
      <c r="I7" s="10">
        <v>-6.4000000000000011E-5</v>
      </c>
      <c r="J7" s="10">
        <v>0.20537899999999998</v>
      </c>
      <c r="K7" s="10">
        <v>0.7535710000000001</v>
      </c>
      <c r="L7" s="9">
        <v>0.26214400000000004</v>
      </c>
    </row>
    <row r="9" spans="1:12" x14ac:dyDescent="0.25">
      <c r="B9" t="s">
        <v>12</v>
      </c>
    </row>
    <row r="11" spans="1:12" x14ac:dyDescent="0.25">
      <c r="B11" t="s">
        <v>11</v>
      </c>
    </row>
    <row r="12" spans="1:12" x14ac:dyDescent="0.25">
      <c r="B12" t="s">
        <v>10</v>
      </c>
    </row>
    <row r="13" spans="1:12" x14ac:dyDescent="0.25">
      <c r="B13" t="s">
        <v>9</v>
      </c>
    </row>
    <row r="15" spans="1:12" x14ac:dyDescent="0.25">
      <c r="B15" s="7" t="s">
        <v>8</v>
      </c>
    </row>
    <row r="16" spans="1:12" x14ac:dyDescent="0.25">
      <c r="C16" s="6" t="s">
        <v>7</v>
      </c>
    </row>
    <row r="17" spans="2:3" x14ac:dyDescent="0.25">
      <c r="C17" t="s">
        <v>6</v>
      </c>
    </row>
    <row r="18" spans="2:3" x14ac:dyDescent="0.25">
      <c r="C18" t="s">
        <v>5</v>
      </c>
    </row>
    <row r="19" spans="2:3" x14ac:dyDescent="0.25">
      <c r="C19" t="s">
        <v>4</v>
      </c>
    </row>
    <row r="20" spans="2:3" x14ac:dyDescent="0.25">
      <c r="B20" s="8">
        <f>INDEX(C3:L7,3,6)</f>
        <v>0.88473599999999997</v>
      </c>
      <c r="C20" s="6" t="s">
        <v>3</v>
      </c>
    </row>
    <row r="22" spans="2:3" x14ac:dyDescent="0.25">
      <c r="B22" s="7" t="s">
        <v>2</v>
      </c>
      <c r="C22" t="s">
        <v>1</v>
      </c>
    </row>
    <row r="23" spans="2:3" x14ac:dyDescent="0.25">
      <c r="C23" t="s">
        <v>0</v>
      </c>
    </row>
    <row r="25" spans="2:3" x14ac:dyDescent="0.25">
      <c r="C25" t="s">
        <v>78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INDEX!C3:L3</xm:f>
              <xm:sqref>M3</xm:sqref>
            </x14:sparkline>
            <x14:sparkline>
              <xm:f>INDEX!C4:L4</xm:f>
              <xm:sqref>M4</xm:sqref>
            </x14:sparkline>
            <x14:sparkline>
              <xm:f>INDEX!C5:L5</xm:f>
              <xm:sqref>M5</xm:sqref>
            </x14:sparkline>
            <x14:sparkline>
              <xm:f>INDEX!C6:L6</xm:f>
              <xm:sqref>M6</xm:sqref>
            </x14:sparkline>
            <x14:sparkline>
              <xm:f>INDEX!C7:L7</xm:f>
              <xm:sqref>M7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/>
  </sheetViews>
  <sheetFormatPr defaultRowHeight="15" x14ac:dyDescent="0.25"/>
  <cols>
    <col min="1" max="1" width="9" customWidth="1"/>
    <col min="2" max="2" width="13" customWidth="1"/>
    <col min="3" max="12" width="12.140625" customWidth="1"/>
    <col min="13" max="13" width="9.5703125" customWidth="1"/>
  </cols>
  <sheetData>
    <row r="1" spans="1:12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thickBot="1" x14ac:dyDescent="0.3">
      <c r="B2" s="3" t="s">
        <v>18</v>
      </c>
      <c r="C2" s="19">
        <v>43466</v>
      </c>
      <c r="D2" s="19">
        <f t="shared" ref="D2:L2" si="0">EOMONTH(C2,0)+1</f>
        <v>43497</v>
      </c>
      <c r="E2" s="19">
        <f t="shared" si="0"/>
        <v>43525</v>
      </c>
      <c r="F2" s="19">
        <f t="shared" si="0"/>
        <v>43556</v>
      </c>
      <c r="G2" s="19">
        <f t="shared" si="0"/>
        <v>43586</v>
      </c>
      <c r="H2" s="19">
        <f t="shared" si="0"/>
        <v>43617</v>
      </c>
      <c r="I2" s="19">
        <f t="shared" si="0"/>
        <v>43647</v>
      </c>
      <c r="J2" s="19">
        <f t="shared" si="0"/>
        <v>43678</v>
      </c>
      <c r="K2" s="19">
        <f t="shared" si="0"/>
        <v>43709</v>
      </c>
      <c r="L2" s="18">
        <f t="shared" si="0"/>
        <v>43739</v>
      </c>
    </row>
    <row r="3" spans="1:12" ht="15.75" thickTop="1" x14ac:dyDescent="0.25">
      <c r="A3" s="11"/>
      <c r="B3" s="28">
        <v>1234</v>
      </c>
      <c r="C3" s="25">
        <v>0.23832800000000001</v>
      </c>
      <c r="D3" s="25">
        <v>0.77868800000000005</v>
      </c>
      <c r="E3" s="25">
        <v>2.6999999999999999E-5</v>
      </c>
      <c r="F3" s="25">
        <v>0.5927039999999999</v>
      </c>
      <c r="G3" s="25">
        <v>-3.5937000000000004E-2</v>
      </c>
      <c r="H3" s="25">
        <v>0.53144100000000016</v>
      </c>
      <c r="I3" s="25">
        <v>0.61412499999999992</v>
      </c>
      <c r="J3" s="25">
        <v>-5.8319999999999995E-3</v>
      </c>
      <c r="K3" s="25">
        <v>0.91267299999999996</v>
      </c>
      <c r="L3" s="24">
        <v>7.4087999999999987E-2</v>
      </c>
    </row>
    <row r="4" spans="1:12" x14ac:dyDescent="0.25">
      <c r="A4" s="11"/>
      <c r="B4" s="26">
        <v>5678</v>
      </c>
      <c r="C4" s="25">
        <v>-1.2500000000000003E-4</v>
      </c>
      <c r="D4" s="25">
        <v>0.51200000000000012</v>
      </c>
      <c r="E4" s="25">
        <v>-1.2167000000000001E-2</v>
      </c>
      <c r="F4" s="25">
        <v>0.14060800000000001</v>
      </c>
      <c r="G4" s="25">
        <v>-4.287499999999999E-2</v>
      </c>
      <c r="H4" s="25">
        <v>0.43897600000000003</v>
      </c>
      <c r="I4" s="25">
        <v>-2.9791000000000002E-2</v>
      </c>
      <c r="J4" s="25">
        <v>0.17561600000000005</v>
      </c>
      <c r="K4" s="25">
        <v>0.110592</v>
      </c>
      <c r="L4" s="24">
        <v>-2.1952000000000006E-2</v>
      </c>
    </row>
    <row r="5" spans="1:12" x14ac:dyDescent="0.25">
      <c r="A5" s="11"/>
      <c r="B5" s="27">
        <v>2121</v>
      </c>
      <c r="C5" s="25">
        <v>0.88473599999999997</v>
      </c>
      <c r="D5" s="25">
        <v>0.53144100000000016</v>
      </c>
      <c r="E5" s="25">
        <v>0.8043570000000001</v>
      </c>
      <c r="F5" s="25">
        <v>4.287499999999999E-2</v>
      </c>
      <c r="G5" s="25">
        <v>-2.1952000000000006E-2</v>
      </c>
      <c r="H5" s="25">
        <v>0.88473599999999997</v>
      </c>
      <c r="I5" s="25">
        <v>-3.9304000000000013E-2</v>
      </c>
      <c r="J5" s="25">
        <v>0.35791099999999998</v>
      </c>
      <c r="K5" s="25">
        <v>-0.14887700000000004</v>
      </c>
      <c r="L5" s="24">
        <v>2.7440000000000008E-3</v>
      </c>
    </row>
    <row r="6" spans="1:12" x14ac:dyDescent="0.25">
      <c r="A6" s="11"/>
      <c r="B6" s="26">
        <v>9876</v>
      </c>
      <c r="C6" s="25">
        <v>0.49303900000000012</v>
      </c>
      <c r="D6" s="25">
        <v>-0.77868800000000005</v>
      </c>
      <c r="E6" s="25">
        <v>2.7E-2</v>
      </c>
      <c r="F6" s="25">
        <v>1.5625E-2</v>
      </c>
      <c r="G6" s="25">
        <v>-6.8590000000000005E-3</v>
      </c>
      <c r="H6" s="25">
        <v>7.4087999999999987E-2</v>
      </c>
      <c r="I6" s="25">
        <v>-0.17561600000000005</v>
      </c>
      <c r="J6" s="25">
        <v>0.30076300000000006</v>
      </c>
      <c r="K6" s="25">
        <v>-6.4000000000000011E-5</v>
      </c>
      <c r="L6" s="24">
        <v>-0.43897600000000003</v>
      </c>
    </row>
    <row r="7" spans="1:12" ht="15.75" thickBot="1" x14ac:dyDescent="0.3">
      <c r="A7" s="11"/>
      <c r="B7" s="23">
        <v>4321</v>
      </c>
      <c r="C7" s="22">
        <v>-0.421875</v>
      </c>
      <c r="D7" s="22">
        <v>0</v>
      </c>
      <c r="E7" s="22">
        <v>6.8920999999999982E-2</v>
      </c>
      <c r="F7" s="22">
        <v>1.0000000000000002E-6</v>
      </c>
      <c r="G7" s="22">
        <v>0.43897600000000003</v>
      </c>
      <c r="H7" s="22">
        <v>-0.70496900000000007</v>
      </c>
      <c r="I7" s="22">
        <v>-6.4000000000000011E-5</v>
      </c>
      <c r="J7" s="22">
        <v>0.20537899999999998</v>
      </c>
      <c r="K7" s="22">
        <v>0.7535710000000001</v>
      </c>
      <c r="L7" s="21">
        <v>0.26214400000000004</v>
      </c>
    </row>
    <row r="8" spans="1:12" ht="15.75" thickTop="1" x14ac:dyDescent="0.25"/>
    <row r="9" spans="1:12" x14ac:dyDescent="0.25">
      <c r="B9" t="s">
        <v>40</v>
      </c>
    </row>
    <row r="10" spans="1:12" x14ac:dyDescent="0.25">
      <c r="B10" t="s">
        <v>39</v>
      </c>
    </row>
    <row r="11" spans="1:12" x14ac:dyDescent="0.25">
      <c r="B11" t="s">
        <v>38</v>
      </c>
    </row>
    <row r="13" spans="1:12" x14ac:dyDescent="0.25">
      <c r="B13" s="7" t="s">
        <v>37</v>
      </c>
    </row>
    <row r="14" spans="1:12" x14ac:dyDescent="0.25">
      <c r="C14" s="6" t="s">
        <v>36</v>
      </c>
    </row>
    <row r="15" spans="1:12" x14ac:dyDescent="0.25">
      <c r="C15" t="s">
        <v>35</v>
      </c>
    </row>
    <row r="16" spans="1:12" x14ac:dyDescent="0.25">
      <c r="C16" t="s">
        <v>34</v>
      </c>
    </row>
    <row r="17" spans="2:3" x14ac:dyDescent="0.25">
      <c r="C17" t="s">
        <v>33</v>
      </c>
    </row>
    <row r="18" spans="2:3" x14ac:dyDescent="0.25">
      <c r="B18" s="7">
        <f>MATCH(2121,B3:B7,0)</f>
        <v>3</v>
      </c>
      <c r="C18" s="6" t="s">
        <v>32</v>
      </c>
    </row>
    <row r="20" spans="2:3" x14ac:dyDescent="0.25">
      <c r="B20" s="7" t="s">
        <v>2</v>
      </c>
      <c r="C20" t="s">
        <v>31</v>
      </c>
    </row>
    <row r="22" spans="2:3" x14ac:dyDescent="0.25">
      <c r="C22" t="s">
        <v>30</v>
      </c>
    </row>
    <row r="23" spans="2:3" x14ac:dyDescent="0.25">
      <c r="C23" t="s">
        <v>29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MATCH!C3:L3</xm:f>
              <xm:sqref>M3</xm:sqref>
            </x14:sparkline>
            <x14:sparkline>
              <xm:f>MATCH!C4:L4</xm:f>
              <xm:sqref>M4</xm:sqref>
            </x14:sparkline>
            <x14:sparkline>
              <xm:f>MATCH!C5:L5</xm:f>
              <xm:sqref>M5</xm:sqref>
            </x14:sparkline>
            <x14:sparkline>
              <xm:f>MATCH!C6:L6</xm:f>
              <xm:sqref>M6</xm:sqref>
            </x14:sparkline>
            <x14:sparkline>
              <xm:f>MATCH!C7:L7</xm:f>
              <xm:sqref>M7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/>
  </sheetViews>
  <sheetFormatPr defaultRowHeight="15" x14ac:dyDescent="0.25"/>
  <cols>
    <col min="1" max="1" width="9" customWidth="1"/>
    <col min="2" max="2" width="13" customWidth="1"/>
    <col min="3" max="12" width="12.140625" customWidth="1"/>
    <col min="13" max="13" width="9.5703125" customWidth="1"/>
  </cols>
  <sheetData>
    <row r="1" spans="1:12" ht="15.75" thickBot="1" x14ac:dyDescent="0.3">
      <c r="C1" s="20" t="s">
        <v>28</v>
      </c>
      <c r="D1" s="20" t="s">
        <v>27</v>
      </c>
      <c r="E1" s="20" t="s">
        <v>26</v>
      </c>
      <c r="F1" s="20" t="s">
        <v>25</v>
      </c>
      <c r="G1" s="20" t="s">
        <v>24</v>
      </c>
      <c r="H1" s="20" t="s">
        <v>23</v>
      </c>
      <c r="I1" s="20" t="s">
        <v>22</v>
      </c>
      <c r="J1" s="20" t="s">
        <v>21</v>
      </c>
      <c r="K1" s="20" t="s">
        <v>20</v>
      </c>
      <c r="L1" s="20" t="s">
        <v>19</v>
      </c>
    </row>
    <row r="2" spans="1:12" ht="16.5" thickTop="1" thickBot="1" x14ac:dyDescent="0.3">
      <c r="B2" s="38" t="s">
        <v>18</v>
      </c>
      <c r="C2" s="37">
        <v>43466</v>
      </c>
      <c r="D2" s="36">
        <f t="shared" ref="D2:L2" si="0">EOMONTH(C2,0)+1</f>
        <v>43497</v>
      </c>
      <c r="E2" s="36">
        <f t="shared" si="0"/>
        <v>43525</v>
      </c>
      <c r="F2" s="36">
        <f t="shared" si="0"/>
        <v>43556</v>
      </c>
      <c r="G2" s="36">
        <f t="shared" si="0"/>
        <v>43586</v>
      </c>
      <c r="H2" s="36">
        <f t="shared" si="0"/>
        <v>43617</v>
      </c>
      <c r="I2" s="36">
        <f t="shared" si="0"/>
        <v>43647</v>
      </c>
      <c r="J2" s="36">
        <f t="shared" si="0"/>
        <v>43678</v>
      </c>
      <c r="K2" s="36">
        <f t="shared" si="0"/>
        <v>43709</v>
      </c>
      <c r="L2" s="35">
        <f t="shared" si="0"/>
        <v>43739</v>
      </c>
    </row>
    <row r="3" spans="1:12" ht="15.75" thickTop="1" x14ac:dyDescent="0.25">
      <c r="A3" s="11" t="s">
        <v>17</v>
      </c>
      <c r="B3" s="34">
        <v>1234</v>
      </c>
      <c r="C3" s="13">
        <v>0.23832800000000001</v>
      </c>
      <c r="D3" s="13">
        <v>0.77868800000000005</v>
      </c>
      <c r="E3" s="13">
        <v>2.6999999999999999E-5</v>
      </c>
      <c r="F3" s="13">
        <v>0.5927039999999999</v>
      </c>
      <c r="G3" s="13">
        <v>-3.5937000000000004E-2</v>
      </c>
      <c r="H3" s="13">
        <v>0.53144100000000016</v>
      </c>
      <c r="I3" s="13">
        <v>0.61412499999999992</v>
      </c>
      <c r="J3" s="13">
        <v>-5.8319999999999995E-3</v>
      </c>
      <c r="K3" s="13">
        <v>0.91267299999999996</v>
      </c>
      <c r="L3" s="12">
        <v>7.4087999999999987E-2</v>
      </c>
    </row>
    <row r="4" spans="1:12" x14ac:dyDescent="0.25">
      <c r="A4" s="11" t="s">
        <v>16</v>
      </c>
      <c r="B4" s="33">
        <v>5678</v>
      </c>
      <c r="C4" s="13">
        <v>-1.2500000000000003E-4</v>
      </c>
      <c r="D4" s="13">
        <v>0.51200000000000012</v>
      </c>
      <c r="E4" s="13">
        <v>-1.2167000000000001E-2</v>
      </c>
      <c r="F4" s="13">
        <v>0.14060800000000001</v>
      </c>
      <c r="G4" s="13">
        <v>-4.287499999999999E-2</v>
      </c>
      <c r="H4" s="13">
        <v>0.43897600000000003</v>
      </c>
      <c r="I4" s="13">
        <v>-2.9791000000000002E-2</v>
      </c>
      <c r="J4" s="13">
        <v>0.17561600000000005</v>
      </c>
      <c r="K4" s="13">
        <v>0.110592</v>
      </c>
      <c r="L4" s="12">
        <v>-2.1952000000000006E-2</v>
      </c>
    </row>
    <row r="5" spans="1:12" x14ac:dyDescent="0.25">
      <c r="A5" s="11" t="s">
        <v>15</v>
      </c>
      <c r="B5" s="33">
        <v>2121</v>
      </c>
      <c r="C5" s="13">
        <v>0.88473599999999997</v>
      </c>
      <c r="D5" s="13">
        <v>0.53144100000000016</v>
      </c>
      <c r="E5" s="13">
        <v>0.8043570000000001</v>
      </c>
      <c r="F5" s="13">
        <v>4.287499999999999E-2</v>
      </c>
      <c r="G5" s="13">
        <v>-2.1952000000000006E-2</v>
      </c>
      <c r="H5" s="14">
        <v>0.88473599999999997</v>
      </c>
      <c r="I5" s="13">
        <v>-3.9304000000000013E-2</v>
      </c>
      <c r="J5" s="13">
        <v>0.35791099999999998</v>
      </c>
      <c r="K5" s="13">
        <v>-0.14887700000000004</v>
      </c>
      <c r="L5" s="12">
        <v>2.7440000000000008E-3</v>
      </c>
    </row>
    <row r="6" spans="1:12" x14ac:dyDescent="0.25">
      <c r="A6" s="11" t="s">
        <v>14</v>
      </c>
      <c r="B6" s="33">
        <v>9876</v>
      </c>
      <c r="C6" s="13">
        <v>0.49303900000000012</v>
      </c>
      <c r="D6" s="13">
        <v>-0.77868800000000005</v>
      </c>
      <c r="E6" s="13">
        <v>2.7E-2</v>
      </c>
      <c r="F6" s="13">
        <v>1.5625E-2</v>
      </c>
      <c r="G6" s="13">
        <v>-6.8590000000000005E-3</v>
      </c>
      <c r="H6" s="13">
        <v>7.4087999999999987E-2</v>
      </c>
      <c r="I6" s="13">
        <v>-0.17561600000000005</v>
      </c>
      <c r="J6" s="13">
        <v>0.30076300000000006</v>
      </c>
      <c r="K6" s="13">
        <v>-6.4000000000000011E-5</v>
      </c>
      <c r="L6" s="12">
        <v>-0.43897600000000003</v>
      </c>
    </row>
    <row r="7" spans="1:12" ht="15.75" thickBot="1" x14ac:dyDescent="0.3">
      <c r="A7" s="11" t="s">
        <v>13</v>
      </c>
      <c r="B7" s="32">
        <v>4321</v>
      </c>
      <c r="C7" s="10">
        <v>-0.421875</v>
      </c>
      <c r="D7" s="10">
        <v>0</v>
      </c>
      <c r="E7" s="10">
        <v>6.8920999999999982E-2</v>
      </c>
      <c r="F7" s="10">
        <v>1.0000000000000002E-6</v>
      </c>
      <c r="G7" s="10">
        <v>0.43897600000000003</v>
      </c>
      <c r="H7" s="10">
        <v>-0.70496900000000007</v>
      </c>
      <c r="I7" s="10">
        <v>-6.4000000000000011E-5</v>
      </c>
      <c r="J7" s="10">
        <v>0.20537899999999998</v>
      </c>
      <c r="K7" s="10">
        <v>0.7535710000000001</v>
      </c>
      <c r="L7" s="9">
        <v>0.26214400000000004</v>
      </c>
    </row>
    <row r="8" spans="1:12" ht="15.75" thickTop="1" x14ac:dyDescent="0.25"/>
    <row r="9" spans="1:12" x14ac:dyDescent="0.25">
      <c r="B9" t="s">
        <v>52</v>
      </c>
    </row>
    <row r="11" spans="1:12" x14ac:dyDescent="0.25">
      <c r="B11" s="7" t="s">
        <v>51</v>
      </c>
    </row>
    <row r="12" spans="1:12" x14ac:dyDescent="0.25">
      <c r="B12" s="1" t="s">
        <v>50</v>
      </c>
      <c r="C12" s="31">
        <v>2121</v>
      </c>
    </row>
    <row r="13" spans="1:12" x14ac:dyDescent="0.25">
      <c r="B13" s="1" t="s">
        <v>49</v>
      </c>
      <c r="C13" s="30">
        <v>43617</v>
      </c>
    </row>
    <row r="16" spans="1:12" x14ac:dyDescent="0.25">
      <c r="B16" s="7" t="s">
        <v>48</v>
      </c>
    </row>
    <row r="17" spans="2:3" x14ac:dyDescent="0.25">
      <c r="B17">
        <v>3</v>
      </c>
      <c r="C17" s="6" t="s">
        <v>47</v>
      </c>
    </row>
    <row r="18" spans="2:3" x14ac:dyDescent="0.25">
      <c r="B18">
        <v>6</v>
      </c>
      <c r="C18" s="6" t="s">
        <v>46</v>
      </c>
    </row>
    <row r="19" spans="2:3" x14ac:dyDescent="0.25">
      <c r="B19" s="29">
        <f>INDEX($C$3:$L$7,MATCH($C$12,$B$3:$B$7,0),MATCH($C$13,$C$2:$L$2,0))</f>
        <v>0.88473599999999997</v>
      </c>
      <c r="C19" s="6" t="s">
        <v>45</v>
      </c>
    </row>
    <row r="20" spans="2:3" x14ac:dyDescent="0.25">
      <c r="B20" s="29">
        <f>INDEX($C$3:$L$7,MATCH($C$12,$B$3:$B$7,0),MATCH($C$13,$C$2:$L$2,0))</f>
        <v>0.88473599999999997</v>
      </c>
      <c r="C20" s="6" t="s">
        <v>44</v>
      </c>
    </row>
    <row r="22" spans="2:3" x14ac:dyDescent="0.25">
      <c r="B22" s="7" t="s">
        <v>2</v>
      </c>
      <c r="C22" t="s">
        <v>43</v>
      </c>
    </row>
    <row r="23" spans="2:3" x14ac:dyDescent="0.25">
      <c r="C23" t="s">
        <v>42</v>
      </c>
    </row>
    <row r="24" spans="2:3" x14ac:dyDescent="0.25">
      <c r="C24" t="s">
        <v>41</v>
      </c>
    </row>
  </sheetData>
  <dataValidations count="2">
    <dataValidation type="list" allowBlank="1" showInputMessage="1" showErrorMessage="1" sqref="C12" xr:uid="{02339C5E-EC78-4B15-A2F3-49F7420B677F}">
      <formula1>$B$7</formula1>
    </dataValidation>
    <dataValidation type="list" allowBlank="1" showInputMessage="1" showErrorMessage="1" sqref="C13" xr:uid="{7F5904B9-95B4-40CB-9BEE-852D8BA51786}">
      <formula1>$C$2:$L$2</formula1>
    </dataValidation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'INDEX(MATCH)'!C3:L3</xm:f>
              <xm:sqref>M3</xm:sqref>
            </x14:sparkline>
            <x14:sparkline>
              <xm:f>'INDEX(MATCH)'!C4:L4</xm:f>
              <xm:sqref>M4</xm:sqref>
            </x14:sparkline>
            <x14:sparkline>
              <xm:f>'INDEX(MATCH)'!C5:L5</xm:f>
              <xm:sqref>M5</xm:sqref>
            </x14:sparkline>
            <x14:sparkline>
              <xm:f>'INDEX(MATCH)'!C6:L6</xm:f>
              <xm:sqref>M6</xm:sqref>
            </x14:sparkline>
            <x14:sparkline>
              <xm:f>'INDEX(MATCH)'!C7:L7</xm:f>
              <xm:sqref>M7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workbookViewId="0"/>
  </sheetViews>
  <sheetFormatPr defaultRowHeight="15" x14ac:dyDescent="0.25"/>
  <cols>
    <col min="1" max="1" width="9" customWidth="1"/>
    <col min="2" max="2" width="13" customWidth="1"/>
    <col min="3" max="12" width="12.140625" customWidth="1"/>
    <col min="13" max="13" width="9.5703125" customWidth="1"/>
  </cols>
  <sheetData>
    <row r="1" spans="1:12" ht="15.75" thickBot="1" x14ac:dyDescent="0.3">
      <c r="C1" s="20" t="s">
        <v>28</v>
      </c>
      <c r="D1" s="20" t="s">
        <v>27</v>
      </c>
      <c r="E1" s="20" t="s">
        <v>26</v>
      </c>
      <c r="F1" s="20" t="s">
        <v>25</v>
      </c>
      <c r="G1" s="20" t="s">
        <v>24</v>
      </c>
      <c r="H1" s="20" t="s">
        <v>23</v>
      </c>
      <c r="I1" s="20" t="s">
        <v>22</v>
      </c>
      <c r="J1" s="20" t="s">
        <v>21</v>
      </c>
      <c r="K1" s="20" t="s">
        <v>20</v>
      </c>
      <c r="L1" s="20" t="s">
        <v>19</v>
      </c>
    </row>
    <row r="2" spans="1:12" ht="16.5" thickTop="1" thickBot="1" x14ac:dyDescent="0.3">
      <c r="B2" s="48" t="s">
        <v>18</v>
      </c>
      <c r="C2" s="47">
        <v>43466</v>
      </c>
      <c r="D2" s="47">
        <f t="shared" ref="D2:L2" si="0">EOMONTH(C2,0)+1</f>
        <v>43497</v>
      </c>
      <c r="E2" s="47">
        <f t="shared" si="0"/>
        <v>43525</v>
      </c>
      <c r="F2" s="47">
        <f t="shared" si="0"/>
        <v>43556</v>
      </c>
      <c r="G2" s="47">
        <f t="shared" si="0"/>
        <v>43586</v>
      </c>
      <c r="H2" s="47">
        <f t="shared" si="0"/>
        <v>43617</v>
      </c>
      <c r="I2" s="47">
        <f t="shared" si="0"/>
        <v>43647</v>
      </c>
      <c r="J2" s="47">
        <f t="shared" si="0"/>
        <v>43678</v>
      </c>
      <c r="K2" s="47">
        <f t="shared" si="0"/>
        <v>43709</v>
      </c>
      <c r="L2" s="46">
        <f t="shared" si="0"/>
        <v>43739</v>
      </c>
    </row>
    <row r="3" spans="1:12" ht="15.75" thickTop="1" x14ac:dyDescent="0.25">
      <c r="A3" s="11" t="s">
        <v>17</v>
      </c>
      <c r="B3" s="4">
        <v>1234</v>
      </c>
      <c r="C3" s="25">
        <v>0.23832800000000001</v>
      </c>
      <c r="D3" s="25">
        <v>0.77868800000000005</v>
      </c>
      <c r="E3" s="25">
        <v>2.6999999999999999E-5</v>
      </c>
      <c r="F3" s="25">
        <v>0.5927039999999999</v>
      </c>
      <c r="G3" s="25">
        <v>-3.5937000000000004E-2</v>
      </c>
      <c r="H3" s="25">
        <v>0.53144100000000016</v>
      </c>
      <c r="I3" s="25">
        <v>0.61412499999999992</v>
      </c>
      <c r="J3" s="25">
        <v>-5.8319999999999995E-3</v>
      </c>
      <c r="K3" s="25">
        <v>0.91267299999999996</v>
      </c>
      <c r="L3" s="24">
        <v>7.4087999999999987E-2</v>
      </c>
    </row>
    <row r="4" spans="1:12" ht="15.75" thickBot="1" x14ac:dyDescent="0.3">
      <c r="A4" s="11" t="s">
        <v>16</v>
      </c>
      <c r="B4" s="4">
        <v>5678</v>
      </c>
      <c r="C4" s="25">
        <v>-1.2500000000000003E-4</v>
      </c>
      <c r="D4" s="25">
        <v>0.51200000000000012</v>
      </c>
      <c r="E4" s="25">
        <v>-1.2167000000000001E-2</v>
      </c>
      <c r="F4" s="25">
        <v>0.14060800000000001</v>
      </c>
      <c r="G4" s="25">
        <v>-4.287499999999999E-2</v>
      </c>
      <c r="H4" s="25">
        <v>0.43897600000000003</v>
      </c>
      <c r="I4" s="25">
        <v>-2.9791000000000002E-2</v>
      </c>
      <c r="J4" s="25">
        <v>0.17561600000000005</v>
      </c>
      <c r="K4" s="25">
        <v>0.110592</v>
      </c>
      <c r="L4" s="24">
        <v>-2.1952000000000006E-2</v>
      </c>
    </row>
    <row r="5" spans="1:12" ht="15.75" thickBot="1" x14ac:dyDescent="0.3">
      <c r="A5" s="11" t="s">
        <v>15</v>
      </c>
      <c r="B5" s="4">
        <v>2121</v>
      </c>
      <c r="C5" s="25">
        <v>0.88473599999999997</v>
      </c>
      <c r="D5" s="25">
        <v>0.53144100000000016</v>
      </c>
      <c r="E5" s="45">
        <v>0.8043570000000001</v>
      </c>
      <c r="F5" s="44">
        <v>4.287499999999999E-2</v>
      </c>
      <c r="G5" s="43">
        <v>-2.1952000000000006E-2</v>
      </c>
      <c r="H5" s="14">
        <v>0.88473599999999997</v>
      </c>
      <c r="I5" s="25">
        <v>-3.9304000000000013E-2</v>
      </c>
      <c r="J5" s="25">
        <v>0.35791099999999998</v>
      </c>
      <c r="K5" s="25">
        <v>-0.14887700000000004</v>
      </c>
      <c r="L5" s="24">
        <v>2.7440000000000008E-3</v>
      </c>
    </row>
    <row r="6" spans="1:12" x14ac:dyDescent="0.25">
      <c r="A6" s="11" t="s">
        <v>14</v>
      </c>
      <c r="B6" s="4">
        <v>9876</v>
      </c>
      <c r="C6" s="25">
        <v>0.49303900000000012</v>
      </c>
      <c r="D6" s="25">
        <v>-0.77868800000000005</v>
      </c>
      <c r="E6" s="25">
        <v>2.7E-2</v>
      </c>
      <c r="F6" s="25">
        <v>1.5625E-2</v>
      </c>
      <c r="G6" s="25">
        <v>-6.8590000000000005E-3</v>
      </c>
      <c r="H6" s="25">
        <v>7.4087999999999987E-2</v>
      </c>
      <c r="I6" s="25">
        <v>-0.17561600000000005</v>
      </c>
      <c r="J6" s="25">
        <v>0.30076300000000006</v>
      </c>
      <c r="K6" s="25">
        <v>-6.4000000000000011E-5</v>
      </c>
      <c r="L6" s="24">
        <v>-0.43897600000000003</v>
      </c>
    </row>
    <row r="7" spans="1:12" x14ac:dyDescent="0.25">
      <c r="A7" s="11" t="s">
        <v>13</v>
      </c>
      <c r="B7" s="5">
        <v>4321</v>
      </c>
      <c r="C7" s="22">
        <v>-0.421875</v>
      </c>
      <c r="D7" s="22">
        <v>0</v>
      </c>
      <c r="E7" s="22">
        <v>6.8920999999999982E-2</v>
      </c>
      <c r="F7" s="22">
        <v>1.0000000000000002E-6</v>
      </c>
      <c r="G7" s="22">
        <v>0.43897600000000003</v>
      </c>
      <c r="H7" s="22">
        <v>-0.70496900000000007</v>
      </c>
      <c r="I7" s="22">
        <v>-6.4000000000000011E-5</v>
      </c>
      <c r="J7" s="22">
        <v>0.20537899999999998</v>
      </c>
      <c r="K7" s="22">
        <v>0.7535710000000001</v>
      </c>
      <c r="L7" s="21">
        <v>0.26214400000000004</v>
      </c>
    </row>
    <row r="9" spans="1:12" ht="15.75" thickBot="1" x14ac:dyDescent="0.3">
      <c r="B9" s="7" t="s">
        <v>51</v>
      </c>
    </row>
    <row r="10" spans="1:12" ht="15.75" thickBot="1" x14ac:dyDescent="0.3">
      <c r="B10" s="1" t="s">
        <v>50</v>
      </c>
      <c r="C10" s="31">
        <v>2121</v>
      </c>
      <c r="E10" s="7" t="s">
        <v>77</v>
      </c>
      <c r="F10" s="40">
        <f ca="1">AVERAGE(OFFSET($B$2,MATCH($C$10,$B$3:$B$7,0),MATCH($C$11,$C$2:$L$2,0)-1,,-3))</f>
        <v>0.27509333333333336</v>
      </c>
    </row>
    <row r="11" spans="1:12" x14ac:dyDescent="0.25">
      <c r="B11" s="1" t="s">
        <v>49</v>
      </c>
      <c r="C11" s="30">
        <v>43617</v>
      </c>
      <c r="E11" s="7" t="s">
        <v>76</v>
      </c>
      <c r="F11" s="42">
        <f>AVERAGE(E5:G5)</f>
        <v>0.27509333333333336</v>
      </c>
    </row>
    <row r="13" spans="1:12" x14ac:dyDescent="0.25">
      <c r="B13" t="s">
        <v>75</v>
      </c>
    </row>
    <row r="14" spans="1:12" x14ac:dyDescent="0.25">
      <c r="B14" t="s">
        <v>74</v>
      </c>
    </row>
    <row r="16" spans="1:12" x14ac:dyDescent="0.25">
      <c r="B16" s="7" t="s">
        <v>73</v>
      </c>
    </row>
    <row r="17" spans="2:4" x14ac:dyDescent="0.25">
      <c r="C17" s="6" t="s">
        <v>72</v>
      </c>
    </row>
    <row r="18" spans="2:4" x14ac:dyDescent="0.25">
      <c r="C18" t="s">
        <v>71</v>
      </c>
    </row>
    <row r="19" spans="2:4" x14ac:dyDescent="0.25">
      <c r="C19" t="s">
        <v>70</v>
      </c>
    </row>
    <row r="20" spans="2:4" x14ac:dyDescent="0.25">
      <c r="C20" t="s">
        <v>69</v>
      </c>
    </row>
    <row r="21" spans="2:4" x14ac:dyDescent="0.25">
      <c r="C21" t="s">
        <v>68</v>
      </c>
    </row>
    <row r="22" spans="2:4" x14ac:dyDescent="0.25">
      <c r="C22" s="7" t="s">
        <v>60</v>
      </c>
    </row>
    <row r="23" spans="2:4" x14ac:dyDescent="0.25">
      <c r="C23" t="str">
        <f ca="1">OFFSET(B2,0,0)</f>
        <v>Product</v>
      </c>
      <c r="D23" s="6" t="s">
        <v>67</v>
      </c>
    </row>
    <row r="24" spans="2:4" x14ac:dyDescent="0.25">
      <c r="D24" t="s">
        <v>66</v>
      </c>
    </row>
    <row r="25" spans="2:4" x14ac:dyDescent="0.25">
      <c r="C25" t="str">
        <f ca="1">OFFSET(B2,1,-1)</f>
        <v>ROW 1</v>
      </c>
      <c r="D25" s="6" t="s">
        <v>65</v>
      </c>
    </row>
    <row r="26" spans="2:4" x14ac:dyDescent="0.25">
      <c r="D26" t="s">
        <v>64</v>
      </c>
    </row>
    <row r="28" spans="2:4" x14ac:dyDescent="0.25">
      <c r="B28" s="7" t="s">
        <v>63</v>
      </c>
    </row>
    <row r="29" spans="2:4" x14ac:dyDescent="0.25">
      <c r="C29" t="s">
        <v>62</v>
      </c>
    </row>
    <row r="30" spans="2:4" x14ac:dyDescent="0.25">
      <c r="C30" t="s">
        <v>61</v>
      </c>
    </row>
    <row r="31" spans="2:4" x14ac:dyDescent="0.25">
      <c r="C31" s="7" t="s">
        <v>60</v>
      </c>
    </row>
    <row r="32" spans="2:4" x14ac:dyDescent="0.25">
      <c r="C32" s="41">
        <f ca="1">OFFSET($B$2,MATCH($C$10,$B$3:$B$7,0),MATCH($C$11,$C$2:$L$2,0))</f>
        <v>0.88473599999999997</v>
      </c>
      <c r="D32" s="6" t="s">
        <v>59</v>
      </c>
    </row>
    <row r="33" spans="2:4" x14ac:dyDescent="0.25">
      <c r="C33" s="41">
        <f ca="1">OFFSET($B$2,MATCH($C$10,$B$3:$B$7,0),MATCH($C$11,$C$2:$L$2,0),1,1)</f>
        <v>0.88473599999999997</v>
      </c>
      <c r="D33" s="6" t="s">
        <v>58</v>
      </c>
    </row>
    <row r="34" spans="2:4" x14ac:dyDescent="0.25">
      <c r="D34" t="s">
        <v>57</v>
      </c>
    </row>
    <row r="36" spans="2:4" x14ac:dyDescent="0.25">
      <c r="C36" s="41" t="e">
        <f ca="1">OFFSET($B$2,MATCH($C$10,$B$3:$B$7,0),MATCH($C$11,$C$2:$L$2,0),1,2)</f>
        <v>#VALUE!</v>
      </c>
      <c r="D36" s="6" t="s">
        <v>56</v>
      </c>
    </row>
    <row r="37" spans="2:4" x14ac:dyDescent="0.25">
      <c r="D37" s="7" t="s">
        <v>79</v>
      </c>
    </row>
    <row r="38" spans="2:4" x14ac:dyDescent="0.25">
      <c r="D38" t="s">
        <v>80</v>
      </c>
    </row>
    <row r="39" spans="2:4" x14ac:dyDescent="0.25">
      <c r="D39" t="s">
        <v>85</v>
      </c>
    </row>
    <row r="41" spans="2:4" x14ac:dyDescent="0.25">
      <c r="C41" s="41">
        <f t="shared" ref="C41" ca="1" si="1">AVERAGE(OFFSET($B$2,MATCH($C$10,$B$3:$B$7,0),MATCH($C$11,$C$2:$L$2,0),1,2))</f>
        <v>0.42271599999999998</v>
      </c>
      <c r="D41" s="6" t="s">
        <v>55</v>
      </c>
    </row>
    <row r="42" spans="2:4" x14ac:dyDescent="0.25">
      <c r="C42" s="41">
        <f ca="1">SUM(OFFSET($B$2,MATCH($C$10,$B$3:$B$7,0),MATCH($C$11,$C$2:$L$2,0),1,2))</f>
        <v>0.84543199999999996</v>
      </c>
      <c r="D42" s="6" t="s">
        <v>81</v>
      </c>
    </row>
    <row r="43" spans="2:4" x14ac:dyDescent="0.25">
      <c r="C43" s="41">
        <f ca="1">MAX(OFFSET($B$2,MATCH($C$10,$B$3:$B$7,0),MATCH($C$11,$C$2:$L$2,0),1,2))</f>
        <v>0.88473599999999997</v>
      </c>
      <c r="D43" s="6" t="s">
        <v>82</v>
      </c>
    </row>
    <row r="44" spans="2:4" x14ac:dyDescent="0.25">
      <c r="C44" s="41">
        <f ca="1">MIN(OFFSET($B$2,MATCH($C$10,$B$3:$B$7,0),MATCH($C$11,$C$2:$L$2,0),1,2))</f>
        <v>-3.9304000000000013E-2</v>
      </c>
      <c r="D44" s="6" t="s">
        <v>83</v>
      </c>
    </row>
    <row r="45" spans="2:4" x14ac:dyDescent="0.25">
      <c r="C45" s="41">
        <f ca="1">_xlfn.STDEV.P(OFFSET($B$2,MATCH($C$10,$B$3:$B$7,0),MATCH($C$11,$C$2:$L$2,0),1,2))</f>
        <v>0.46202000000000004</v>
      </c>
      <c r="D45" s="6" t="s">
        <v>84</v>
      </c>
    </row>
    <row r="47" spans="2:4" ht="15.75" thickBot="1" x14ac:dyDescent="0.3">
      <c r="B47" s="7" t="s">
        <v>54</v>
      </c>
    </row>
    <row r="48" spans="2:4" ht="15.75" thickBot="1" x14ac:dyDescent="0.3">
      <c r="C48" s="40">
        <f ca="1">AVERAGE(OFFSET($B$2,MATCH($C$10,$B$3:$B$7,0),MATCH($C$11,$C$2:$L$2,0)-1,,-3))</f>
        <v>0.27509333333333336</v>
      </c>
      <c r="D48" s="39" t="s">
        <v>53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OFFSET!C3:L3</xm:f>
              <xm:sqref>M3</xm:sqref>
            </x14:sparkline>
            <x14:sparkline>
              <xm:f>OFFSET!C4:L4</xm:f>
              <xm:sqref>M4</xm:sqref>
            </x14:sparkline>
            <x14:sparkline>
              <xm:f>OFFSET!C5:L5</xm:f>
              <xm:sqref>M5</xm:sqref>
            </x14:sparkline>
            <x14:sparkline>
              <xm:f>OFFSET!C6:L6</xm:f>
              <xm:sqref>M6</xm:sqref>
            </x14:sparkline>
            <x14:sparkline>
              <xm:f>OFFSET!C7:L7</xm:f>
              <xm:sqref>M7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MATCH</vt:lpstr>
      <vt:lpstr>INDEX(MATCH)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CastleNtheSky</dc:creator>
  <cp:lastModifiedBy>castlenthesky</cp:lastModifiedBy>
  <dcterms:created xsi:type="dcterms:W3CDTF">2019-10-09T02:39:02Z</dcterms:created>
  <dcterms:modified xsi:type="dcterms:W3CDTF">2021-09-16T04:59:45Z</dcterms:modified>
</cp:coreProperties>
</file>