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lent_at_excel\"/>
    </mc:Choice>
  </mc:AlternateContent>
  <xr:revisionPtr revIDLastSave="0" documentId="13_ncr:1_{7F16EE9D-8E51-49A9-B493-69D3E3385BBB}" xr6:coauthVersionLast="47" xr6:coauthVersionMax="47" xr10:uidLastSave="{00000000-0000-0000-0000-000000000000}"/>
  <bookViews>
    <workbookView xWindow="-120" yWindow="-120" windowWidth="29040" windowHeight="15840" activeTab="1" xr2:uid="{5F4C561E-27F7-4E68-ACB0-76ADC356BACE}"/>
  </bookViews>
  <sheets>
    <sheet name="Introduction" sheetId="1" r:id="rId1"/>
    <sheet name="Reporting" sheetId="3" r:id="rId2"/>
    <sheet name="Finance Example Data" sheetId="2" r:id="rId3"/>
  </sheets>
  <definedNames>
    <definedName name="reporting_month">Reporting!$B$3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" i="3" l="1"/>
  <c r="S41" i="3" s="1"/>
  <c r="L41" i="3"/>
  <c r="M41" i="3" s="1"/>
  <c r="F41" i="3"/>
  <c r="G41" i="3" s="1"/>
  <c r="R30" i="3"/>
  <c r="S30" i="3" s="1"/>
  <c r="L30" i="3"/>
  <c r="M30" i="3" s="1"/>
  <c r="F30" i="3"/>
  <c r="G30" i="3" s="1"/>
  <c r="S19" i="3"/>
  <c r="M19" i="3"/>
  <c r="G19" i="3"/>
  <c r="S8" i="3"/>
  <c r="M8" i="3"/>
  <c r="G8" i="3"/>
  <c r="S39" i="3"/>
  <c r="R39" i="3"/>
  <c r="Q39" i="3"/>
  <c r="P39" i="3"/>
  <c r="O39" i="3"/>
  <c r="M39" i="3"/>
  <c r="L39" i="3"/>
  <c r="K39" i="3"/>
  <c r="J39" i="3"/>
  <c r="I39" i="3"/>
  <c r="G39" i="3"/>
  <c r="F39" i="3"/>
  <c r="E39" i="3"/>
  <c r="D39" i="3"/>
  <c r="C39" i="3"/>
  <c r="S28" i="3"/>
  <c r="R28" i="3"/>
  <c r="Q28" i="3"/>
  <c r="P28" i="3"/>
  <c r="O28" i="3"/>
  <c r="M28" i="3"/>
  <c r="L28" i="3"/>
  <c r="K28" i="3"/>
  <c r="J28" i="3"/>
  <c r="I28" i="3"/>
  <c r="G28" i="3"/>
  <c r="F28" i="3"/>
  <c r="E28" i="3"/>
  <c r="D28" i="3"/>
  <c r="C28" i="3"/>
  <c r="R19" i="3"/>
  <c r="L19" i="3"/>
  <c r="F19" i="3"/>
  <c r="S17" i="3"/>
  <c r="R17" i="3"/>
  <c r="Q17" i="3"/>
  <c r="P17" i="3"/>
  <c r="O17" i="3"/>
  <c r="M17" i="3"/>
  <c r="L17" i="3"/>
  <c r="K17" i="3"/>
  <c r="J17" i="3"/>
  <c r="I17" i="3"/>
  <c r="G17" i="3"/>
  <c r="F17" i="3"/>
  <c r="E17" i="3"/>
  <c r="D17" i="3"/>
  <c r="C17" i="3"/>
  <c r="R8" i="3"/>
  <c r="S6" i="3"/>
  <c r="R6" i="3"/>
  <c r="Q6" i="3"/>
  <c r="P6" i="3"/>
  <c r="O6" i="3"/>
  <c r="L8" i="3"/>
  <c r="F8" i="3"/>
  <c r="M6" i="3"/>
  <c r="L6" i="3"/>
  <c r="K6" i="3"/>
  <c r="J6" i="3"/>
  <c r="I6" i="3"/>
  <c r="I12" i="3" s="1"/>
  <c r="G6" i="3"/>
  <c r="F6" i="3"/>
  <c r="E6" i="3"/>
  <c r="D6" i="3"/>
  <c r="C6" i="3"/>
  <c r="O143" i="2"/>
  <c r="P143" i="2"/>
  <c r="O144" i="2"/>
  <c r="P144" i="2"/>
  <c r="O140" i="2"/>
  <c r="P140" i="2"/>
  <c r="E126" i="2"/>
  <c r="F126" i="2"/>
  <c r="G126" i="2"/>
  <c r="H126" i="2"/>
  <c r="I126" i="2"/>
  <c r="J126" i="2"/>
  <c r="K126" i="2"/>
  <c r="L126" i="2"/>
  <c r="L129" i="2" s="1"/>
  <c r="M126" i="2"/>
  <c r="N126" i="2"/>
  <c r="O126" i="2"/>
  <c r="P126" i="2"/>
  <c r="G148" i="2"/>
  <c r="G149" i="2"/>
  <c r="G151" i="2"/>
  <c r="G152" i="2"/>
  <c r="G156" i="2"/>
  <c r="H156" i="2"/>
  <c r="G157" i="2"/>
  <c r="H157" i="2"/>
  <c r="G159" i="2"/>
  <c r="H159" i="2"/>
  <c r="G160" i="2"/>
  <c r="H160" i="2"/>
  <c r="H164" i="2"/>
  <c r="I164" i="2"/>
  <c r="H165" i="2"/>
  <c r="I165" i="2"/>
  <c r="H167" i="2"/>
  <c r="I167" i="2"/>
  <c r="H168" i="2"/>
  <c r="I168" i="2"/>
  <c r="I172" i="2"/>
  <c r="J172" i="2"/>
  <c r="I173" i="2"/>
  <c r="J173" i="2"/>
  <c r="I175" i="2"/>
  <c r="J175" i="2"/>
  <c r="I176" i="2"/>
  <c r="J176" i="2"/>
  <c r="J180" i="2"/>
  <c r="K180" i="2"/>
  <c r="J181" i="2"/>
  <c r="K181" i="2"/>
  <c r="J183" i="2"/>
  <c r="K183" i="2"/>
  <c r="J184" i="2"/>
  <c r="K184" i="2"/>
  <c r="E135" i="2"/>
  <c r="E143" i="2" s="1"/>
  <c r="P241" i="2"/>
  <c r="O241" i="2"/>
  <c r="N241" i="2"/>
  <c r="M241" i="2"/>
  <c r="L241" i="2"/>
  <c r="K241" i="2"/>
  <c r="J241" i="2"/>
  <c r="I241" i="2"/>
  <c r="H241" i="2"/>
  <c r="G241" i="2"/>
  <c r="F241" i="2"/>
  <c r="E241" i="2"/>
  <c r="T240" i="2"/>
  <c r="S240" i="2"/>
  <c r="R240" i="2"/>
  <c r="Q240" i="2"/>
  <c r="T239" i="2"/>
  <c r="S239" i="2"/>
  <c r="R239" i="2"/>
  <c r="Q239" i="2"/>
  <c r="T238" i="2"/>
  <c r="S238" i="2"/>
  <c r="R238" i="2"/>
  <c r="Q238" i="2"/>
  <c r="T237" i="2"/>
  <c r="S237" i="2"/>
  <c r="R237" i="2"/>
  <c r="Q237" i="2"/>
  <c r="T236" i="2"/>
  <c r="S236" i="2"/>
  <c r="R236" i="2"/>
  <c r="Q236" i="2"/>
  <c r="E235" i="2"/>
  <c r="O233" i="2"/>
  <c r="N233" i="2"/>
  <c r="M233" i="2"/>
  <c r="L233" i="2"/>
  <c r="K233" i="2"/>
  <c r="J233" i="2"/>
  <c r="I233" i="2"/>
  <c r="H233" i="2"/>
  <c r="G233" i="2"/>
  <c r="F233" i="2"/>
  <c r="E233" i="2"/>
  <c r="P232" i="2"/>
  <c r="Q232" i="2" s="1"/>
  <c r="P231" i="2"/>
  <c r="Q231" i="2" s="1"/>
  <c r="P229" i="2"/>
  <c r="Q229" i="2" s="1"/>
  <c r="P228" i="2"/>
  <c r="T228" i="2" s="1"/>
  <c r="E227" i="2"/>
  <c r="N225" i="2"/>
  <c r="M225" i="2"/>
  <c r="L225" i="2"/>
  <c r="K225" i="2"/>
  <c r="J225" i="2"/>
  <c r="I225" i="2"/>
  <c r="H225" i="2"/>
  <c r="G225" i="2"/>
  <c r="F225" i="2"/>
  <c r="E225" i="2"/>
  <c r="P224" i="2"/>
  <c r="R224" i="2" s="1"/>
  <c r="O224" i="2"/>
  <c r="P223" i="2"/>
  <c r="R223" i="2" s="1"/>
  <c r="O223" i="2"/>
  <c r="P221" i="2"/>
  <c r="O221" i="2"/>
  <c r="P220" i="2"/>
  <c r="O220" i="2"/>
  <c r="E219" i="2"/>
  <c r="M217" i="2"/>
  <c r="L217" i="2"/>
  <c r="K217" i="2"/>
  <c r="J217" i="2"/>
  <c r="I217" i="2"/>
  <c r="H217" i="2"/>
  <c r="G217" i="2"/>
  <c r="F217" i="2"/>
  <c r="E217" i="2"/>
  <c r="P216" i="2"/>
  <c r="O216" i="2"/>
  <c r="N216" i="2"/>
  <c r="P215" i="2"/>
  <c r="O215" i="2"/>
  <c r="N215" i="2"/>
  <c r="P213" i="2"/>
  <c r="O213" i="2"/>
  <c r="N213" i="2"/>
  <c r="P212" i="2"/>
  <c r="O212" i="2"/>
  <c r="N212" i="2"/>
  <c r="E211" i="2"/>
  <c r="L209" i="2"/>
  <c r="K209" i="2"/>
  <c r="J209" i="2"/>
  <c r="I209" i="2"/>
  <c r="H209" i="2"/>
  <c r="G209" i="2"/>
  <c r="F209" i="2"/>
  <c r="E209" i="2"/>
  <c r="P208" i="2"/>
  <c r="O208" i="2"/>
  <c r="N208" i="2"/>
  <c r="M208" i="2"/>
  <c r="P207" i="2"/>
  <c r="O207" i="2"/>
  <c r="N207" i="2"/>
  <c r="M207" i="2"/>
  <c r="P205" i="2"/>
  <c r="O205" i="2"/>
  <c r="N205" i="2"/>
  <c r="M205" i="2"/>
  <c r="P204" i="2"/>
  <c r="O204" i="2"/>
  <c r="N204" i="2"/>
  <c r="M204" i="2"/>
  <c r="E203" i="2"/>
  <c r="K201" i="2"/>
  <c r="J201" i="2"/>
  <c r="I201" i="2"/>
  <c r="H201" i="2"/>
  <c r="G201" i="2"/>
  <c r="F201" i="2"/>
  <c r="E201" i="2"/>
  <c r="P200" i="2"/>
  <c r="O200" i="2"/>
  <c r="N200" i="2"/>
  <c r="M200" i="2"/>
  <c r="L200" i="2"/>
  <c r="P199" i="2"/>
  <c r="O199" i="2"/>
  <c r="N199" i="2"/>
  <c r="M199" i="2"/>
  <c r="L199" i="2"/>
  <c r="P197" i="2"/>
  <c r="O197" i="2"/>
  <c r="N197" i="2"/>
  <c r="M197" i="2"/>
  <c r="L197" i="2"/>
  <c r="P196" i="2"/>
  <c r="O196" i="2"/>
  <c r="N196" i="2"/>
  <c r="M196" i="2"/>
  <c r="L196" i="2"/>
  <c r="E195" i="2"/>
  <c r="J193" i="2"/>
  <c r="I193" i="2"/>
  <c r="H193" i="2"/>
  <c r="G193" i="2"/>
  <c r="F193" i="2"/>
  <c r="E193" i="2"/>
  <c r="P192" i="2"/>
  <c r="O192" i="2"/>
  <c r="N192" i="2"/>
  <c r="M192" i="2"/>
  <c r="L192" i="2"/>
  <c r="K192" i="2"/>
  <c r="P191" i="2"/>
  <c r="O191" i="2"/>
  <c r="N191" i="2"/>
  <c r="M191" i="2"/>
  <c r="L191" i="2"/>
  <c r="K191" i="2"/>
  <c r="P189" i="2"/>
  <c r="O189" i="2"/>
  <c r="N189" i="2"/>
  <c r="M189" i="2"/>
  <c r="L189" i="2"/>
  <c r="K189" i="2"/>
  <c r="P188" i="2"/>
  <c r="O188" i="2"/>
  <c r="N188" i="2"/>
  <c r="M188" i="2"/>
  <c r="L188" i="2"/>
  <c r="K188" i="2"/>
  <c r="E187" i="2"/>
  <c r="I185" i="2"/>
  <c r="H185" i="2"/>
  <c r="G185" i="2"/>
  <c r="F185" i="2"/>
  <c r="E185" i="2"/>
  <c r="P184" i="2"/>
  <c r="O184" i="2"/>
  <c r="N184" i="2"/>
  <c r="M184" i="2"/>
  <c r="L184" i="2"/>
  <c r="P183" i="2"/>
  <c r="O183" i="2"/>
  <c r="N183" i="2"/>
  <c r="M183" i="2"/>
  <c r="L183" i="2"/>
  <c r="P181" i="2"/>
  <c r="O181" i="2"/>
  <c r="N181" i="2"/>
  <c r="M181" i="2"/>
  <c r="L181" i="2"/>
  <c r="P180" i="2"/>
  <c r="O180" i="2"/>
  <c r="N180" i="2"/>
  <c r="M180" i="2"/>
  <c r="L180" i="2"/>
  <c r="E179" i="2"/>
  <c r="H177" i="2"/>
  <c r="G177" i="2"/>
  <c r="F177" i="2"/>
  <c r="E177" i="2"/>
  <c r="P176" i="2"/>
  <c r="O176" i="2"/>
  <c r="N176" i="2"/>
  <c r="M176" i="2"/>
  <c r="L176" i="2"/>
  <c r="K176" i="2"/>
  <c r="P175" i="2"/>
  <c r="O175" i="2"/>
  <c r="N175" i="2"/>
  <c r="M175" i="2"/>
  <c r="L175" i="2"/>
  <c r="K175" i="2"/>
  <c r="P173" i="2"/>
  <c r="O173" i="2"/>
  <c r="N173" i="2"/>
  <c r="M173" i="2"/>
  <c r="L173" i="2"/>
  <c r="K173" i="2"/>
  <c r="P172" i="2"/>
  <c r="O172" i="2"/>
  <c r="N172" i="2"/>
  <c r="M172" i="2"/>
  <c r="L172" i="2"/>
  <c r="K172" i="2"/>
  <c r="E171" i="2"/>
  <c r="G169" i="2"/>
  <c r="F169" i="2"/>
  <c r="E169" i="2"/>
  <c r="P168" i="2"/>
  <c r="O168" i="2"/>
  <c r="N168" i="2"/>
  <c r="M168" i="2"/>
  <c r="L168" i="2"/>
  <c r="K168" i="2"/>
  <c r="J168" i="2"/>
  <c r="P167" i="2"/>
  <c r="O167" i="2"/>
  <c r="N167" i="2"/>
  <c r="M167" i="2"/>
  <c r="L167" i="2"/>
  <c r="K167" i="2"/>
  <c r="J167" i="2"/>
  <c r="P165" i="2"/>
  <c r="O165" i="2"/>
  <c r="N165" i="2"/>
  <c r="M165" i="2"/>
  <c r="L165" i="2"/>
  <c r="K165" i="2"/>
  <c r="J165" i="2"/>
  <c r="P164" i="2"/>
  <c r="O164" i="2"/>
  <c r="N164" i="2"/>
  <c r="M164" i="2"/>
  <c r="L164" i="2"/>
  <c r="K164" i="2"/>
  <c r="J164" i="2"/>
  <c r="E163" i="2"/>
  <c r="F161" i="2"/>
  <c r="E161" i="2"/>
  <c r="P160" i="2"/>
  <c r="O160" i="2"/>
  <c r="N160" i="2"/>
  <c r="M160" i="2"/>
  <c r="L160" i="2"/>
  <c r="K160" i="2"/>
  <c r="J160" i="2"/>
  <c r="I160" i="2"/>
  <c r="P159" i="2"/>
  <c r="O159" i="2"/>
  <c r="N159" i="2"/>
  <c r="M159" i="2"/>
  <c r="L159" i="2"/>
  <c r="K159" i="2"/>
  <c r="J159" i="2"/>
  <c r="I159" i="2"/>
  <c r="P157" i="2"/>
  <c r="O157" i="2"/>
  <c r="N157" i="2"/>
  <c r="M157" i="2"/>
  <c r="L157" i="2"/>
  <c r="K157" i="2"/>
  <c r="J157" i="2"/>
  <c r="I157" i="2"/>
  <c r="P156" i="2"/>
  <c r="O156" i="2"/>
  <c r="N156" i="2"/>
  <c r="M156" i="2"/>
  <c r="L156" i="2"/>
  <c r="K156" i="2"/>
  <c r="J156" i="2"/>
  <c r="I156" i="2"/>
  <c r="E155" i="2"/>
  <c r="E153" i="2"/>
  <c r="P152" i="2"/>
  <c r="O152" i="2"/>
  <c r="N152" i="2"/>
  <c r="M152" i="2"/>
  <c r="L152" i="2"/>
  <c r="K152" i="2"/>
  <c r="J152" i="2"/>
  <c r="I152" i="2"/>
  <c r="H152" i="2"/>
  <c r="F152" i="2"/>
  <c r="P151" i="2"/>
  <c r="O151" i="2"/>
  <c r="N151" i="2"/>
  <c r="M151" i="2"/>
  <c r="L151" i="2"/>
  <c r="K151" i="2"/>
  <c r="J151" i="2"/>
  <c r="I151" i="2"/>
  <c r="H151" i="2"/>
  <c r="F151" i="2"/>
  <c r="P149" i="2"/>
  <c r="O149" i="2"/>
  <c r="N149" i="2"/>
  <c r="M149" i="2"/>
  <c r="L149" i="2"/>
  <c r="K149" i="2"/>
  <c r="J149" i="2"/>
  <c r="I149" i="2"/>
  <c r="H149" i="2"/>
  <c r="F149" i="2"/>
  <c r="P148" i="2"/>
  <c r="O148" i="2"/>
  <c r="N148" i="2"/>
  <c r="M148" i="2"/>
  <c r="L148" i="2"/>
  <c r="K148" i="2"/>
  <c r="J148" i="2"/>
  <c r="I148" i="2"/>
  <c r="H148" i="2"/>
  <c r="F148" i="2"/>
  <c r="E147" i="2"/>
  <c r="E139" i="2"/>
  <c r="E136" i="2"/>
  <c r="E144" i="2" s="1"/>
  <c r="E133" i="2"/>
  <c r="E132" i="2"/>
  <c r="E140" i="2" s="1"/>
  <c r="E131" i="2"/>
  <c r="T128" i="2"/>
  <c r="I46" i="3" s="1"/>
  <c r="S128" i="2"/>
  <c r="I35" i="3" s="1"/>
  <c r="R128" i="2"/>
  <c r="I24" i="3" s="1"/>
  <c r="Q128" i="2"/>
  <c r="T127" i="2"/>
  <c r="I45" i="3" s="1"/>
  <c r="S127" i="2"/>
  <c r="I34" i="3" s="1"/>
  <c r="R127" i="2"/>
  <c r="I23" i="3" s="1"/>
  <c r="Q127" i="2"/>
  <c r="P129" i="2"/>
  <c r="O129" i="2"/>
  <c r="N129" i="2"/>
  <c r="M129" i="2"/>
  <c r="K129" i="2"/>
  <c r="J129" i="2"/>
  <c r="I129" i="2"/>
  <c r="H129" i="2"/>
  <c r="G129" i="2"/>
  <c r="F129" i="2"/>
  <c r="E129" i="2"/>
  <c r="T125" i="2"/>
  <c r="I43" i="3" s="1"/>
  <c r="S125" i="2"/>
  <c r="I32" i="3" s="1"/>
  <c r="R125" i="2"/>
  <c r="I21" i="3" s="1"/>
  <c r="Q125" i="2"/>
  <c r="T124" i="2"/>
  <c r="I42" i="3" s="1"/>
  <c r="S124" i="2"/>
  <c r="I31" i="3" s="1"/>
  <c r="R124" i="2"/>
  <c r="I20" i="3" s="1"/>
  <c r="Q124" i="2"/>
  <c r="E123" i="2"/>
  <c r="F1" i="2"/>
  <c r="F227" i="2" s="1"/>
  <c r="E3" i="2"/>
  <c r="Q4" i="2"/>
  <c r="R4" i="2"/>
  <c r="C20" i="3" s="1"/>
  <c r="S4" i="2"/>
  <c r="C31" i="3" s="1"/>
  <c r="T4" i="2"/>
  <c r="C42" i="3" s="1"/>
  <c r="Q5" i="2"/>
  <c r="R5" i="2"/>
  <c r="C21" i="3" s="1"/>
  <c r="S5" i="2"/>
  <c r="C32" i="3" s="1"/>
  <c r="T5" i="2"/>
  <c r="C43" i="3" s="1"/>
  <c r="E6" i="2"/>
  <c r="F6" i="2"/>
  <c r="F9" i="2" s="1"/>
  <c r="G6" i="2"/>
  <c r="G9" i="2" s="1"/>
  <c r="H6" i="2"/>
  <c r="H9" i="2" s="1"/>
  <c r="I6" i="2"/>
  <c r="I9" i="2" s="1"/>
  <c r="J6" i="2"/>
  <c r="K6" i="2"/>
  <c r="L6" i="2"/>
  <c r="L9" i="2" s="1"/>
  <c r="M6" i="2"/>
  <c r="M9" i="2" s="1"/>
  <c r="N6" i="2"/>
  <c r="N9" i="2" s="1"/>
  <c r="O6" i="2"/>
  <c r="O9" i="2" s="1"/>
  <c r="P6" i="2"/>
  <c r="P9" i="2" s="1"/>
  <c r="Q7" i="2"/>
  <c r="R7" i="2"/>
  <c r="C23" i="3" s="1"/>
  <c r="S7" i="2"/>
  <c r="C34" i="3" s="1"/>
  <c r="T7" i="2"/>
  <c r="C45" i="3" s="1"/>
  <c r="Q8" i="2"/>
  <c r="R8" i="2"/>
  <c r="C24" i="3" s="1"/>
  <c r="S8" i="2"/>
  <c r="C35" i="3" s="1"/>
  <c r="T8" i="2"/>
  <c r="C46" i="3" s="1"/>
  <c r="J9" i="2"/>
  <c r="E11" i="2"/>
  <c r="F11" i="2"/>
  <c r="E12" i="2"/>
  <c r="E20" i="2" s="1"/>
  <c r="F12" i="2"/>
  <c r="E13" i="2"/>
  <c r="F13" i="2"/>
  <c r="E15" i="2"/>
  <c r="E23" i="2" s="1"/>
  <c r="F15" i="2"/>
  <c r="E16" i="2"/>
  <c r="E19" i="2"/>
  <c r="F19" i="2"/>
  <c r="E24" i="2"/>
  <c r="E27" i="2"/>
  <c r="F27" i="2"/>
  <c r="F28" i="2"/>
  <c r="G28" i="2"/>
  <c r="H28" i="2"/>
  <c r="I28" i="2"/>
  <c r="J28" i="2"/>
  <c r="K28" i="2"/>
  <c r="L28" i="2"/>
  <c r="M28" i="2"/>
  <c r="N28" i="2"/>
  <c r="O28" i="2"/>
  <c r="P28" i="2"/>
  <c r="F29" i="2"/>
  <c r="G29" i="2"/>
  <c r="H29" i="2"/>
  <c r="I29" i="2"/>
  <c r="J29" i="2"/>
  <c r="K29" i="2"/>
  <c r="L29" i="2"/>
  <c r="M29" i="2"/>
  <c r="N29" i="2"/>
  <c r="O29" i="2"/>
  <c r="P29" i="2"/>
  <c r="F31" i="2"/>
  <c r="G31" i="2"/>
  <c r="H31" i="2"/>
  <c r="I31" i="2"/>
  <c r="J31" i="2"/>
  <c r="K31" i="2"/>
  <c r="L31" i="2"/>
  <c r="M31" i="2"/>
  <c r="N31" i="2"/>
  <c r="O31" i="2"/>
  <c r="P31" i="2"/>
  <c r="F32" i="2"/>
  <c r="G32" i="2"/>
  <c r="H32" i="2"/>
  <c r="I32" i="2"/>
  <c r="J32" i="2"/>
  <c r="K32" i="2"/>
  <c r="L32" i="2"/>
  <c r="M32" i="2"/>
  <c r="N32" i="2"/>
  <c r="O32" i="2"/>
  <c r="P32" i="2"/>
  <c r="E33" i="2"/>
  <c r="E35" i="2"/>
  <c r="F35" i="2"/>
  <c r="G36" i="2"/>
  <c r="H36" i="2"/>
  <c r="I36" i="2"/>
  <c r="J36" i="2"/>
  <c r="K36" i="2"/>
  <c r="L36" i="2"/>
  <c r="M36" i="2"/>
  <c r="N36" i="2"/>
  <c r="O36" i="2"/>
  <c r="P36" i="2"/>
  <c r="G37" i="2"/>
  <c r="H37" i="2"/>
  <c r="I37" i="2"/>
  <c r="J37" i="2"/>
  <c r="K37" i="2"/>
  <c r="L37" i="2"/>
  <c r="M37" i="2"/>
  <c r="N37" i="2"/>
  <c r="O37" i="2"/>
  <c r="P37" i="2"/>
  <c r="G39" i="2"/>
  <c r="H39" i="2"/>
  <c r="I39" i="2"/>
  <c r="J39" i="2"/>
  <c r="K39" i="2"/>
  <c r="L39" i="2"/>
  <c r="M39" i="2"/>
  <c r="N39" i="2"/>
  <c r="O39" i="2"/>
  <c r="P39" i="2"/>
  <c r="G40" i="2"/>
  <c r="H40" i="2"/>
  <c r="I40" i="2"/>
  <c r="J40" i="2"/>
  <c r="K40" i="2"/>
  <c r="L40" i="2"/>
  <c r="M40" i="2"/>
  <c r="N40" i="2"/>
  <c r="O40" i="2"/>
  <c r="P40" i="2"/>
  <c r="E41" i="2"/>
  <c r="F41" i="2"/>
  <c r="E43" i="2"/>
  <c r="F43" i="2"/>
  <c r="H44" i="2"/>
  <c r="I44" i="2"/>
  <c r="J44" i="2"/>
  <c r="K44" i="2"/>
  <c r="L44" i="2"/>
  <c r="M44" i="2"/>
  <c r="N44" i="2"/>
  <c r="O44" i="2"/>
  <c r="P44" i="2"/>
  <c r="H45" i="2"/>
  <c r="I45" i="2"/>
  <c r="J45" i="2"/>
  <c r="K45" i="2"/>
  <c r="L45" i="2"/>
  <c r="M45" i="2"/>
  <c r="N45" i="2"/>
  <c r="O45" i="2"/>
  <c r="P45" i="2"/>
  <c r="H47" i="2"/>
  <c r="I47" i="2"/>
  <c r="J47" i="2"/>
  <c r="K47" i="2"/>
  <c r="L47" i="2"/>
  <c r="M47" i="2"/>
  <c r="N47" i="2"/>
  <c r="O47" i="2"/>
  <c r="P47" i="2"/>
  <c r="H48" i="2"/>
  <c r="I48" i="2"/>
  <c r="J48" i="2"/>
  <c r="K48" i="2"/>
  <c r="L48" i="2"/>
  <c r="M48" i="2"/>
  <c r="N48" i="2"/>
  <c r="O48" i="2"/>
  <c r="P48" i="2"/>
  <c r="E49" i="2"/>
  <c r="F49" i="2"/>
  <c r="G49" i="2"/>
  <c r="E51" i="2"/>
  <c r="F51" i="2"/>
  <c r="I52" i="2"/>
  <c r="J52" i="2"/>
  <c r="K52" i="2"/>
  <c r="L52" i="2"/>
  <c r="M52" i="2"/>
  <c r="N52" i="2"/>
  <c r="O52" i="2"/>
  <c r="P52" i="2"/>
  <c r="I53" i="2"/>
  <c r="J53" i="2"/>
  <c r="K53" i="2"/>
  <c r="L53" i="2"/>
  <c r="M53" i="2"/>
  <c r="N53" i="2"/>
  <c r="O53" i="2"/>
  <c r="P53" i="2"/>
  <c r="I55" i="2"/>
  <c r="J55" i="2"/>
  <c r="K55" i="2"/>
  <c r="L55" i="2"/>
  <c r="M55" i="2"/>
  <c r="N55" i="2"/>
  <c r="O55" i="2"/>
  <c r="P55" i="2"/>
  <c r="I56" i="2"/>
  <c r="J56" i="2"/>
  <c r="K56" i="2"/>
  <c r="L56" i="2"/>
  <c r="M56" i="2"/>
  <c r="N56" i="2"/>
  <c r="O56" i="2"/>
  <c r="P56" i="2"/>
  <c r="E57" i="2"/>
  <c r="F57" i="2"/>
  <c r="G57" i="2"/>
  <c r="H57" i="2"/>
  <c r="E59" i="2"/>
  <c r="F59" i="2"/>
  <c r="J60" i="2"/>
  <c r="K60" i="2"/>
  <c r="L60" i="2"/>
  <c r="M60" i="2"/>
  <c r="N60" i="2"/>
  <c r="O60" i="2"/>
  <c r="P60" i="2"/>
  <c r="J61" i="2"/>
  <c r="K61" i="2"/>
  <c r="L61" i="2"/>
  <c r="M61" i="2"/>
  <c r="N61" i="2"/>
  <c r="O61" i="2"/>
  <c r="P61" i="2"/>
  <c r="J63" i="2"/>
  <c r="K63" i="2"/>
  <c r="L63" i="2"/>
  <c r="M63" i="2"/>
  <c r="N63" i="2"/>
  <c r="O63" i="2"/>
  <c r="P63" i="2"/>
  <c r="J64" i="2"/>
  <c r="K64" i="2"/>
  <c r="L64" i="2"/>
  <c r="M64" i="2"/>
  <c r="N64" i="2"/>
  <c r="O64" i="2"/>
  <c r="P64" i="2"/>
  <c r="E65" i="2"/>
  <c r="F65" i="2"/>
  <c r="G65" i="2"/>
  <c r="H65" i="2"/>
  <c r="I65" i="2"/>
  <c r="E67" i="2"/>
  <c r="F67" i="2"/>
  <c r="K68" i="2"/>
  <c r="L68" i="2"/>
  <c r="M68" i="2"/>
  <c r="N68" i="2"/>
  <c r="O68" i="2"/>
  <c r="P68" i="2"/>
  <c r="K69" i="2"/>
  <c r="L69" i="2"/>
  <c r="M69" i="2"/>
  <c r="N69" i="2"/>
  <c r="O69" i="2"/>
  <c r="P69" i="2"/>
  <c r="K71" i="2"/>
  <c r="L71" i="2"/>
  <c r="M71" i="2"/>
  <c r="N71" i="2"/>
  <c r="O71" i="2"/>
  <c r="P71" i="2"/>
  <c r="K72" i="2"/>
  <c r="L72" i="2"/>
  <c r="M72" i="2"/>
  <c r="N72" i="2"/>
  <c r="O72" i="2"/>
  <c r="P72" i="2"/>
  <c r="E73" i="2"/>
  <c r="F73" i="2"/>
  <c r="G73" i="2"/>
  <c r="H73" i="2"/>
  <c r="I73" i="2"/>
  <c r="J73" i="2"/>
  <c r="E75" i="2"/>
  <c r="F75" i="2"/>
  <c r="L76" i="2"/>
  <c r="M76" i="2"/>
  <c r="N76" i="2"/>
  <c r="O76" i="2"/>
  <c r="P76" i="2"/>
  <c r="L77" i="2"/>
  <c r="M77" i="2"/>
  <c r="N77" i="2"/>
  <c r="O77" i="2"/>
  <c r="P77" i="2"/>
  <c r="L79" i="2"/>
  <c r="M79" i="2"/>
  <c r="N79" i="2"/>
  <c r="O79" i="2"/>
  <c r="P79" i="2"/>
  <c r="L80" i="2"/>
  <c r="M80" i="2"/>
  <c r="N80" i="2"/>
  <c r="O80" i="2"/>
  <c r="P80" i="2"/>
  <c r="E81" i="2"/>
  <c r="F81" i="2"/>
  <c r="G81" i="2"/>
  <c r="H81" i="2"/>
  <c r="I81" i="2"/>
  <c r="J81" i="2"/>
  <c r="K81" i="2"/>
  <c r="E83" i="2"/>
  <c r="F83" i="2"/>
  <c r="M84" i="2"/>
  <c r="N84" i="2"/>
  <c r="O84" i="2"/>
  <c r="P84" i="2"/>
  <c r="M85" i="2"/>
  <c r="N85" i="2"/>
  <c r="O85" i="2"/>
  <c r="P85" i="2"/>
  <c r="M87" i="2"/>
  <c r="N87" i="2"/>
  <c r="O87" i="2"/>
  <c r="P87" i="2"/>
  <c r="M88" i="2"/>
  <c r="N88" i="2"/>
  <c r="O88" i="2"/>
  <c r="P88" i="2"/>
  <c r="E89" i="2"/>
  <c r="F89" i="2"/>
  <c r="G89" i="2"/>
  <c r="H89" i="2"/>
  <c r="I89" i="2"/>
  <c r="J89" i="2"/>
  <c r="K89" i="2"/>
  <c r="L89" i="2"/>
  <c r="E91" i="2"/>
  <c r="F91" i="2"/>
  <c r="N92" i="2"/>
  <c r="O92" i="2"/>
  <c r="P92" i="2"/>
  <c r="N93" i="2"/>
  <c r="O93" i="2"/>
  <c r="P93" i="2"/>
  <c r="N95" i="2"/>
  <c r="O95" i="2"/>
  <c r="P95" i="2"/>
  <c r="N96" i="2"/>
  <c r="O96" i="2"/>
  <c r="P96" i="2"/>
  <c r="E97" i="2"/>
  <c r="F97" i="2"/>
  <c r="G97" i="2"/>
  <c r="H97" i="2"/>
  <c r="I97" i="2"/>
  <c r="J97" i="2"/>
  <c r="K97" i="2"/>
  <c r="L97" i="2"/>
  <c r="M97" i="2"/>
  <c r="E99" i="2"/>
  <c r="F99" i="2"/>
  <c r="O100" i="2"/>
  <c r="P100" i="2"/>
  <c r="R100" i="2" s="1"/>
  <c r="O101" i="2"/>
  <c r="P101" i="2"/>
  <c r="R101" i="2" s="1"/>
  <c r="O103" i="2"/>
  <c r="P103" i="2"/>
  <c r="R103" i="2" s="1"/>
  <c r="O104" i="2"/>
  <c r="P104" i="2"/>
  <c r="R104" i="2" s="1"/>
  <c r="E105" i="2"/>
  <c r="F105" i="2"/>
  <c r="G105" i="2"/>
  <c r="H105" i="2"/>
  <c r="I105" i="2"/>
  <c r="J105" i="2"/>
  <c r="K105" i="2"/>
  <c r="L105" i="2"/>
  <c r="M105" i="2"/>
  <c r="N105" i="2"/>
  <c r="E107" i="2"/>
  <c r="F107" i="2"/>
  <c r="P108" i="2"/>
  <c r="R108" i="2" s="1"/>
  <c r="P109" i="2"/>
  <c r="Q109" i="2" s="1"/>
  <c r="P111" i="2"/>
  <c r="Q111" i="2" s="1"/>
  <c r="P112" i="2"/>
  <c r="Q112" i="2" s="1"/>
  <c r="E113" i="2"/>
  <c r="F113" i="2"/>
  <c r="G113" i="2"/>
  <c r="H113" i="2"/>
  <c r="I113" i="2"/>
  <c r="J113" i="2"/>
  <c r="K113" i="2"/>
  <c r="L113" i="2"/>
  <c r="M113" i="2"/>
  <c r="N113" i="2"/>
  <c r="O113" i="2"/>
  <c r="E115" i="2"/>
  <c r="F115" i="2"/>
  <c r="Q116" i="2"/>
  <c r="R116" i="2"/>
  <c r="S116" i="2"/>
  <c r="T116" i="2"/>
  <c r="Q117" i="2"/>
  <c r="R117" i="2"/>
  <c r="S117" i="2"/>
  <c r="T117" i="2"/>
  <c r="Q118" i="2"/>
  <c r="R118" i="2"/>
  <c r="S118" i="2"/>
  <c r="T118" i="2"/>
  <c r="Q119" i="2"/>
  <c r="R119" i="2"/>
  <c r="S119" i="2"/>
  <c r="T119" i="2"/>
  <c r="Q120" i="2"/>
  <c r="R120" i="2"/>
  <c r="S120" i="2"/>
  <c r="T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S241" i="2" l="1"/>
  <c r="O42" i="3"/>
  <c r="O20" i="3"/>
  <c r="U237" i="2"/>
  <c r="R189" i="2"/>
  <c r="L21" i="3" s="1"/>
  <c r="R196" i="2"/>
  <c r="I9" i="3"/>
  <c r="I13" i="3"/>
  <c r="R95" i="2"/>
  <c r="R165" i="2"/>
  <c r="R172" i="2"/>
  <c r="C12" i="3"/>
  <c r="O12" i="3" s="1"/>
  <c r="R181" i="2"/>
  <c r="R192" i="2"/>
  <c r="L24" i="3" s="1"/>
  <c r="R216" i="2"/>
  <c r="I10" i="3"/>
  <c r="I14" i="3"/>
  <c r="R176" i="2"/>
  <c r="R197" i="2"/>
  <c r="C9" i="3"/>
  <c r="C13" i="3"/>
  <c r="I11" i="3"/>
  <c r="C10" i="3"/>
  <c r="R121" i="2"/>
  <c r="R93" i="2"/>
  <c r="R88" i="2"/>
  <c r="R85" i="2"/>
  <c r="R204" i="2"/>
  <c r="R212" i="2"/>
  <c r="R96" i="2"/>
  <c r="R92" i="2"/>
  <c r="R87" i="2"/>
  <c r="R84" i="2"/>
  <c r="R184" i="2"/>
  <c r="R191" i="2"/>
  <c r="L23" i="3" s="1"/>
  <c r="R213" i="2"/>
  <c r="R175" i="2"/>
  <c r="R180" i="2"/>
  <c r="R200" i="2"/>
  <c r="R205" i="2"/>
  <c r="R208" i="2"/>
  <c r="R173" i="2"/>
  <c r="R183" i="2"/>
  <c r="R215" i="2"/>
  <c r="R159" i="2"/>
  <c r="R188" i="2"/>
  <c r="L20" i="3" s="1"/>
  <c r="R199" i="2"/>
  <c r="K182" i="2"/>
  <c r="K185" i="2" s="1"/>
  <c r="J174" i="2"/>
  <c r="J177" i="2" s="1"/>
  <c r="R241" i="2"/>
  <c r="T241" i="2"/>
  <c r="G150" i="2"/>
  <c r="G153" i="2" s="1"/>
  <c r="H166" i="2"/>
  <c r="R231" i="2"/>
  <c r="G158" i="2"/>
  <c r="G161" i="2" s="1"/>
  <c r="T231" i="2"/>
  <c r="U231" i="2" s="1"/>
  <c r="I174" i="2"/>
  <c r="I177" i="2" s="1"/>
  <c r="I166" i="2"/>
  <c r="I169" i="2" s="1"/>
  <c r="H158" i="2"/>
  <c r="J182" i="2"/>
  <c r="O198" i="2"/>
  <c r="O201" i="2" s="1"/>
  <c r="S207" i="2"/>
  <c r="S223" i="2"/>
  <c r="S84" i="2"/>
  <c r="T108" i="2"/>
  <c r="S103" i="2"/>
  <c r="T95" i="2"/>
  <c r="T112" i="2"/>
  <c r="U112" i="2" s="1"/>
  <c r="R228" i="2"/>
  <c r="S87" i="2"/>
  <c r="S112" i="2"/>
  <c r="S205" i="2"/>
  <c r="T104" i="2"/>
  <c r="R112" i="2"/>
  <c r="S100" i="2"/>
  <c r="S189" i="2"/>
  <c r="L32" i="3" s="1"/>
  <c r="T221" i="2"/>
  <c r="M198" i="2"/>
  <c r="M201" i="2" s="1"/>
  <c r="T208" i="2"/>
  <c r="S173" i="2"/>
  <c r="N198" i="2"/>
  <c r="N201" i="2" s="1"/>
  <c r="T213" i="2"/>
  <c r="T84" i="2"/>
  <c r="R80" i="2"/>
  <c r="R69" i="2"/>
  <c r="F21" i="3" s="1"/>
  <c r="T199" i="2"/>
  <c r="T223" i="2"/>
  <c r="T180" i="2"/>
  <c r="S183" i="2"/>
  <c r="S192" i="2"/>
  <c r="L35" i="3" s="1"/>
  <c r="S212" i="2"/>
  <c r="T220" i="2"/>
  <c r="T87" i="2"/>
  <c r="S181" i="2"/>
  <c r="T189" i="2"/>
  <c r="L43" i="3" s="1"/>
  <c r="S199" i="2"/>
  <c r="T188" i="2"/>
  <c r="L42" i="3" s="1"/>
  <c r="T197" i="2"/>
  <c r="T204" i="2"/>
  <c r="R64" i="2"/>
  <c r="S93" i="2"/>
  <c r="S172" i="2"/>
  <c r="S191" i="2"/>
  <c r="L34" i="3" s="1"/>
  <c r="T101" i="2"/>
  <c r="T181" i="2"/>
  <c r="T183" i="2"/>
  <c r="S229" i="2"/>
  <c r="S188" i="2"/>
  <c r="L31" i="3" s="1"/>
  <c r="T200" i="2"/>
  <c r="T212" i="2"/>
  <c r="R109" i="2"/>
  <c r="T175" i="2"/>
  <c r="T176" i="2"/>
  <c r="S200" i="2"/>
  <c r="T88" i="2"/>
  <c r="S184" i="2"/>
  <c r="T215" i="2"/>
  <c r="S221" i="2"/>
  <c r="T224" i="2"/>
  <c r="T92" i="2"/>
  <c r="S149" i="2"/>
  <c r="S160" i="2"/>
  <c r="T184" i="2"/>
  <c r="T103" i="2"/>
  <c r="T196" i="2"/>
  <c r="S197" i="2"/>
  <c r="T205" i="2"/>
  <c r="T216" i="2"/>
  <c r="R221" i="2"/>
  <c r="S111" i="2"/>
  <c r="S101" i="2"/>
  <c r="S180" i="2"/>
  <c r="T207" i="2"/>
  <c r="S96" i="2"/>
  <c r="T85" i="2"/>
  <c r="R79" i="2"/>
  <c r="R56" i="2"/>
  <c r="R55" i="2"/>
  <c r="R53" i="2"/>
  <c r="R52" i="2"/>
  <c r="S175" i="2"/>
  <c r="S88" i="2"/>
  <c r="R68" i="2"/>
  <c r="F20" i="3" s="1"/>
  <c r="T172" i="2"/>
  <c r="T173" i="2"/>
  <c r="S176" i="2"/>
  <c r="T192" i="2"/>
  <c r="L46" i="3" s="1"/>
  <c r="S204" i="2"/>
  <c r="S215" i="2"/>
  <c r="S92" i="2"/>
  <c r="T191" i="2"/>
  <c r="L45" i="3" s="1"/>
  <c r="S208" i="2"/>
  <c r="R111" i="2"/>
  <c r="R72" i="2"/>
  <c r="F24" i="3" s="1"/>
  <c r="M166" i="2"/>
  <c r="M169" i="2" s="1"/>
  <c r="R207" i="2"/>
  <c r="R229" i="2"/>
  <c r="S231" i="2"/>
  <c r="S108" i="2"/>
  <c r="S104" i="2"/>
  <c r="S95" i="2"/>
  <c r="T93" i="2"/>
  <c r="S85" i="2"/>
  <c r="S151" i="2"/>
  <c r="R220" i="2"/>
  <c r="T229" i="2"/>
  <c r="U229" i="2" s="1"/>
  <c r="T100" i="2"/>
  <c r="T96" i="2"/>
  <c r="S157" i="2"/>
  <c r="T164" i="2"/>
  <c r="M206" i="2"/>
  <c r="M209" i="2" s="1"/>
  <c r="S220" i="2"/>
  <c r="R232" i="2"/>
  <c r="S148" i="2"/>
  <c r="S216" i="2"/>
  <c r="S232" i="2"/>
  <c r="T109" i="2"/>
  <c r="U109" i="2" s="1"/>
  <c r="R61" i="2"/>
  <c r="S152" i="2"/>
  <c r="L158" i="2"/>
  <c r="L161" i="2" s="1"/>
  <c r="T167" i="2"/>
  <c r="S196" i="2"/>
  <c r="S213" i="2"/>
  <c r="S224" i="2"/>
  <c r="S228" i="2"/>
  <c r="T232" i="2"/>
  <c r="U232" i="2" s="1"/>
  <c r="T111" i="2"/>
  <c r="U111" i="2" s="1"/>
  <c r="S109" i="2"/>
  <c r="S77" i="2"/>
  <c r="R63" i="2"/>
  <c r="T168" i="2"/>
  <c r="P190" i="2"/>
  <c r="P222" i="2"/>
  <c r="R222" i="2" s="1"/>
  <c r="T151" i="2"/>
  <c r="O206" i="2"/>
  <c r="O209" i="2" s="1"/>
  <c r="O190" i="2"/>
  <c r="O193" i="2" s="1"/>
  <c r="P206" i="2"/>
  <c r="R44" i="2"/>
  <c r="R32" i="2"/>
  <c r="M150" i="2"/>
  <c r="M153" i="2" s="1"/>
  <c r="M182" i="2"/>
  <c r="M185" i="2" s="1"/>
  <c r="O166" i="2"/>
  <c r="O169" i="2" s="1"/>
  <c r="L190" i="2"/>
  <c r="L193" i="2" s="1"/>
  <c r="N206" i="2"/>
  <c r="N209" i="2" s="1"/>
  <c r="J166" i="2"/>
  <c r="J169" i="2" s="1"/>
  <c r="K174" i="2"/>
  <c r="K177" i="2" s="1"/>
  <c r="P182" i="2"/>
  <c r="Q191" i="2"/>
  <c r="K166" i="2"/>
  <c r="K169" i="2" s="1"/>
  <c r="T152" i="2"/>
  <c r="J158" i="2"/>
  <c r="J161" i="2" s="1"/>
  <c r="Q199" i="2"/>
  <c r="Q200" i="2"/>
  <c r="K158" i="2"/>
  <c r="K161" i="2" s="1"/>
  <c r="P166" i="2"/>
  <c r="P169" i="2" s="1"/>
  <c r="Q168" i="2"/>
  <c r="R168" i="2"/>
  <c r="T149" i="2"/>
  <c r="S159" i="2"/>
  <c r="S165" i="2"/>
  <c r="Q183" i="2"/>
  <c r="Q220" i="2"/>
  <c r="K150" i="2"/>
  <c r="K153" i="2" s="1"/>
  <c r="N158" i="2"/>
  <c r="N161" i="2" s="1"/>
  <c r="O174" i="2"/>
  <c r="O177" i="2" s="1"/>
  <c r="L150" i="2"/>
  <c r="L153" i="2" s="1"/>
  <c r="P174" i="2"/>
  <c r="M174" i="2"/>
  <c r="M177" i="2" s="1"/>
  <c r="O214" i="2"/>
  <c r="O217" i="2" s="1"/>
  <c r="P230" i="2"/>
  <c r="U127" i="2"/>
  <c r="L182" i="2"/>
  <c r="L185" i="2" s="1"/>
  <c r="Q204" i="2"/>
  <c r="Q228" i="2"/>
  <c r="U228" i="2" s="1"/>
  <c r="F150" i="2"/>
  <c r="F153" i="2" s="1"/>
  <c r="N150" i="2"/>
  <c r="N153" i="2" s="1"/>
  <c r="T157" i="2"/>
  <c r="O158" i="2"/>
  <c r="O161" i="2" s="1"/>
  <c r="N166" i="2"/>
  <c r="N169" i="2" s="1"/>
  <c r="Q221" i="2"/>
  <c r="Q157" i="2"/>
  <c r="R157" i="2"/>
  <c r="S168" i="2"/>
  <c r="Q180" i="2"/>
  <c r="U240" i="2"/>
  <c r="U124" i="2"/>
  <c r="R164" i="2"/>
  <c r="Q184" i="2"/>
  <c r="Q241" i="2"/>
  <c r="O150" i="2"/>
  <c r="O153" i="2" s="1"/>
  <c r="Q160" i="2"/>
  <c r="S164" i="2"/>
  <c r="K190" i="2"/>
  <c r="Q224" i="2"/>
  <c r="P150" i="2"/>
  <c r="P153" i="2" s="1"/>
  <c r="R167" i="2"/>
  <c r="L174" i="2"/>
  <c r="L177" i="2" s="1"/>
  <c r="Q173" i="2"/>
  <c r="Q188" i="2"/>
  <c r="Q197" i="2"/>
  <c r="I150" i="2"/>
  <c r="I153" i="2" s="1"/>
  <c r="T148" i="2"/>
  <c r="M158" i="2"/>
  <c r="M161" i="2" s="1"/>
  <c r="T160" i="2"/>
  <c r="L166" i="2"/>
  <c r="L169" i="2" s="1"/>
  <c r="S167" i="2"/>
  <c r="Q175" i="2"/>
  <c r="N182" i="2"/>
  <c r="N190" i="2"/>
  <c r="Q208" i="2"/>
  <c r="Q215" i="2"/>
  <c r="U125" i="2"/>
  <c r="S126" i="2"/>
  <c r="I33" i="3" s="1"/>
  <c r="J150" i="2"/>
  <c r="J153" i="2" s="1"/>
  <c r="P158" i="2"/>
  <c r="P161" i="2" s="1"/>
  <c r="N174" i="2"/>
  <c r="O182" i="2"/>
  <c r="O185" i="2" s="1"/>
  <c r="Q192" i="2"/>
  <c r="N214" i="2"/>
  <c r="P214" i="2"/>
  <c r="O222" i="2"/>
  <c r="Q223" i="2"/>
  <c r="U236" i="2"/>
  <c r="U238" i="2"/>
  <c r="R37" i="2"/>
  <c r="R28" i="2"/>
  <c r="Q149" i="2"/>
  <c r="P198" i="2"/>
  <c r="Q207" i="2"/>
  <c r="S129" i="2"/>
  <c r="I36" i="3" s="1"/>
  <c r="R129" i="2"/>
  <c r="I25" i="3" s="1"/>
  <c r="Q129" i="2"/>
  <c r="E21" i="2"/>
  <c r="E22" i="2" s="1"/>
  <c r="E141" i="2"/>
  <c r="E142" i="2" s="1"/>
  <c r="T126" i="2"/>
  <c r="I44" i="3" s="1"/>
  <c r="Q148" i="2"/>
  <c r="I158" i="2"/>
  <c r="I161" i="2" s="1"/>
  <c r="Q164" i="2"/>
  <c r="Q196" i="2"/>
  <c r="F219" i="2"/>
  <c r="T156" i="2"/>
  <c r="S156" i="2"/>
  <c r="R156" i="2"/>
  <c r="Q156" i="2"/>
  <c r="T129" i="2"/>
  <c r="I47" i="3" s="1"/>
  <c r="Q181" i="2"/>
  <c r="U239" i="2"/>
  <c r="F16" i="2"/>
  <c r="Q126" i="2"/>
  <c r="F133" i="2"/>
  <c r="F141" i="2" s="1"/>
  <c r="Q151" i="2"/>
  <c r="Q205" i="2"/>
  <c r="U128" i="2"/>
  <c r="Q159" i="2"/>
  <c r="S6" i="2"/>
  <c r="C33" i="3" s="1"/>
  <c r="G1" i="2"/>
  <c r="G59" i="2" s="1"/>
  <c r="F171" i="2"/>
  <c r="F147" i="2"/>
  <c r="F187" i="2"/>
  <c r="F179" i="2"/>
  <c r="F139" i="2"/>
  <c r="F163" i="2"/>
  <c r="F155" i="2"/>
  <c r="F235" i="2"/>
  <c r="F211" i="2"/>
  <c r="F195" i="2"/>
  <c r="F135" i="2"/>
  <c r="F203" i="2"/>
  <c r="F131" i="2"/>
  <c r="F136" i="2"/>
  <c r="F144" i="2" s="1"/>
  <c r="Q167" i="2"/>
  <c r="Q172" i="2"/>
  <c r="Q176" i="2"/>
  <c r="F123" i="2"/>
  <c r="F132" i="2"/>
  <c r="F140" i="2" s="1"/>
  <c r="E134" i="2"/>
  <c r="Q213" i="2"/>
  <c r="Q216" i="2"/>
  <c r="R6" i="2"/>
  <c r="C22" i="3" s="1"/>
  <c r="R126" i="2"/>
  <c r="I22" i="3" s="1"/>
  <c r="Q152" i="2"/>
  <c r="T159" i="2"/>
  <c r="T165" i="2"/>
  <c r="M190" i="2"/>
  <c r="M193" i="2" s="1"/>
  <c r="L198" i="2"/>
  <c r="Q212" i="2"/>
  <c r="Q189" i="2"/>
  <c r="H150" i="2"/>
  <c r="R148" i="2"/>
  <c r="R149" i="2"/>
  <c r="R151" i="2"/>
  <c r="R152" i="2"/>
  <c r="R160" i="2"/>
  <c r="Q165" i="2"/>
  <c r="R48" i="2"/>
  <c r="R47" i="2"/>
  <c r="R29" i="2"/>
  <c r="R45" i="2"/>
  <c r="R31" i="2"/>
  <c r="R40" i="2"/>
  <c r="O30" i="2"/>
  <c r="O33" i="2" s="1"/>
  <c r="U7" i="2"/>
  <c r="G30" i="2"/>
  <c r="G33" i="2" s="1"/>
  <c r="U116" i="2"/>
  <c r="K30" i="2"/>
  <c r="K33" i="2" s="1"/>
  <c r="N30" i="2"/>
  <c r="N33" i="2" s="1"/>
  <c r="F30" i="2"/>
  <c r="F33" i="2" s="1"/>
  <c r="S121" i="2"/>
  <c r="N38" i="2"/>
  <c r="N41" i="2" s="1"/>
  <c r="J30" i="2"/>
  <c r="J33" i="2" s="1"/>
  <c r="F14" i="2"/>
  <c r="M38" i="2"/>
  <c r="M41" i="2" s="1"/>
  <c r="S48" i="2"/>
  <c r="P110" i="2"/>
  <c r="S52" i="2"/>
  <c r="O62" i="2"/>
  <c r="O65" i="2" s="1"/>
  <c r="N46" i="2"/>
  <c r="N49" i="2" s="1"/>
  <c r="O38" i="2"/>
  <c r="O41" i="2" s="1"/>
  <c r="G38" i="2"/>
  <c r="G41" i="2" s="1"/>
  <c r="S47" i="2"/>
  <c r="O78" i="2"/>
  <c r="O81" i="2" s="1"/>
  <c r="S31" i="2"/>
  <c r="T71" i="2"/>
  <c r="F45" i="3" s="1"/>
  <c r="S69" i="2"/>
  <c r="F32" i="3" s="1"/>
  <c r="I38" i="2"/>
  <c r="I41" i="2" s="1"/>
  <c r="M30" i="2"/>
  <c r="M33" i="2" s="1"/>
  <c r="P30" i="2"/>
  <c r="P33" i="2" s="1"/>
  <c r="M70" i="2"/>
  <c r="M73" i="2" s="1"/>
  <c r="M54" i="2"/>
  <c r="M57" i="2" s="1"/>
  <c r="S63" i="2"/>
  <c r="N70" i="2"/>
  <c r="N73" i="2" s="1"/>
  <c r="P62" i="2"/>
  <c r="P65" i="2" s="1"/>
  <c r="M78" i="2"/>
  <c r="M81" i="2" s="1"/>
  <c r="T69" i="2"/>
  <c r="F43" i="3" s="1"/>
  <c r="S61" i="2"/>
  <c r="T63" i="2"/>
  <c r="J62" i="2"/>
  <c r="J65" i="2" s="1"/>
  <c r="T45" i="2"/>
  <c r="S32" i="2"/>
  <c r="T80" i="2"/>
  <c r="O54" i="2"/>
  <c r="O57" i="2" s="1"/>
  <c r="T60" i="2"/>
  <c r="N54" i="2"/>
  <c r="N57" i="2" s="1"/>
  <c r="O102" i="2"/>
  <c r="P46" i="2"/>
  <c r="P49" i="2" s="1"/>
  <c r="Q87" i="2"/>
  <c r="O86" i="2"/>
  <c r="O89" i="2" s="1"/>
  <c r="Q101" i="2"/>
  <c r="N86" i="2"/>
  <c r="T40" i="2"/>
  <c r="P94" i="2"/>
  <c r="S80" i="2"/>
  <c r="M62" i="2"/>
  <c r="M65" i="2" s="1"/>
  <c r="I46" i="2"/>
  <c r="I49" i="2" s="1"/>
  <c r="U120" i="2"/>
  <c r="U118" i="2"/>
  <c r="O94" i="2"/>
  <c r="S64" i="2"/>
  <c r="Q55" i="2"/>
  <c r="O46" i="2"/>
  <c r="O49" i="2" s="1"/>
  <c r="S29" i="2"/>
  <c r="I30" i="2"/>
  <c r="I33" i="2" s="1"/>
  <c r="T68" i="2"/>
  <c r="F42" i="3" s="1"/>
  <c r="S55" i="2"/>
  <c r="I54" i="2"/>
  <c r="I57" i="2" s="1"/>
  <c r="J38" i="2"/>
  <c r="J41" i="2" s="1"/>
  <c r="T72" i="2"/>
  <c r="F46" i="3" s="1"/>
  <c r="K38" i="2"/>
  <c r="K41" i="2" s="1"/>
  <c r="U4" i="2"/>
  <c r="N94" i="2"/>
  <c r="M86" i="2"/>
  <c r="P70" i="2"/>
  <c r="P73" i="2" s="1"/>
  <c r="O70" i="2"/>
  <c r="O73" i="2" s="1"/>
  <c r="U119" i="2"/>
  <c r="S39" i="2"/>
  <c r="P102" i="2"/>
  <c r="Q93" i="2"/>
  <c r="T79" i="2"/>
  <c r="R77" i="2"/>
  <c r="Q64" i="2"/>
  <c r="N62" i="2"/>
  <c r="N65" i="2" s="1"/>
  <c r="T53" i="2"/>
  <c r="M46" i="2"/>
  <c r="M49" i="2" s="1"/>
  <c r="P38" i="2"/>
  <c r="P41" i="2" s="1"/>
  <c r="H38" i="2"/>
  <c r="H41" i="2" s="1"/>
  <c r="T31" i="2"/>
  <c r="Q48" i="2"/>
  <c r="T28" i="2"/>
  <c r="U117" i="2"/>
  <c r="Q108" i="2"/>
  <c r="P86" i="2"/>
  <c r="Q69" i="2"/>
  <c r="Q60" i="2"/>
  <c r="T52" i="2"/>
  <c r="Q45" i="2"/>
  <c r="K46" i="2"/>
  <c r="K49" i="2" s="1"/>
  <c r="U8" i="2"/>
  <c r="Q88" i="2"/>
  <c r="N78" i="2"/>
  <c r="N81" i="2" s="1"/>
  <c r="L78" i="2"/>
  <c r="K62" i="2"/>
  <c r="K65" i="2" s="1"/>
  <c r="S56" i="2"/>
  <c r="Q56" i="2"/>
  <c r="P54" i="2"/>
  <c r="P57" i="2" s="1"/>
  <c r="S44" i="2"/>
  <c r="S37" i="2"/>
  <c r="T121" i="2"/>
  <c r="Q121" i="2"/>
  <c r="Q103" i="2"/>
  <c r="Q95" i="2"/>
  <c r="Q85" i="2"/>
  <c r="Q80" i="2"/>
  <c r="S71" i="2"/>
  <c r="F34" i="3" s="1"/>
  <c r="T55" i="2"/>
  <c r="S40" i="2"/>
  <c r="T32" i="2"/>
  <c r="Q6" i="2"/>
  <c r="C11" i="3" s="1"/>
  <c r="O11" i="3" s="1"/>
  <c r="Q96" i="2"/>
  <c r="Q92" i="2"/>
  <c r="T76" i="2"/>
  <c r="S72" i="2"/>
  <c r="F35" i="3" s="1"/>
  <c r="Q40" i="2"/>
  <c r="T29" i="2"/>
  <c r="E9" i="2"/>
  <c r="U5" i="2"/>
  <c r="Q104" i="2"/>
  <c r="T77" i="2"/>
  <c r="P78" i="2"/>
  <c r="P81" i="2" s="1"/>
  <c r="R71" i="2"/>
  <c r="F23" i="3" s="1"/>
  <c r="K70" i="2"/>
  <c r="K73" i="2" s="1"/>
  <c r="Q36" i="2"/>
  <c r="L30" i="2"/>
  <c r="S76" i="2"/>
  <c r="Q71" i="2"/>
  <c r="Q63" i="2"/>
  <c r="L62" i="2"/>
  <c r="S60" i="2"/>
  <c r="K54" i="2"/>
  <c r="Q39" i="2"/>
  <c r="Q29" i="2"/>
  <c r="L70" i="2"/>
  <c r="Q53" i="2"/>
  <c r="Q77" i="2"/>
  <c r="R76" i="2"/>
  <c r="R60" i="2"/>
  <c r="L54" i="2"/>
  <c r="J54" i="2"/>
  <c r="J57" i="2" s="1"/>
  <c r="T48" i="2"/>
  <c r="J46" i="2"/>
  <c r="J49" i="2" s="1"/>
  <c r="Q37" i="2"/>
  <c r="T37" i="2"/>
  <c r="R36" i="2"/>
  <c r="L38" i="2"/>
  <c r="S36" i="2"/>
  <c r="Q32" i="2"/>
  <c r="H30" i="2"/>
  <c r="Q79" i="2"/>
  <c r="Q68" i="2"/>
  <c r="Q100" i="2"/>
  <c r="Q76" i="2"/>
  <c r="T64" i="2"/>
  <c r="Q52" i="2"/>
  <c r="L46" i="2"/>
  <c r="Q84" i="2"/>
  <c r="T56" i="2"/>
  <c r="Q44" i="2"/>
  <c r="T44" i="2"/>
  <c r="H46" i="2"/>
  <c r="T36" i="2"/>
  <c r="Q28" i="2"/>
  <c r="T6" i="2"/>
  <c r="C44" i="3" s="1"/>
  <c r="K9" i="2"/>
  <c r="S9" i="2" s="1"/>
  <c r="C36" i="3" s="1"/>
  <c r="T47" i="2"/>
  <c r="Q47" i="2"/>
  <c r="S79" i="2"/>
  <c r="Q72" i="2"/>
  <c r="S68" i="2"/>
  <c r="F31" i="3" s="1"/>
  <c r="T61" i="2"/>
  <c r="S53" i="2"/>
  <c r="S45" i="2"/>
  <c r="T39" i="2"/>
  <c r="Q61" i="2"/>
  <c r="R39" i="2"/>
  <c r="Q31" i="2"/>
  <c r="G19" i="2"/>
  <c r="G12" i="2"/>
  <c r="F3" i="2"/>
  <c r="E14" i="2"/>
  <c r="S28" i="2"/>
  <c r="R20" i="3" l="1"/>
  <c r="L13" i="3"/>
  <c r="R43" i="3"/>
  <c r="O46" i="3"/>
  <c r="L12" i="3"/>
  <c r="O10" i="3"/>
  <c r="O45" i="3"/>
  <c r="O44" i="3"/>
  <c r="O43" i="3"/>
  <c r="F13" i="3"/>
  <c r="R46" i="3"/>
  <c r="O13" i="3"/>
  <c r="O31" i="3"/>
  <c r="O33" i="3"/>
  <c r="R21" i="3"/>
  <c r="O9" i="3"/>
  <c r="O35" i="3"/>
  <c r="R34" i="3"/>
  <c r="O32" i="3"/>
  <c r="O34" i="3"/>
  <c r="R24" i="3"/>
  <c r="R23" i="3"/>
  <c r="O22" i="3"/>
  <c r="O24" i="3"/>
  <c r="O21" i="3"/>
  <c r="O23" i="3"/>
  <c r="U241" i="2"/>
  <c r="F10" i="3"/>
  <c r="L9" i="3"/>
  <c r="L10" i="3"/>
  <c r="R9" i="2"/>
  <c r="C25" i="3" s="1"/>
  <c r="F9" i="3"/>
  <c r="F12" i="3"/>
  <c r="R190" i="2"/>
  <c r="L22" i="3" s="1"/>
  <c r="R206" i="2"/>
  <c r="R182" i="2"/>
  <c r="F23" i="2"/>
  <c r="F143" i="2"/>
  <c r="U199" i="2"/>
  <c r="U101" i="2"/>
  <c r="U216" i="2"/>
  <c r="U92" i="2"/>
  <c r="U104" i="2"/>
  <c r="P193" i="2"/>
  <c r="U108" i="2"/>
  <c r="U181" i="2"/>
  <c r="U188" i="2"/>
  <c r="U176" i="2"/>
  <c r="U149" i="2"/>
  <c r="U215" i="2"/>
  <c r="U95" i="2"/>
  <c r="U196" i="2"/>
  <c r="U173" i="2"/>
  <c r="U200" i="2"/>
  <c r="U172" i="2"/>
  <c r="U175" i="2"/>
  <c r="U180" i="2"/>
  <c r="U84" i="2"/>
  <c r="U88" i="2"/>
  <c r="R166" i="2"/>
  <c r="U213" i="2"/>
  <c r="U208" i="2"/>
  <c r="U221" i="2"/>
  <c r="U224" i="2"/>
  <c r="U220" i="2"/>
  <c r="U100" i="2"/>
  <c r="U85" i="2"/>
  <c r="U205" i="2"/>
  <c r="U87" i="2"/>
  <c r="U189" i="2"/>
  <c r="U167" i="2"/>
  <c r="U207" i="2"/>
  <c r="U223" i="2"/>
  <c r="U191" i="2"/>
  <c r="U152" i="2"/>
  <c r="U192" i="2"/>
  <c r="U184" i="2"/>
  <c r="U183" i="2"/>
  <c r="U164" i="2"/>
  <c r="U197" i="2"/>
  <c r="U93" i="2"/>
  <c r="U103" i="2"/>
  <c r="U212" i="2"/>
  <c r="T182" i="2"/>
  <c r="U204" i="2"/>
  <c r="T198" i="2"/>
  <c r="S166" i="2"/>
  <c r="S206" i="2"/>
  <c r="S78" i="2"/>
  <c r="N177" i="2"/>
  <c r="S174" i="2"/>
  <c r="N185" i="2"/>
  <c r="S182" i="2"/>
  <c r="P177" i="2"/>
  <c r="R177" i="2" s="1"/>
  <c r="R174" i="2"/>
  <c r="M89" i="2"/>
  <c r="T86" i="2"/>
  <c r="N97" i="2"/>
  <c r="T94" i="2"/>
  <c r="S94" i="2"/>
  <c r="P201" i="2"/>
  <c r="R201" i="2" s="1"/>
  <c r="R198" i="2"/>
  <c r="Q110" i="2"/>
  <c r="R110" i="2"/>
  <c r="S110" i="2"/>
  <c r="T110" i="2"/>
  <c r="P185" i="2"/>
  <c r="R185" i="2" s="1"/>
  <c r="N193" i="2"/>
  <c r="S190" i="2"/>
  <c r="L33" i="3" s="1"/>
  <c r="T158" i="2"/>
  <c r="O225" i="2"/>
  <c r="T222" i="2"/>
  <c r="S222" i="2"/>
  <c r="T166" i="2"/>
  <c r="T174" i="2"/>
  <c r="T206" i="2"/>
  <c r="P89" i="2"/>
  <c r="R89" i="2" s="1"/>
  <c r="R86" i="2"/>
  <c r="P105" i="2"/>
  <c r="R105" i="2" s="1"/>
  <c r="R102" i="2"/>
  <c r="O105" i="2"/>
  <c r="S102" i="2"/>
  <c r="T102" i="2"/>
  <c r="U96" i="2"/>
  <c r="K193" i="2"/>
  <c r="T190" i="2"/>
  <c r="L44" i="3" s="1"/>
  <c r="P225" i="2"/>
  <c r="R225" i="2" s="1"/>
  <c r="P97" i="2"/>
  <c r="R97" i="2" s="1"/>
  <c r="R94" i="2"/>
  <c r="P217" i="2"/>
  <c r="R214" i="2"/>
  <c r="N217" i="2"/>
  <c r="T214" i="2"/>
  <c r="S214" i="2"/>
  <c r="P233" i="2"/>
  <c r="T230" i="2"/>
  <c r="S230" i="2"/>
  <c r="R230" i="2"/>
  <c r="U168" i="2"/>
  <c r="N89" i="2"/>
  <c r="S86" i="2"/>
  <c r="S198" i="2"/>
  <c r="Q206" i="2"/>
  <c r="P209" i="2"/>
  <c r="R209" i="2" s="1"/>
  <c r="U151" i="2"/>
  <c r="H169" i="2"/>
  <c r="R169" i="2" s="1"/>
  <c r="Q166" i="2"/>
  <c r="Q230" i="2"/>
  <c r="Q222" i="2"/>
  <c r="Q214" i="2"/>
  <c r="U157" i="2"/>
  <c r="Q174" i="2"/>
  <c r="F17" i="2"/>
  <c r="G3" i="2"/>
  <c r="G35" i="2"/>
  <c r="G15" i="2"/>
  <c r="G43" i="2"/>
  <c r="G13" i="2"/>
  <c r="G14" i="2" s="1"/>
  <c r="U160" i="2"/>
  <c r="G27" i="2"/>
  <c r="H1" i="2"/>
  <c r="H136" i="2" s="1"/>
  <c r="H144" i="2" s="1"/>
  <c r="U71" i="2"/>
  <c r="Q190" i="2"/>
  <c r="U156" i="2"/>
  <c r="U126" i="2"/>
  <c r="U148" i="2"/>
  <c r="E145" i="2"/>
  <c r="H179" i="2"/>
  <c r="H211" i="2"/>
  <c r="H131" i="2"/>
  <c r="H219" i="2"/>
  <c r="H171" i="2"/>
  <c r="H187" i="2"/>
  <c r="S150" i="2"/>
  <c r="R150" i="2"/>
  <c r="H153" i="2"/>
  <c r="T153" i="2" s="1"/>
  <c r="Q158" i="2"/>
  <c r="U129" i="2"/>
  <c r="G20" i="2"/>
  <c r="E137" i="2"/>
  <c r="F134" i="2"/>
  <c r="F137" i="2" s="1"/>
  <c r="Q182" i="2"/>
  <c r="J185" i="2"/>
  <c r="U159" i="2"/>
  <c r="F24" i="2"/>
  <c r="H161" i="2"/>
  <c r="S158" i="2"/>
  <c r="R158" i="2"/>
  <c r="F21" i="2"/>
  <c r="F20" i="2"/>
  <c r="T150" i="2"/>
  <c r="L201" i="2"/>
  <c r="Q198" i="2"/>
  <c r="U165" i="2"/>
  <c r="G187" i="2"/>
  <c r="G179" i="2"/>
  <c r="G139" i="2"/>
  <c r="G163" i="2"/>
  <c r="G155" i="2"/>
  <c r="G235" i="2"/>
  <c r="G211" i="2"/>
  <c r="G195" i="2"/>
  <c r="G203" i="2"/>
  <c r="G227" i="2"/>
  <c r="G219" i="2"/>
  <c r="G132" i="2"/>
  <c r="G140" i="2" s="1"/>
  <c r="G123" i="2"/>
  <c r="G147" i="2"/>
  <c r="G136" i="2"/>
  <c r="G144" i="2" s="1"/>
  <c r="G131" i="2"/>
  <c r="G67" i="2"/>
  <c r="G99" i="2"/>
  <c r="G75" i="2"/>
  <c r="G91" i="2"/>
  <c r="G133" i="2"/>
  <c r="G171" i="2"/>
  <c r="G11" i="2"/>
  <c r="G16" i="2"/>
  <c r="G24" i="2" s="1"/>
  <c r="G107" i="2"/>
  <c r="G135" i="2"/>
  <c r="G115" i="2"/>
  <c r="G83" i="2"/>
  <c r="G51" i="2"/>
  <c r="Q150" i="2"/>
  <c r="P113" i="2"/>
  <c r="U72" i="2"/>
  <c r="U31" i="2"/>
  <c r="Q9" i="2"/>
  <c r="U52" i="2"/>
  <c r="R78" i="2"/>
  <c r="L81" i="2"/>
  <c r="T81" i="2" s="1"/>
  <c r="U45" i="2"/>
  <c r="U6" i="2"/>
  <c r="U121" i="2"/>
  <c r="U80" i="2"/>
  <c r="T78" i="2"/>
  <c r="U79" i="2"/>
  <c r="U56" i="2"/>
  <c r="U77" i="2"/>
  <c r="U36" i="2"/>
  <c r="U29" i="2"/>
  <c r="U55" i="2"/>
  <c r="U60" i="2"/>
  <c r="Q94" i="2"/>
  <c r="U68" i="2"/>
  <c r="U28" i="2"/>
  <c r="S46" i="2"/>
  <c r="U53" i="2"/>
  <c r="Q62" i="2"/>
  <c r="Q102" i="2"/>
  <c r="U69" i="2"/>
  <c r="Q70" i="2"/>
  <c r="U63" i="2"/>
  <c r="U64" i="2"/>
  <c r="U48" i="2"/>
  <c r="U32" i="2"/>
  <c r="O97" i="2"/>
  <c r="Q86" i="2"/>
  <c r="U76" i="2"/>
  <c r="T62" i="2"/>
  <c r="Q78" i="2"/>
  <c r="S70" i="2"/>
  <c r="F33" i="3" s="1"/>
  <c r="T38" i="2"/>
  <c r="U40" i="2"/>
  <c r="U39" i="2"/>
  <c r="T9" i="2"/>
  <c r="C47" i="3" s="1"/>
  <c r="S62" i="2"/>
  <c r="U47" i="2"/>
  <c r="S38" i="2"/>
  <c r="T70" i="2"/>
  <c r="F44" i="3" s="1"/>
  <c r="R30" i="2"/>
  <c r="L33" i="2"/>
  <c r="S30" i="2"/>
  <c r="U61" i="2"/>
  <c r="E17" i="2"/>
  <c r="U37" i="2"/>
  <c r="T54" i="2"/>
  <c r="U44" i="2"/>
  <c r="H33" i="2"/>
  <c r="T30" i="2"/>
  <c r="Q54" i="2"/>
  <c r="R70" i="2"/>
  <c r="F22" i="3" s="1"/>
  <c r="L73" i="2"/>
  <c r="R73" i="2" s="1"/>
  <c r="F25" i="3" s="1"/>
  <c r="S54" i="2"/>
  <c r="K57" i="2"/>
  <c r="E25" i="2"/>
  <c r="H11" i="2"/>
  <c r="H16" i="2"/>
  <c r="H35" i="2"/>
  <c r="H43" i="2"/>
  <c r="H19" i="2"/>
  <c r="I1" i="2"/>
  <c r="H12" i="2"/>
  <c r="H13" i="2"/>
  <c r="H3" i="2"/>
  <c r="H67" i="2"/>
  <c r="H99" i="2"/>
  <c r="H107" i="2"/>
  <c r="H115" i="2"/>
  <c r="H51" i="2"/>
  <c r="H83" i="2"/>
  <c r="H15" i="2"/>
  <c r="H91" i="2"/>
  <c r="H27" i="2"/>
  <c r="H75" i="2"/>
  <c r="H59" i="2"/>
  <c r="Q30" i="2"/>
  <c r="R38" i="2"/>
  <c r="L41" i="2"/>
  <c r="T41" i="2" s="1"/>
  <c r="R54" i="2"/>
  <c r="L57" i="2"/>
  <c r="Q38" i="2"/>
  <c r="T46" i="2"/>
  <c r="H49" i="2"/>
  <c r="Q46" i="2"/>
  <c r="R46" i="2"/>
  <c r="L49" i="2"/>
  <c r="R49" i="2" s="1"/>
  <c r="R62" i="2"/>
  <c r="L65" i="2"/>
  <c r="S65" i="2" s="1"/>
  <c r="R81" i="2"/>
  <c r="R13" i="3" l="1"/>
  <c r="R44" i="3"/>
  <c r="L11" i="3"/>
  <c r="R12" i="3"/>
  <c r="R42" i="3"/>
  <c r="R45" i="3"/>
  <c r="O36" i="3"/>
  <c r="O47" i="3"/>
  <c r="R32" i="3"/>
  <c r="R31" i="3"/>
  <c r="R35" i="3"/>
  <c r="C14" i="3"/>
  <c r="O14" i="3" s="1"/>
  <c r="O25" i="3"/>
  <c r="R9" i="3"/>
  <c r="R10" i="3"/>
  <c r="F11" i="3"/>
  <c r="U9" i="2"/>
  <c r="R57" i="2"/>
  <c r="U190" i="2"/>
  <c r="G23" i="2"/>
  <c r="G143" i="2"/>
  <c r="R193" i="2"/>
  <c r="L25" i="3" s="1"/>
  <c r="R217" i="2"/>
  <c r="S193" i="2"/>
  <c r="L36" i="3" s="1"/>
  <c r="U182" i="2"/>
  <c r="U198" i="2"/>
  <c r="U206" i="2"/>
  <c r="U158" i="2"/>
  <c r="S177" i="2"/>
  <c r="T193" i="2"/>
  <c r="L47" i="3" s="1"/>
  <c r="Q217" i="2"/>
  <c r="Q105" i="2"/>
  <c r="Q177" i="2"/>
  <c r="U222" i="2"/>
  <c r="U230" i="2"/>
  <c r="U166" i="2"/>
  <c r="Q209" i="2"/>
  <c r="U86" i="2"/>
  <c r="Q97" i="2"/>
  <c r="S89" i="2"/>
  <c r="Q193" i="2"/>
  <c r="Q89" i="2"/>
  <c r="T217" i="2"/>
  <c r="S217" i="2"/>
  <c r="S185" i="2"/>
  <c r="S97" i="2"/>
  <c r="T97" i="2"/>
  <c r="U97" i="2" s="1"/>
  <c r="Q113" i="2"/>
  <c r="S113" i="2"/>
  <c r="T113" i="2"/>
  <c r="R113" i="2"/>
  <c r="S105" i="2"/>
  <c r="T105" i="2"/>
  <c r="T209" i="2"/>
  <c r="U102" i="2"/>
  <c r="Q201" i="2"/>
  <c r="T201" i="2"/>
  <c r="H24" i="2"/>
  <c r="U214" i="2"/>
  <c r="T89" i="2"/>
  <c r="S209" i="2"/>
  <c r="U94" i="2"/>
  <c r="Q185" i="2"/>
  <c r="T185" i="2"/>
  <c r="Q233" i="2"/>
  <c r="R233" i="2"/>
  <c r="T233" i="2"/>
  <c r="S233" i="2"/>
  <c r="S225" i="2"/>
  <c r="T225" i="2"/>
  <c r="Q225" i="2"/>
  <c r="U110" i="2"/>
  <c r="T177" i="2"/>
  <c r="U174" i="2"/>
  <c r="S201" i="2"/>
  <c r="S169" i="2"/>
  <c r="T169" i="2"/>
  <c r="Q169" i="2"/>
  <c r="H133" i="2"/>
  <c r="H21" i="2" s="1"/>
  <c r="H235" i="2"/>
  <c r="H123" i="2"/>
  <c r="H227" i="2"/>
  <c r="H155" i="2"/>
  <c r="H23" i="2"/>
  <c r="U150" i="2"/>
  <c r="H132" i="2"/>
  <c r="H203" i="2"/>
  <c r="H163" i="2"/>
  <c r="H135" i="2"/>
  <c r="H143" i="2" s="1"/>
  <c r="H195" i="2"/>
  <c r="H139" i="2"/>
  <c r="H141" i="2"/>
  <c r="H147" i="2"/>
  <c r="F142" i="2"/>
  <c r="G17" i="2"/>
  <c r="G134" i="2"/>
  <c r="G141" i="2"/>
  <c r="G142" i="2" s="1"/>
  <c r="R161" i="2"/>
  <c r="S161" i="2"/>
  <c r="I163" i="2"/>
  <c r="I155" i="2"/>
  <c r="I235" i="2"/>
  <c r="I211" i="2"/>
  <c r="I136" i="2"/>
  <c r="I144" i="2" s="1"/>
  <c r="I195" i="2"/>
  <c r="I135" i="2"/>
  <c r="I143" i="2" s="1"/>
  <c r="I203" i="2"/>
  <c r="I227" i="2"/>
  <c r="I219" i="2"/>
  <c r="I171" i="2"/>
  <c r="I147" i="2"/>
  <c r="I132" i="2"/>
  <c r="I140" i="2" s="1"/>
  <c r="I187" i="2"/>
  <c r="I179" i="2"/>
  <c r="I131" i="2"/>
  <c r="I133" i="2"/>
  <c r="I123" i="2"/>
  <c r="I139" i="2"/>
  <c r="G21" i="2"/>
  <c r="G22" i="2" s="1"/>
  <c r="R153" i="2"/>
  <c r="S153" i="2"/>
  <c r="T161" i="2"/>
  <c r="Q153" i="2"/>
  <c r="U153" i="2" s="1"/>
  <c r="F22" i="2"/>
  <c r="F25" i="2" s="1"/>
  <c r="Q161" i="2"/>
  <c r="R33" i="2"/>
  <c r="S81" i="2"/>
  <c r="Q81" i="2"/>
  <c r="U78" i="2"/>
  <c r="U62" i="2"/>
  <c r="U70" i="2"/>
  <c r="U46" i="2"/>
  <c r="U30" i="2"/>
  <c r="Q73" i="2"/>
  <c r="S73" i="2"/>
  <c r="F36" i="3" s="1"/>
  <c r="U38" i="2"/>
  <c r="S33" i="2"/>
  <c r="S57" i="2"/>
  <c r="Q57" i="2"/>
  <c r="S49" i="2"/>
  <c r="Q41" i="2"/>
  <c r="U41" i="2" s="1"/>
  <c r="T57" i="2"/>
  <c r="R41" i="2"/>
  <c r="S41" i="2"/>
  <c r="R65" i="2"/>
  <c r="T65" i="2"/>
  <c r="H14" i="2"/>
  <c r="H17" i="2" s="1"/>
  <c r="U54" i="2"/>
  <c r="T33" i="2"/>
  <c r="Q33" i="2"/>
  <c r="Q49" i="2"/>
  <c r="T49" i="2"/>
  <c r="I15" i="2"/>
  <c r="I23" i="2" s="1"/>
  <c r="I11" i="2"/>
  <c r="I16" i="2"/>
  <c r="I24" i="2" s="1"/>
  <c r="I91" i="2"/>
  <c r="I19" i="2"/>
  <c r="J1" i="2"/>
  <c r="I12" i="2"/>
  <c r="I20" i="2" s="1"/>
  <c r="I27" i="2"/>
  <c r="I51" i="2"/>
  <c r="I13" i="2"/>
  <c r="I21" i="2" s="1"/>
  <c r="I43" i="2"/>
  <c r="I75" i="2"/>
  <c r="I83" i="2"/>
  <c r="I67" i="2"/>
  <c r="I99" i="2"/>
  <c r="I107" i="2"/>
  <c r="I3" i="2"/>
  <c r="I59" i="2"/>
  <c r="I35" i="2"/>
  <c r="I115" i="2"/>
  <c r="T73" i="2"/>
  <c r="F47" i="3" s="1"/>
  <c r="Q65" i="2"/>
  <c r="R11" i="3" l="1"/>
  <c r="L14" i="3"/>
  <c r="R47" i="3"/>
  <c r="R22" i="3"/>
  <c r="G25" i="2"/>
  <c r="F14" i="3"/>
  <c r="R33" i="3"/>
  <c r="H20" i="2"/>
  <c r="H22" i="2" s="1"/>
  <c r="H25" i="2" s="1"/>
  <c r="H140" i="2"/>
  <c r="H142" i="2" s="1"/>
  <c r="H145" i="2" s="1"/>
  <c r="U105" i="2"/>
  <c r="U89" i="2"/>
  <c r="U193" i="2"/>
  <c r="U217" i="2"/>
  <c r="U209" i="2"/>
  <c r="U177" i="2"/>
  <c r="U233" i="2"/>
  <c r="U225" i="2"/>
  <c r="U113" i="2"/>
  <c r="I141" i="2"/>
  <c r="U185" i="2"/>
  <c r="U201" i="2"/>
  <c r="U169" i="2"/>
  <c r="U161" i="2"/>
  <c r="H134" i="2"/>
  <c r="G145" i="2"/>
  <c r="G137" i="2"/>
  <c r="I134" i="2"/>
  <c r="I137" i="2" s="1"/>
  <c r="F145" i="2"/>
  <c r="J235" i="2"/>
  <c r="J211" i="2"/>
  <c r="J195" i="2"/>
  <c r="J135" i="2"/>
  <c r="J143" i="2" s="1"/>
  <c r="J203" i="2"/>
  <c r="J227" i="2"/>
  <c r="J219" i="2"/>
  <c r="J171" i="2"/>
  <c r="J147" i="2"/>
  <c r="J187" i="2"/>
  <c r="J179" i="2"/>
  <c r="J163" i="2"/>
  <c r="J136" i="2"/>
  <c r="J144" i="2" s="1"/>
  <c r="J155" i="2"/>
  <c r="J133" i="2"/>
  <c r="J123" i="2"/>
  <c r="J139" i="2"/>
  <c r="J132" i="2"/>
  <c r="J140" i="2" s="1"/>
  <c r="J131" i="2"/>
  <c r="U81" i="2"/>
  <c r="U73" i="2"/>
  <c r="U65" i="2"/>
  <c r="I22" i="2"/>
  <c r="I25" i="2" s="1"/>
  <c r="U49" i="2"/>
  <c r="U33" i="2"/>
  <c r="U57" i="2"/>
  <c r="I14" i="2"/>
  <c r="J3" i="2"/>
  <c r="J15" i="2"/>
  <c r="J23" i="2" s="1"/>
  <c r="J75" i="2"/>
  <c r="J11" i="2"/>
  <c r="J16" i="2"/>
  <c r="J24" i="2" s="1"/>
  <c r="J35" i="2"/>
  <c r="J43" i="2"/>
  <c r="J19" i="2"/>
  <c r="K1" i="2"/>
  <c r="J12" i="2"/>
  <c r="J27" i="2"/>
  <c r="J51" i="2"/>
  <c r="J59" i="2"/>
  <c r="J83" i="2"/>
  <c r="J67" i="2"/>
  <c r="J99" i="2"/>
  <c r="J107" i="2"/>
  <c r="J115" i="2"/>
  <c r="J13" i="2"/>
  <c r="J21" i="2" s="1"/>
  <c r="J91" i="2"/>
  <c r="R14" i="3" l="1"/>
  <c r="R25" i="3"/>
  <c r="R36" i="3"/>
  <c r="I142" i="2"/>
  <c r="I145" i="2" s="1"/>
  <c r="J141" i="2"/>
  <c r="J142" i="2" s="1"/>
  <c r="H137" i="2"/>
  <c r="K195" i="2"/>
  <c r="K141" i="2"/>
  <c r="K203" i="2"/>
  <c r="K227" i="2"/>
  <c r="K219" i="2"/>
  <c r="K133" i="2"/>
  <c r="K171" i="2"/>
  <c r="K147" i="2"/>
  <c r="K187" i="2"/>
  <c r="K179" i="2"/>
  <c r="K139" i="2"/>
  <c r="K163" i="2"/>
  <c r="K155" i="2"/>
  <c r="K211" i="2"/>
  <c r="K235" i="2"/>
  <c r="K135" i="2"/>
  <c r="K143" i="2" s="1"/>
  <c r="K123" i="2"/>
  <c r="K132" i="2"/>
  <c r="K140" i="2" s="1"/>
  <c r="K131" i="2"/>
  <c r="K136" i="2"/>
  <c r="K144" i="2" s="1"/>
  <c r="J134" i="2"/>
  <c r="J14" i="2"/>
  <c r="J17" i="2" s="1"/>
  <c r="J20" i="2"/>
  <c r="K13" i="2"/>
  <c r="K21" i="2" s="1"/>
  <c r="K3" i="2"/>
  <c r="K83" i="2"/>
  <c r="K15" i="2"/>
  <c r="K11" i="2"/>
  <c r="K16" i="2"/>
  <c r="K19" i="2"/>
  <c r="K24" i="2"/>
  <c r="L1" i="2"/>
  <c r="K23" i="2"/>
  <c r="K27" i="2"/>
  <c r="K51" i="2"/>
  <c r="K43" i="2"/>
  <c r="K59" i="2"/>
  <c r="K75" i="2"/>
  <c r="K12" i="2"/>
  <c r="K67" i="2"/>
  <c r="K99" i="2"/>
  <c r="K107" i="2"/>
  <c r="K91" i="2"/>
  <c r="K115" i="2"/>
  <c r="K35" i="2"/>
  <c r="I17" i="2"/>
  <c r="K142" i="2" l="1"/>
  <c r="K134" i="2"/>
  <c r="K137" i="2" s="1"/>
  <c r="J145" i="2"/>
  <c r="J137" i="2"/>
  <c r="L203" i="2"/>
  <c r="L227" i="2"/>
  <c r="L219" i="2"/>
  <c r="L171" i="2"/>
  <c r="L147" i="2"/>
  <c r="L132" i="2"/>
  <c r="L140" i="2" s="1"/>
  <c r="L187" i="2"/>
  <c r="L179" i="2"/>
  <c r="L163" i="2"/>
  <c r="L155" i="2"/>
  <c r="L235" i="2"/>
  <c r="L211" i="2"/>
  <c r="L133" i="2"/>
  <c r="L141" i="2" s="1"/>
  <c r="L135" i="2"/>
  <c r="L143" i="2" s="1"/>
  <c r="L123" i="2"/>
  <c r="L139" i="2"/>
  <c r="L131" i="2"/>
  <c r="L136" i="2"/>
  <c r="L144" i="2" s="1"/>
  <c r="L195" i="2"/>
  <c r="J22" i="2"/>
  <c r="K14" i="2"/>
  <c r="L12" i="2"/>
  <c r="L20" i="2" s="1"/>
  <c r="L27" i="2"/>
  <c r="L51" i="2"/>
  <c r="L13" i="2"/>
  <c r="L3" i="2"/>
  <c r="L15" i="2"/>
  <c r="L23" i="2" s="1"/>
  <c r="L11" i="2"/>
  <c r="L16" i="2"/>
  <c r="L24" i="2" s="1"/>
  <c r="L35" i="2"/>
  <c r="L43" i="2"/>
  <c r="L19" i="2"/>
  <c r="L91" i="2"/>
  <c r="L115" i="2"/>
  <c r="L59" i="2"/>
  <c r="L75" i="2"/>
  <c r="L83" i="2"/>
  <c r="M1" i="2"/>
  <c r="L67" i="2"/>
  <c r="L99" i="2"/>
  <c r="L107" i="2"/>
  <c r="K20" i="2"/>
  <c r="K145" i="2" l="1"/>
  <c r="L142" i="2"/>
  <c r="L145" i="2" s="1"/>
  <c r="L134" i="2"/>
  <c r="M227" i="2"/>
  <c r="M219" i="2"/>
  <c r="M171" i="2"/>
  <c r="M147" i="2"/>
  <c r="M187" i="2"/>
  <c r="M179" i="2"/>
  <c r="M163" i="2"/>
  <c r="M155" i="2"/>
  <c r="M235" i="2"/>
  <c r="M211" i="2"/>
  <c r="M136" i="2"/>
  <c r="M144" i="2" s="1"/>
  <c r="M131" i="2"/>
  <c r="M195" i="2"/>
  <c r="M141" i="2"/>
  <c r="M135" i="2"/>
  <c r="M143" i="2" s="1"/>
  <c r="M123" i="2"/>
  <c r="M139" i="2"/>
  <c r="M132" i="2"/>
  <c r="M140" i="2" s="1"/>
  <c r="M203" i="2"/>
  <c r="M133" i="2"/>
  <c r="L21" i="2"/>
  <c r="L22" i="2" s="1"/>
  <c r="K22" i="2"/>
  <c r="L14" i="2"/>
  <c r="J25" i="2"/>
  <c r="N1" i="2"/>
  <c r="M12" i="2"/>
  <c r="M27" i="2"/>
  <c r="M51" i="2"/>
  <c r="M13" i="2"/>
  <c r="M21" i="2" s="1"/>
  <c r="M3" i="2"/>
  <c r="M15" i="2"/>
  <c r="M23" i="2" s="1"/>
  <c r="M11" i="2"/>
  <c r="M16" i="2"/>
  <c r="M35" i="2"/>
  <c r="M43" i="2"/>
  <c r="M115" i="2"/>
  <c r="M91" i="2"/>
  <c r="M59" i="2"/>
  <c r="M75" i="2"/>
  <c r="M83" i="2"/>
  <c r="M19" i="2"/>
  <c r="M67" i="2"/>
  <c r="M99" i="2"/>
  <c r="M107" i="2"/>
  <c r="K17" i="2"/>
  <c r="M20" i="2" l="1"/>
  <c r="M24" i="2"/>
  <c r="M134" i="2"/>
  <c r="M137" i="2" s="1"/>
  <c r="N171" i="2"/>
  <c r="N147" i="2"/>
  <c r="N187" i="2"/>
  <c r="N179" i="2"/>
  <c r="N139" i="2"/>
  <c r="N163" i="2"/>
  <c r="N155" i="2"/>
  <c r="N235" i="2"/>
  <c r="N211" i="2"/>
  <c r="N195" i="2"/>
  <c r="N135" i="2"/>
  <c r="N143" i="2" s="1"/>
  <c r="N203" i="2"/>
  <c r="N123" i="2"/>
  <c r="N227" i="2"/>
  <c r="N132" i="2"/>
  <c r="N140" i="2" s="1"/>
  <c r="N131" i="2"/>
  <c r="N219" i="2"/>
  <c r="N136" i="2"/>
  <c r="N144" i="2" s="1"/>
  <c r="N133" i="2"/>
  <c r="N141" i="2" s="1"/>
  <c r="M142" i="2"/>
  <c r="M145" i="2" s="1"/>
  <c r="L137" i="2"/>
  <c r="L25" i="2"/>
  <c r="L17" i="2"/>
  <c r="K25" i="2"/>
  <c r="N19" i="2"/>
  <c r="N59" i="2"/>
  <c r="O1" i="2"/>
  <c r="N67" i="2"/>
  <c r="N12" i="2"/>
  <c r="N20" i="2" s="1"/>
  <c r="N27" i="2"/>
  <c r="N13" i="2"/>
  <c r="N3" i="2"/>
  <c r="N15" i="2"/>
  <c r="N11" i="2"/>
  <c r="N16" i="2"/>
  <c r="N24" i="2" s="1"/>
  <c r="N91" i="2"/>
  <c r="N23" i="2"/>
  <c r="N51" i="2"/>
  <c r="N43" i="2"/>
  <c r="N75" i="2"/>
  <c r="N83" i="2"/>
  <c r="N99" i="2"/>
  <c r="N115" i="2"/>
  <c r="N35" i="2"/>
  <c r="N107" i="2"/>
  <c r="M14" i="2"/>
  <c r="M22" i="2" l="1"/>
  <c r="N21" i="2"/>
  <c r="N22" i="2" s="1"/>
  <c r="N142" i="2"/>
  <c r="N134" i="2"/>
  <c r="O187" i="2"/>
  <c r="O179" i="2"/>
  <c r="O139" i="2"/>
  <c r="O163" i="2"/>
  <c r="O155" i="2"/>
  <c r="O235" i="2"/>
  <c r="O211" i="2"/>
  <c r="O195" i="2"/>
  <c r="O203" i="2"/>
  <c r="O227" i="2"/>
  <c r="O219" i="2"/>
  <c r="O147" i="2"/>
  <c r="O135" i="2"/>
  <c r="O123" i="2"/>
  <c r="O132" i="2"/>
  <c r="O171" i="2"/>
  <c r="O131" i="2"/>
  <c r="O136" i="2"/>
  <c r="O133" i="2"/>
  <c r="O141" i="2"/>
  <c r="N14" i="2"/>
  <c r="M17" i="2"/>
  <c r="O23" i="2"/>
  <c r="O35" i="2"/>
  <c r="O43" i="2"/>
  <c r="O19" i="2"/>
  <c r="O59" i="2"/>
  <c r="P1" i="2"/>
  <c r="O12" i="2"/>
  <c r="O27" i="2"/>
  <c r="O13" i="2"/>
  <c r="O3" i="2"/>
  <c r="O15" i="2"/>
  <c r="O21" i="2"/>
  <c r="O11" i="2"/>
  <c r="O99" i="2"/>
  <c r="O107" i="2"/>
  <c r="O51" i="2"/>
  <c r="O16" i="2"/>
  <c r="O91" i="2"/>
  <c r="O75" i="2"/>
  <c r="O83" i="2"/>
  <c r="O67" i="2"/>
  <c r="O115" i="2"/>
  <c r="O24" i="2" l="1"/>
  <c r="N17" i="2"/>
  <c r="O20" i="2"/>
  <c r="O22" i="2" s="1"/>
  <c r="N145" i="2"/>
  <c r="S12" i="2"/>
  <c r="M25" i="2"/>
  <c r="P179" i="2"/>
  <c r="P139" i="2"/>
  <c r="P163" i="2"/>
  <c r="P155" i="2"/>
  <c r="P235" i="2"/>
  <c r="P211" i="2"/>
  <c r="P136" i="2"/>
  <c r="P131" i="2"/>
  <c r="P195" i="2"/>
  <c r="P203" i="2"/>
  <c r="P227" i="2"/>
  <c r="P219" i="2"/>
  <c r="P133" i="2"/>
  <c r="P171" i="2"/>
  <c r="P147" i="2"/>
  <c r="P132" i="2"/>
  <c r="P187" i="2"/>
  <c r="P135" i="2"/>
  <c r="P123" i="2"/>
  <c r="O142" i="2"/>
  <c r="O145" i="2" s="1"/>
  <c r="O134" i="2"/>
  <c r="O137" i="2" s="1"/>
  <c r="N137" i="2"/>
  <c r="O14" i="2"/>
  <c r="N25" i="2"/>
  <c r="P11" i="2"/>
  <c r="P16" i="2"/>
  <c r="S16" i="2" s="1"/>
  <c r="P35" i="2"/>
  <c r="P43" i="2"/>
  <c r="P19" i="2"/>
  <c r="P12" i="2"/>
  <c r="R12" i="2" s="1"/>
  <c r="P13" i="2"/>
  <c r="S13" i="2" s="1"/>
  <c r="P3" i="2"/>
  <c r="P20" i="2"/>
  <c r="R20" i="2" s="1"/>
  <c r="D20" i="3" s="1"/>
  <c r="P67" i="2"/>
  <c r="P99" i="2"/>
  <c r="P107" i="2"/>
  <c r="P27" i="2"/>
  <c r="P51" i="2"/>
  <c r="P59" i="2"/>
  <c r="P91" i="2"/>
  <c r="P115" i="2"/>
  <c r="P15" i="2"/>
  <c r="S15" i="2" s="1"/>
  <c r="P75" i="2"/>
  <c r="P83" i="2"/>
  <c r="O25" i="2" l="1"/>
  <c r="Q144" i="2"/>
  <c r="R144" i="2"/>
  <c r="J24" i="3" s="1"/>
  <c r="T144" i="2"/>
  <c r="J46" i="3" s="1"/>
  <c r="P21" i="2"/>
  <c r="Q136" i="2"/>
  <c r="R136" i="2"/>
  <c r="T136" i="2"/>
  <c r="T13" i="2"/>
  <c r="T16" i="2"/>
  <c r="P23" i="2"/>
  <c r="T15" i="2"/>
  <c r="R132" i="2"/>
  <c r="T132" i="2"/>
  <c r="Q133" i="2"/>
  <c r="R133" i="2"/>
  <c r="T133" i="2"/>
  <c r="S133" i="2"/>
  <c r="Q13" i="2"/>
  <c r="R13" i="2"/>
  <c r="P141" i="2"/>
  <c r="Q143" i="2"/>
  <c r="R143" i="2"/>
  <c r="J23" i="3" s="1"/>
  <c r="T143" i="2"/>
  <c r="J45" i="3" s="1"/>
  <c r="Q135" i="2"/>
  <c r="R135" i="2"/>
  <c r="T135" i="2"/>
  <c r="S136" i="2"/>
  <c r="S135" i="2"/>
  <c r="S143" i="2"/>
  <c r="J34" i="3" s="1"/>
  <c r="O17" i="2"/>
  <c r="Q15" i="2"/>
  <c r="R15" i="2"/>
  <c r="Q16" i="2"/>
  <c r="R16" i="2"/>
  <c r="P24" i="2"/>
  <c r="T12" i="2"/>
  <c r="S20" i="2"/>
  <c r="D31" i="3" s="1"/>
  <c r="T20" i="2"/>
  <c r="D42" i="3" s="1"/>
  <c r="S132" i="2"/>
  <c r="S144" i="2"/>
  <c r="J35" i="3" s="1"/>
  <c r="P134" i="2"/>
  <c r="Q132" i="2"/>
  <c r="P14" i="2"/>
  <c r="R14" i="2" s="1"/>
  <c r="Q12" i="2"/>
  <c r="Q20" i="2"/>
  <c r="M34" i="3" l="1"/>
  <c r="M35" i="3"/>
  <c r="E31" i="3"/>
  <c r="G31" i="3"/>
  <c r="J12" i="3"/>
  <c r="M12" i="3" s="1"/>
  <c r="J13" i="3"/>
  <c r="M13" i="3" s="1"/>
  <c r="D9" i="3"/>
  <c r="U15" i="2"/>
  <c r="U144" i="2"/>
  <c r="U16" i="2"/>
  <c r="U132" i="2"/>
  <c r="U143" i="2"/>
  <c r="U12" i="2"/>
  <c r="U136" i="2"/>
  <c r="U13" i="2"/>
  <c r="Q21" i="2"/>
  <c r="R21" i="2"/>
  <c r="D21" i="3" s="1"/>
  <c r="T21" i="2"/>
  <c r="D43" i="3" s="1"/>
  <c r="S21" i="2"/>
  <c r="D32" i="3" s="1"/>
  <c r="P22" i="2"/>
  <c r="P25" i="2" s="1"/>
  <c r="Q24" i="2"/>
  <c r="R24" i="2"/>
  <c r="D24" i="3" s="1"/>
  <c r="R140" i="2"/>
  <c r="J20" i="3" s="1"/>
  <c r="T140" i="2"/>
  <c r="J42" i="3" s="1"/>
  <c r="S140" i="2"/>
  <c r="J31" i="3" s="1"/>
  <c r="Q141" i="2"/>
  <c r="R141" i="2"/>
  <c r="J21" i="3" s="1"/>
  <c r="T141" i="2"/>
  <c r="J43" i="3" s="1"/>
  <c r="S141" i="2"/>
  <c r="J32" i="3" s="1"/>
  <c r="Q140" i="2"/>
  <c r="P142" i="2"/>
  <c r="Q142" i="2" s="1"/>
  <c r="R134" i="2"/>
  <c r="T134" i="2"/>
  <c r="S134" i="2"/>
  <c r="U133" i="2"/>
  <c r="U135" i="2"/>
  <c r="T24" i="2"/>
  <c r="D46" i="3" s="1"/>
  <c r="Q23" i="2"/>
  <c r="R23" i="2"/>
  <c r="D23" i="3" s="1"/>
  <c r="S23" i="2"/>
  <c r="D34" i="3" s="1"/>
  <c r="T23" i="2"/>
  <c r="D45" i="3" s="1"/>
  <c r="T14" i="2"/>
  <c r="S24" i="2"/>
  <c r="D35" i="3" s="1"/>
  <c r="T17" i="2"/>
  <c r="S14" i="2"/>
  <c r="P137" i="2"/>
  <c r="Q134" i="2"/>
  <c r="U20" i="2"/>
  <c r="P17" i="2"/>
  <c r="Q14" i="2"/>
  <c r="K34" i="3" l="1"/>
  <c r="K35" i="3"/>
  <c r="M46" i="3"/>
  <c r="K46" i="3"/>
  <c r="M45" i="3"/>
  <c r="K45" i="3"/>
  <c r="G43" i="3"/>
  <c r="E43" i="3"/>
  <c r="E42" i="3"/>
  <c r="G42" i="3"/>
  <c r="K32" i="3"/>
  <c r="M31" i="3"/>
  <c r="G21" i="3"/>
  <c r="K12" i="3"/>
  <c r="K31" i="3"/>
  <c r="P31" i="3"/>
  <c r="G35" i="3"/>
  <c r="P35" i="3"/>
  <c r="E35" i="3"/>
  <c r="G34" i="3"/>
  <c r="P34" i="3"/>
  <c r="E34" i="3"/>
  <c r="J11" i="3"/>
  <c r="K11" i="3" s="1"/>
  <c r="K13" i="3"/>
  <c r="D12" i="3"/>
  <c r="E12" i="3" s="1"/>
  <c r="J9" i="3"/>
  <c r="P9" i="3" s="1"/>
  <c r="P20" i="3"/>
  <c r="G20" i="3"/>
  <c r="E20" i="3"/>
  <c r="E9" i="3"/>
  <c r="M24" i="3"/>
  <c r="K24" i="3"/>
  <c r="D13" i="3"/>
  <c r="E13" i="3" s="1"/>
  <c r="J10" i="3"/>
  <c r="M10" i="3" s="1"/>
  <c r="G9" i="3"/>
  <c r="M23" i="3"/>
  <c r="K23" i="3"/>
  <c r="D10" i="3"/>
  <c r="G12" i="3"/>
  <c r="U140" i="2"/>
  <c r="U134" i="2"/>
  <c r="U14" i="2"/>
  <c r="Q22" i="2"/>
  <c r="R142" i="2"/>
  <c r="J22" i="3" s="1"/>
  <c r="T142" i="2"/>
  <c r="S142" i="2"/>
  <c r="J33" i="3" s="1"/>
  <c r="M33" i="3" s="1"/>
  <c r="P145" i="2"/>
  <c r="U23" i="2"/>
  <c r="U24" i="2"/>
  <c r="Q25" i="2"/>
  <c r="R25" i="2"/>
  <c r="D25" i="3" s="1"/>
  <c r="T25" i="2"/>
  <c r="D47" i="3" s="1"/>
  <c r="S25" i="2"/>
  <c r="D36" i="3" s="1"/>
  <c r="Q137" i="2"/>
  <c r="R137" i="2"/>
  <c r="T137" i="2"/>
  <c r="S137" i="2"/>
  <c r="U21" i="2"/>
  <c r="R22" i="2"/>
  <c r="D22" i="3" s="1"/>
  <c r="S22" i="2"/>
  <c r="D33" i="3" s="1"/>
  <c r="T22" i="2"/>
  <c r="D44" i="3" s="1"/>
  <c r="Q17" i="2"/>
  <c r="U17" i="2" s="1"/>
  <c r="R17" i="2"/>
  <c r="S17" i="2"/>
  <c r="U141" i="2"/>
  <c r="U142" i="2" l="1"/>
  <c r="J44" i="3"/>
  <c r="K44" i="3" s="1"/>
  <c r="M32" i="3"/>
  <c r="E21" i="3"/>
  <c r="M43" i="3"/>
  <c r="K43" i="3"/>
  <c r="P43" i="3"/>
  <c r="K33" i="3"/>
  <c r="M42" i="3"/>
  <c r="K42" i="3"/>
  <c r="G46" i="3"/>
  <c r="P46" i="3"/>
  <c r="E46" i="3"/>
  <c r="M11" i="3"/>
  <c r="G45" i="3"/>
  <c r="P45" i="3"/>
  <c r="E45" i="3"/>
  <c r="P42" i="3"/>
  <c r="G47" i="3"/>
  <c r="E47" i="3"/>
  <c r="E44" i="3"/>
  <c r="G44" i="3"/>
  <c r="E25" i="3"/>
  <c r="P22" i="3"/>
  <c r="P12" i="3"/>
  <c r="Q12" i="3" s="1"/>
  <c r="K10" i="3"/>
  <c r="S34" i="3"/>
  <c r="Q34" i="3"/>
  <c r="S31" i="3"/>
  <c r="Q31" i="3"/>
  <c r="S35" i="3"/>
  <c r="Q35" i="3"/>
  <c r="P32" i="3"/>
  <c r="G32" i="3"/>
  <c r="E32" i="3"/>
  <c r="S20" i="3"/>
  <c r="Q20" i="3"/>
  <c r="Q9" i="3"/>
  <c r="S9" i="3"/>
  <c r="G13" i="3"/>
  <c r="G23" i="3"/>
  <c r="P23" i="3"/>
  <c r="E23" i="3"/>
  <c r="K9" i="3"/>
  <c r="P13" i="3"/>
  <c r="M9" i="3"/>
  <c r="M21" i="3"/>
  <c r="K21" i="3"/>
  <c r="M22" i="3"/>
  <c r="K22" i="3"/>
  <c r="G24" i="3"/>
  <c r="P24" i="3"/>
  <c r="E24" i="3"/>
  <c r="M20" i="3"/>
  <c r="K20" i="3"/>
  <c r="P21" i="3"/>
  <c r="G10" i="3"/>
  <c r="P10" i="3"/>
  <c r="S10" i="3" s="1"/>
  <c r="D11" i="3"/>
  <c r="D14" i="3"/>
  <c r="E10" i="3"/>
  <c r="U22" i="2"/>
  <c r="U25" i="2"/>
  <c r="U137" i="2"/>
  <c r="Q145" i="2"/>
  <c r="R145" i="2"/>
  <c r="J25" i="3" s="1"/>
  <c r="T145" i="2"/>
  <c r="J47" i="3" s="1"/>
  <c r="S145" i="2"/>
  <c r="J36" i="3" s="1"/>
  <c r="S12" i="3" l="1"/>
  <c r="P44" i="3"/>
  <c r="Q44" i="3" s="1"/>
  <c r="M44" i="3"/>
  <c r="S45" i="3"/>
  <c r="Q45" i="3"/>
  <c r="S42" i="3"/>
  <c r="Q42" i="3"/>
  <c r="M36" i="3"/>
  <c r="S43" i="3"/>
  <c r="Q43" i="3"/>
  <c r="S46" i="3"/>
  <c r="Q46" i="3"/>
  <c r="G25" i="3"/>
  <c r="G22" i="3"/>
  <c r="E22" i="3"/>
  <c r="S32" i="3"/>
  <c r="Q32" i="3"/>
  <c r="P33" i="3"/>
  <c r="E33" i="3"/>
  <c r="G33" i="3"/>
  <c r="G36" i="3"/>
  <c r="E36" i="3"/>
  <c r="Q13" i="3"/>
  <c r="S13" i="3"/>
  <c r="S24" i="3"/>
  <c r="Q24" i="3"/>
  <c r="J14" i="3"/>
  <c r="P14" i="3" s="1"/>
  <c r="S23" i="3"/>
  <c r="Q23" i="3"/>
  <c r="S22" i="3"/>
  <c r="Q22" i="3"/>
  <c r="S21" i="3"/>
  <c r="Q21" i="3"/>
  <c r="Q10" i="3"/>
  <c r="E14" i="3"/>
  <c r="E11" i="3"/>
  <c r="P11" i="3"/>
  <c r="S11" i="3" s="1"/>
  <c r="G11" i="3"/>
  <c r="G14" i="3"/>
  <c r="U145" i="2"/>
  <c r="S44" i="3" l="1"/>
  <c r="K47" i="3"/>
  <c r="M47" i="3"/>
  <c r="P47" i="3"/>
  <c r="P36" i="3"/>
  <c r="Q36" i="3" s="1"/>
  <c r="K36" i="3"/>
  <c r="Q33" i="3"/>
  <c r="S33" i="3"/>
  <c r="S14" i="3"/>
  <c r="Q14" i="3"/>
  <c r="K14" i="3"/>
  <c r="M14" i="3"/>
  <c r="Q11" i="3"/>
  <c r="M25" i="3"/>
  <c r="K25" i="3"/>
  <c r="P25" i="3"/>
  <c r="S36" i="3" l="1"/>
  <c r="S47" i="3"/>
  <c r="Q47" i="3"/>
  <c r="S25" i="3"/>
  <c r="Q25" i="3"/>
</calcChain>
</file>

<file path=xl/sharedStrings.xml><?xml version="1.0" encoding="utf-8"?>
<sst xmlns="http://schemas.openxmlformats.org/spreadsheetml/2006/main" count="880" uniqueCount="47">
  <si>
    <t>12+0</t>
  </si>
  <si>
    <t>Operating Income</t>
  </si>
  <si>
    <t>Consulting</t>
  </si>
  <si>
    <t>Depreciation</t>
  </si>
  <si>
    <t>G&amp;A</t>
  </si>
  <si>
    <t>Gross Margin</t>
  </si>
  <si>
    <t>Opex</t>
  </si>
  <si>
    <t>Revenue</t>
  </si>
  <si>
    <t>YTG</t>
  </si>
  <si>
    <t>YTD</t>
  </si>
  <si>
    <t>QTD</t>
  </si>
  <si>
    <t>MTD</t>
  </si>
  <si>
    <t>FY19</t>
  </si>
  <si>
    <t>Scenario</t>
  </si>
  <si>
    <t>P&amp;L Line</t>
  </si>
  <si>
    <t>Business Lane</t>
  </si>
  <si>
    <t>11+1</t>
  </si>
  <si>
    <t>10+2</t>
  </si>
  <si>
    <t>9+3</t>
  </si>
  <si>
    <t>8+4</t>
  </si>
  <si>
    <t>7+5</t>
  </si>
  <si>
    <t>6+6</t>
  </si>
  <si>
    <t>5+7</t>
  </si>
  <si>
    <t>4+8</t>
  </si>
  <si>
    <t>3+9</t>
  </si>
  <si>
    <t>2+10</t>
  </si>
  <si>
    <t>1+11</t>
  </si>
  <si>
    <t>Forecast</t>
  </si>
  <si>
    <t>Actual</t>
  </si>
  <si>
    <t>Actual Data</t>
  </si>
  <si>
    <t>Budget</t>
  </si>
  <si>
    <t>Reporting Month:</t>
  </si>
  <si>
    <t>They are especially smart because they don't just look backwards at past performance, they also forecast each month.</t>
  </si>
  <si>
    <t>They are pretty smart dudes and dudettes, so they know that they need to track their spending against their budget.</t>
  </si>
  <si>
    <t>They were hoping you could help them prepare their monthly statements and compare budget vs actuals.</t>
  </si>
  <si>
    <t>They were also hoping you could help them identify where their forecast fell apart each month.</t>
  </si>
  <si>
    <r>
      <t xml:space="preserve">Catch is this - you're a </t>
    </r>
    <r>
      <rPr>
        <strike/>
        <sz val="11"/>
        <color theme="1"/>
        <rFont val="Calibri"/>
        <family val="2"/>
        <scheme val="minor"/>
      </rPr>
      <t>lazy</t>
    </r>
    <r>
      <rPr>
        <sz val="11"/>
        <color theme="1"/>
        <rFont val="Calibri"/>
        <family val="2"/>
        <scheme val="minor"/>
      </rPr>
      <t xml:space="preserve"> efficent and want to update a single cell to build their entire report.</t>
    </r>
  </si>
  <si>
    <t>A vs B</t>
  </si>
  <si>
    <t>Full Year</t>
  </si>
  <si>
    <t>Design</t>
  </si>
  <si>
    <t>Total</t>
  </si>
  <si>
    <t>Month-To-Date</t>
  </si>
  <si>
    <t>Quarter-To-Date</t>
  </si>
  <si>
    <t>Year-To-Date</t>
  </si>
  <si>
    <t>Right, so you have this IT organization which you're providing financial consulting for.</t>
  </si>
  <si>
    <t>They budget and forecast for both their Consulting business, as well as their Design business.</t>
  </si>
  <si>
    <t>Some ideas for approaching this are provided in the Reporting tab. Head on over and check it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</si>
</sst>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mmm\ 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2" borderId="1" applyNumberFormat="0" applyAlignment="0" applyProtection="0"/>
  </cellStyleXfs>
  <cellXfs count="90">
    <xf numFmtId="0" fontId="0" fillId="0" borderId="0" xfId="0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6" xfId="0" applyBorder="1"/>
    <xf numFmtId="164" fontId="0" fillId="0" borderId="7" xfId="1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0" fillId="0" borderId="10" xfId="0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 indent="2"/>
    </xf>
    <xf numFmtId="0" fontId="0" fillId="0" borderId="15" xfId="0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164" fontId="0" fillId="0" borderId="19" xfId="1" applyNumberFormat="1" applyFont="1" applyBorder="1"/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left" indent="2"/>
    </xf>
    <xf numFmtId="0" fontId="0" fillId="0" borderId="20" xfId="0" applyBorder="1"/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165" fontId="5" fillId="3" borderId="22" xfId="0" applyNumberFormat="1" applyFont="1" applyFill="1" applyBorder="1" applyAlignment="1">
      <alignment horizontal="center"/>
    </xf>
    <xf numFmtId="0" fontId="5" fillId="3" borderId="25" xfId="0" applyFont="1" applyFill="1" applyBorder="1"/>
    <xf numFmtId="0" fontId="5" fillId="4" borderId="2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165" fontId="5" fillId="4" borderId="22" xfId="0" applyNumberFormat="1" applyFont="1" applyFill="1" applyBorder="1" applyAlignment="1">
      <alignment horizontal="center"/>
    </xf>
    <xf numFmtId="0" fontId="5" fillId="4" borderId="25" xfId="0" applyFont="1" applyFill="1" applyBorder="1"/>
    <xf numFmtId="0" fontId="0" fillId="0" borderId="26" xfId="0" applyBorder="1"/>
    <xf numFmtId="0" fontId="0" fillId="0" borderId="12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" fillId="5" borderId="2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165" fontId="2" fillId="5" borderId="22" xfId="0" applyNumberFormat="1" applyFont="1" applyFill="1" applyBorder="1" applyAlignment="1">
      <alignment horizontal="center"/>
    </xf>
    <xf numFmtId="0" fontId="2" fillId="5" borderId="25" xfId="0" applyFont="1" applyFill="1" applyBorder="1"/>
    <xf numFmtId="0" fontId="2" fillId="6" borderId="21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165" fontId="2" fillId="6" borderId="22" xfId="0" applyNumberFormat="1" applyFont="1" applyFill="1" applyBorder="1" applyAlignment="1">
      <alignment horizontal="center"/>
    </xf>
    <xf numFmtId="0" fontId="2" fillId="6" borderId="25" xfId="0" applyFont="1" applyFill="1" applyBorder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6" fillId="2" borderId="1" xfId="2" applyNumberFormat="1" applyAlignment="1">
      <alignment horizontal="center"/>
    </xf>
    <xf numFmtId="0" fontId="0" fillId="0" borderId="0" xfId="0" applyBorder="1"/>
    <xf numFmtId="0" fontId="0" fillId="0" borderId="37" xfId="0" applyBorder="1"/>
    <xf numFmtId="0" fontId="3" fillId="0" borderId="0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0" fillId="0" borderId="20" xfId="0" applyBorder="1" applyAlignment="1">
      <alignment horizontal="left" indent="2"/>
    </xf>
    <xf numFmtId="164" fontId="0" fillId="0" borderId="37" xfId="1" applyNumberFormat="1" applyFont="1" applyBorder="1"/>
    <xf numFmtId="0" fontId="0" fillId="0" borderId="15" xfId="0" applyBorder="1" applyAlignment="1">
      <alignment horizontal="left" indent="2"/>
    </xf>
    <xf numFmtId="0" fontId="0" fillId="0" borderId="10" xfId="0" applyBorder="1" applyAlignment="1">
      <alignment horizontal="left" indent="2"/>
    </xf>
    <xf numFmtId="164" fontId="0" fillId="0" borderId="36" xfId="1" applyNumberFormat="1" applyFont="1" applyBorder="1"/>
    <xf numFmtId="0" fontId="3" fillId="0" borderId="10" xfId="0" applyFont="1" applyBorder="1" applyAlignment="1">
      <alignment horizontal="center"/>
    </xf>
    <xf numFmtId="164" fontId="0" fillId="0" borderId="20" xfId="1" applyNumberFormat="1" applyFont="1" applyBorder="1"/>
    <xf numFmtId="164" fontId="0" fillId="0" borderId="10" xfId="1" applyNumberFormat="1" applyFont="1" applyBorder="1"/>
    <xf numFmtId="0" fontId="0" fillId="0" borderId="22" xfId="0" applyBorder="1" applyAlignment="1">
      <alignment horizontal="centerContinuous"/>
    </xf>
    <xf numFmtId="0" fontId="0" fillId="0" borderId="38" xfId="0" applyBorder="1" applyAlignment="1">
      <alignment horizontal="centerContinuous"/>
    </xf>
    <xf numFmtId="0" fontId="3" fillId="0" borderId="25" xfId="0" applyFont="1" applyBorder="1" applyAlignment="1">
      <alignment horizontal="centerContinuous"/>
    </xf>
    <xf numFmtId="164" fontId="0" fillId="0" borderId="15" xfId="1" applyNumberFormat="1" applyFont="1" applyBorder="1"/>
    <xf numFmtId="164" fontId="0" fillId="0" borderId="39" xfId="1" applyNumberFormat="1" applyFont="1" applyBorder="1"/>
    <xf numFmtId="0" fontId="3" fillId="0" borderId="20" xfId="0" applyFont="1" applyBorder="1" applyAlignment="1">
      <alignment horizontal="center"/>
    </xf>
    <xf numFmtId="0" fontId="2" fillId="5" borderId="25" xfId="0" applyFont="1" applyFill="1" applyBorder="1" applyAlignment="1">
      <alignment horizontal="centerContinuous"/>
    </xf>
    <xf numFmtId="0" fontId="4" fillId="5" borderId="22" xfId="0" applyFont="1" applyFill="1" applyBorder="1" applyAlignment="1">
      <alignment horizontal="centerContinuous"/>
    </xf>
    <xf numFmtId="0" fontId="4" fillId="5" borderId="38" xfId="0" applyFont="1" applyFill="1" applyBorder="1" applyAlignment="1">
      <alignment horizontal="centerContinuous"/>
    </xf>
    <xf numFmtId="164" fontId="0" fillId="0" borderId="6" xfId="1" applyNumberFormat="1" applyFont="1" applyBorder="1"/>
    <xf numFmtId="164" fontId="0" fillId="0" borderId="40" xfId="1" applyNumberFormat="1" applyFont="1" applyBorder="1"/>
  </cellXfs>
  <cellStyles count="3">
    <cellStyle name="Comma" xfId="1" builtinId="3"/>
    <cellStyle name="Input 2" xfId="2" xr:uid="{AC82CF49-8C84-4517-8289-6B508FB19D4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8218-B614-4E25-985F-6C358F8B43ED}">
  <dimension ref="B2:B12"/>
  <sheetViews>
    <sheetView workbookViewId="0">
      <selection activeCell="B8" sqref="B8"/>
    </sheetView>
  </sheetViews>
  <sheetFormatPr defaultRowHeight="15" x14ac:dyDescent="0.25"/>
  <cols>
    <col min="1" max="1" width="2.85546875" customWidth="1"/>
  </cols>
  <sheetData>
    <row r="2" spans="2:2" x14ac:dyDescent="0.25">
      <c r="B2" t="s">
        <v>44</v>
      </c>
    </row>
    <row r="3" spans="2:2" x14ac:dyDescent="0.25">
      <c r="B3" t="s">
        <v>33</v>
      </c>
    </row>
    <row r="4" spans="2:2" x14ac:dyDescent="0.25">
      <c r="B4" t="s">
        <v>32</v>
      </c>
    </row>
    <row r="6" spans="2:2" x14ac:dyDescent="0.25">
      <c r="B6" t="s">
        <v>45</v>
      </c>
    </row>
    <row r="7" spans="2:2" x14ac:dyDescent="0.25">
      <c r="B7" t="s">
        <v>34</v>
      </c>
    </row>
    <row r="8" spans="2:2" x14ac:dyDescent="0.25">
      <c r="B8" t="s">
        <v>35</v>
      </c>
    </row>
    <row r="10" spans="2:2" x14ac:dyDescent="0.25">
      <c r="B10" t="s">
        <v>36</v>
      </c>
    </row>
    <row r="12" spans="2:2" x14ac:dyDescent="0.25">
      <c r="B1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FC6E-9724-4CB8-88F5-6C58F8D8315A}">
  <dimension ref="B2:S48"/>
  <sheetViews>
    <sheetView tabSelected="1"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5" x14ac:dyDescent="0.25"/>
  <cols>
    <col min="1" max="1" width="2.85546875" customWidth="1"/>
    <col min="2" max="2" width="17.85546875" bestFit="1" customWidth="1"/>
    <col min="3" max="7" width="10.42578125" customWidth="1"/>
    <col min="8" max="8" width="2.85546875" customWidth="1"/>
    <col min="9" max="13" width="10.42578125" customWidth="1"/>
    <col min="14" max="14" width="2.85546875" customWidth="1"/>
    <col min="15" max="19" width="10.42578125" customWidth="1"/>
    <col min="20" max="20" width="2.85546875" customWidth="1"/>
  </cols>
  <sheetData>
    <row r="2" spans="2:19" x14ac:dyDescent="0.25">
      <c r="B2" t="s">
        <v>31</v>
      </c>
    </row>
    <row r="3" spans="2:19" x14ac:dyDescent="0.25">
      <c r="B3" s="66">
        <v>43647</v>
      </c>
    </row>
    <row r="4" spans="2:19" ht="15.75" thickBot="1" x14ac:dyDescent="0.3"/>
    <row r="5" spans="2:19" ht="15.75" thickBot="1" x14ac:dyDescent="0.3">
      <c r="B5" s="28"/>
      <c r="C5" s="85" t="s">
        <v>2</v>
      </c>
      <c r="D5" s="86"/>
      <c r="E5" s="86"/>
      <c r="F5" s="86"/>
      <c r="G5" s="87"/>
      <c r="I5" s="85" t="s">
        <v>39</v>
      </c>
      <c r="J5" s="86"/>
      <c r="K5" s="86"/>
      <c r="L5" s="86"/>
      <c r="M5" s="87"/>
      <c r="O5" s="85" t="s">
        <v>40</v>
      </c>
      <c r="P5" s="86"/>
      <c r="Q5" s="86"/>
      <c r="R5" s="86"/>
      <c r="S5" s="87"/>
    </row>
    <row r="6" spans="2:19" ht="15.75" hidden="1" thickBot="1" x14ac:dyDescent="0.3">
      <c r="B6" s="14"/>
      <c r="C6" s="14" t="str">
        <f>C5</f>
        <v>Consulting</v>
      </c>
      <c r="D6" s="67" t="str">
        <f>C5</f>
        <v>Consulting</v>
      </c>
      <c r="E6" s="67" t="str">
        <f>C5</f>
        <v>Consulting</v>
      </c>
      <c r="F6" s="67" t="str">
        <f>C5</f>
        <v>Consulting</v>
      </c>
      <c r="G6" s="68" t="str">
        <f>C5</f>
        <v>Consulting</v>
      </c>
      <c r="I6" s="14" t="str">
        <f>I5</f>
        <v>Design</v>
      </c>
      <c r="J6" s="67" t="str">
        <f>I5</f>
        <v>Design</v>
      </c>
      <c r="K6" s="67" t="str">
        <f>I5</f>
        <v>Design</v>
      </c>
      <c r="L6" s="67" t="str">
        <f>I5</f>
        <v>Design</v>
      </c>
      <c r="M6" s="68" t="str">
        <f>I5</f>
        <v>Design</v>
      </c>
      <c r="O6" s="14" t="str">
        <f>O5</f>
        <v>Total</v>
      </c>
      <c r="P6" s="67" t="str">
        <f>O5</f>
        <v>Total</v>
      </c>
      <c r="Q6" s="67" t="str">
        <f>O5</f>
        <v>Total</v>
      </c>
      <c r="R6" s="67" t="str">
        <f>O5</f>
        <v>Total</v>
      </c>
      <c r="S6" s="68" t="str">
        <f>O5</f>
        <v>Total</v>
      </c>
    </row>
    <row r="7" spans="2:19" ht="15.75" thickBot="1" x14ac:dyDescent="0.3">
      <c r="B7" s="14"/>
      <c r="C7" s="81" t="s">
        <v>38</v>
      </c>
      <c r="D7" s="79"/>
      <c r="E7" s="79"/>
      <c r="F7" s="79"/>
      <c r="G7" s="80"/>
      <c r="I7" s="81" t="s">
        <v>38</v>
      </c>
      <c r="J7" s="79"/>
      <c r="K7" s="79"/>
      <c r="L7" s="79"/>
      <c r="M7" s="80"/>
      <c r="O7" s="81" t="s">
        <v>38</v>
      </c>
      <c r="P7" s="79"/>
      <c r="Q7" s="79"/>
      <c r="R7" s="79"/>
      <c r="S7" s="80"/>
    </row>
    <row r="8" spans="2:19" ht="15.75" thickBot="1" x14ac:dyDescent="0.3">
      <c r="B8" s="14"/>
      <c r="C8" s="76" t="s">
        <v>30</v>
      </c>
      <c r="D8" s="69" t="s">
        <v>27</v>
      </c>
      <c r="E8" s="69" t="s">
        <v>37</v>
      </c>
      <c r="F8" s="76" t="str">
        <f>MONTH(reporting_month)-1&amp;"+"&amp;12-(MONTH(reporting_month)-1)</f>
        <v>6+6</v>
      </c>
      <c r="G8" s="70" t="str">
        <f>"Fcst vs "&amp;F8</f>
        <v>Fcst vs 6+6</v>
      </c>
      <c r="I8" s="76" t="s">
        <v>30</v>
      </c>
      <c r="J8" s="69" t="s">
        <v>27</v>
      </c>
      <c r="K8" s="69" t="s">
        <v>37</v>
      </c>
      <c r="L8" s="84" t="str">
        <f>MONTH(reporting_month)-1&amp;"+"&amp;12-(MONTH(reporting_month)-1)</f>
        <v>6+6</v>
      </c>
      <c r="M8" s="70" t="str">
        <f>"Fcst vs "&amp;L8</f>
        <v>Fcst vs 6+6</v>
      </c>
      <c r="O8" s="76" t="s">
        <v>30</v>
      </c>
      <c r="P8" s="69" t="s">
        <v>27</v>
      </c>
      <c r="Q8" s="69" t="s">
        <v>37</v>
      </c>
      <c r="R8" s="76" t="str">
        <f>MONTH(reporting_month)-1&amp;"+"&amp;12-(MONTH(reporting_month)-1)</f>
        <v>6+6</v>
      </c>
      <c r="S8" s="70" t="str">
        <f>"Fcst vs "&amp;R8</f>
        <v>Fcst vs 6+6</v>
      </c>
    </row>
    <row r="9" spans="2:19" x14ac:dyDescent="0.25">
      <c r="B9" s="71" t="s">
        <v>7</v>
      </c>
      <c r="C9" s="77">
        <f>SUMIFS('Finance Example Data'!$Q:$Q,'Finance Example Data'!$B:$B,C$6,'Finance Example Data'!$C:$C,$B9,'Finance Example Data'!$D:$D,C$8)</f>
        <v>1508</v>
      </c>
      <c r="D9" s="23">
        <f>SUMIFS('Finance Example Data'!$Q:$Q,'Finance Example Data'!$B:$B,D$6,'Finance Example Data'!$C:$C,$B9,'Finance Example Data'!$D:$D,D$8)</f>
        <v>1506</v>
      </c>
      <c r="E9" s="23">
        <f>D9-C9</f>
        <v>-2</v>
      </c>
      <c r="F9" s="77">
        <f ca="1">SUMIFS('Finance Example Data'!$Q:$Q,'Finance Example Data'!$B:$B,F$6,'Finance Example Data'!$C:$C,$B9,'Finance Example Data'!$D:$D,F$8)</f>
        <v>1563</v>
      </c>
      <c r="G9" s="75">
        <f ca="1">D9-F9</f>
        <v>-57</v>
      </c>
      <c r="I9" s="77">
        <f>SUMIFS('Finance Example Data'!$Q:$Q,'Finance Example Data'!$B:$B,I$6,'Finance Example Data'!$C:$C,$B9,'Finance Example Data'!$D:$D,I$8)</f>
        <v>1559</v>
      </c>
      <c r="J9" s="23">
        <f>SUMIFS('Finance Example Data'!$Q:$Q,'Finance Example Data'!$B:$B,J$6,'Finance Example Data'!$C:$C,$B9,'Finance Example Data'!$D:$D,J$8)</f>
        <v>1569</v>
      </c>
      <c r="K9" s="23">
        <f>J9-I9</f>
        <v>10</v>
      </c>
      <c r="L9" s="77">
        <f ca="1">SUMIFS('Finance Example Data'!$Q:$Q,'Finance Example Data'!$B:$B,L$6,'Finance Example Data'!$C:$C,$B9,'Finance Example Data'!$D:$D,L$8)</f>
        <v>1519</v>
      </c>
      <c r="M9" s="75">
        <f ca="1">J9-L9</f>
        <v>50</v>
      </c>
      <c r="O9" s="77">
        <f t="shared" ref="O9:P14" si="0">SUM(C9,I9)</f>
        <v>3067</v>
      </c>
      <c r="P9" s="23">
        <f t="shared" si="0"/>
        <v>3075</v>
      </c>
      <c r="Q9" s="23">
        <f>P9-O9</f>
        <v>8</v>
      </c>
      <c r="R9" s="77">
        <f t="shared" ref="R9:R14" ca="1" si="1">SUM(F9,L9)</f>
        <v>3082</v>
      </c>
      <c r="S9" s="75">
        <f ca="1">P9-R9</f>
        <v>-7</v>
      </c>
    </row>
    <row r="10" spans="2:19" x14ac:dyDescent="0.25">
      <c r="B10" s="73" t="s">
        <v>6</v>
      </c>
      <c r="C10" s="82">
        <f>SUMIFS('Finance Example Data'!$Q:$Q,'Finance Example Data'!$B:$B,C$6,'Finance Example Data'!$C:$C,$B10,'Finance Example Data'!$D:$D,C$8)</f>
        <v>438</v>
      </c>
      <c r="D10" s="16">
        <f ca="1">SUMIFS('Finance Example Data'!$Q:$Q,'Finance Example Data'!$B:$B,D$6,'Finance Example Data'!$C:$C,$B10,'Finance Example Data'!$D:$D,D$8)</f>
        <v>497</v>
      </c>
      <c r="E10" s="16">
        <f ca="1">C10-D10</f>
        <v>-59</v>
      </c>
      <c r="F10" s="82">
        <f ca="1">SUMIFS('Finance Example Data'!$Q:$Q,'Finance Example Data'!$B:$B,F$6,'Finance Example Data'!$C:$C,$B10,'Finance Example Data'!$D:$D,F$8)</f>
        <v>489</v>
      </c>
      <c r="G10" s="83">
        <f ca="1">D10-F10</f>
        <v>8</v>
      </c>
      <c r="I10" s="82">
        <f>SUMIFS('Finance Example Data'!$Q:$Q,'Finance Example Data'!$B:$B,I$6,'Finance Example Data'!$C:$C,$B10,'Finance Example Data'!$D:$D,I$8)</f>
        <v>438</v>
      </c>
      <c r="J10" s="16">
        <f ca="1">SUMIFS('Finance Example Data'!$Q:$Q,'Finance Example Data'!$B:$B,J$6,'Finance Example Data'!$C:$C,$B10,'Finance Example Data'!$D:$D,J$8)</f>
        <v>492</v>
      </c>
      <c r="K10" s="16">
        <f ca="1">I10-J10</f>
        <v>-54</v>
      </c>
      <c r="L10" s="82">
        <f ca="1">SUMIFS('Finance Example Data'!$Q:$Q,'Finance Example Data'!$B:$B,L$6,'Finance Example Data'!$C:$C,$B10,'Finance Example Data'!$D:$D,L$8)</f>
        <v>447</v>
      </c>
      <c r="M10" s="83">
        <f ca="1">J10-L10</f>
        <v>45</v>
      </c>
      <c r="O10" s="82">
        <f t="shared" si="0"/>
        <v>876</v>
      </c>
      <c r="P10" s="16">
        <f t="shared" ca="1" si="0"/>
        <v>989</v>
      </c>
      <c r="Q10" s="16">
        <f ca="1">O10-P10</f>
        <v>-113</v>
      </c>
      <c r="R10" s="82">
        <f t="shared" ca="1" si="1"/>
        <v>936</v>
      </c>
      <c r="S10" s="83">
        <f ca="1">P10-R10</f>
        <v>53</v>
      </c>
    </row>
    <row r="11" spans="2:19" x14ac:dyDescent="0.25">
      <c r="B11" s="14" t="s">
        <v>5</v>
      </c>
      <c r="C11" s="78">
        <f>SUMIFS('Finance Example Data'!$Q:$Q,'Finance Example Data'!$B:$B,C$6,'Finance Example Data'!$C:$C,$B11,'Finance Example Data'!$D:$D,C$8)</f>
        <v>1070</v>
      </c>
      <c r="D11" s="9">
        <f ca="1">SUMIFS('Finance Example Data'!$Q:$Q,'Finance Example Data'!$B:$B,D$6,'Finance Example Data'!$C:$C,$B11,'Finance Example Data'!$D:$D,D$8)</f>
        <v>1009</v>
      </c>
      <c r="E11" s="9">
        <f ca="1">D11-C11</f>
        <v>-61</v>
      </c>
      <c r="F11" s="78">
        <f ca="1">SUMIFS('Finance Example Data'!$Q:$Q,'Finance Example Data'!$B:$B,F$6,'Finance Example Data'!$C:$C,$B11,'Finance Example Data'!$D:$D,F$8)</f>
        <v>1074</v>
      </c>
      <c r="G11" s="72">
        <f ca="1">D11-F11</f>
        <v>-65</v>
      </c>
      <c r="I11" s="78">
        <f>SUMIFS('Finance Example Data'!$Q:$Q,'Finance Example Data'!$B:$B,I$6,'Finance Example Data'!$C:$C,$B11,'Finance Example Data'!$D:$D,I$8)</f>
        <v>1121</v>
      </c>
      <c r="J11" s="9">
        <f ca="1">SUMIFS('Finance Example Data'!$Q:$Q,'Finance Example Data'!$B:$B,J$6,'Finance Example Data'!$C:$C,$B11,'Finance Example Data'!$D:$D,J$8)</f>
        <v>1077</v>
      </c>
      <c r="K11" s="9">
        <f ca="1">J11-I11</f>
        <v>-44</v>
      </c>
      <c r="L11" s="78">
        <f ca="1">SUMIFS('Finance Example Data'!$Q:$Q,'Finance Example Data'!$B:$B,L$6,'Finance Example Data'!$C:$C,$B11,'Finance Example Data'!$D:$D,L$8)</f>
        <v>1072</v>
      </c>
      <c r="M11" s="72">
        <f ca="1">J11-L11</f>
        <v>5</v>
      </c>
      <c r="O11" s="78">
        <f t="shared" si="0"/>
        <v>2191</v>
      </c>
      <c r="P11" s="9">
        <f t="shared" ca="1" si="0"/>
        <v>2086</v>
      </c>
      <c r="Q11" s="9">
        <f ca="1">P11-O11</f>
        <v>-105</v>
      </c>
      <c r="R11" s="78">
        <f t="shared" ca="1" si="1"/>
        <v>2146</v>
      </c>
      <c r="S11" s="72">
        <f ca="1">P11-R11</f>
        <v>-60</v>
      </c>
    </row>
    <row r="12" spans="2:19" x14ac:dyDescent="0.25">
      <c r="B12" s="74" t="s">
        <v>4</v>
      </c>
      <c r="C12" s="78">
        <f>SUMIFS('Finance Example Data'!$Q:$Q,'Finance Example Data'!$B:$B,C$6,'Finance Example Data'!$C:$C,$B12,'Finance Example Data'!$D:$D,C$8)</f>
        <v>435</v>
      </c>
      <c r="D12" s="9">
        <f>SUMIFS('Finance Example Data'!$Q:$Q,'Finance Example Data'!$B:$B,D$6,'Finance Example Data'!$C:$C,$B12,'Finance Example Data'!$D:$D,D$8)</f>
        <v>409</v>
      </c>
      <c r="E12" s="9">
        <f>C12-D12</f>
        <v>26</v>
      </c>
      <c r="F12" s="78">
        <f ca="1">SUMIFS('Finance Example Data'!$Q:$Q,'Finance Example Data'!$B:$B,F$6,'Finance Example Data'!$C:$C,$B12,'Finance Example Data'!$D:$D,F$8)</f>
        <v>453</v>
      </c>
      <c r="G12" s="72">
        <f ca="1">D12-F12</f>
        <v>-44</v>
      </c>
      <c r="I12" s="78">
        <f>SUMIFS('Finance Example Data'!$Q:$Q,'Finance Example Data'!$B:$B,I$6,'Finance Example Data'!$C:$C,$B12,'Finance Example Data'!$D:$D,I$8)</f>
        <v>459</v>
      </c>
      <c r="J12" s="9">
        <f ca="1">SUMIFS('Finance Example Data'!$Q:$Q,'Finance Example Data'!$B:$B,J$6,'Finance Example Data'!$C:$C,$B12,'Finance Example Data'!$D:$D,J$8)</f>
        <v>458</v>
      </c>
      <c r="K12" s="9">
        <f ca="1">I12-J12</f>
        <v>1</v>
      </c>
      <c r="L12" s="78">
        <f ca="1">SUMIFS('Finance Example Data'!$Q:$Q,'Finance Example Data'!$B:$B,L$6,'Finance Example Data'!$C:$C,$B12,'Finance Example Data'!$D:$D,L$8)</f>
        <v>444</v>
      </c>
      <c r="M12" s="72">
        <f ca="1">J12-L12</f>
        <v>14</v>
      </c>
      <c r="O12" s="78">
        <f t="shared" si="0"/>
        <v>894</v>
      </c>
      <c r="P12" s="9">
        <f t="shared" ca="1" si="0"/>
        <v>867</v>
      </c>
      <c r="Q12" s="9">
        <f ca="1">O12-P12</f>
        <v>27</v>
      </c>
      <c r="R12" s="78">
        <f t="shared" ca="1" si="1"/>
        <v>897</v>
      </c>
      <c r="S12" s="72">
        <f ca="1">P12-R12</f>
        <v>-30</v>
      </c>
    </row>
    <row r="13" spans="2:19" x14ac:dyDescent="0.25">
      <c r="B13" s="73" t="s">
        <v>3</v>
      </c>
      <c r="C13" s="82">
        <f>SUMIFS('Finance Example Data'!$Q:$Q,'Finance Example Data'!$B:$B,C$6,'Finance Example Data'!$C:$C,$B13,'Finance Example Data'!$D:$D,C$8)</f>
        <v>450</v>
      </c>
      <c r="D13" s="16">
        <f>SUMIFS('Finance Example Data'!$Q:$Q,'Finance Example Data'!$B:$B,D$6,'Finance Example Data'!$C:$C,$B13,'Finance Example Data'!$D:$D,D$8)</f>
        <v>439</v>
      </c>
      <c r="E13" s="16">
        <f>C13-D13</f>
        <v>11</v>
      </c>
      <c r="F13" s="82">
        <f ca="1">SUMIFS('Finance Example Data'!$Q:$Q,'Finance Example Data'!$B:$B,F$6,'Finance Example Data'!$C:$C,$B13,'Finance Example Data'!$D:$D,F$8)</f>
        <v>449</v>
      </c>
      <c r="G13" s="83">
        <f ca="1">D13-F13</f>
        <v>-10</v>
      </c>
      <c r="I13" s="82">
        <f>SUMIFS('Finance Example Data'!$Q:$Q,'Finance Example Data'!$B:$B,I$6,'Finance Example Data'!$C:$C,$B13,'Finance Example Data'!$D:$D,I$8)</f>
        <v>358</v>
      </c>
      <c r="J13" s="16">
        <f ca="1">SUMIFS('Finance Example Data'!$Q:$Q,'Finance Example Data'!$B:$B,J$6,'Finance Example Data'!$C:$C,$B13,'Finance Example Data'!$D:$D,J$8)</f>
        <v>429</v>
      </c>
      <c r="K13" s="16">
        <f ca="1">I13-J13</f>
        <v>-71</v>
      </c>
      <c r="L13" s="82">
        <f ca="1">SUMIFS('Finance Example Data'!$Q:$Q,'Finance Example Data'!$B:$B,L$6,'Finance Example Data'!$C:$C,$B13,'Finance Example Data'!$D:$D,L$8)</f>
        <v>391</v>
      </c>
      <c r="M13" s="83">
        <f ca="1">J13-L13</f>
        <v>38</v>
      </c>
      <c r="O13" s="82">
        <f t="shared" si="0"/>
        <v>808</v>
      </c>
      <c r="P13" s="16">
        <f t="shared" ca="1" si="0"/>
        <v>868</v>
      </c>
      <c r="Q13" s="16">
        <f ca="1">O13-P13</f>
        <v>-60</v>
      </c>
      <c r="R13" s="82">
        <f t="shared" ca="1" si="1"/>
        <v>840</v>
      </c>
      <c r="S13" s="83">
        <f ca="1">P13-R13</f>
        <v>28</v>
      </c>
    </row>
    <row r="14" spans="2:19" ht="15.75" thickBot="1" x14ac:dyDescent="0.3">
      <c r="B14" s="7" t="s">
        <v>1</v>
      </c>
      <c r="C14" s="88">
        <f>SUMIFS('Finance Example Data'!$Q:$Q,'Finance Example Data'!$B:$B,C$6,'Finance Example Data'!$C:$C,$B14,'Finance Example Data'!$D:$D,C$8)</f>
        <v>185</v>
      </c>
      <c r="D14" s="2">
        <f ca="1">SUMIFS('Finance Example Data'!$Q:$Q,'Finance Example Data'!$B:$B,D$6,'Finance Example Data'!$C:$C,$B14,'Finance Example Data'!$D:$D,D$8)</f>
        <v>161</v>
      </c>
      <c r="E14" s="2">
        <f ca="1">D14-C14</f>
        <v>-24</v>
      </c>
      <c r="F14" s="88">
        <f ca="1">SUMIFS('Finance Example Data'!$Q:$Q,'Finance Example Data'!$B:$B,F$6,'Finance Example Data'!$C:$C,$B14,'Finance Example Data'!$D:$D,F$8)</f>
        <v>172</v>
      </c>
      <c r="G14" s="89">
        <f ca="1">D14-F14</f>
        <v>-11</v>
      </c>
      <c r="I14" s="88">
        <f>SUMIFS('Finance Example Data'!$Q:$Q,'Finance Example Data'!$B:$B,I$6,'Finance Example Data'!$C:$C,$B14,'Finance Example Data'!$D:$D,I$8)</f>
        <v>304</v>
      </c>
      <c r="J14" s="2">
        <f ca="1">SUMIFS('Finance Example Data'!$Q:$Q,'Finance Example Data'!$B:$B,J$6,'Finance Example Data'!$C:$C,$B14,'Finance Example Data'!$D:$D,J$8)</f>
        <v>190</v>
      </c>
      <c r="K14" s="2">
        <f ca="1">J14-I14</f>
        <v>-114</v>
      </c>
      <c r="L14" s="88">
        <f ca="1">SUMIFS('Finance Example Data'!$Q:$Q,'Finance Example Data'!$B:$B,L$6,'Finance Example Data'!$C:$C,$B14,'Finance Example Data'!$D:$D,L$8)</f>
        <v>237</v>
      </c>
      <c r="M14" s="89">
        <f ca="1">J14-L14</f>
        <v>-47</v>
      </c>
      <c r="O14" s="88">
        <f t="shared" si="0"/>
        <v>489</v>
      </c>
      <c r="P14" s="2">
        <f t="shared" ca="1" si="0"/>
        <v>351</v>
      </c>
      <c r="Q14" s="2">
        <f ca="1">P14-O14</f>
        <v>-138</v>
      </c>
      <c r="R14" s="88">
        <f t="shared" ca="1" si="1"/>
        <v>409</v>
      </c>
      <c r="S14" s="89">
        <f ca="1">P14-R14</f>
        <v>-58</v>
      </c>
    </row>
    <row r="15" spans="2:19" ht="16.5" thickTop="1" thickBot="1" x14ac:dyDescent="0.3"/>
    <row r="16" spans="2:19" ht="15.75" thickBot="1" x14ac:dyDescent="0.3">
      <c r="B16" s="28"/>
      <c r="C16" s="85" t="s">
        <v>2</v>
      </c>
      <c r="D16" s="86"/>
      <c r="E16" s="86"/>
      <c r="F16" s="86"/>
      <c r="G16" s="87"/>
      <c r="I16" s="85" t="s">
        <v>39</v>
      </c>
      <c r="J16" s="86"/>
      <c r="K16" s="86"/>
      <c r="L16" s="86"/>
      <c r="M16" s="87"/>
      <c r="O16" s="85" t="s">
        <v>40</v>
      </c>
      <c r="P16" s="86"/>
      <c r="Q16" s="86"/>
      <c r="R16" s="86"/>
      <c r="S16" s="87"/>
    </row>
    <row r="17" spans="2:19" ht="15.75" hidden="1" thickBot="1" x14ac:dyDescent="0.3">
      <c r="B17" s="14"/>
      <c r="C17" s="14" t="str">
        <f>C16</f>
        <v>Consulting</v>
      </c>
      <c r="D17" s="67" t="str">
        <f>C16</f>
        <v>Consulting</v>
      </c>
      <c r="E17" s="67" t="str">
        <f>C16</f>
        <v>Consulting</v>
      </c>
      <c r="F17" s="67" t="str">
        <f>C16</f>
        <v>Consulting</v>
      </c>
      <c r="G17" s="68" t="str">
        <f>C16</f>
        <v>Consulting</v>
      </c>
      <c r="I17" s="14" t="str">
        <f>I16</f>
        <v>Design</v>
      </c>
      <c r="J17" s="67" t="str">
        <f>I16</f>
        <v>Design</v>
      </c>
      <c r="K17" s="67" t="str">
        <f>I16</f>
        <v>Design</v>
      </c>
      <c r="L17" s="67" t="str">
        <f>I16</f>
        <v>Design</v>
      </c>
      <c r="M17" s="68" t="str">
        <f>I16</f>
        <v>Design</v>
      </c>
      <c r="O17" s="14" t="str">
        <f>O16</f>
        <v>Total</v>
      </c>
      <c r="P17" s="67" t="str">
        <f>O16</f>
        <v>Total</v>
      </c>
      <c r="Q17" s="67" t="str">
        <f>O16</f>
        <v>Total</v>
      </c>
      <c r="R17" s="67" t="str">
        <f>O16</f>
        <v>Total</v>
      </c>
      <c r="S17" s="68" t="str">
        <f>O16</f>
        <v>Total</v>
      </c>
    </row>
    <row r="18" spans="2:19" ht="15.75" thickBot="1" x14ac:dyDescent="0.3">
      <c r="B18" s="14"/>
      <c r="C18" s="81" t="s">
        <v>41</v>
      </c>
      <c r="D18" s="79"/>
      <c r="E18" s="79"/>
      <c r="F18" s="79"/>
      <c r="G18" s="80"/>
      <c r="I18" s="81" t="s">
        <v>41</v>
      </c>
      <c r="J18" s="79"/>
      <c r="K18" s="79"/>
      <c r="L18" s="79"/>
      <c r="M18" s="80"/>
      <c r="O18" s="81" t="s">
        <v>41</v>
      </c>
      <c r="P18" s="79"/>
      <c r="Q18" s="79"/>
      <c r="R18" s="79"/>
      <c r="S18" s="80"/>
    </row>
    <row r="19" spans="2:19" ht="15.75" thickBot="1" x14ac:dyDescent="0.3">
      <c r="B19" s="14"/>
      <c r="C19" s="76" t="s">
        <v>30</v>
      </c>
      <c r="D19" s="69" t="s">
        <v>28</v>
      </c>
      <c r="E19" s="69" t="s">
        <v>37</v>
      </c>
      <c r="F19" s="76" t="str">
        <f>MONTH(reporting_month)-1&amp;"+"&amp;12-(MONTH(reporting_month)-1)</f>
        <v>6+6</v>
      </c>
      <c r="G19" s="70" t="str">
        <f>"Fcst vs "&amp;F19</f>
        <v>Fcst vs 6+6</v>
      </c>
      <c r="I19" s="76" t="s">
        <v>30</v>
      </c>
      <c r="J19" s="69" t="s">
        <v>28</v>
      </c>
      <c r="K19" s="69" t="s">
        <v>37</v>
      </c>
      <c r="L19" s="84" t="str">
        <f>MONTH(reporting_month)-1&amp;"+"&amp;12-(MONTH(reporting_month)-1)</f>
        <v>6+6</v>
      </c>
      <c r="M19" s="70" t="str">
        <f>"Fcst vs "&amp;L19</f>
        <v>Fcst vs 6+6</v>
      </c>
      <c r="O19" s="76" t="s">
        <v>30</v>
      </c>
      <c r="P19" s="69" t="s">
        <v>28</v>
      </c>
      <c r="Q19" s="69" t="s">
        <v>37</v>
      </c>
      <c r="R19" s="76" t="str">
        <f>MONTH(reporting_month)-1&amp;"+"&amp;12-(MONTH(reporting_month)-1)</f>
        <v>6+6</v>
      </c>
      <c r="S19" s="70" t="str">
        <f>"Fcst vs "&amp;R19</f>
        <v>Fcst vs 6+6</v>
      </c>
    </row>
    <row r="20" spans="2:19" x14ac:dyDescent="0.25">
      <c r="B20" s="71" t="s">
        <v>7</v>
      </c>
      <c r="C20" s="77">
        <f ca="1">SUMIFS('Finance Example Data'!$R:$R,'Finance Example Data'!$B:$B,C$6,'Finance Example Data'!$C:$C,$B20,'Finance Example Data'!$D:$D,C$8)</f>
        <v>142</v>
      </c>
      <c r="D20" s="23">
        <f ca="1">SUMIFS('Finance Example Data'!$R:$R,'Finance Example Data'!$B:$B,D$6,'Finance Example Data'!$C:$C,$B20,'Finance Example Data'!$D:$D,D$8)</f>
        <v>109</v>
      </c>
      <c r="E20" s="23">
        <f ca="1">D20-C20</f>
        <v>-33</v>
      </c>
      <c r="F20" s="77">
        <f ca="1">SUMIFS('Finance Example Data'!$R:$R,'Finance Example Data'!$B:$B,F$6,'Finance Example Data'!$C:$C,$B20,'Finance Example Data'!$D:$D,F$8)</f>
        <v>138</v>
      </c>
      <c r="G20" s="75">
        <f ca="1">D20-F20</f>
        <v>-29</v>
      </c>
      <c r="I20" s="77">
        <f ca="1">SUMIFS('Finance Example Data'!$R:$R,'Finance Example Data'!$B:$B,I$6,'Finance Example Data'!$C:$C,$B20,'Finance Example Data'!$D:$D,I$8)</f>
        <v>136</v>
      </c>
      <c r="J20" s="23">
        <f ca="1">SUMIFS('Finance Example Data'!$R:$R,'Finance Example Data'!$B:$B,J$6,'Finance Example Data'!$C:$C,$B20,'Finance Example Data'!$D:$D,J$8)</f>
        <v>132</v>
      </c>
      <c r="K20" s="23">
        <f ca="1">J20-I20</f>
        <v>-4</v>
      </c>
      <c r="L20" s="77">
        <f ca="1">SUMIFS('Finance Example Data'!$R:$R,'Finance Example Data'!$B:$B,L$6,'Finance Example Data'!$C:$C,$B20,'Finance Example Data'!$D:$D,L$8)</f>
        <v>107</v>
      </c>
      <c r="M20" s="75">
        <f ca="1">J20-L20</f>
        <v>25</v>
      </c>
      <c r="O20" s="77">
        <f t="shared" ref="O20:O25" ca="1" si="2">SUM(C20,I20)</f>
        <v>278</v>
      </c>
      <c r="P20" s="23">
        <f t="shared" ref="P20:P25" ca="1" si="3">SUM(D20,J20)</f>
        <v>241</v>
      </c>
      <c r="Q20" s="23">
        <f ca="1">P20-O20</f>
        <v>-37</v>
      </c>
      <c r="R20" s="77">
        <f t="shared" ref="R20:R25" ca="1" si="4">SUM(F20,L20)</f>
        <v>245</v>
      </c>
      <c r="S20" s="75">
        <f ca="1">P20-R20</f>
        <v>-4</v>
      </c>
    </row>
    <row r="21" spans="2:19" x14ac:dyDescent="0.25">
      <c r="B21" s="73" t="s">
        <v>6</v>
      </c>
      <c r="C21" s="82">
        <f ca="1">SUMIFS('Finance Example Data'!$R:$R,'Finance Example Data'!$B:$B,C$6,'Finance Example Data'!$C:$C,$B21,'Finance Example Data'!$D:$D,C$8)</f>
        <v>32</v>
      </c>
      <c r="D21" s="16">
        <f ca="1">SUMIFS('Finance Example Data'!$R:$R,'Finance Example Data'!$B:$B,D$6,'Finance Example Data'!$C:$C,$B21,'Finance Example Data'!$D:$D,D$8)</f>
        <v>41</v>
      </c>
      <c r="E21" s="16">
        <f ca="1">C21-D21</f>
        <v>-9</v>
      </c>
      <c r="F21" s="82">
        <f ca="1">SUMIFS('Finance Example Data'!$R:$R,'Finance Example Data'!$B:$B,F$6,'Finance Example Data'!$C:$C,$B21,'Finance Example Data'!$D:$D,F$8)</f>
        <v>46</v>
      </c>
      <c r="G21" s="83">
        <f ca="1">D21-F21</f>
        <v>-5</v>
      </c>
      <c r="I21" s="82">
        <f ca="1">SUMIFS('Finance Example Data'!$R:$R,'Finance Example Data'!$B:$B,I$6,'Finance Example Data'!$C:$C,$B21,'Finance Example Data'!$D:$D,I$8)</f>
        <v>49</v>
      </c>
      <c r="J21" s="16">
        <f ca="1">SUMIFS('Finance Example Data'!$R:$R,'Finance Example Data'!$B:$B,J$6,'Finance Example Data'!$C:$C,$B21,'Finance Example Data'!$D:$D,J$8)</f>
        <v>38</v>
      </c>
      <c r="K21" s="16">
        <f ca="1">I21-J21</f>
        <v>11</v>
      </c>
      <c r="L21" s="82">
        <f ca="1">SUMIFS('Finance Example Data'!$R:$R,'Finance Example Data'!$B:$B,L$6,'Finance Example Data'!$C:$C,$B21,'Finance Example Data'!$D:$D,L$8)</f>
        <v>27</v>
      </c>
      <c r="M21" s="83">
        <f ca="1">J21-L21</f>
        <v>11</v>
      </c>
      <c r="O21" s="82">
        <f t="shared" ca="1" si="2"/>
        <v>81</v>
      </c>
      <c r="P21" s="16">
        <f t="shared" ca="1" si="3"/>
        <v>79</v>
      </c>
      <c r="Q21" s="16">
        <f ca="1">O21-P21</f>
        <v>2</v>
      </c>
      <c r="R21" s="82">
        <f t="shared" ca="1" si="4"/>
        <v>73</v>
      </c>
      <c r="S21" s="83">
        <f ca="1">P21-R21</f>
        <v>6</v>
      </c>
    </row>
    <row r="22" spans="2:19" x14ac:dyDescent="0.25">
      <c r="B22" s="14" t="s">
        <v>5</v>
      </c>
      <c r="C22" s="78">
        <f ca="1">SUMIFS('Finance Example Data'!$R:$R,'Finance Example Data'!$B:$B,C$6,'Finance Example Data'!$C:$C,$B22,'Finance Example Data'!$D:$D,C$8)</f>
        <v>110</v>
      </c>
      <c r="D22" s="9">
        <f ca="1">SUMIFS('Finance Example Data'!$R:$R,'Finance Example Data'!$B:$B,D$6,'Finance Example Data'!$C:$C,$B22,'Finance Example Data'!$D:$D,D$8)</f>
        <v>68</v>
      </c>
      <c r="E22" s="9">
        <f ca="1">D22-C22</f>
        <v>-42</v>
      </c>
      <c r="F22" s="78">
        <f ca="1">SUMIFS('Finance Example Data'!$R:$R,'Finance Example Data'!$B:$B,F$6,'Finance Example Data'!$C:$C,$B22,'Finance Example Data'!$D:$D,F$8)</f>
        <v>92</v>
      </c>
      <c r="G22" s="72">
        <f ca="1">D22-F22</f>
        <v>-24</v>
      </c>
      <c r="I22" s="78">
        <f ca="1">SUMIFS('Finance Example Data'!$R:$R,'Finance Example Data'!$B:$B,I$6,'Finance Example Data'!$C:$C,$B22,'Finance Example Data'!$D:$D,I$8)</f>
        <v>87</v>
      </c>
      <c r="J22" s="9">
        <f ca="1">SUMIFS('Finance Example Data'!$R:$R,'Finance Example Data'!$B:$B,J$6,'Finance Example Data'!$C:$C,$B22,'Finance Example Data'!$D:$D,J$8)</f>
        <v>94</v>
      </c>
      <c r="K22" s="9">
        <f ca="1">J22-I22</f>
        <v>7</v>
      </c>
      <c r="L22" s="78">
        <f ca="1">SUMIFS('Finance Example Data'!$R:$R,'Finance Example Data'!$B:$B,L$6,'Finance Example Data'!$C:$C,$B22,'Finance Example Data'!$D:$D,L$8)</f>
        <v>80</v>
      </c>
      <c r="M22" s="72">
        <f ca="1">J22-L22</f>
        <v>14</v>
      </c>
      <c r="O22" s="78">
        <f t="shared" ca="1" si="2"/>
        <v>197</v>
      </c>
      <c r="P22" s="9">
        <f t="shared" ca="1" si="3"/>
        <v>162</v>
      </c>
      <c r="Q22" s="9">
        <f ca="1">P22-O22</f>
        <v>-35</v>
      </c>
      <c r="R22" s="78">
        <f t="shared" ca="1" si="4"/>
        <v>172</v>
      </c>
      <c r="S22" s="72">
        <f ca="1">P22-R22</f>
        <v>-10</v>
      </c>
    </row>
    <row r="23" spans="2:19" x14ac:dyDescent="0.25">
      <c r="B23" s="74" t="s">
        <v>4</v>
      </c>
      <c r="C23" s="78">
        <f ca="1">SUMIFS('Finance Example Data'!$R:$R,'Finance Example Data'!$B:$B,C$6,'Finance Example Data'!$C:$C,$B23,'Finance Example Data'!$D:$D,C$8)</f>
        <v>50</v>
      </c>
      <c r="D23" s="9">
        <f ca="1">SUMIFS('Finance Example Data'!$R:$R,'Finance Example Data'!$B:$B,D$6,'Finance Example Data'!$C:$C,$B23,'Finance Example Data'!$D:$D,D$8)</f>
        <v>34</v>
      </c>
      <c r="E23" s="9">
        <f ca="1">C23-D23</f>
        <v>16</v>
      </c>
      <c r="F23" s="78">
        <f ca="1">SUMIFS('Finance Example Data'!$R:$R,'Finance Example Data'!$B:$B,F$6,'Finance Example Data'!$C:$C,$B23,'Finance Example Data'!$D:$D,F$8)</f>
        <v>35</v>
      </c>
      <c r="G23" s="72">
        <f ca="1">D23-F23</f>
        <v>-1</v>
      </c>
      <c r="I23" s="78">
        <f ca="1">SUMIFS('Finance Example Data'!$R:$R,'Finance Example Data'!$B:$B,I$6,'Finance Example Data'!$C:$C,$B23,'Finance Example Data'!$D:$D,I$8)</f>
        <v>27</v>
      </c>
      <c r="J23" s="9">
        <f ca="1">SUMIFS('Finance Example Data'!$R:$R,'Finance Example Data'!$B:$B,J$6,'Finance Example Data'!$C:$C,$B23,'Finance Example Data'!$D:$D,J$8)</f>
        <v>25</v>
      </c>
      <c r="K23" s="9">
        <f ca="1">I23-J23</f>
        <v>2</v>
      </c>
      <c r="L23" s="78">
        <f ca="1">SUMIFS('Finance Example Data'!$R:$R,'Finance Example Data'!$B:$B,L$6,'Finance Example Data'!$C:$C,$B23,'Finance Example Data'!$D:$D,L$8)</f>
        <v>35</v>
      </c>
      <c r="M23" s="72">
        <f ca="1">J23-L23</f>
        <v>-10</v>
      </c>
      <c r="O23" s="78">
        <f t="shared" ca="1" si="2"/>
        <v>77</v>
      </c>
      <c r="P23" s="9">
        <f t="shared" ca="1" si="3"/>
        <v>59</v>
      </c>
      <c r="Q23" s="9">
        <f ca="1">O23-P23</f>
        <v>18</v>
      </c>
      <c r="R23" s="78">
        <f t="shared" ca="1" si="4"/>
        <v>70</v>
      </c>
      <c r="S23" s="72">
        <f ca="1">P23-R23</f>
        <v>-11</v>
      </c>
    </row>
    <row r="24" spans="2:19" x14ac:dyDescent="0.25">
      <c r="B24" s="73" t="s">
        <v>3</v>
      </c>
      <c r="C24" s="82">
        <f ca="1">SUMIFS('Finance Example Data'!$R:$R,'Finance Example Data'!$B:$B,C$6,'Finance Example Data'!$C:$C,$B24,'Finance Example Data'!$D:$D,C$8)</f>
        <v>49</v>
      </c>
      <c r="D24" s="16">
        <f ca="1">SUMIFS('Finance Example Data'!$R:$R,'Finance Example Data'!$B:$B,D$6,'Finance Example Data'!$C:$C,$B24,'Finance Example Data'!$D:$D,D$8)</f>
        <v>33</v>
      </c>
      <c r="E24" s="16">
        <f ca="1">C24-D24</f>
        <v>16</v>
      </c>
      <c r="F24" s="82">
        <f ca="1">SUMIFS('Finance Example Data'!$R:$R,'Finance Example Data'!$B:$B,F$6,'Finance Example Data'!$C:$C,$B24,'Finance Example Data'!$D:$D,F$8)</f>
        <v>27</v>
      </c>
      <c r="G24" s="83">
        <f ca="1">D24-F24</f>
        <v>6</v>
      </c>
      <c r="I24" s="82">
        <f ca="1">SUMIFS('Finance Example Data'!$R:$R,'Finance Example Data'!$B:$B,I$6,'Finance Example Data'!$C:$C,$B24,'Finance Example Data'!$D:$D,I$8)</f>
        <v>47</v>
      </c>
      <c r="J24" s="16">
        <f ca="1">SUMIFS('Finance Example Data'!$R:$R,'Finance Example Data'!$B:$B,J$6,'Finance Example Data'!$C:$C,$B24,'Finance Example Data'!$D:$D,J$8)</f>
        <v>37</v>
      </c>
      <c r="K24" s="16">
        <f ca="1">I24-J24</f>
        <v>10</v>
      </c>
      <c r="L24" s="82">
        <f ca="1">SUMIFS('Finance Example Data'!$R:$R,'Finance Example Data'!$B:$B,L$6,'Finance Example Data'!$C:$C,$B24,'Finance Example Data'!$D:$D,L$8)</f>
        <v>38</v>
      </c>
      <c r="M24" s="83">
        <f ca="1">J24-L24</f>
        <v>-1</v>
      </c>
      <c r="O24" s="82">
        <f t="shared" ca="1" si="2"/>
        <v>96</v>
      </c>
      <c r="P24" s="16">
        <f t="shared" ca="1" si="3"/>
        <v>70</v>
      </c>
      <c r="Q24" s="16">
        <f ca="1">O24-P24</f>
        <v>26</v>
      </c>
      <c r="R24" s="82">
        <f t="shared" ca="1" si="4"/>
        <v>65</v>
      </c>
      <c r="S24" s="83">
        <f ca="1">P24-R24</f>
        <v>5</v>
      </c>
    </row>
    <row r="25" spans="2:19" ht="15.75" thickBot="1" x14ac:dyDescent="0.3">
      <c r="B25" s="7" t="s">
        <v>1</v>
      </c>
      <c r="C25" s="88">
        <f ca="1">SUMIFS('Finance Example Data'!$R:$R,'Finance Example Data'!$B:$B,C$6,'Finance Example Data'!$C:$C,$B25,'Finance Example Data'!$D:$D,C$8)</f>
        <v>11</v>
      </c>
      <c r="D25" s="2">
        <f ca="1">SUMIFS('Finance Example Data'!$R:$R,'Finance Example Data'!$B:$B,D$6,'Finance Example Data'!$C:$C,$B25,'Finance Example Data'!$D:$D,D$8)</f>
        <v>1</v>
      </c>
      <c r="E25" s="2">
        <f ca="1">D25-C25</f>
        <v>-10</v>
      </c>
      <c r="F25" s="88">
        <f ca="1">SUMIFS('Finance Example Data'!$R:$R,'Finance Example Data'!$B:$B,F$6,'Finance Example Data'!$C:$C,$B25,'Finance Example Data'!$D:$D,F$8)</f>
        <v>30</v>
      </c>
      <c r="G25" s="89">
        <f ca="1">D25-F25</f>
        <v>-29</v>
      </c>
      <c r="I25" s="88">
        <f ca="1">SUMIFS('Finance Example Data'!$R:$R,'Finance Example Data'!$B:$B,I$6,'Finance Example Data'!$C:$C,$B25,'Finance Example Data'!$D:$D,I$8)</f>
        <v>13</v>
      </c>
      <c r="J25" s="2">
        <f ca="1">SUMIFS('Finance Example Data'!$R:$R,'Finance Example Data'!$B:$B,J$6,'Finance Example Data'!$C:$C,$B25,'Finance Example Data'!$D:$D,J$8)</f>
        <v>32</v>
      </c>
      <c r="K25" s="2">
        <f ca="1">J25-I25</f>
        <v>19</v>
      </c>
      <c r="L25" s="88">
        <f ca="1">SUMIFS('Finance Example Data'!$R:$R,'Finance Example Data'!$B:$B,L$6,'Finance Example Data'!$C:$C,$B25,'Finance Example Data'!$D:$D,L$8)</f>
        <v>7</v>
      </c>
      <c r="M25" s="89">
        <f ca="1">J25-L25</f>
        <v>25</v>
      </c>
      <c r="O25" s="88">
        <f t="shared" ca="1" si="2"/>
        <v>24</v>
      </c>
      <c r="P25" s="2">
        <f t="shared" ca="1" si="3"/>
        <v>33</v>
      </c>
      <c r="Q25" s="2">
        <f ca="1">P25-O25</f>
        <v>9</v>
      </c>
      <c r="R25" s="88">
        <f t="shared" ca="1" si="4"/>
        <v>37</v>
      </c>
      <c r="S25" s="89">
        <f ca="1">P25-R25</f>
        <v>-4</v>
      </c>
    </row>
    <row r="26" spans="2:19" ht="16.5" thickTop="1" thickBot="1" x14ac:dyDescent="0.3"/>
    <row r="27" spans="2:19" ht="15.75" thickBot="1" x14ac:dyDescent="0.3">
      <c r="B27" s="28"/>
      <c r="C27" s="85" t="s">
        <v>2</v>
      </c>
      <c r="D27" s="86"/>
      <c r="E27" s="86"/>
      <c r="F27" s="86"/>
      <c r="G27" s="87"/>
      <c r="I27" s="85" t="s">
        <v>39</v>
      </c>
      <c r="J27" s="86"/>
      <c r="K27" s="86"/>
      <c r="L27" s="86"/>
      <c r="M27" s="87"/>
      <c r="O27" s="85" t="s">
        <v>40</v>
      </c>
      <c r="P27" s="86"/>
      <c r="Q27" s="86"/>
      <c r="R27" s="86"/>
      <c r="S27" s="87"/>
    </row>
    <row r="28" spans="2:19" ht="15.75" hidden="1" thickBot="1" x14ac:dyDescent="0.3">
      <c r="B28" s="14"/>
      <c r="C28" s="14" t="str">
        <f>C27</f>
        <v>Consulting</v>
      </c>
      <c r="D28" s="67" t="str">
        <f>C27</f>
        <v>Consulting</v>
      </c>
      <c r="E28" s="67" t="str">
        <f>C27</f>
        <v>Consulting</v>
      </c>
      <c r="F28" s="67" t="str">
        <f>C27</f>
        <v>Consulting</v>
      </c>
      <c r="G28" s="68" t="str">
        <f>C27</f>
        <v>Consulting</v>
      </c>
      <c r="I28" s="14" t="str">
        <f>I27</f>
        <v>Design</v>
      </c>
      <c r="J28" s="67" t="str">
        <f>I27</f>
        <v>Design</v>
      </c>
      <c r="K28" s="67" t="str">
        <f>I27</f>
        <v>Design</v>
      </c>
      <c r="L28" s="67" t="str">
        <f>I27</f>
        <v>Design</v>
      </c>
      <c r="M28" s="68" t="str">
        <f>I27</f>
        <v>Design</v>
      </c>
      <c r="O28" s="14" t="str">
        <f>O27</f>
        <v>Total</v>
      </c>
      <c r="P28" s="67" t="str">
        <f>O27</f>
        <v>Total</v>
      </c>
      <c r="Q28" s="67" t="str">
        <f>O27</f>
        <v>Total</v>
      </c>
      <c r="R28" s="67" t="str">
        <f>O27</f>
        <v>Total</v>
      </c>
      <c r="S28" s="68" t="str">
        <f>O27</f>
        <v>Total</v>
      </c>
    </row>
    <row r="29" spans="2:19" ht="15.75" thickBot="1" x14ac:dyDescent="0.3">
      <c r="B29" s="14"/>
      <c r="C29" s="81" t="s">
        <v>42</v>
      </c>
      <c r="D29" s="79"/>
      <c r="E29" s="79"/>
      <c r="F29" s="79"/>
      <c r="G29" s="80"/>
      <c r="I29" s="81" t="s">
        <v>42</v>
      </c>
      <c r="J29" s="79"/>
      <c r="K29" s="79"/>
      <c r="L29" s="79"/>
      <c r="M29" s="80"/>
      <c r="O29" s="81" t="s">
        <v>42</v>
      </c>
      <c r="P29" s="79"/>
      <c r="Q29" s="79"/>
      <c r="R29" s="79"/>
      <c r="S29" s="80"/>
    </row>
    <row r="30" spans="2:19" ht="15.75" thickBot="1" x14ac:dyDescent="0.3">
      <c r="B30" s="14"/>
      <c r="C30" s="76" t="s">
        <v>30</v>
      </c>
      <c r="D30" s="69" t="s">
        <v>28</v>
      </c>
      <c r="E30" s="69" t="s">
        <v>37</v>
      </c>
      <c r="F30" s="76" t="str">
        <f>MONTH(reporting_month)-1&amp;"+"&amp;12-(MONTH(reporting_month)-1)</f>
        <v>6+6</v>
      </c>
      <c r="G30" s="70" t="str">
        <f>"Fcst vs "&amp;F30</f>
        <v>Fcst vs 6+6</v>
      </c>
      <c r="I30" s="76" t="s">
        <v>30</v>
      </c>
      <c r="J30" s="69" t="s">
        <v>28</v>
      </c>
      <c r="K30" s="69" t="s">
        <v>37</v>
      </c>
      <c r="L30" s="84" t="str">
        <f>MONTH(reporting_month)-1&amp;"+"&amp;12-(MONTH(reporting_month)-1)</f>
        <v>6+6</v>
      </c>
      <c r="M30" s="70" t="str">
        <f>"Fcst vs "&amp;L30</f>
        <v>Fcst vs 6+6</v>
      </c>
      <c r="O30" s="76" t="s">
        <v>30</v>
      </c>
      <c r="P30" s="69" t="s">
        <v>28</v>
      </c>
      <c r="Q30" s="69" t="s">
        <v>37</v>
      </c>
      <c r="R30" s="76" t="str">
        <f>MONTH(reporting_month)-1&amp;"+"&amp;12-(MONTH(reporting_month)-1)</f>
        <v>6+6</v>
      </c>
      <c r="S30" s="70" t="str">
        <f>"Fcst vs "&amp;R30</f>
        <v>Fcst vs 6+6</v>
      </c>
    </row>
    <row r="31" spans="2:19" x14ac:dyDescent="0.25">
      <c r="B31" s="71" t="s">
        <v>7</v>
      </c>
      <c r="C31" s="77">
        <f ca="1">SUMIFS('Finance Example Data'!$S:$S,'Finance Example Data'!$B:$B,C$6,'Finance Example Data'!$C:$C,$B31,'Finance Example Data'!$D:$D,C$8)</f>
        <v>142</v>
      </c>
      <c r="D31" s="23">
        <f ca="1">SUMIFS('Finance Example Data'!$S:$S,'Finance Example Data'!$B:$B,D$6,'Finance Example Data'!$C:$C,$B31,'Finance Example Data'!$D:$D,D$8)</f>
        <v>109</v>
      </c>
      <c r="E31" s="23">
        <f ca="1">D31-C31</f>
        <v>-33</v>
      </c>
      <c r="F31" s="77">
        <f ca="1">SUMIFS('Finance Example Data'!$S:$S,'Finance Example Data'!$B:$B,F$6,'Finance Example Data'!$C:$C,$B31,'Finance Example Data'!$D:$D,F$8)</f>
        <v>138</v>
      </c>
      <c r="G31" s="75">
        <f ca="1">D31-F31</f>
        <v>-29</v>
      </c>
      <c r="I31" s="77">
        <f ca="1">SUMIFS('Finance Example Data'!$S:$S,'Finance Example Data'!$B:$B,I$6,'Finance Example Data'!$C:$C,$B31,'Finance Example Data'!$D:$D,I$8)</f>
        <v>136</v>
      </c>
      <c r="J31" s="23">
        <f ca="1">SUMIFS('Finance Example Data'!$S:$S,'Finance Example Data'!$B:$B,J$6,'Finance Example Data'!$C:$C,$B31,'Finance Example Data'!$D:$D,J$8)</f>
        <v>132</v>
      </c>
      <c r="K31" s="23">
        <f ca="1">J31-I31</f>
        <v>-4</v>
      </c>
      <c r="L31" s="77">
        <f ca="1">SUMIFS('Finance Example Data'!$S:$S,'Finance Example Data'!$B:$B,L$6,'Finance Example Data'!$C:$C,$B31,'Finance Example Data'!$D:$D,L$8)</f>
        <v>107</v>
      </c>
      <c r="M31" s="75">
        <f ca="1">J31-L31</f>
        <v>25</v>
      </c>
      <c r="O31" s="77">
        <f t="shared" ref="O31:O36" ca="1" si="5">SUM(C31,I31)</f>
        <v>278</v>
      </c>
      <c r="P31" s="23">
        <f t="shared" ref="P31:P36" ca="1" si="6">SUM(D31,J31)</f>
        <v>241</v>
      </c>
      <c r="Q31" s="23">
        <f ca="1">P31-O31</f>
        <v>-37</v>
      </c>
      <c r="R31" s="77">
        <f t="shared" ref="R31:R36" ca="1" si="7">SUM(F31,L31)</f>
        <v>245</v>
      </c>
      <c r="S31" s="75">
        <f ca="1">P31-R31</f>
        <v>-4</v>
      </c>
    </row>
    <row r="32" spans="2:19" x14ac:dyDescent="0.25">
      <c r="B32" s="73" t="s">
        <v>6</v>
      </c>
      <c r="C32" s="82">
        <f ca="1">SUMIFS('Finance Example Data'!$S:$S,'Finance Example Data'!$B:$B,C$6,'Finance Example Data'!$C:$C,$B32,'Finance Example Data'!$D:$D,C$8)</f>
        <v>32</v>
      </c>
      <c r="D32" s="16">
        <f ca="1">SUMIFS('Finance Example Data'!$S:$S,'Finance Example Data'!$B:$B,D$6,'Finance Example Data'!$C:$C,$B32,'Finance Example Data'!$D:$D,D$8)</f>
        <v>41</v>
      </c>
      <c r="E32" s="16">
        <f ca="1">C32-D32</f>
        <v>-9</v>
      </c>
      <c r="F32" s="82">
        <f ca="1">SUMIFS('Finance Example Data'!$S:$S,'Finance Example Data'!$B:$B,F$6,'Finance Example Data'!$C:$C,$B32,'Finance Example Data'!$D:$D,F$8)</f>
        <v>46</v>
      </c>
      <c r="G32" s="83">
        <f ca="1">D32-F32</f>
        <v>-5</v>
      </c>
      <c r="I32" s="82">
        <f ca="1">SUMIFS('Finance Example Data'!$S:$S,'Finance Example Data'!$B:$B,I$6,'Finance Example Data'!$C:$C,$B32,'Finance Example Data'!$D:$D,I$8)</f>
        <v>49</v>
      </c>
      <c r="J32" s="16">
        <f ca="1">SUMIFS('Finance Example Data'!$S:$S,'Finance Example Data'!$B:$B,J$6,'Finance Example Data'!$C:$C,$B32,'Finance Example Data'!$D:$D,J$8)</f>
        <v>38</v>
      </c>
      <c r="K32" s="16">
        <f ca="1">I32-J32</f>
        <v>11</v>
      </c>
      <c r="L32" s="82">
        <f ca="1">SUMIFS('Finance Example Data'!$S:$S,'Finance Example Data'!$B:$B,L$6,'Finance Example Data'!$C:$C,$B32,'Finance Example Data'!$D:$D,L$8)</f>
        <v>27</v>
      </c>
      <c r="M32" s="83">
        <f ca="1">J32-L32</f>
        <v>11</v>
      </c>
      <c r="O32" s="82">
        <f t="shared" ca="1" si="5"/>
        <v>81</v>
      </c>
      <c r="P32" s="16">
        <f t="shared" ca="1" si="6"/>
        <v>79</v>
      </c>
      <c r="Q32" s="16">
        <f ca="1">O32-P32</f>
        <v>2</v>
      </c>
      <c r="R32" s="82">
        <f t="shared" ca="1" si="7"/>
        <v>73</v>
      </c>
      <c r="S32" s="83">
        <f ca="1">P32-R32</f>
        <v>6</v>
      </c>
    </row>
    <row r="33" spans="2:19" x14ac:dyDescent="0.25">
      <c r="B33" s="14" t="s">
        <v>5</v>
      </c>
      <c r="C33" s="78">
        <f ca="1">SUMIFS('Finance Example Data'!$S:$S,'Finance Example Data'!$B:$B,C$6,'Finance Example Data'!$C:$C,$B33,'Finance Example Data'!$D:$D,C$8)</f>
        <v>110</v>
      </c>
      <c r="D33" s="9">
        <f ca="1">SUMIFS('Finance Example Data'!$S:$S,'Finance Example Data'!$B:$B,D$6,'Finance Example Data'!$C:$C,$B33,'Finance Example Data'!$D:$D,D$8)</f>
        <v>68</v>
      </c>
      <c r="E33" s="9">
        <f ca="1">D33-C33</f>
        <v>-42</v>
      </c>
      <c r="F33" s="78">
        <f ca="1">SUMIFS('Finance Example Data'!$S:$S,'Finance Example Data'!$B:$B,F$6,'Finance Example Data'!$C:$C,$B33,'Finance Example Data'!$D:$D,F$8)</f>
        <v>92</v>
      </c>
      <c r="G33" s="72">
        <f ca="1">D33-F33</f>
        <v>-24</v>
      </c>
      <c r="I33" s="78">
        <f ca="1">SUMIFS('Finance Example Data'!$S:$S,'Finance Example Data'!$B:$B,I$6,'Finance Example Data'!$C:$C,$B33,'Finance Example Data'!$D:$D,I$8)</f>
        <v>87</v>
      </c>
      <c r="J33" s="9">
        <f ca="1">SUMIFS('Finance Example Data'!$S:$S,'Finance Example Data'!$B:$B,J$6,'Finance Example Data'!$C:$C,$B33,'Finance Example Data'!$D:$D,J$8)</f>
        <v>94</v>
      </c>
      <c r="K33" s="9">
        <f ca="1">J33-I33</f>
        <v>7</v>
      </c>
      <c r="L33" s="78">
        <f ca="1">SUMIFS('Finance Example Data'!$S:$S,'Finance Example Data'!$B:$B,L$6,'Finance Example Data'!$C:$C,$B33,'Finance Example Data'!$D:$D,L$8)</f>
        <v>80</v>
      </c>
      <c r="M33" s="72">
        <f ca="1">J33-L33</f>
        <v>14</v>
      </c>
      <c r="O33" s="78">
        <f t="shared" ca="1" si="5"/>
        <v>197</v>
      </c>
      <c r="P33" s="9">
        <f t="shared" ca="1" si="6"/>
        <v>162</v>
      </c>
      <c r="Q33" s="9">
        <f ca="1">P33-O33</f>
        <v>-35</v>
      </c>
      <c r="R33" s="78">
        <f t="shared" ca="1" si="7"/>
        <v>172</v>
      </c>
      <c r="S33" s="72">
        <f ca="1">P33-R33</f>
        <v>-10</v>
      </c>
    </row>
    <row r="34" spans="2:19" x14ac:dyDescent="0.25">
      <c r="B34" s="74" t="s">
        <v>4</v>
      </c>
      <c r="C34" s="78">
        <f ca="1">SUMIFS('Finance Example Data'!$S:$S,'Finance Example Data'!$B:$B,C$6,'Finance Example Data'!$C:$C,$B34,'Finance Example Data'!$D:$D,C$8)</f>
        <v>50</v>
      </c>
      <c r="D34" s="9">
        <f ca="1">SUMIFS('Finance Example Data'!$S:$S,'Finance Example Data'!$B:$B,D$6,'Finance Example Data'!$C:$C,$B34,'Finance Example Data'!$D:$D,D$8)</f>
        <v>34</v>
      </c>
      <c r="E34" s="9">
        <f ca="1">C34-D34</f>
        <v>16</v>
      </c>
      <c r="F34" s="78">
        <f ca="1">SUMIFS('Finance Example Data'!$S:$S,'Finance Example Data'!$B:$B,F$6,'Finance Example Data'!$C:$C,$B34,'Finance Example Data'!$D:$D,F$8)</f>
        <v>35</v>
      </c>
      <c r="G34" s="72">
        <f ca="1">D34-F34</f>
        <v>-1</v>
      </c>
      <c r="I34" s="78">
        <f ca="1">SUMIFS('Finance Example Data'!$S:$S,'Finance Example Data'!$B:$B,I$6,'Finance Example Data'!$C:$C,$B34,'Finance Example Data'!$D:$D,I$8)</f>
        <v>27</v>
      </c>
      <c r="J34" s="9">
        <f ca="1">SUMIFS('Finance Example Data'!$S:$S,'Finance Example Data'!$B:$B,J$6,'Finance Example Data'!$C:$C,$B34,'Finance Example Data'!$D:$D,J$8)</f>
        <v>25</v>
      </c>
      <c r="K34" s="9">
        <f ca="1">I34-J34</f>
        <v>2</v>
      </c>
      <c r="L34" s="78">
        <f ca="1">SUMIFS('Finance Example Data'!$S:$S,'Finance Example Data'!$B:$B,L$6,'Finance Example Data'!$C:$C,$B34,'Finance Example Data'!$D:$D,L$8)</f>
        <v>35</v>
      </c>
      <c r="M34" s="72">
        <f ca="1">J34-L34</f>
        <v>-10</v>
      </c>
      <c r="O34" s="78">
        <f t="shared" ca="1" si="5"/>
        <v>77</v>
      </c>
      <c r="P34" s="9">
        <f t="shared" ca="1" si="6"/>
        <v>59</v>
      </c>
      <c r="Q34" s="9">
        <f ca="1">O34-P34</f>
        <v>18</v>
      </c>
      <c r="R34" s="78">
        <f t="shared" ca="1" si="7"/>
        <v>70</v>
      </c>
      <c r="S34" s="72">
        <f ca="1">P34-R34</f>
        <v>-11</v>
      </c>
    </row>
    <row r="35" spans="2:19" x14ac:dyDescent="0.25">
      <c r="B35" s="73" t="s">
        <v>3</v>
      </c>
      <c r="C35" s="82">
        <f ca="1">SUMIFS('Finance Example Data'!$S:$S,'Finance Example Data'!$B:$B,C$6,'Finance Example Data'!$C:$C,$B35,'Finance Example Data'!$D:$D,C$8)</f>
        <v>49</v>
      </c>
      <c r="D35" s="16">
        <f ca="1">SUMIFS('Finance Example Data'!$S:$S,'Finance Example Data'!$B:$B,D$6,'Finance Example Data'!$C:$C,$B35,'Finance Example Data'!$D:$D,D$8)</f>
        <v>33</v>
      </c>
      <c r="E35" s="16">
        <f ca="1">C35-D35</f>
        <v>16</v>
      </c>
      <c r="F35" s="82">
        <f ca="1">SUMIFS('Finance Example Data'!$S:$S,'Finance Example Data'!$B:$B,F$6,'Finance Example Data'!$C:$C,$B35,'Finance Example Data'!$D:$D,F$8)</f>
        <v>27</v>
      </c>
      <c r="G35" s="83">
        <f ca="1">D35-F35</f>
        <v>6</v>
      </c>
      <c r="I35" s="82">
        <f ca="1">SUMIFS('Finance Example Data'!$S:$S,'Finance Example Data'!$B:$B,I$6,'Finance Example Data'!$C:$C,$B35,'Finance Example Data'!$D:$D,I$8)</f>
        <v>47</v>
      </c>
      <c r="J35" s="16">
        <f ca="1">SUMIFS('Finance Example Data'!$S:$S,'Finance Example Data'!$B:$B,J$6,'Finance Example Data'!$C:$C,$B35,'Finance Example Data'!$D:$D,J$8)</f>
        <v>37</v>
      </c>
      <c r="K35" s="16">
        <f ca="1">I35-J35</f>
        <v>10</v>
      </c>
      <c r="L35" s="82">
        <f ca="1">SUMIFS('Finance Example Data'!$S:$S,'Finance Example Data'!$B:$B,L$6,'Finance Example Data'!$C:$C,$B35,'Finance Example Data'!$D:$D,L$8)</f>
        <v>38</v>
      </c>
      <c r="M35" s="83">
        <f ca="1">J35-L35</f>
        <v>-1</v>
      </c>
      <c r="O35" s="82">
        <f t="shared" ca="1" si="5"/>
        <v>96</v>
      </c>
      <c r="P35" s="16">
        <f t="shared" ca="1" si="6"/>
        <v>70</v>
      </c>
      <c r="Q35" s="16">
        <f ca="1">O35-P35</f>
        <v>26</v>
      </c>
      <c r="R35" s="82">
        <f t="shared" ca="1" si="7"/>
        <v>65</v>
      </c>
      <c r="S35" s="83">
        <f ca="1">P35-R35</f>
        <v>5</v>
      </c>
    </row>
    <row r="36" spans="2:19" ht="15.75" thickBot="1" x14ac:dyDescent="0.3">
      <c r="B36" s="7" t="s">
        <v>1</v>
      </c>
      <c r="C36" s="88">
        <f ca="1">SUMIFS('Finance Example Data'!$S:$S,'Finance Example Data'!$B:$B,C$6,'Finance Example Data'!$C:$C,$B36,'Finance Example Data'!$D:$D,C$8)</f>
        <v>11</v>
      </c>
      <c r="D36" s="2">
        <f ca="1">SUMIFS('Finance Example Data'!$S:$S,'Finance Example Data'!$B:$B,D$6,'Finance Example Data'!$C:$C,$B36,'Finance Example Data'!$D:$D,D$8)</f>
        <v>1</v>
      </c>
      <c r="E36" s="2">
        <f ca="1">D36-C36</f>
        <v>-10</v>
      </c>
      <c r="F36" s="88">
        <f ca="1">SUMIFS('Finance Example Data'!$S:$S,'Finance Example Data'!$B:$B,F$6,'Finance Example Data'!$C:$C,$B36,'Finance Example Data'!$D:$D,F$8)</f>
        <v>30</v>
      </c>
      <c r="G36" s="89">
        <f ca="1">D36-F36</f>
        <v>-29</v>
      </c>
      <c r="I36" s="88">
        <f ca="1">SUMIFS('Finance Example Data'!$S:$S,'Finance Example Data'!$B:$B,I$6,'Finance Example Data'!$C:$C,$B36,'Finance Example Data'!$D:$D,I$8)</f>
        <v>13</v>
      </c>
      <c r="J36" s="2">
        <f ca="1">SUMIFS('Finance Example Data'!$S:$S,'Finance Example Data'!$B:$B,J$6,'Finance Example Data'!$C:$C,$B36,'Finance Example Data'!$D:$D,J$8)</f>
        <v>32</v>
      </c>
      <c r="K36" s="2">
        <f ca="1">J36-I36</f>
        <v>19</v>
      </c>
      <c r="L36" s="88">
        <f ca="1">SUMIFS('Finance Example Data'!$S:$S,'Finance Example Data'!$B:$B,L$6,'Finance Example Data'!$C:$C,$B36,'Finance Example Data'!$D:$D,L$8)</f>
        <v>7</v>
      </c>
      <c r="M36" s="89">
        <f ca="1">J36-L36</f>
        <v>25</v>
      </c>
      <c r="O36" s="88">
        <f t="shared" ca="1" si="5"/>
        <v>24</v>
      </c>
      <c r="P36" s="2">
        <f t="shared" ca="1" si="6"/>
        <v>33</v>
      </c>
      <c r="Q36" s="2">
        <f ca="1">P36-O36</f>
        <v>9</v>
      </c>
      <c r="R36" s="88">
        <f t="shared" ca="1" si="7"/>
        <v>37</v>
      </c>
      <c r="S36" s="89">
        <f ca="1">P36-R36</f>
        <v>-4</v>
      </c>
    </row>
    <row r="37" spans="2:19" ht="16.5" thickTop="1" thickBot="1" x14ac:dyDescent="0.3"/>
    <row r="38" spans="2:19" ht="15.75" thickBot="1" x14ac:dyDescent="0.3">
      <c r="B38" s="28"/>
      <c r="C38" s="85" t="s">
        <v>2</v>
      </c>
      <c r="D38" s="86"/>
      <c r="E38" s="86"/>
      <c r="F38" s="86"/>
      <c r="G38" s="87"/>
      <c r="I38" s="85" t="s">
        <v>39</v>
      </c>
      <c r="J38" s="86"/>
      <c r="K38" s="86"/>
      <c r="L38" s="86"/>
      <c r="M38" s="87"/>
      <c r="O38" s="85" t="s">
        <v>40</v>
      </c>
      <c r="P38" s="86"/>
      <c r="Q38" s="86"/>
      <c r="R38" s="86"/>
      <c r="S38" s="87"/>
    </row>
    <row r="39" spans="2:19" ht="15.75" hidden="1" thickBot="1" x14ac:dyDescent="0.3">
      <c r="B39" s="14"/>
      <c r="C39" s="14" t="str">
        <f>C38</f>
        <v>Consulting</v>
      </c>
      <c r="D39" s="67" t="str">
        <f>C38</f>
        <v>Consulting</v>
      </c>
      <c r="E39" s="67" t="str">
        <f>C38</f>
        <v>Consulting</v>
      </c>
      <c r="F39" s="67" t="str">
        <f>C38</f>
        <v>Consulting</v>
      </c>
      <c r="G39" s="68" t="str">
        <f>C38</f>
        <v>Consulting</v>
      </c>
      <c r="I39" s="14" t="str">
        <f>I38</f>
        <v>Design</v>
      </c>
      <c r="J39" s="67" t="str">
        <f>I38</f>
        <v>Design</v>
      </c>
      <c r="K39" s="67" t="str">
        <f>I38</f>
        <v>Design</v>
      </c>
      <c r="L39" s="67" t="str">
        <f>I38</f>
        <v>Design</v>
      </c>
      <c r="M39" s="68" t="str">
        <f>I38</f>
        <v>Design</v>
      </c>
      <c r="O39" s="14" t="str">
        <f>O38</f>
        <v>Total</v>
      </c>
      <c r="P39" s="67" t="str">
        <f>O38</f>
        <v>Total</v>
      </c>
      <c r="Q39" s="67" t="str">
        <f>O38</f>
        <v>Total</v>
      </c>
      <c r="R39" s="67" t="str">
        <f>O38</f>
        <v>Total</v>
      </c>
      <c r="S39" s="68" t="str">
        <f>O38</f>
        <v>Total</v>
      </c>
    </row>
    <row r="40" spans="2:19" ht="15.75" thickBot="1" x14ac:dyDescent="0.3">
      <c r="B40" s="14"/>
      <c r="C40" s="81" t="s">
        <v>43</v>
      </c>
      <c r="D40" s="79"/>
      <c r="E40" s="79"/>
      <c r="F40" s="79"/>
      <c r="G40" s="80"/>
      <c r="I40" s="81" t="s">
        <v>43</v>
      </c>
      <c r="J40" s="79"/>
      <c r="K40" s="79"/>
      <c r="L40" s="79"/>
      <c r="M40" s="80"/>
      <c r="O40" s="81" t="s">
        <v>43</v>
      </c>
      <c r="P40" s="79"/>
      <c r="Q40" s="79"/>
      <c r="R40" s="79"/>
      <c r="S40" s="80"/>
    </row>
    <row r="41" spans="2:19" ht="15.75" thickBot="1" x14ac:dyDescent="0.3">
      <c r="B41" s="14"/>
      <c r="C41" s="76" t="s">
        <v>30</v>
      </c>
      <c r="D41" s="69" t="s">
        <v>28</v>
      </c>
      <c r="E41" s="69" t="s">
        <v>37</v>
      </c>
      <c r="F41" s="76" t="str">
        <f>MONTH(reporting_month)-1&amp;"+"&amp;12-(MONTH(reporting_month)-1)</f>
        <v>6+6</v>
      </c>
      <c r="G41" s="70" t="str">
        <f>"Fcst vs "&amp;F41</f>
        <v>Fcst vs 6+6</v>
      </c>
      <c r="I41" s="76" t="s">
        <v>30</v>
      </c>
      <c r="J41" s="69" t="s">
        <v>28</v>
      </c>
      <c r="K41" s="69" t="s">
        <v>37</v>
      </c>
      <c r="L41" s="84" t="str">
        <f>MONTH(reporting_month)-1&amp;"+"&amp;12-(MONTH(reporting_month)-1)</f>
        <v>6+6</v>
      </c>
      <c r="M41" s="70" t="str">
        <f>"Fcst vs "&amp;L41</f>
        <v>Fcst vs 6+6</v>
      </c>
      <c r="O41" s="76" t="s">
        <v>30</v>
      </c>
      <c r="P41" s="69" t="s">
        <v>28</v>
      </c>
      <c r="Q41" s="69" t="s">
        <v>37</v>
      </c>
      <c r="R41" s="76" t="str">
        <f>MONTH(reporting_month)-1&amp;"+"&amp;12-(MONTH(reporting_month)-1)</f>
        <v>6+6</v>
      </c>
      <c r="S41" s="70" t="str">
        <f>"Fcst vs "&amp;R41</f>
        <v>Fcst vs 6+6</v>
      </c>
    </row>
    <row r="42" spans="2:19" x14ac:dyDescent="0.25">
      <c r="B42" s="71" t="s">
        <v>7</v>
      </c>
      <c r="C42" s="77">
        <f ca="1">SUMIFS('Finance Example Data'!$T:$T,'Finance Example Data'!$B:$B,C$6,'Finance Example Data'!$C:$C,$B42,'Finance Example Data'!$D:$D,C$8)</f>
        <v>855</v>
      </c>
      <c r="D42" s="23">
        <f ca="1">SUMIFS('Finance Example Data'!$T:$T,'Finance Example Data'!$B:$B,D$6,'Finance Example Data'!$C:$C,$B42,'Finance Example Data'!$D:$D,D$8)</f>
        <v>881</v>
      </c>
      <c r="E42" s="23">
        <f ca="1">D42-C42</f>
        <v>26</v>
      </c>
      <c r="F42" s="77">
        <f ca="1">SUMIFS('Finance Example Data'!$T:$T,'Finance Example Data'!$B:$B,F$6,'Finance Example Data'!$C:$C,$B42,'Finance Example Data'!$D:$D,F$8)</f>
        <v>902</v>
      </c>
      <c r="G42" s="75">
        <f ca="1">D42-F42</f>
        <v>-21</v>
      </c>
      <c r="I42" s="77">
        <f ca="1">SUMIFS('Finance Example Data'!$T:$T,'Finance Example Data'!$B:$B,I$6,'Finance Example Data'!$C:$C,$B42,'Finance Example Data'!$D:$D,I$8)</f>
        <v>905</v>
      </c>
      <c r="J42" s="23">
        <f ca="1">SUMIFS('Finance Example Data'!$T:$T,'Finance Example Data'!$B:$B,J$6,'Finance Example Data'!$C:$C,$B42,'Finance Example Data'!$D:$D,J$8)</f>
        <v>919</v>
      </c>
      <c r="K42" s="23">
        <f ca="1">J42-I42</f>
        <v>14</v>
      </c>
      <c r="L42" s="77">
        <f ca="1">SUMIFS('Finance Example Data'!$T:$T,'Finance Example Data'!$B:$B,L$6,'Finance Example Data'!$C:$C,$B42,'Finance Example Data'!$D:$D,L$8)</f>
        <v>894</v>
      </c>
      <c r="M42" s="75">
        <f ca="1">J42-L42</f>
        <v>25</v>
      </c>
      <c r="O42" s="77">
        <f t="shared" ref="O42:O47" ca="1" si="8">SUM(C42,I42)</f>
        <v>1760</v>
      </c>
      <c r="P42" s="23">
        <f t="shared" ref="P42:P47" ca="1" si="9">SUM(D42,J42)</f>
        <v>1800</v>
      </c>
      <c r="Q42" s="23">
        <f ca="1">P42-O42</f>
        <v>40</v>
      </c>
      <c r="R42" s="77">
        <f t="shared" ref="R42:R47" ca="1" si="10">SUM(F42,L42)</f>
        <v>1796</v>
      </c>
      <c r="S42" s="75">
        <f ca="1">P42-R42</f>
        <v>4</v>
      </c>
    </row>
    <row r="43" spans="2:19" x14ac:dyDescent="0.25">
      <c r="B43" s="73" t="s">
        <v>6</v>
      </c>
      <c r="C43" s="82">
        <f ca="1">SUMIFS('Finance Example Data'!$T:$T,'Finance Example Data'!$B:$B,C$6,'Finance Example Data'!$C:$C,$B43,'Finance Example Data'!$D:$D,C$8)</f>
        <v>265</v>
      </c>
      <c r="D43" s="16">
        <f ca="1">SUMIFS('Finance Example Data'!$T:$T,'Finance Example Data'!$B:$B,D$6,'Finance Example Data'!$C:$C,$B43,'Finance Example Data'!$D:$D,D$8)</f>
        <v>285</v>
      </c>
      <c r="E43" s="16">
        <f ca="1">C43-D43</f>
        <v>-20</v>
      </c>
      <c r="F43" s="82">
        <f ca="1">SUMIFS('Finance Example Data'!$T:$T,'Finance Example Data'!$B:$B,F$6,'Finance Example Data'!$C:$C,$B43,'Finance Example Data'!$D:$D,F$8)</f>
        <v>298</v>
      </c>
      <c r="G43" s="83">
        <f ca="1">D43-F43</f>
        <v>-13</v>
      </c>
      <c r="I43" s="82">
        <f ca="1">SUMIFS('Finance Example Data'!$T:$T,'Finance Example Data'!$B:$B,I$6,'Finance Example Data'!$C:$C,$B43,'Finance Example Data'!$D:$D,I$8)</f>
        <v>259</v>
      </c>
      <c r="J43" s="16">
        <f ca="1">SUMIFS('Finance Example Data'!$T:$T,'Finance Example Data'!$B:$B,J$6,'Finance Example Data'!$C:$C,$B43,'Finance Example Data'!$D:$D,J$8)</f>
        <v>287</v>
      </c>
      <c r="K43" s="16">
        <f ca="1">I43-J43</f>
        <v>-28</v>
      </c>
      <c r="L43" s="82">
        <f ca="1">SUMIFS('Finance Example Data'!$T:$T,'Finance Example Data'!$B:$B,L$6,'Finance Example Data'!$C:$C,$B43,'Finance Example Data'!$D:$D,L$8)</f>
        <v>276</v>
      </c>
      <c r="M43" s="83">
        <f ca="1">J43-L43</f>
        <v>11</v>
      </c>
      <c r="O43" s="82">
        <f t="shared" ca="1" si="8"/>
        <v>524</v>
      </c>
      <c r="P43" s="16">
        <f t="shared" ca="1" si="9"/>
        <v>572</v>
      </c>
      <c r="Q43" s="16">
        <f ca="1">O43-P43</f>
        <v>-48</v>
      </c>
      <c r="R43" s="82">
        <f t="shared" ca="1" si="10"/>
        <v>574</v>
      </c>
      <c r="S43" s="83">
        <f ca="1">P43-R43</f>
        <v>-2</v>
      </c>
    </row>
    <row r="44" spans="2:19" x14ac:dyDescent="0.25">
      <c r="B44" s="14" t="s">
        <v>5</v>
      </c>
      <c r="C44" s="78">
        <f ca="1">SUMIFS('Finance Example Data'!$T:$T,'Finance Example Data'!$B:$B,C$6,'Finance Example Data'!$C:$C,$B44,'Finance Example Data'!$D:$D,C$8)</f>
        <v>590</v>
      </c>
      <c r="D44" s="9">
        <f ca="1">SUMIFS('Finance Example Data'!$T:$T,'Finance Example Data'!$B:$B,D$6,'Finance Example Data'!$C:$C,$B44,'Finance Example Data'!$D:$D,D$8)</f>
        <v>596</v>
      </c>
      <c r="E44" s="9">
        <f ca="1">D44-C44</f>
        <v>6</v>
      </c>
      <c r="F44" s="78">
        <f ca="1">SUMIFS('Finance Example Data'!$T:$T,'Finance Example Data'!$B:$B,F$6,'Finance Example Data'!$C:$C,$B44,'Finance Example Data'!$D:$D,F$8)</f>
        <v>604</v>
      </c>
      <c r="G44" s="72">
        <f ca="1">D44-F44</f>
        <v>-8</v>
      </c>
      <c r="I44" s="78">
        <f ca="1">SUMIFS('Finance Example Data'!$T:$T,'Finance Example Data'!$B:$B,I$6,'Finance Example Data'!$C:$C,$B44,'Finance Example Data'!$D:$D,I$8)</f>
        <v>646</v>
      </c>
      <c r="J44" s="9">
        <f ca="1">SUMIFS('Finance Example Data'!$T:$T,'Finance Example Data'!$B:$B,J$6,'Finance Example Data'!$C:$C,$B44,'Finance Example Data'!$D:$D,J$8)</f>
        <v>632</v>
      </c>
      <c r="K44" s="9">
        <f ca="1">J44-I44</f>
        <v>-14</v>
      </c>
      <c r="L44" s="78">
        <f ca="1">SUMIFS('Finance Example Data'!$T:$T,'Finance Example Data'!$B:$B,L$6,'Finance Example Data'!$C:$C,$B44,'Finance Example Data'!$D:$D,L$8)</f>
        <v>618</v>
      </c>
      <c r="M44" s="72">
        <f ca="1">J44-L44</f>
        <v>14</v>
      </c>
      <c r="O44" s="78">
        <f t="shared" ca="1" si="8"/>
        <v>1236</v>
      </c>
      <c r="P44" s="9">
        <f t="shared" ca="1" si="9"/>
        <v>1228</v>
      </c>
      <c r="Q44" s="9">
        <f ca="1">P44-O44</f>
        <v>-8</v>
      </c>
      <c r="R44" s="78">
        <f t="shared" ca="1" si="10"/>
        <v>1222</v>
      </c>
      <c r="S44" s="72">
        <f ca="1">P44-R44</f>
        <v>6</v>
      </c>
    </row>
    <row r="45" spans="2:19" x14ac:dyDescent="0.25">
      <c r="B45" s="74" t="s">
        <v>4</v>
      </c>
      <c r="C45" s="78">
        <f ca="1">SUMIFS('Finance Example Data'!$T:$T,'Finance Example Data'!$B:$B,C$6,'Finance Example Data'!$C:$C,$B45,'Finance Example Data'!$D:$D,C$8)</f>
        <v>255</v>
      </c>
      <c r="D45" s="9">
        <f ca="1">SUMIFS('Finance Example Data'!$T:$T,'Finance Example Data'!$B:$B,D$6,'Finance Example Data'!$C:$C,$B45,'Finance Example Data'!$D:$D,D$8)</f>
        <v>229</v>
      </c>
      <c r="E45" s="9">
        <f ca="1">C45-D45</f>
        <v>26</v>
      </c>
      <c r="F45" s="78">
        <f ca="1">SUMIFS('Finance Example Data'!$T:$T,'Finance Example Data'!$B:$B,F$6,'Finance Example Data'!$C:$C,$B45,'Finance Example Data'!$D:$D,F$8)</f>
        <v>234</v>
      </c>
      <c r="G45" s="72">
        <f ca="1">D45-F45</f>
        <v>-5</v>
      </c>
      <c r="I45" s="78">
        <f ca="1">SUMIFS('Finance Example Data'!$T:$T,'Finance Example Data'!$B:$B,I$6,'Finance Example Data'!$C:$C,$B45,'Finance Example Data'!$D:$D,I$8)</f>
        <v>252</v>
      </c>
      <c r="J45" s="9">
        <f ca="1">SUMIFS('Finance Example Data'!$T:$T,'Finance Example Data'!$B:$B,J$6,'Finance Example Data'!$C:$C,$B45,'Finance Example Data'!$D:$D,J$8)</f>
        <v>241</v>
      </c>
      <c r="K45" s="9">
        <f ca="1">I45-J45</f>
        <v>11</v>
      </c>
      <c r="L45" s="78">
        <f ca="1">SUMIFS('Finance Example Data'!$T:$T,'Finance Example Data'!$B:$B,L$6,'Finance Example Data'!$C:$C,$B45,'Finance Example Data'!$D:$D,L$8)</f>
        <v>251</v>
      </c>
      <c r="M45" s="72">
        <f ca="1">J45-L45</f>
        <v>-10</v>
      </c>
      <c r="O45" s="78">
        <f t="shared" ca="1" si="8"/>
        <v>507</v>
      </c>
      <c r="P45" s="9">
        <f t="shared" ca="1" si="9"/>
        <v>470</v>
      </c>
      <c r="Q45" s="9">
        <f ca="1">O45-P45</f>
        <v>37</v>
      </c>
      <c r="R45" s="78">
        <f t="shared" ca="1" si="10"/>
        <v>485</v>
      </c>
      <c r="S45" s="72">
        <f ca="1">P45-R45</f>
        <v>-15</v>
      </c>
    </row>
    <row r="46" spans="2:19" x14ac:dyDescent="0.25">
      <c r="B46" s="73" t="s">
        <v>3</v>
      </c>
      <c r="C46" s="82">
        <f ca="1">SUMIFS('Finance Example Data'!$T:$T,'Finance Example Data'!$B:$B,C$6,'Finance Example Data'!$C:$C,$B46,'Finance Example Data'!$D:$D,C$8)</f>
        <v>264</v>
      </c>
      <c r="D46" s="16">
        <f ca="1">SUMIFS('Finance Example Data'!$T:$T,'Finance Example Data'!$B:$B,D$6,'Finance Example Data'!$C:$C,$B46,'Finance Example Data'!$D:$D,D$8)</f>
        <v>253</v>
      </c>
      <c r="E46" s="16">
        <f ca="1">C46-D46</f>
        <v>11</v>
      </c>
      <c r="F46" s="82">
        <f ca="1">SUMIFS('Finance Example Data'!$T:$T,'Finance Example Data'!$B:$B,F$6,'Finance Example Data'!$C:$C,$B46,'Finance Example Data'!$D:$D,F$8)</f>
        <v>233</v>
      </c>
      <c r="G46" s="83">
        <f ca="1">D46-F46</f>
        <v>20</v>
      </c>
      <c r="I46" s="82">
        <f ca="1">SUMIFS('Finance Example Data'!$T:$T,'Finance Example Data'!$B:$B,I$6,'Finance Example Data'!$C:$C,$B46,'Finance Example Data'!$D:$D,I$8)</f>
        <v>238</v>
      </c>
      <c r="J46" s="16">
        <f ca="1">SUMIFS('Finance Example Data'!$T:$T,'Finance Example Data'!$B:$B,J$6,'Finance Example Data'!$C:$C,$B46,'Finance Example Data'!$D:$D,J$8)</f>
        <v>213</v>
      </c>
      <c r="K46" s="16">
        <f ca="1">I46-J46</f>
        <v>25</v>
      </c>
      <c r="L46" s="82">
        <f ca="1">SUMIFS('Finance Example Data'!$T:$T,'Finance Example Data'!$B:$B,L$6,'Finance Example Data'!$C:$C,$B46,'Finance Example Data'!$D:$D,L$8)</f>
        <v>214</v>
      </c>
      <c r="M46" s="83">
        <f ca="1">J46-L46</f>
        <v>-1</v>
      </c>
      <c r="O46" s="82">
        <f t="shared" ca="1" si="8"/>
        <v>502</v>
      </c>
      <c r="P46" s="16">
        <f t="shared" ca="1" si="9"/>
        <v>466</v>
      </c>
      <c r="Q46" s="16">
        <f ca="1">O46-P46</f>
        <v>36</v>
      </c>
      <c r="R46" s="82">
        <f t="shared" ca="1" si="10"/>
        <v>447</v>
      </c>
      <c r="S46" s="83">
        <f ca="1">P46-R46</f>
        <v>19</v>
      </c>
    </row>
    <row r="47" spans="2:19" ht="15.75" thickBot="1" x14ac:dyDescent="0.3">
      <c r="B47" s="7" t="s">
        <v>1</v>
      </c>
      <c r="C47" s="88">
        <f ca="1">SUMIFS('Finance Example Data'!$T:$T,'Finance Example Data'!$B:$B,C$6,'Finance Example Data'!$C:$C,$B47,'Finance Example Data'!$D:$D,C$8)</f>
        <v>71</v>
      </c>
      <c r="D47" s="2">
        <f ca="1">SUMIFS('Finance Example Data'!$T:$T,'Finance Example Data'!$B:$B,D$6,'Finance Example Data'!$C:$C,$B47,'Finance Example Data'!$D:$D,D$8)</f>
        <v>114</v>
      </c>
      <c r="E47" s="2">
        <f ca="1">D47-C47</f>
        <v>43</v>
      </c>
      <c r="F47" s="88">
        <f ca="1">SUMIFS('Finance Example Data'!$T:$T,'Finance Example Data'!$B:$B,F$6,'Finance Example Data'!$C:$C,$B47,'Finance Example Data'!$D:$D,F$8)</f>
        <v>137</v>
      </c>
      <c r="G47" s="89">
        <f ca="1">D47-F47</f>
        <v>-23</v>
      </c>
      <c r="I47" s="88">
        <f ca="1">SUMIFS('Finance Example Data'!$T:$T,'Finance Example Data'!$B:$B,I$6,'Finance Example Data'!$C:$C,$B47,'Finance Example Data'!$D:$D,I$8)</f>
        <v>156</v>
      </c>
      <c r="J47" s="2">
        <f ca="1">SUMIFS('Finance Example Data'!$T:$T,'Finance Example Data'!$B:$B,J$6,'Finance Example Data'!$C:$C,$B47,'Finance Example Data'!$D:$D,J$8)</f>
        <v>178</v>
      </c>
      <c r="K47" s="2">
        <f ca="1">J47-I47</f>
        <v>22</v>
      </c>
      <c r="L47" s="88">
        <f ca="1">SUMIFS('Finance Example Data'!$T:$T,'Finance Example Data'!$B:$B,L$6,'Finance Example Data'!$C:$C,$B47,'Finance Example Data'!$D:$D,L$8)</f>
        <v>153</v>
      </c>
      <c r="M47" s="89">
        <f ca="1">J47-L47</f>
        <v>25</v>
      </c>
      <c r="O47" s="88">
        <f t="shared" ca="1" si="8"/>
        <v>227</v>
      </c>
      <c r="P47" s="2">
        <f t="shared" ca="1" si="9"/>
        <v>292</v>
      </c>
      <c r="Q47" s="2">
        <f ca="1">P47-O47</f>
        <v>65</v>
      </c>
      <c r="R47" s="88">
        <f t="shared" ca="1" si="10"/>
        <v>290</v>
      </c>
      <c r="S47" s="89">
        <f ca="1">P47-R47</f>
        <v>2</v>
      </c>
    </row>
    <row r="48" spans="2:19" ht="15.75" thickTop="1" x14ac:dyDescent="0.25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47BA270-CD06-4EC9-853B-1235DC00E432}">
          <x14:formula1>
            <xm:f>'Finance Example Data'!$E$1:$P$1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D167-AEE1-414C-A2F6-C7B26596DD0E}">
  <dimension ref="B1:AH242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1" max="1" width="2.85546875" customWidth="1"/>
    <col min="2" max="2" width="17.140625" bestFit="1" customWidth="1"/>
    <col min="3" max="3" width="17.85546875" bestFit="1" customWidth="1"/>
    <col min="4" max="4" width="13" customWidth="1"/>
    <col min="5" max="20" width="9.7109375" customWidth="1"/>
  </cols>
  <sheetData>
    <row r="1" spans="2:34" x14ac:dyDescent="0.25">
      <c r="E1" s="65">
        <v>43466</v>
      </c>
      <c r="F1" s="65">
        <f>EOMONTH(E1,0)+1</f>
        <v>43497</v>
      </c>
      <c r="G1" s="65">
        <f>EOMONTH(F1,0)+1</f>
        <v>43525</v>
      </c>
      <c r="H1" s="65">
        <f>EOMONTH(G1,0)+1</f>
        <v>43556</v>
      </c>
      <c r="I1" s="65">
        <f>EOMONTH(H1,0)+1</f>
        <v>43586</v>
      </c>
      <c r="J1" s="65">
        <f>EOMONTH(I1,0)+1</f>
        <v>43617</v>
      </c>
      <c r="K1" s="65">
        <f>EOMONTH(J1,0)+1</f>
        <v>43647</v>
      </c>
      <c r="L1" s="65">
        <f>EOMONTH(K1,0)+1</f>
        <v>43678</v>
      </c>
      <c r="M1" s="65">
        <f>EOMONTH(L1,0)+1</f>
        <v>43709</v>
      </c>
      <c r="N1" s="65">
        <f>EOMONTH(M1,0)+1</f>
        <v>43739</v>
      </c>
      <c r="O1" s="65">
        <f>EOMONTH(N1,0)+1</f>
        <v>43770</v>
      </c>
      <c r="P1" s="65">
        <f>EOMONTH(O1,0)+1</f>
        <v>43800</v>
      </c>
      <c r="Q1" s="64" t="s">
        <v>12</v>
      </c>
      <c r="R1" s="64" t="s">
        <v>11</v>
      </c>
      <c r="S1" s="64" t="s">
        <v>10</v>
      </c>
      <c r="T1" s="64" t="s">
        <v>9</v>
      </c>
      <c r="U1" s="64" t="s">
        <v>8</v>
      </c>
    </row>
    <row r="2" spans="2:34" ht="15.75" thickBot="1" x14ac:dyDescent="0.3"/>
    <row r="3" spans="2:34" ht="15.75" thickBot="1" x14ac:dyDescent="0.3">
      <c r="B3" s="63" t="s">
        <v>15</v>
      </c>
      <c r="C3" s="59" t="s">
        <v>14</v>
      </c>
      <c r="D3" s="59" t="s">
        <v>13</v>
      </c>
      <c r="E3" s="62">
        <f>E$1</f>
        <v>43466</v>
      </c>
      <c r="F3" s="62">
        <f>F$1</f>
        <v>43497</v>
      </c>
      <c r="G3" s="62">
        <f>G$1</f>
        <v>43525</v>
      </c>
      <c r="H3" s="62">
        <f>H$1</f>
        <v>43556</v>
      </c>
      <c r="I3" s="62">
        <f>I$1</f>
        <v>43586</v>
      </c>
      <c r="J3" s="62">
        <f>J$1</f>
        <v>43617</v>
      </c>
      <c r="K3" s="62">
        <f>K$1</f>
        <v>43647</v>
      </c>
      <c r="L3" s="62">
        <f>L$1</f>
        <v>43678</v>
      </c>
      <c r="M3" s="62">
        <f>M$1</f>
        <v>43709</v>
      </c>
      <c r="N3" s="62">
        <f>N$1</f>
        <v>43739</v>
      </c>
      <c r="O3" s="62">
        <f>O$1</f>
        <v>43770</v>
      </c>
      <c r="P3" s="62">
        <f>P$1</f>
        <v>43800</v>
      </c>
      <c r="Q3" s="61" t="s">
        <v>12</v>
      </c>
      <c r="R3" s="59" t="s">
        <v>11</v>
      </c>
      <c r="S3" s="60" t="s">
        <v>10</v>
      </c>
      <c r="T3" s="59" t="s">
        <v>9</v>
      </c>
      <c r="U3" s="58" t="s">
        <v>8</v>
      </c>
    </row>
    <row r="4" spans="2:34" x14ac:dyDescent="0.25">
      <c r="B4" s="28" t="s">
        <v>2</v>
      </c>
      <c r="C4" s="27" t="s">
        <v>7</v>
      </c>
      <c r="D4" s="26" t="s">
        <v>30</v>
      </c>
      <c r="E4" s="23">
        <v>114</v>
      </c>
      <c r="F4" s="23">
        <v>121</v>
      </c>
      <c r="G4" s="23">
        <v>147</v>
      </c>
      <c r="H4" s="23">
        <v>108</v>
      </c>
      <c r="I4" s="23">
        <v>106</v>
      </c>
      <c r="J4" s="23">
        <v>117</v>
      </c>
      <c r="K4" s="23">
        <v>142</v>
      </c>
      <c r="L4" s="23">
        <v>141</v>
      </c>
      <c r="M4" s="23">
        <v>124</v>
      </c>
      <c r="N4" s="23">
        <v>141</v>
      </c>
      <c r="O4" s="23">
        <v>145</v>
      </c>
      <c r="P4" s="23">
        <v>102</v>
      </c>
      <c r="Q4" s="25">
        <f>SUM(E4:P4)</f>
        <v>1508</v>
      </c>
      <c r="R4" s="23">
        <f ca="1">OFFSET($D4,0,MONTH(reporting_month))</f>
        <v>142</v>
      </c>
      <c r="S4" s="24">
        <f ca="1">SUM(OFFSET($E4,0,((_xlfn.CEILING.MATH(MONTH(reporting_month)/3))-1)*3,1,IF(MOD(MONTH(reporting_month),3)=0,3,MOD(MONTH(reporting_month),3))))</f>
        <v>142</v>
      </c>
      <c r="T4" s="23">
        <f ca="1">SUM(OFFSET($E4,0,0,1,MONTH(reporting_month)))</f>
        <v>855</v>
      </c>
      <c r="U4" s="22">
        <f ca="1">Q4-T4</f>
        <v>653</v>
      </c>
    </row>
    <row r="5" spans="2:34" x14ac:dyDescent="0.25">
      <c r="B5" s="21" t="s">
        <v>2</v>
      </c>
      <c r="C5" s="20" t="s">
        <v>6</v>
      </c>
      <c r="D5" s="19" t="s">
        <v>30</v>
      </c>
      <c r="E5" s="16">
        <v>37</v>
      </c>
      <c r="F5" s="16">
        <v>33</v>
      </c>
      <c r="G5" s="16">
        <v>40</v>
      </c>
      <c r="H5" s="16">
        <v>49</v>
      </c>
      <c r="I5" s="16">
        <v>31</v>
      </c>
      <c r="J5" s="16">
        <v>43</v>
      </c>
      <c r="K5" s="16">
        <v>32</v>
      </c>
      <c r="L5" s="16">
        <v>36</v>
      </c>
      <c r="M5" s="16">
        <v>26</v>
      </c>
      <c r="N5" s="16">
        <v>46</v>
      </c>
      <c r="O5" s="16">
        <v>30</v>
      </c>
      <c r="P5" s="16">
        <v>35</v>
      </c>
      <c r="Q5" s="18">
        <f>SUM(E5:P5)</f>
        <v>438</v>
      </c>
      <c r="R5" s="16">
        <f ca="1">OFFSET($D5,0,MONTH(reporting_month))</f>
        <v>32</v>
      </c>
      <c r="S5" s="17">
        <f ca="1">SUM(OFFSET($E5,0,((_xlfn.CEILING.MATH(MONTH(reporting_month)/3))-1)*3,1,IF(MOD(MONTH(reporting_month),3)=0,3,MOD(MONTH(reporting_month),3))))</f>
        <v>32</v>
      </c>
      <c r="T5" s="16">
        <f ca="1">SUM(OFFSET($E5,0,0,1,MONTH(reporting_month)))</f>
        <v>265</v>
      </c>
      <c r="U5" s="15">
        <f ca="1">Q5-T5</f>
        <v>173</v>
      </c>
    </row>
    <row r="6" spans="2:34" x14ac:dyDescent="0.25">
      <c r="B6" s="14" t="s">
        <v>2</v>
      </c>
      <c r="C6" t="s">
        <v>5</v>
      </c>
      <c r="D6" s="12" t="s">
        <v>30</v>
      </c>
      <c r="E6" s="9">
        <f>E4-E5</f>
        <v>77</v>
      </c>
      <c r="F6" s="9">
        <f>F4-F5</f>
        <v>88</v>
      </c>
      <c r="G6" s="9">
        <f>G4-G5</f>
        <v>107</v>
      </c>
      <c r="H6" s="9">
        <f>H4-H5</f>
        <v>59</v>
      </c>
      <c r="I6" s="9">
        <f>I4-I5</f>
        <v>75</v>
      </c>
      <c r="J6" s="9">
        <f>J4-J5</f>
        <v>74</v>
      </c>
      <c r="K6" s="9">
        <f>K4-K5</f>
        <v>110</v>
      </c>
      <c r="L6" s="9">
        <f>L4-L5</f>
        <v>105</v>
      </c>
      <c r="M6" s="9">
        <f>M4-M5</f>
        <v>98</v>
      </c>
      <c r="N6" s="9">
        <f>N4-N5</f>
        <v>95</v>
      </c>
      <c r="O6" s="9">
        <f>O4-O5</f>
        <v>115</v>
      </c>
      <c r="P6" s="9">
        <f>P4-P5</f>
        <v>67</v>
      </c>
      <c r="Q6" s="11">
        <f>SUM(E6:P6)</f>
        <v>1070</v>
      </c>
      <c r="R6" s="9">
        <f ca="1">OFFSET($D6,0,MONTH(reporting_month))</f>
        <v>110</v>
      </c>
      <c r="S6" s="10">
        <f ca="1">SUM(OFFSET($E6,0,((_xlfn.CEILING.MATH(MONTH(reporting_month)/3))-1)*3,1,IF(MOD(MONTH(reporting_month),3)=0,3,MOD(MONTH(reporting_month),3))))</f>
        <v>110</v>
      </c>
      <c r="T6" s="9">
        <f ca="1">SUM(OFFSET($E6,0,0,1,MONTH(reporting_month)))</f>
        <v>590</v>
      </c>
      <c r="U6" s="8">
        <f ca="1">Q6-T6</f>
        <v>480</v>
      </c>
    </row>
    <row r="7" spans="2:34" x14ac:dyDescent="0.25">
      <c r="B7" s="14" t="s">
        <v>2</v>
      </c>
      <c r="C7" s="13" t="s">
        <v>4</v>
      </c>
      <c r="D7" s="12" t="s">
        <v>30</v>
      </c>
      <c r="E7" s="9">
        <v>37</v>
      </c>
      <c r="F7" s="9">
        <v>37</v>
      </c>
      <c r="G7" s="9">
        <v>28</v>
      </c>
      <c r="H7" s="9">
        <v>38</v>
      </c>
      <c r="I7" s="9">
        <v>27</v>
      </c>
      <c r="J7" s="9">
        <v>38</v>
      </c>
      <c r="K7" s="9">
        <v>50</v>
      </c>
      <c r="L7" s="9">
        <v>32</v>
      </c>
      <c r="M7" s="9">
        <v>42</v>
      </c>
      <c r="N7" s="9">
        <v>29</v>
      </c>
      <c r="O7" s="9">
        <v>42</v>
      </c>
      <c r="P7" s="9">
        <v>35</v>
      </c>
      <c r="Q7" s="11">
        <f>SUM(E7:P7)</f>
        <v>435</v>
      </c>
      <c r="R7" s="9">
        <f ca="1">OFFSET($D7,0,MONTH(reporting_month))</f>
        <v>50</v>
      </c>
      <c r="S7" s="10">
        <f ca="1">SUM(OFFSET($E7,0,((_xlfn.CEILING.MATH(MONTH(reporting_month)/3))-1)*3,1,IF(MOD(MONTH(reporting_month),3)=0,3,MOD(MONTH(reporting_month),3))))</f>
        <v>50</v>
      </c>
      <c r="T7" s="9">
        <f ca="1">SUM(OFFSET($E7,0,0,1,MONTH(reporting_month)))</f>
        <v>255</v>
      </c>
      <c r="U7" s="8">
        <f ca="1">Q7-T7</f>
        <v>180</v>
      </c>
    </row>
    <row r="8" spans="2:34" x14ac:dyDescent="0.25">
      <c r="B8" s="14" t="s">
        <v>2</v>
      </c>
      <c r="C8" s="13" t="s">
        <v>3</v>
      </c>
      <c r="D8" s="12" t="s">
        <v>30</v>
      </c>
      <c r="E8" s="9">
        <v>33</v>
      </c>
      <c r="F8" s="9">
        <v>42</v>
      </c>
      <c r="G8" s="9">
        <v>28</v>
      </c>
      <c r="H8" s="9">
        <v>50</v>
      </c>
      <c r="I8" s="9">
        <v>30</v>
      </c>
      <c r="J8" s="9">
        <v>32</v>
      </c>
      <c r="K8" s="9">
        <v>49</v>
      </c>
      <c r="L8" s="9">
        <v>38</v>
      </c>
      <c r="M8" s="9">
        <v>27</v>
      </c>
      <c r="N8" s="9">
        <v>36</v>
      </c>
      <c r="O8" s="9">
        <v>45</v>
      </c>
      <c r="P8" s="9">
        <v>40</v>
      </c>
      <c r="Q8" s="11">
        <f>SUM(E8:P8)</f>
        <v>450</v>
      </c>
      <c r="R8" s="9">
        <f ca="1">OFFSET($D8,0,MONTH(reporting_month))</f>
        <v>49</v>
      </c>
      <c r="S8" s="10">
        <f ca="1">SUM(OFFSET($E8,0,((_xlfn.CEILING.MATH(MONTH(reporting_month)/3))-1)*3,1,IF(MOD(MONTH(reporting_month),3)=0,3,MOD(MONTH(reporting_month),3))))</f>
        <v>49</v>
      </c>
      <c r="T8" s="9">
        <f ca="1">SUM(OFFSET($E8,0,0,1,MONTH(reporting_month)))</f>
        <v>264</v>
      </c>
      <c r="U8" s="8">
        <f ca="1">Q8-T8</f>
        <v>186</v>
      </c>
    </row>
    <row r="9" spans="2:34" ht="15.75" thickBot="1" x14ac:dyDescent="0.3">
      <c r="B9" s="7" t="s">
        <v>2</v>
      </c>
      <c r="C9" s="6" t="s">
        <v>1</v>
      </c>
      <c r="D9" s="5" t="s">
        <v>30</v>
      </c>
      <c r="E9" s="2">
        <f>E6-SUM(E7:E8)</f>
        <v>7</v>
      </c>
      <c r="F9" s="2">
        <f>F6-SUM(F7:F8)</f>
        <v>9</v>
      </c>
      <c r="G9" s="2">
        <f>G6-SUM(G7:G8)</f>
        <v>51</v>
      </c>
      <c r="H9" s="2">
        <f>H6-SUM(H7:H8)</f>
        <v>-29</v>
      </c>
      <c r="I9" s="2">
        <f>I6-SUM(I7:I8)</f>
        <v>18</v>
      </c>
      <c r="J9" s="2">
        <f>J6-SUM(J7:J8)</f>
        <v>4</v>
      </c>
      <c r="K9" s="2">
        <f>K6-SUM(K7:K8)</f>
        <v>11</v>
      </c>
      <c r="L9" s="2">
        <f>L6-SUM(L7:L8)</f>
        <v>35</v>
      </c>
      <c r="M9" s="2">
        <f>M6-SUM(M7:M8)</f>
        <v>29</v>
      </c>
      <c r="N9" s="2">
        <f>N6-SUM(N7:N8)</f>
        <v>30</v>
      </c>
      <c r="O9" s="2">
        <f>O6-SUM(O7:O8)</f>
        <v>28</v>
      </c>
      <c r="P9" s="2">
        <f>P6-SUM(P7:P8)</f>
        <v>-8</v>
      </c>
      <c r="Q9" s="4">
        <f>SUM(E9:P9)</f>
        <v>185</v>
      </c>
      <c r="R9" s="2">
        <f ca="1">OFFSET($D9,0,MONTH(reporting_month))</f>
        <v>11</v>
      </c>
      <c r="S9" s="3">
        <f ca="1">SUM(OFFSET($E9,0,((_xlfn.CEILING.MATH(MONTH(reporting_month)/3))-1)*3,1,IF(MOD(MONTH(reporting_month),3)=0,3,MOD(MONTH(reporting_month),3))))</f>
        <v>11</v>
      </c>
      <c r="T9" s="2">
        <f ca="1">SUM(OFFSET($E9,0,0,1,MONTH(reporting_month)))</f>
        <v>71</v>
      </c>
      <c r="U9" s="1">
        <f ca="1">Q9-T9</f>
        <v>114</v>
      </c>
    </row>
    <row r="10" spans="2:34" ht="16.5" thickTop="1" thickBot="1" x14ac:dyDescent="0.3"/>
    <row r="11" spans="2:34" ht="15.75" thickBot="1" x14ac:dyDescent="0.3">
      <c r="B11" s="57" t="s">
        <v>15</v>
      </c>
      <c r="C11" s="53" t="s">
        <v>14</v>
      </c>
      <c r="D11" s="53" t="s">
        <v>13</v>
      </c>
      <c r="E11" s="56">
        <f>E$1</f>
        <v>43466</v>
      </c>
      <c r="F11" s="56">
        <f>F$1</f>
        <v>43497</v>
      </c>
      <c r="G11" s="56">
        <f>G$1</f>
        <v>43525</v>
      </c>
      <c r="H11" s="56">
        <f>H$1</f>
        <v>43556</v>
      </c>
      <c r="I11" s="56">
        <f>I$1</f>
        <v>43586</v>
      </c>
      <c r="J11" s="56">
        <f>J$1</f>
        <v>43617</v>
      </c>
      <c r="K11" s="56">
        <f>K$1</f>
        <v>43647</v>
      </c>
      <c r="L11" s="56">
        <f>L$1</f>
        <v>43678</v>
      </c>
      <c r="M11" s="56">
        <f>M$1</f>
        <v>43709</v>
      </c>
      <c r="N11" s="56">
        <f>N$1</f>
        <v>43739</v>
      </c>
      <c r="O11" s="56">
        <f>O$1</f>
        <v>43770</v>
      </c>
      <c r="P11" s="56">
        <f>P$1</f>
        <v>43800</v>
      </c>
      <c r="Q11" s="55" t="s">
        <v>12</v>
      </c>
      <c r="R11" s="53" t="s">
        <v>11</v>
      </c>
      <c r="S11" s="54" t="s">
        <v>10</v>
      </c>
      <c r="T11" s="53" t="s">
        <v>9</v>
      </c>
      <c r="U11" s="52" t="s">
        <v>8</v>
      </c>
      <c r="W11" s="51" t="s">
        <v>29</v>
      </c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49"/>
    </row>
    <row r="12" spans="2:34" x14ac:dyDescent="0.25">
      <c r="B12" s="28" t="s">
        <v>2</v>
      </c>
      <c r="C12" s="27" t="s">
        <v>7</v>
      </c>
      <c r="D12" s="26" t="s">
        <v>28</v>
      </c>
      <c r="E12" s="23">
        <f>IF(E$1&lt;=EOMONTH(reporting_month,0),
    W12,
    0
)</f>
        <v>129</v>
      </c>
      <c r="F12" s="23">
        <f>IF(F$1&lt;=EOMONTH(reporting_month,0),
    X12,
    0
)</f>
        <v>147</v>
      </c>
      <c r="G12" s="23">
        <f>IF(G$1&lt;=EOMONTH(reporting_month,0),
    Y12,
    0
)</f>
        <v>127</v>
      </c>
      <c r="H12" s="23">
        <f>IF(H$1&lt;=EOMONTH(reporting_month,0),
    Z12,
    0
)</f>
        <v>108</v>
      </c>
      <c r="I12" s="23">
        <f>IF(I$1&lt;=EOMONTH(reporting_month,0),
    AA12,
    0
)</f>
        <v>136</v>
      </c>
      <c r="J12" s="23">
        <f>IF(J$1&lt;=EOMONTH(reporting_month,0),
    AB12,
    0
)</f>
        <v>125</v>
      </c>
      <c r="K12" s="23">
        <f>IF(K$1&lt;=EOMONTH(reporting_month,0),
    AC12,
    0
)</f>
        <v>109</v>
      </c>
      <c r="L12" s="23">
        <f>IF(L$1&lt;=EOMONTH(reporting_month,0),
    AD12,
    0
)</f>
        <v>0</v>
      </c>
      <c r="M12" s="23">
        <f>IF(M$1&lt;=EOMONTH(reporting_month,0),
    AE12,
    0
)</f>
        <v>0</v>
      </c>
      <c r="N12" s="23">
        <f>IF(N$1&lt;=EOMONTH(reporting_month,0),
    AF12,
    0
)</f>
        <v>0</v>
      </c>
      <c r="O12" s="23">
        <f>IF(O$1&lt;=EOMONTH(reporting_month,0),
    AG12,
    0
)</f>
        <v>0</v>
      </c>
      <c r="P12" s="23">
        <f>IF(P$1&lt;=EOMONTH(reporting_month,0),
    AH12,
    0
)</f>
        <v>0</v>
      </c>
      <c r="Q12" s="25">
        <f>SUM(E12:P12)</f>
        <v>881</v>
      </c>
      <c r="R12" s="23">
        <f ca="1">OFFSET($D12,0,MONTH(reporting_month))</f>
        <v>109</v>
      </c>
      <c r="S12" s="24">
        <f ca="1">SUM(OFFSET($E12,0,((_xlfn.CEILING.MATH(MONTH(reporting_month)/3))-1)*3,1,IF(MOD(MONTH(reporting_month),3)=0,3,MOD(MONTH(reporting_month),3))))</f>
        <v>109</v>
      </c>
      <c r="T12" s="23">
        <f ca="1">SUM(OFFSET($E12,0,0,1,MONTH(reporting_month)))</f>
        <v>881</v>
      </c>
      <c r="U12" s="22">
        <f ca="1">Q12-T12</f>
        <v>0</v>
      </c>
      <c r="W12" s="48">
        <v>129</v>
      </c>
      <c r="X12" s="47">
        <v>147</v>
      </c>
      <c r="Y12" s="47">
        <v>127</v>
      </c>
      <c r="Z12" s="47">
        <v>108</v>
      </c>
      <c r="AA12" s="47">
        <v>136</v>
      </c>
      <c r="AB12" s="47">
        <v>125</v>
      </c>
      <c r="AC12" s="47">
        <v>109</v>
      </c>
      <c r="AD12" s="47">
        <v>138</v>
      </c>
      <c r="AE12" s="47">
        <v>133</v>
      </c>
      <c r="AF12" s="47">
        <v>118</v>
      </c>
      <c r="AG12" s="47">
        <v>134</v>
      </c>
      <c r="AH12" s="46">
        <v>113</v>
      </c>
    </row>
    <row r="13" spans="2:34" x14ac:dyDescent="0.25">
      <c r="B13" s="21" t="s">
        <v>2</v>
      </c>
      <c r="C13" s="20" t="s">
        <v>6</v>
      </c>
      <c r="D13" s="19" t="s">
        <v>28</v>
      </c>
      <c r="E13" s="16">
        <f>IF(E$1&lt;=EOMONTH(reporting_month,0),
    W13,
    0
)</f>
        <v>43</v>
      </c>
      <c r="F13" s="16">
        <f>IF(F$1&lt;=EOMONTH(reporting_month,0),
    X13,
    0
)</f>
        <v>44</v>
      </c>
      <c r="G13" s="16">
        <f>IF(G$1&lt;=EOMONTH(reporting_month,0),
    Y13,
    0
)</f>
        <v>49</v>
      </c>
      <c r="H13" s="16">
        <f>IF(H$1&lt;=EOMONTH(reporting_month,0),
    Z13,
    0
)</f>
        <v>38</v>
      </c>
      <c r="I13" s="16">
        <f>IF(I$1&lt;=EOMONTH(reporting_month,0),
    AA13,
    0
)</f>
        <v>35</v>
      </c>
      <c r="J13" s="16">
        <f>IF(J$1&lt;=EOMONTH(reporting_month,0),
    AB13,
    0
)</f>
        <v>35</v>
      </c>
      <c r="K13" s="16">
        <f>IF(K$1&lt;=EOMONTH(reporting_month,0),
    AC13,
    0
)</f>
        <v>41</v>
      </c>
      <c r="L13" s="16">
        <f>IF(L$1&lt;=EOMONTH(reporting_month,0),
    AD13,
    0
)</f>
        <v>0</v>
      </c>
      <c r="M13" s="16">
        <f>IF(M$1&lt;=EOMONTH(reporting_month,0),
    AE13,
    0
)</f>
        <v>0</v>
      </c>
      <c r="N13" s="16">
        <f>IF(N$1&lt;=EOMONTH(reporting_month,0),
    AF13,
    0
)</f>
        <v>0</v>
      </c>
      <c r="O13" s="16">
        <f>IF(O$1&lt;=EOMONTH(reporting_month,0),
    AG13,
    0
)</f>
        <v>0</v>
      </c>
      <c r="P13" s="16">
        <f>IF(P$1&lt;=EOMONTH(reporting_month,0),
    AH13,
    0
)</f>
        <v>0</v>
      </c>
      <c r="Q13" s="18">
        <f>SUM(E13:P13)</f>
        <v>285</v>
      </c>
      <c r="R13" s="16">
        <f ca="1">OFFSET($D13,0,MONTH(reporting_month))</f>
        <v>41</v>
      </c>
      <c r="S13" s="17">
        <f ca="1">SUM(OFFSET($E13,0,((_xlfn.CEILING.MATH(MONTH(reporting_month)/3))-1)*3,1,IF(MOD(MONTH(reporting_month),3)=0,3,MOD(MONTH(reporting_month),3))))</f>
        <v>41</v>
      </c>
      <c r="T13" s="16">
        <f ca="1">SUM(OFFSET($E13,0,0,1,MONTH(reporting_month)))</f>
        <v>285</v>
      </c>
      <c r="U13" s="15">
        <f ca="1">Q13-T13</f>
        <v>0</v>
      </c>
      <c r="W13" s="45">
        <v>43</v>
      </c>
      <c r="X13">
        <v>44</v>
      </c>
      <c r="Y13">
        <v>49</v>
      </c>
      <c r="Z13">
        <v>38</v>
      </c>
      <c r="AA13">
        <v>35</v>
      </c>
      <c r="AB13">
        <v>35</v>
      </c>
      <c r="AC13">
        <v>41</v>
      </c>
      <c r="AD13">
        <v>44</v>
      </c>
      <c r="AE13">
        <v>33</v>
      </c>
      <c r="AF13">
        <v>31</v>
      </c>
      <c r="AG13">
        <v>38</v>
      </c>
      <c r="AH13" s="44">
        <v>48</v>
      </c>
    </row>
    <row r="14" spans="2:34" x14ac:dyDescent="0.25">
      <c r="B14" s="14" t="s">
        <v>2</v>
      </c>
      <c r="C14" t="s">
        <v>5</v>
      </c>
      <c r="D14" s="12" t="s">
        <v>28</v>
      </c>
      <c r="E14" s="9">
        <f>E12-E13</f>
        <v>86</v>
      </c>
      <c r="F14" s="9">
        <f>F12-F13</f>
        <v>103</v>
      </c>
      <c r="G14" s="9">
        <f>G12-G13</f>
        <v>78</v>
      </c>
      <c r="H14" s="9">
        <f>H12-H13</f>
        <v>70</v>
      </c>
      <c r="I14" s="9">
        <f>I12-I13</f>
        <v>101</v>
      </c>
      <c r="J14" s="9">
        <f>J12-J13</f>
        <v>90</v>
      </c>
      <c r="K14" s="9">
        <f>K12-K13</f>
        <v>68</v>
      </c>
      <c r="L14" s="9">
        <f>L12-L13</f>
        <v>0</v>
      </c>
      <c r="M14" s="9">
        <f>M12-M13</f>
        <v>0</v>
      </c>
      <c r="N14" s="9">
        <f>N12-N13</f>
        <v>0</v>
      </c>
      <c r="O14" s="9">
        <f>O12-O13</f>
        <v>0</v>
      </c>
      <c r="P14" s="9">
        <f>P12-P13</f>
        <v>0</v>
      </c>
      <c r="Q14" s="11">
        <f>SUM(E14:P14)</f>
        <v>596</v>
      </c>
      <c r="R14" s="9">
        <f ca="1">OFFSET($D14,0,MONTH(reporting_month))</f>
        <v>68</v>
      </c>
      <c r="S14" s="10">
        <f ca="1">SUM(OFFSET($E14,0,((_xlfn.CEILING.MATH(MONTH(reporting_month)/3))-1)*3,1,IF(MOD(MONTH(reporting_month),3)=0,3,MOD(MONTH(reporting_month),3))))</f>
        <v>68</v>
      </c>
      <c r="T14" s="9">
        <f ca="1">SUM(OFFSET($E14,0,0,1,MONTH(reporting_month)))</f>
        <v>596</v>
      </c>
      <c r="U14" s="8">
        <f ca="1">Q14-T14</f>
        <v>0</v>
      </c>
      <c r="W14" s="45"/>
      <c r="AH14" s="44"/>
    </row>
    <row r="15" spans="2:34" x14ac:dyDescent="0.25">
      <c r="B15" s="14" t="s">
        <v>2</v>
      </c>
      <c r="C15" s="13" t="s">
        <v>4</v>
      </c>
      <c r="D15" s="12" t="s">
        <v>28</v>
      </c>
      <c r="E15" s="9">
        <f>IF(E$1&lt;=EOMONTH(reporting_month,0),
    W15,
    0
)</f>
        <v>31</v>
      </c>
      <c r="F15" s="9">
        <f>IF(F$1&lt;=EOMONTH(reporting_month,0),
    X15,
    0
)</f>
        <v>29</v>
      </c>
      <c r="G15" s="9">
        <f>IF(G$1&lt;=EOMONTH(reporting_month,0),
    Y15,
    0
)</f>
        <v>43</v>
      </c>
      <c r="H15" s="9">
        <f>IF(H$1&lt;=EOMONTH(reporting_month,0),
    Z15,
    0
)</f>
        <v>33</v>
      </c>
      <c r="I15" s="9">
        <f>IF(I$1&lt;=EOMONTH(reporting_month,0),
    AA15,
    0
)</f>
        <v>25</v>
      </c>
      <c r="J15" s="9">
        <f>IF(J$1&lt;=EOMONTH(reporting_month,0),
    AB15,
    0
)</f>
        <v>34</v>
      </c>
      <c r="K15" s="9">
        <f>IF(K$1&lt;=EOMONTH(reporting_month,0),
    AC15,
    0
)</f>
        <v>34</v>
      </c>
      <c r="L15" s="9">
        <f>IF(L$1&lt;=EOMONTH(reporting_month,0),
    AD15,
    0
)</f>
        <v>0</v>
      </c>
      <c r="M15" s="9">
        <f>IF(M$1&lt;=EOMONTH(reporting_month,0),
    AE15,
    0
)</f>
        <v>0</v>
      </c>
      <c r="N15" s="9">
        <f>IF(N$1&lt;=EOMONTH(reporting_month,0),
    AF15,
    0
)</f>
        <v>0</v>
      </c>
      <c r="O15" s="9">
        <f>IF(O$1&lt;=EOMONTH(reporting_month,0),
    AG15,
    0
)</f>
        <v>0</v>
      </c>
      <c r="P15" s="9">
        <f>IF(P$1&lt;=EOMONTH(reporting_month,0),
    AH15,
    0
)</f>
        <v>0</v>
      </c>
      <c r="Q15" s="11">
        <f>SUM(E15:P15)</f>
        <v>229</v>
      </c>
      <c r="R15" s="9">
        <f ca="1">OFFSET($D15,0,MONTH(reporting_month))</f>
        <v>34</v>
      </c>
      <c r="S15" s="10">
        <f ca="1">SUM(OFFSET($E15,0,((_xlfn.CEILING.MATH(MONTH(reporting_month)/3))-1)*3,1,IF(MOD(MONTH(reporting_month),3)=0,3,MOD(MONTH(reporting_month),3))))</f>
        <v>34</v>
      </c>
      <c r="T15" s="9">
        <f ca="1">SUM(OFFSET($E15,0,0,1,MONTH(reporting_month)))</f>
        <v>229</v>
      </c>
      <c r="U15" s="8">
        <f ca="1">Q15-T15</f>
        <v>0</v>
      </c>
      <c r="W15" s="45">
        <v>31</v>
      </c>
      <c r="X15">
        <v>29</v>
      </c>
      <c r="Y15">
        <v>43</v>
      </c>
      <c r="Z15">
        <v>33</v>
      </c>
      <c r="AA15">
        <v>25</v>
      </c>
      <c r="AB15">
        <v>34</v>
      </c>
      <c r="AC15">
        <v>34</v>
      </c>
      <c r="AD15">
        <v>29</v>
      </c>
      <c r="AE15">
        <v>34</v>
      </c>
      <c r="AF15">
        <v>30</v>
      </c>
      <c r="AG15">
        <v>27</v>
      </c>
      <c r="AH15" s="44">
        <v>34</v>
      </c>
    </row>
    <row r="16" spans="2:34" x14ac:dyDescent="0.25">
      <c r="B16" s="14" t="s">
        <v>2</v>
      </c>
      <c r="C16" s="13" t="s">
        <v>3</v>
      </c>
      <c r="D16" s="12" t="s">
        <v>28</v>
      </c>
      <c r="E16" s="9">
        <f>IF(E$1&lt;=EOMONTH(reporting_month,0),
    W16,
    0
)</f>
        <v>50</v>
      </c>
      <c r="F16" s="9">
        <f>IF(F$1&lt;=EOMONTH(reporting_month,0),
    X16,
    0
)</f>
        <v>35</v>
      </c>
      <c r="G16" s="9">
        <f>IF(G$1&lt;=EOMONTH(reporting_month,0),
    Y16,
    0
)</f>
        <v>36</v>
      </c>
      <c r="H16" s="9">
        <f>IF(H$1&lt;=EOMONTH(reporting_month,0),
    Z16,
    0
)</f>
        <v>28</v>
      </c>
      <c r="I16" s="9">
        <f>IF(I$1&lt;=EOMONTH(reporting_month,0),
    AA16,
    0
)</f>
        <v>25</v>
      </c>
      <c r="J16" s="9">
        <f>IF(J$1&lt;=EOMONTH(reporting_month,0),
    AB16,
    0
)</f>
        <v>46</v>
      </c>
      <c r="K16" s="9">
        <f>IF(K$1&lt;=EOMONTH(reporting_month,0),
    AC16,
    0
)</f>
        <v>33</v>
      </c>
      <c r="L16" s="9">
        <f>IF(L$1&lt;=EOMONTH(reporting_month,0),
    AD16,
    0
)</f>
        <v>0</v>
      </c>
      <c r="M16" s="9">
        <f>IF(M$1&lt;=EOMONTH(reporting_month,0),
    AE16,
    0
)</f>
        <v>0</v>
      </c>
      <c r="N16" s="9">
        <f>IF(N$1&lt;=EOMONTH(reporting_month,0),
    AF16,
    0
)</f>
        <v>0</v>
      </c>
      <c r="O16" s="9">
        <f>IF(O$1&lt;=EOMONTH(reporting_month,0),
    AG16,
    0
)</f>
        <v>0</v>
      </c>
      <c r="P16" s="9">
        <f>IF(P$1&lt;=EOMONTH(reporting_month,0),
    AH16,
    0
)</f>
        <v>0</v>
      </c>
      <c r="Q16" s="11">
        <f>SUM(E16:P16)</f>
        <v>253</v>
      </c>
      <c r="R16" s="9">
        <f ca="1">OFFSET($D16,0,MONTH(reporting_month))</f>
        <v>33</v>
      </c>
      <c r="S16" s="10">
        <f ca="1">SUM(OFFSET($E16,0,((_xlfn.CEILING.MATH(MONTH(reporting_month)/3))-1)*3,1,IF(MOD(MONTH(reporting_month),3)=0,3,MOD(MONTH(reporting_month),3))))</f>
        <v>33</v>
      </c>
      <c r="T16" s="9">
        <f ca="1">SUM(OFFSET($E16,0,0,1,MONTH(reporting_month)))</f>
        <v>253</v>
      </c>
      <c r="U16" s="8">
        <f ca="1">Q16-T16</f>
        <v>0</v>
      </c>
      <c r="W16" s="43">
        <v>50</v>
      </c>
      <c r="X16" s="42">
        <v>35</v>
      </c>
      <c r="Y16" s="42">
        <v>36</v>
      </c>
      <c r="Z16" s="42">
        <v>28</v>
      </c>
      <c r="AA16" s="42">
        <v>25</v>
      </c>
      <c r="AB16" s="42">
        <v>46</v>
      </c>
      <c r="AC16" s="42">
        <v>33</v>
      </c>
      <c r="AD16" s="42">
        <v>39</v>
      </c>
      <c r="AE16" s="42">
        <v>38</v>
      </c>
      <c r="AF16" s="42">
        <v>35</v>
      </c>
      <c r="AG16" s="42">
        <v>35</v>
      </c>
      <c r="AH16" s="41">
        <v>46</v>
      </c>
    </row>
    <row r="17" spans="2:21" ht="15.75" thickBot="1" x14ac:dyDescent="0.3">
      <c r="B17" s="7" t="s">
        <v>2</v>
      </c>
      <c r="C17" s="6" t="s">
        <v>1</v>
      </c>
      <c r="D17" s="5" t="s">
        <v>28</v>
      </c>
      <c r="E17" s="2">
        <f>E14-SUM(E15:E16)</f>
        <v>5</v>
      </c>
      <c r="F17" s="2">
        <f>F14-SUM(F15:F16)</f>
        <v>39</v>
      </c>
      <c r="G17" s="2">
        <f>G14-SUM(G15:G16)</f>
        <v>-1</v>
      </c>
      <c r="H17" s="2">
        <f>H14-SUM(H15:H16)</f>
        <v>9</v>
      </c>
      <c r="I17" s="2">
        <f>I14-SUM(I15:I16)</f>
        <v>51</v>
      </c>
      <c r="J17" s="2">
        <f>J14-SUM(J15:J16)</f>
        <v>10</v>
      </c>
      <c r="K17" s="2">
        <f>K14-SUM(K15:K16)</f>
        <v>1</v>
      </c>
      <c r="L17" s="2">
        <f>L14-SUM(L15:L16)</f>
        <v>0</v>
      </c>
      <c r="M17" s="2">
        <f>M14-SUM(M15:M16)</f>
        <v>0</v>
      </c>
      <c r="N17" s="2">
        <f>N14-SUM(N15:N16)</f>
        <v>0</v>
      </c>
      <c r="O17" s="2">
        <f>O14-SUM(O15:O16)</f>
        <v>0</v>
      </c>
      <c r="P17" s="2">
        <f>P14-SUM(P15:P16)</f>
        <v>0</v>
      </c>
      <c r="Q17" s="4">
        <f>SUM(E17:P17)</f>
        <v>114</v>
      </c>
      <c r="R17" s="2">
        <f ca="1">OFFSET($D17,0,MONTH(reporting_month))</f>
        <v>1</v>
      </c>
      <c r="S17" s="3">
        <f ca="1">SUM(OFFSET($E17,0,((_xlfn.CEILING.MATH(MONTH(reporting_month)/3))-1)*3,1,IF(MOD(MONTH(reporting_month),3)=0,3,MOD(MONTH(reporting_month),3))))</f>
        <v>1</v>
      </c>
      <c r="T17" s="2">
        <f ca="1">SUM(OFFSET($E17,0,0,1,MONTH(reporting_month)))</f>
        <v>114</v>
      </c>
      <c r="U17" s="1">
        <f ca="1">Q17-T17</f>
        <v>0</v>
      </c>
    </row>
    <row r="18" spans="2:21" ht="16.5" thickTop="1" thickBot="1" x14ac:dyDescent="0.3"/>
    <row r="19" spans="2:21" ht="15.75" thickBot="1" x14ac:dyDescent="0.3">
      <c r="B19" s="40" t="s">
        <v>15</v>
      </c>
      <c r="C19" s="36" t="s">
        <v>14</v>
      </c>
      <c r="D19" s="36" t="s">
        <v>13</v>
      </c>
      <c r="E19" s="39">
        <f>E$1</f>
        <v>43466</v>
      </c>
      <c r="F19" s="39">
        <f>F$1</f>
        <v>43497</v>
      </c>
      <c r="G19" s="39">
        <f>G$1</f>
        <v>43525</v>
      </c>
      <c r="H19" s="39">
        <f>H$1</f>
        <v>43556</v>
      </c>
      <c r="I19" s="39">
        <f>I$1</f>
        <v>43586</v>
      </c>
      <c r="J19" s="39">
        <f>J$1</f>
        <v>43617</v>
      </c>
      <c r="K19" s="39">
        <f>K$1</f>
        <v>43647</v>
      </c>
      <c r="L19" s="39">
        <f>L$1</f>
        <v>43678</v>
      </c>
      <c r="M19" s="39">
        <f>M$1</f>
        <v>43709</v>
      </c>
      <c r="N19" s="39">
        <f>N$1</f>
        <v>43739</v>
      </c>
      <c r="O19" s="39">
        <f>O$1</f>
        <v>43770</v>
      </c>
      <c r="P19" s="39">
        <f>P$1</f>
        <v>43800</v>
      </c>
      <c r="Q19" s="38" t="s">
        <v>12</v>
      </c>
      <c r="R19" s="36" t="s">
        <v>11</v>
      </c>
      <c r="S19" s="37" t="s">
        <v>10</v>
      </c>
      <c r="T19" s="36" t="s">
        <v>9</v>
      </c>
      <c r="U19" s="35" t="s">
        <v>8</v>
      </c>
    </row>
    <row r="20" spans="2:21" x14ac:dyDescent="0.25">
      <c r="B20" s="28" t="s">
        <v>2</v>
      </c>
      <c r="C20" s="27" t="s">
        <v>7</v>
      </c>
      <c r="D20" s="26" t="s">
        <v>27</v>
      </c>
      <c r="E20" s="23">
        <f>IF(E$1&lt;=EOMONTH(reporting_month,0),
    SUMIFS(E:E,$B:$B,$B20,$C:$C,$C20,$D:$D,"Actual"),
    125
)</f>
        <v>129</v>
      </c>
      <c r="F20" s="23">
        <f>IF(F$1&lt;=EOMONTH(reporting_month,0),
    SUMIFS(F:F,$B:$B,$B20,$C:$C,$C20,$D:$D,"Actual"),
    125
)</f>
        <v>147</v>
      </c>
      <c r="G20" s="23">
        <f>IF(G$1&lt;=EOMONTH(reporting_month,0),
    SUMIFS(G:G,$B:$B,$B20,$C:$C,$C20,$D:$D,"Actual"),
    125
)</f>
        <v>127</v>
      </c>
      <c r="H20" s="23">
        <f>IF(H$1&lt;=EOMONTH(reporting_month,0),
    SUMIFS(H:H,$B:$B,$B20,$C:$C,$C20,$D:$D,"Actual"),
    125
)</f>
        <v>108</v>
      </c>
      <c r="I20" s="23">
        <f>IF(I$1&lt;=EOMONTH(reporting_month,0),
    SUMIFS(I:I,$B:$B,$B20,$C:$C,$C20,$D:$D,"Actual"),
    125
)</f>
        <v>136</v>
      </c>
      <c r="J20" s="23">
        <f>IF(J$1&lt;=EOMONTH(reporting_month,0),
    SUMIFS(J:J,$B:$B,$B20,$C:$C,$C20,$D:$D,"Actual"),
    125
)</f>
        <v>125</v>
      </c>
      <c r="K20" s="23">
        <f>IF(K$1&lt;=EOMONTH(reporting_month,0),
    SUMIFS(K:K,$B:$B,$B20,$C:$C,$C20,$D:$D,"Actual"),
    125
)</f>
        <v>109</v>
      </c>
      <c r="L20" s="23">
        <f>IF(L$1&lt;=EOMONTH(reporting_month,0),
    SUMIFS(L:L,$B:$B,$B20,$C:$C,$C20,$D:$D,"Actual"),
    125
)</f>
        <v>125</v>
      </c>
      <c r="M20" s="23">
        <f>IF(M$1&lt;=EOMONTH(reporting_month,0),
    SUMIFS(M:M,$B:$B,$B20,$C:$C,$C20,$D:$D,"Actual"),
    125
)</f>
        <v>125</v>
      </c>
      <c r="N20" s="23">
        <f>IF(N$1&lt;=EOMONTH(reporting_month,0),
    SUMIFS(N:N,$B:$B,$B20,$C:$C,$C20,$D:$D,"Actual"),
    125
)</f>
        <v>125</v>
      </c>
      <c r="O20" s="23">
        <f>IF(O$1&lt;=EOMONTH(reporting_month,0),
    SUMIFS(O:O,$B:$B,$B20,$C:$C,$C20,$D:$D,"Actual"),
    125
)</f>
        <v>125</v>
      </c>
      <c r="P20" s="23">
        <f>IF(P$1&lt;=EOMONTH(reporting_month,0),
    SUMIFS(P:P,$B:$B,$B20,$C:$C,$C20,$D:$D,"Actual"),
    125
)</f>
        <v>125</v>
      </c>
      <c r="Q20" s="25">
        <f>SUM(E20:P20)</f>
        <v>1506</v>
      </c>
      <c r="R20" s="23">
        <f ca="1">OFFSET($D20,0,MONTH(reporting_month))</f>
        <v>109</v>
      </c>
      <c r="S20" s="24">
        <f ca="1">SUM(OFFSET($E20,0,((_xlfn.CEILING.MATH(MONTH(reporting_month)/3))-1)*3,1,IF(MOD(MONTH(reporting_month),3)=0,3,MOD(MONTH(reporting_month),3))))</f>
        <v>109</v>
      </c>
      <c r="T20" s="23">
        <f ca="1">SUM(OFFSET($E20,0,0,1,MONTH(reporting_month)))</f>
        <v>881</v>
      </c>
      <c r="U20" s="22">
        <f ca="1">Q20-T20</f>
        <v>625</v>
      </c>
    </row>
    <row r="21" spans="2:21" x14ac:dyDescent="0.25">
      <c r="B21" s="21" t="s">
        <v>2</v>
      </c>
      <c r="C21" s="20" t="s">
        <v>6</v>
      </c>
      <c r="D21" s="19" t="s">
        <v>27</v>
      </c>
      <c r="E21" s="16">
        <f ca="1">IF(E$1&lt;=EOMONTH(reporting_month,0),
    SUMIFS(E:E,$B:$B,$B21,$C:$C,$C21,$D:$D,"Actual"),
    35+RANDBETWEEN(5,10)
)</f>
        <v>43</v>
      </c>
      <c r="F21" s="16">
        <f ca="1">IF(F$1&lt;=EOMONTH(reporting_month,0),
    SUMIFS(F:F,$B:$B,$B21,$C:$C,$C21,$D:$D,"Actual"),
    35+RANDBETWEEN(5,10)
)</f>
        <v>44</v>
      </c>
      <c r="G21" s="16">
        <f ca="1">IF(G$1&lt;=EOMONTH(reporting_month,0),
    SUMIFS(G:G,$B:$B,$B21,$C:$C,$C21,$D:$D,"Actual"),
    35+RANDBETWEEN(5,10)
)</f>
        <v>49</v>
      </c>
      <c r="H21" s="16">
        <f ca="1">IF(H$1&lt;=EOMONTH(reporting_month,0),
    SUMIFS(H:H,$B:$B,$B21,$C:$C,$C21,$D:$D,"Actual"),
    35+RANDBETWEEN(5,10)
)</f>
        <v>38</v>
      </c>
      <c r="I21" s="16">
        <f ca="1">IF(I$1&lt;=EOMONTH(reporting_month,0),
    SUMIFS(I:I,$B:$B,$B21,$C:$C,$C21,$D:$D,"Actual"),
    35+RANDBETWEEN(5,10)
)</f>
        <v>35</v>
      </c>
      <c r="J21" s="16">
        <f ca="1">IF(J$1&lt;=EOMONTH(reporting_month,0),
    SUMIFS(J:J,$B:$B,$B21,$C:$C,$C21,$D:$D,"Actual"),
    35+RANDBETWEEN(5,10)
)</f>
        <v>35</v>
      </c>
      <c r="K21" s="16">
        <f ca="1">IF(K$1&lt;=EOMONTH(reporting_month,0),
    SUMIFS(K:K,$B:$B,$B21,$C:$C,$C21,$D:$D,"Actual"),
    35+RANDBETWEEN(5,10)
)</f>
        <v>41</v>
      </c>
      <c r="L21" s="16">
        <f ca="1">IF(L$1&lt;=EOMONTH(reporting_month,0),
    SUMIFS(L:L,$B:$B,$B21,$C:$C,$C21,$D:$D,"Actual"),
    35+RANDBETWEEN(5,10)
)</f>
        <v>45</v>
      </c>
      <c r="M21" s="16">
        <f ca="1">IF(M$1&lt;=EOMONTH(reporting_month,0),
    SUMIFS(M:M,$B:$B,$B21,$C:$C,$C21,$D:$D,"Actual"),
    35+RANDBETWEEN(5,10)
)</f>
        <v>40</v>
      </c>
      <c r="N21" s="16">
        <f ca="1">IF(N$1&lt;=EOMONTH(reporting_month,0),
    SUMIFS(N:N,$B:$B,$B21,$C:$C,$C21,$D:$D,"Actual"),
    35+RANDBETWEEN(5,10)
)</f>
        <v>40</v>
      </c>
      <c r="O21" s="16">
        <f ca="1">IF(O$1&lt;=EOMONTH(reporting_month,0),
    SUMIFS(O:O,$B:$B,$B21,$C:$C,$C21,$D:$D,"Actual"),
    35+RANDBETWEEN(5,10)
)</f>
        <v>43</v>
      </c>
      <c r="P21" s="16">
        <f ca="1">IF(P$1&lt;=EOMONTH(reporting_month,0),
    SUMIFS(P:P,$B:$B,$B21,$C:$C,$C21,$D:$D,"Actual"),
    35+RANDBETWEEN(5,10)
)</f>
        <v>44</v>
      </c>
      <c r="Q21" s="18">
        <f ca="1">SUM(E21:P21)</f>
        <v>497</v>
      </c>
      <c r="R21" s="16">
        <f ca="1">OFFSET($D21,0,MONTH(reporting_month))</f>
        <v>41</v>
      </c>
      <c r="S21" s="17">
        <f ca="1">SUM(OFFSET($E21,0,((_xlfn.CEILING.MATH(MONTH(reporting_month)/3))-1)*3,1,IF(MOD(MONTH(reporting_month),3)=0,3,MOD(MONTH(reporting_month),3))))</f>
        <v>41</v>
      </c>
      <c r="T21" s="16">
        <f ca="1">SUM(OFFSET($E21,0,0,1,MONTH(reporting_month)))</f>
        <v>285</v>
      </c>
      <c r="U21" s="15">
        <f ca="1">Q21-T21</f>
        <v>212</v>
      </c>
    </row>
    <row r="22" spans="2:21" x14ac:dyDescent="0.25">
      <c r="B22" s="14" t="s">
        <v>2</v>
      </c>
      <c r="C22" t="s">
        <v>5</v>
      </c>
      <c r="D22" s="12" t="s">
        <v>27</v>
      </c>
      <c r="E22" s="9">
        <f ca="1">E20-E21</f>
        <v>86</v>
      </c>
      <c r="F22" s="9">
        <f ca="1">F20-F21</f>
        <v>103</v>
      </c>
      <c r="G22" s="9">
        <f ca="1">G20-G21</f>
        <v>78</v>
      </c>
      <c r="H22" s="9">
        <f ca="1">H20-H21</f>
        <v>70</v>
      </c>
      <c r="I22" s="9">
        <f ca="1">I20-I21</f>
        <v>101</v>
      </c>
      <c r="J22" s="9">
        <f ca="1">J20-J21</f>
        <v>90</v>
      </c>
      <c r="K22" s="9">
        <f ca="1">K20-K21</f>
        <v>68</v>
      </c>
      <c r="L22" s="9">
        <f ca="1">L20-L21</f>
        <v>80</v>
      </c>
      <c r="M22" s="9">
        <f ca="1">M20-M21</f>
        <v>85</v>
      </c>
      <c r="N22" s="9">
        <f ca="1">N20-N21</f>
        <v>85</v>
      </c>
      <c r="O22" s="9">
        <f ca="1">O20-O21</f>
        <v>82</v>
      </c>
      <c r="P22" s="9">
        <f ca="1">P20-P21</f>
        <v>81</v>
      </c>
      <c r="Q22" s="11">
        <f ca="1">SUM(E22:P22)</f>
        <v>1009</v>
      </c>
      <c r="R22" s="9">
        <f ca="1">OFFSET($D22,0,MONTH(reporting_month))</f>
        <v>68</v>
      </c>
      <c r="S22" s="10">
        <f ca="1">SUM(OFFSET($E22,0,((_xlfn.CEILING.MATH(MONTH(reporting_month)/3))-1)*3,1,IF(MOD(MONTH(reporting_month),3)=0,3,MOD(MONTH(reporting_month),3))))</f>
        <v>68</v>
      </c>
      <c r="T22" s="9">
        <f ca="1">SUM(OFFSET($E22,0,0,1,MONTH(reporting_month)))</f>
        <v>596</v>
      </c>
      <c r="U22" s="8">
        <f ca="1">Q22-T22</f>
        <v>413</v>
      </c>
    </row>
    <row r="23" spans="2:21" x14ac:dyDescent="0.25">
      <c r="B23" s="14" t="s">
        <v>2</v>
      </c>
      <c r="C23" s="13" t="s">
        <v>4</v>
      </c>
      <c r="D23" s="12" t="s">
        <v>27</v>
      </c>
      <c r="E23" s="9">
        <f>IF(E$1&lt;=EOMONTH(reporting_month,0),
    SUMIFS(E:E,$B:$B,$B23,$C:$C,$C23,$D:$D,"Actual"),
    SUMIFS(E:E,$B:$B,$B23,$C:$C,$C23,$D:$D,"Budget")
)</f>
        <v>31</v>
      </c>
      <c r="F23" s="9">
        <f>IF(F$1&lt;=EOMONTH(reporting_month,0),
    SUMIFS(F:F,$B:$B,$B23,$C:$C,$C23,$D:$D,"Actual"),
    SUMIFS(F:F,$B:$B,$B23,$C:$C,$C23,$D:$D,"Budget")
)</f>
        <v>29</v>
      </c>
      <c r="G23" s="9">
        <f>IF(G$1&lt;=EOMONTH(reporting_month,0),
    SUMIFS(G:G,$B:$B,$B23,$C:$C,$C23,$D:$D,"Actual"),
    SUMIFS(G:G,$B:$B,$B23,$C:$C,$C23,$D:$D,"Budget")
)</f>
        <v>43</v>
      </c>
      <c r="H23" s="9">
        <f>IF(H$1&lt;=EOMONTH(reporting_month,0),
    SUMIFS(H:H,$B:$B,$B23,$C:$C,$C23,$D:$D,"Actual"),
    SUMIFS(H:H,$B:$B,$B23,$C:$C,$C23,$D:$D,"Budget")
)</f>
        <v>33</v>
      </c>
      <c r="I23" s="9">
        <f>IF(I$1&lt;=EOMONTH(reporting_month,0),
    SUMIFS(I:I,$B:$B,$B23,$C:$C,$C23,$D:$D,"Actual"),
    SUMIFS(I:I,$B:$B,$B23,$C:$C,$C23,$D:$D,"Budget")
)</f>
        <v>25</v>
      </c>
      <c r="J23" s="9">
        <f>IF(J$1&lt;=EOMONTH(reporting_month,0),
    SUMIFS(J:J,$B:$B,$B23,$C:$C,$C23,$D:$D,"Actual"),
    SUMIFS(J:J,$B:$B,$B23,$C:$C,$C23,$D:$D,"Budget")
)</f>
        <v>34</v>
      </c>
      <c r="K23" s="9">
        <f>IF(K$1&lt;=EOMONTH(reporting_month,0),
    SUMIFS(K:K,$B:$B,$B23,$C:$C,$C23,$D:$D,"Actual"),
    SUMIFS(K:K,$B:$B,$B23,$C:$C,$C23,$D:$D,"Budget")
)</f>
        <v>34</v>
      </c>
      <c r="L23" s="9">
        <f>IF(L$1&lt;=EOMONTH(reporting_month,0),
    SUMIFS(L:L,$B:$B,$B23,$C:$C,$C23,$D:$D,"Actual"),
    SUMIFS(L:L,$B:$B,$B23,$C:$C,$C23,$D:$D,"Budget")
)</f>
        <v>32</v>
      </c>
      <c r="M23" s="9">
        <f>IF(M$1&lt;=EOMONTH(reporting_month,0),
    SUMIFS(M:M,$B:$B,$B23,$C:$C,$C23,$D:$D,"Actual"),
    SUMIFS(M:M,$B:$B,$B23,$C:$C,$C23,$D:$D,"Budget")
)</f>
        <v>42</v>
      </c>
      <c r="N23" s="9">
        <f>IF(N$1&lt;=EOMONTH(reporting_month,0),
    SUMIFS(N:N,$B:$B,$B23,$C:$C,$C23,$D:$D,"Actual"),
    SUMIFS(N:N,$B:$B,$B23,$C:$C,$C23,$D:$D,"Budget")
)</f>
        <v>29</v>
      </c>
      <c r="O23" s="9">
        <f>IF(O$1&lt;=EOMONTH(reporting_month,0),
    SUMIFS(O:O,$B:$B,$B23,$C:$C,$C23,$D:$D,"Actual"),
    SUMIFS(O:O,$B:$B,$B23,$C:$C,$C23,$D:$D,"Budget")
)</f>
        <v>42</v>
      </c>
      <c r="P23" s="9">
        <f>IF(P$1&lt;=EOMONTH(reporting_month,0),
    SUMIFS(P:P,$B:$B,$B23,$C:$C,$C23,$D:$D,"Actual"),
    SUMIFS(P:P,$B:$B,$B23,$C:$C,$C23,$D:$D,"Budget")
)</f>
        <v>35</v>
      </c>
      <c r="Q23" s="11">
        <f>SUM(E23:P23)</f>
        <v>409</v>
      </c>
      <c r="R23" s="9">
        <f ca="1">OFFSET($D23,0,MONTH(reporting_month))</f>
        <v>34</v>
      </c>
      <c r="S23" s="10">
        <f ca="1">SUM(OFFSET($E23,0,((_xlfn.CEILING.MATH(MONTH(reporting_month)/3))-1)*3,1,IF(MOD(MONTH(reporting_month),3)=0,3,MOD(MONTH(reporting_month),3))))</f>
        <v>34</v>
      </c>
      <c r="T23" s="9">
        <f ca="1">SUM(OFFSET($E23,0,0,1,MONTH(reporting_month)))</f>
        <v>229</v>
      </c>
      <c r="U23" s="8">
        <f ca="1">Q23-T23</f>
        <v>180</v>
      </c>
    </row>
    <row r="24" spans="2:21" x14ac:dyDescent="0.25">
      <c r="B24" s="14" t="s">
        <v>2</v>
      </c>
      <c r="C24" s="13" t="s">
        <v>3</v>
      </c>
      <c r="D24" s="12" t="s">
        <v>27</v>
      </c>
      <c r="E24" s="9">
        <f>IF(E$1&lt;=EOMONTH(reporting_month,0),
    SUMIFS(E:E,$B:$B,$B24,$C:$C,$C24,$D:$D,"Actual"),
    SUMIFS(E:E,$B:$B,$B24,$C:$C,$C24,$D:$D,"Budget")
)</f>
        <v>50</v>
      </c>
      <c r="F24" s="9">
        <f>IF(F$1&lt;=EOMONTH(reporting_month,0),
    SUMIFS(F:F,$B:$B,$B24,$C:$C,$C24,$D:$D,"Actual"),
    SUMIFS(F:F,$B:$B,$B24,$C:$C,$C24,$D:$D,"Budget")
)</f>
        <v>35</v>
      </c>
      <c r="G24" s="9">
        <f>IF(G$1&lt;=EOMONTH(reporting_month,0),
    SUMIFS(G:G,$B:$B,$B24,$C:$C,$C24,$D:$D,"Actual"),
    SUMIFS(G:G,$B:$B,$B24,$C:$C,$C24,$D:$D,"Budget")
)</f>
        <v>36</v>
      </c>
      <c r="H24" s="9">
        <f>IF(H$1&lt;=EOMONTH(reporting_month,0),
    SUMIFS(H:H,$B:$B,$B24,$C:$C,$C24,$D:$D,"Actual"),
    SUMIFS(H:H,$B:$B,$B24,$C:$C,$C24,$D:$D,"Budget")
)</f>
        <v>28</v>
      </c>
      <c r="I24" s="9">
        <f>IF(I$1&lt;=EOMONTH(reporting_month,0),
    SUMIFS(I:I,$B:$B,$B24,$C:$C,$C24,$D:$D,"Actual"),
    SUMIFS(I:I,$B:$B,$B24,$C:$C,$C24,$D:$D,"Budget")
)</f>
        <v>25</v>
      </c>
      <c r="J24" s="9">
        <f>IF(J$1&lt;=EOMONTH(reporting_month,0),
    SUMIFS(J:J,$B:$B,$B24,$C:$C,$C24,$D:$D,"Actual"),
    SUMIFS(J:J,$B:$B,$B24,$C:$C,$C24,$D:$D,"Budget")
)</f>
        <v>46</v>
      </c>
      <c r="K24" s="9">
        <f>IF(K$1&lt;=EOMONTH(reporting_month,0),
    SUMIFS(K:K,$B:$B,$B24,$C:$C,$C24,$D:$D,"Actual"),
    SUMIFS(K:K,$B:$B,$B24,$C:$C,$C24,$D:$D,"Budget")
)</f>
        <v>33</v>
      </c>
      <c r="L24" s="9">
        <f>IF(L$1&lt;=EOMONTH(reporting_month,0),
    SUMIFS(L:L,$B:$B,$B24,$C:$C,$C24,$D:$D,"Actual"),
    SUMIFS(L:L,$B:$B,$B24,$C:$C,$C24,$D:$D,"Budget")
)</f>
        <v>38</v>
      </c>
      <c r="M24" s="9">
        <f>IF(M$1&lt;=EOMONTH(reporting_month,0),
    SUMIFS(M:M,$B:$B,$B24,$C:$C,$C24,$D:$D,"Actual"),
    SUMIFS(M:M,$B:$B,$B24,$C:$C,$C24,$D:$D,"Budget")
)</f>
        <v>27</v>
      </c>
      <c r="N24" s="9">
        <f>IF(N$1&lt;=EOMONTH(reporting_month,0),
    SUMIFS(N:N,$B:$B,$B24,$C:$C,$C24,$D:$D,"Actual"),
    SUMIFS(N:N,$B:$B,$B24,$C:$C,$C24,$D:$D,"Budget")
)</f>
        <v>36</v>
      </c>
      <c r="O24" s="9">
        <f>IF(O$1&lt;=EOMONTH(reporting_month,0),
    SUMIFS(O:O,$B:$B,$B24,$C:$C,$C24,$D:$D,"Actual"),
    SUMIFS(O:O,$B:$B,$B24,$C:$C,$C24,$D:$D,"Budget")
)</f>
        <v>45</v>
      </c>
      <c r="P24" s="9">
        <f>IF(P$1&lt;=EOMONTH(reporting_month,0),
    SUMIFS(P:P,$B:$B,$B24,$C:$C,$C24,$D:$D,"Actual"),
    SUMIFS(P:P,$B:$B,$B24,$C:$C,$C24,$D:$D,"Budget")
)</f>
        <v>40</v>
      </c>
      <c r="Q24" s="11">
        <f>SUM(E24:P24)</f>
        <v>439</v>
      </c>
      <c r="R24" s="9">
        <f ca="1">OFFSET($D24,0,MONTH(reporting_month))</f>
        <v>33</v>
      </c>
      <c r="S24" s="10">
        <f ca="1">SUM(OFFSET($E24,0,((_xlfn.CEILING.MATH(MONTH(reporting_month)/3))-1)*3,1,IF(MOD(MONTH(reporting_month),3)=0,3,MOD(MONTH(reporting_month),3))))</f>
        <v>33</v>
      </c>
      <c r="T24" s="9">
        <f ca="1">SUM(OFFSET($E24,0,0,1,MONTH(reporting_month)))</f>
        <v>253</v>
      </c>
      <c r="U24" s="8">
        <f ca="1">Q24-T24</f>
        <v>186</v>
      </c>
    </row>
    <row r="25" spans="2:21" ht="15.75" thickBot="1" x14ac:dyDescent="0.3">
      <c r="B25" s="7" t="s">
        <v>2</v>
      </c>
      <c r="C25" s="6" t="s">
        <v>1</v>
      </c>
      <c r="D25" s="5" t="s">
        <v>27</v>
      </c>
      <c r="E25" s="2">
        <f ca="1">E22-SUM(E23:E24)</f>
        <v>5</v>
      </c>
      <c r="F25" s="2">
        <f ca="1">F22-SUM(F23:F24)</f>
        <v>39</v>
      </c>
      <c r="G25" s="2">
        <f ca="1">G22-SUM(G23:G24)</f>
        <v>-1</v>
      </c>
      <c r="H25" s="2">
        <f ca="1">H22-SUM(H23:H24)</f>
        <v>9</v>
      </c>
      <c r="I25" s="2">
        <f ca="1">I22-SUM(I23:I24)</f>
        <v>51</v>
      </c>
      <c r="J25" s="2">
        <f ca="1">J22-SUM(J23:J24)</f>
        <v>10</v>
      </c>
      <c r="K25" s="2">
        <f ca="1">K22-SUM(K23:K24)</f>
        <v>1</v>
      </c>
      <c r="L25" s="2">
        <f ca="1">L22-SUM(L23:L24)</f>
        <v>10</v>
      </c>
      <c r="M25" s="2">
        <f ca="1">M22-SUM(M23:M24)</f>
        <v>16</v>
      </c>
      <c r="N25" s="2">
        <f ca="1">N22-SUM(N23:N24)</f>
        <v>20</v>
      </c>
      <c r="O25" s="2">
        <f ca="1">O22-SUM(O23:O24)</f>
        <v>-5</v>
      </c>
      <c r="P25" s="2">
        <f ca="1">P22-SUM(P23:P24)</f>
        <v>6</v>
      </c>
      <c r="Q25" s="4">
        <f ca="1">SUM(E25:P25)</f>
        <v>161</v>
      </c>
      <c r="R25" s="2">
        <f ca="1">OFFSET($D25,0,MONTH(reporting_month))</f>
        <v>1</v>
      </c>
      <c r="S25" s="3">
        <f ca="1">SUM(OFFSET($E25,0,((_xlfn.CEILING.MATH(MONTH(reporting_month)/3))-1)*3,1,IF(MOD(MONTH(reporting_month),3)=0,3,MOD(MONTH(reporting_month),3))))</f>
        <v>1</v>
      </c>
      <c r="T25" s="2">
        <f ca="1">SUM(OFFSET($E25,0,0,1,MONTH(reporting_month)))</f>
        <v>114</v>
      </c>
      <c r="U25" s="1">
        <f ca="1">Q25-T25</f>
        <v>47</v>
      </c>
    </row>
    <row r="26" spans="2:21" ht="16.5" thickTop="1" thickBot="1" x14ac:dyDescent="0.3"/>
    <row r="27" spans="2:21" ht="15.75" thickBot="1" x14ac:dyDescent="0.3">
      <c r="B27" s="34" t="s">
        <v>15</v>
      </c>
      <c r="C27" s="30" t="s">
        <v>14</v>
      </c>
      <c r="D27" s="30" t="s">
        <v>13</v>
      </c>
      <c r="E27" s="33">
        <f>E$1</f>
        <v>43466</v>
      </c>
      <c r="F27" s="33">
        <f>F$1</f>
        <v>43497</v>
      </c>
      <c r="G27" s="33">
        <f>G$1</f>
        <v>43525</v>
      </c>
      <c r="H27" s="33">
        <f>H$1</f>
        <v>43556</v>
      </c>
      <c r="I27" s="33">
        <f>I$1</f>
        <v>43586</v>
      </c>
      <c r="J27" s="33">
        <f>J$1</f>
        <v>43617</v>
      </c>
      <c r="K27" s="33">
        <f>K$1</f>
        <v>43647</v>
      </c>
      <c r="L27" s="33">
        <f>L$1</f>
        <v>43678</v>
      </c>
      <c r="M27" s="33">
        <f>M$1</f>
        <v>43709</v>
      </c>
      <c r="N27" s="33">
        <f>N$1</f>
        <v>43739</v>
      </c>
      <c r="O27" s="33">
        <f>O$1</f>
        <v>43770</v>
      </c>
      <c r="P27" s="33">
        <f>P$1</f>
        <v>43800</v>
      </c>
      <c r="Q27" s="32" t="s">
        <v>12</v>
      </c>
      <c r="R27" s="30" t="s">
        <v>11</v>
      </c>
      <c r="S27" s="31" t="s">
        <v>10</v>
      </c>
      <c r="T27" s="30" t="s">
        <v>9</v>
      </c>
      <c r="U27" s="29" t="s">
        <v>8</v>
      </c>
    </row>
    <row r="28" spans="2:21" x14ac:dyDescent="0.25">
      <c r="B28" s="28" t="s">
        <v>2</v>
      </c>
      <c r="C28" s="27" t="s">
        <v>7</v>
      </c>
      <c r="D28" s="26" t="s">
        <v>26</v>
      </c>
      <c r="E28" s="23">
        <v>129</v>
      </c>
      <c r="F28" s="23">
        <f ca="1">RANDBETWEEN(100,150)</f>
        <v>117</v>
      </c>
      <c r="G28" s="23">
        <f ca="1">RANDBETWEEN(100,150)</f>
        <v>125</v>
      </c>
      <c r="H28" s="23">
        <f ca="1">RANDBETWEEN(100,150)</f>
        <v>103</v>
      </c>
      <c r="I28" s="23">
        <f ca="1">RANDBETWEEN(100,150)</f>
        <v>115</v>
      </c>
      <c r="J28" s="23">
        <f ca="1">RANDBETWEEN(100,150)</f>
        <v>148</v>
      </c>
      <c r="K28" s="23">
        <f ca="1">RANDBETWEEN(100,150)</f>
        <v>104</v>
      </c>
      <c r="L28" s="23">
        <f ca="1">RANDBETWEEN(100,150)</f>
        <v>101</v>
      </c>
      <c r="M28" s="23">
        <f ca="1">RANDBETWEEN(100,150)</f>
        <v>127</v>
      </c>
      <c r="N28" s="23">
        <f ca="1">RANDBETWEEN(100,150)</f>
        <v>135</v>
      </c>
      <c r="O28" s="23">
        <f ca="1">RANDBETWEEN(100,150)</f>
        <v>132</v>
      </c>
      <c r="P28" s="23">
        <f ca="1">RANDBETWEEN(100,150)</f>
        <v>134</v>
      </c>
      <c r="Q28" s="25">
        <f ca="1">SUM(E28:P28)</f>
        <v>1470</v>
      </c>
      <c r="R28" s="23">
        <f ca="1">OFFSET($D28,0,MONTH(reporting_month))</f>
        <v>104</v>
      </c>
      <c r="S28" s="24">
        <f ca="1">SUM(OFFSET($E28,0,((_xlfn.CEILING.MATH(MONTH(reporting_month)/3))-1)*3,1,IF(MOD(MONTH(reporting_month),3)=0,3,MOD(MONTH(reporting_month),3))))</f>
        <v>104</v>
      </c>
      <c r="T28" s="23">
        <f ca="1">SUM(OFFSET($E28,0,0,1,MONTH(reporting_month)))</f>
        <v>841</v>
      </c>
      <c r="U28" s="22">
        <f ca="1">Q28-T28</f>
        <v>629</v>
      </c>
    </row>
    <row r="29" spans="2:21" x14ac:dyDescent="0.25">
      <c r="B29" s="21" t="s">
        <v>2</v>
      </c>
      <c r="C29" s="20" t="s">
        <v>6</v>
      </c>
      <c r="D29" s="19" t="s">
        <v>26</v>
      </c>
      <c r="E29" s="16">
        <v>43</v>
      </c>
      <c r="F29" s="16">
        <f ca="1">RANDBETWEEN(25,50)</f>
        <v>47</v>
      </c>
      <c r="G29" s="16">
        <f ca="1">RANDBETWEEN(25,50)</f>
        <v>28</v>
      </c>
      <c r="H29" s="16">
        <f ca="1">RANDBETWEEN(25,50)</f>
        <v>27</v>
      </c>
      <c r="I29" s="16">
        <f ca="1">RANDBETWEEN(25,50)</f>
        <v>48</v>
      </c>
      <c r="J29" s="16">
        <f ca="1">RANDBETWEEN(25,50)</f>
        <v>40</v>
      </c>
      <c r="K29" s="16">
        <f ca="1">RANDBETWEEN(25,50)</f>
        <v>39</v>
      </c>
      <c r="L29" s="16">
        <f ca="1">RANDBETWEEN(25,50)</f>
        <v>34</v>
      </c>
      <c r="M29" s="16">
        <f ca="1">RANDBETWEEN(25,50)</f>
        <v>33</v>
      </c>
      <c r="N29" s="16">
        <f ca="1">RANDBETWEEN(25,50)</f>
        <v>35</v>
      </c>
      <c r="O29" s="16">
        <f ca="1">RANDBETWEEN(25,50)</f>
        <v>45</v>
      </c>
      <c r="P29" s="16">
        <f ca="1">RANDBETWEEN(25,50)</f>
        <v>45</v>
      </c>
      <c r="Q29" s="18">
        <f ca="1">SUM(E29:P29)</f>
        <v>464</v>
      </c>
      <c r="R29" s="16">
        <f ca="1">OFFSET($D29,0,MONTH(reporting_month))</f>
        <v>39</v>
      </c>
      <c r="S29" s="17">
        <f ca="1">SUM(OFFSET($E29,0,((_xlfn.CEILING.MATH(MONTH(reporting_month)/3))-1)*3,1,IF(MOD(MONTH(reporting_month),3)=0,3,MOD(MONTH(reporting_month),3))))</f>
        <v>39</v>
      </c>
      <c r="T29" s="16">
        <f ca="1">SUM(OFFSET($E29,0,0,1,MONTH(reporting_month)))</f>
        <v>272</v>
      </c>
      <c r="U29" s="15">
        <f ca="1">Q29-T29</f>
        <v>192</v>
      </c>
    </row>
    <row r="30" spans="2:21" x14ac:dyDescent="0.25">
      <c r="B30" s="14" t="s">
        <v>2</v>
      </c>
      <c r="C30" t="s">
        <v>5</v>
      </c>
      <c r="D30" s="12" t="s">
        <v>26</v>
      </c>
      <c r="E30" s="9">
        <v>86</v>
      </c>
      <c r="F30" s="9">
        <f ca="1">F28-F29</f>
        <v>70</v>
      </c>
      <c r="G30" s="9">
        <f ca="1">G28-G29</f>
        <v>97</v>
      </c>
      <c r="H30" s="9">
        <f ca="1">H28-H29</f>
        <v>76</v>
      </c>
      <c r="I30" s="9">
        <f ca="1">I28-I29</f>
        <v>67</v>
      </c>
      <c r="J30" s="9">
        <f ca="1">J28-J29</f>
        <v>108</v>
      </c>
      <c r="K30" s="9">
        <f ca="1">K28-K29</f>
        <v>65</v>
      </c>
      <c r="L30" s="9">
        <f ca="1">L28-L29</f>
        <v>67</v>
      </c>
      <c r="M30" s="9">
        <f ca="1">M28-M29</f>
        <v>94</v>
      </c>
      <c r="N30" s="9">
        <f ca="1">N28-N29</f>
        <v>100</v>
      </c>
      <c r="O30" s="9">
        <f ca="1">O28-O29</f>
        <v>87</v>
      </c>
      <c r="P30" s="9">
        <f ca="1">P28-P29</f>
        <v>89</v>
      </c>
      <c r="Q30" s="11">
        <f ca="1">SUM(E30:P30)</f>
        <v>1006</v>
      </c>
      <c r="R30" s="9">
        <f ca="1">OFFSET($D30,0,MONTH(reporting_month))</f>
        <v>65</v>
      </c>
      <c r="S30" s="10">
        <f ca="1">SUM(OFFSET($E30,0,((_xlfn.CEILING.MATH(MONTH(reporting_month)/3))-1)*3,1,IF(MOD(MONTH(reporting_month),3)=0,3,MOD(MONTH(reporting_month),3))))</f>
        <v>65</v>
      </c>
      <c r="T30" s="9">
        <f ca="1">SUM(OFFSET($E30,0,0,1,MONTH(reporting_month)))</f>
        <v>569</v>
      </c>
      <c r="U30" s="8">
        <f ca="1">Q30-T30</f>
        <v>437</v>
      </c>
    </row>
    <row r="31" spans="2:21" x14ac:dyDescent="0.25">
      <c r="B31" s="14" t="s">
        <v>2</v>
      </c>
      <c r="C31" s="13" t="s">
        <v>4</v>
      </c>
      <c r="D31" s="12" t="s">
        <v>26</v>
      </c>
      <c r="E31" s="9">
        <v>31</v>
      </c>
      <c r="F31" s="9">
        <f ca="1">RANDBETWEEN(25,50)</f>
        <v>49</v>
      </c>
      <c r="G31" s="9">
        <f ca="1">RANDBETWEEN(25,50)</f>
        <v>36</v>
      </c>
      <c r="H31" s="9">
        <f ca="1">RANDBETWEEN(25,50)</f>
        <v>45</v>
      </c>
      <c r="I31" s="9">
        <f ca="1">RANDBETWEEN(25,50)</f>
        <v>39</v>
      </c>
      <c r="J31" s="9">
        <f ca="1">RANDBETWEEN(25,50)</f>
        <v>36</v>
      </c>
      <c r="K31" s="9">
        <f ca="1">RANDBETWEEN(25,50)</f>
        <v>26</v>
      </c>
      <c r="L31" s="9">
        <f ca="1">RANDBETWEEN(25,50)</f>
        <v>50</v>
      </c>
      <c r="M31" s="9">
        <f ca="1">RANDBETWEEN(25,50)</f>
        <v>42</v>
      </c>
      <c r="N31" s="9">
        <f ca="1">RANDBETWEEN(25,50)</f>
        <v>36</v>
      </c>
      <c r="O31" s="9">
        <f ca="1">RANDBETWEEN(25,50)</f>
        <v>42</v>
      </c>
      <c r="P31" s="9">
        <f ca="1">RANDBETWEEN(25,50)</f>
        <v>32</v>
      </c>
      <c r="Q31" s="11">
        <f ca="1">SUM(E31:P31)</f>
        <v>464</v>
      </c>
      <c r="R31" s="9">
        <f ca="1">OFFSET($D31,0,MONTH(reporting_month))</f>
        <v>26</v>
      </c>
      <c r="S31" s="10">
        <f ca="1">SUM(OFFSET($E31,0,((_xlfn.CEILING.MATH(MONTH(reporting_month)/3))-1)*3,1,IF(MOD(MONTH(reporting_month),3)=0,3,MOD(MONTH(reporting_month),3))))</f>
        <v>26</v>
      </c>
      <c r="T31" s="9">
        <f ca="1">SUM(OFFSET($E31,0,0,1,MONTH(reporting_month)))</f>
        <v>262</v>
      </c>
      <c r="U31" s="8">
        <f ca="1">Q31-T31</f>
        <v>202</v>
      </c>
    </row>
    <row r="32" spans="2:21" x14ac:dyDescent="0.25">
      <c r="B32" s="14" t="s">
        <v>2</v>
      </c>
      <c r="C32" s="13" t="s">
        <v>3</v>
      </c>
      <c r="D32" s="12" t="s">
        <v>26</v>
      </c>
      <c r="E32" s="9">
        <v>50</v>
      </c>
      <c r="F32" s="9">
        <f ca="1">RANDBETWEEN(25,50)</f>
        <v>25</v>
      </c>
      <c r="G32" s="9">
        <f ca="1">RANDBETWEEN(25,50)</f>
        <v>38</v>
      </c>
      <c r="H32" s="9">
        <f ca="1">RANDBETWEEN(25,50)</f>
        <v>31</v>
      </c>
      <c r="I32" s="9">
        <f ca="1">RANDBETWEEN(25,50)</f>
        <v>29</v>
      </c>
      <c r="J32" s="9">
        <f ca="1">RANDBETWEEN(25,50)</f>
        <v>48</v>
      </c>
      <c r="K32" s="9">
        <f ca="1">RANDBETWEEN(25,50)</f>
        <v>36</v>
      </c>
      <c r="L32" s="9">
        <f ca="1">RANDBETWEEN(25,50)</f>
        <v>34</v>
      </c>
      <c r="M32" s="9">
        <f ca="1">RANDBETWEEN(25,50)</f>
        <v>35</v>
      </c>
      <c r="N32" s="9">
        <f ca="1">RANDBETWEEN(25,50)</f>
        <v>49</v>
      </c>
      <c r="O32" s="9">
        <f ca="1">RANDBETWEEN(25,50)</f>
        <v>47</v>
      </c>
      <c r="P32" s="9">
        <f ca="1">RANDBETWEEN(25,50)</f>
        <v>50</v>
      </c>
      <c r="Q32" s="11">
        <f ca="1">SUM(E32:P32)</f>
        <v>472</v>
      </c>
      <c r="R32" s="9">
        <f ca="1">OFFSET($D32,0,MONTH(reporting_month))</f>
        <v>36</v>
      </c>
      <c r="S32" s="10">
        <f ca="1">SUM(OFFSET($E32,0,((_xlfn.CEILING.MATH(MONTH(reporting_month)/3))-1)*3,1,IF(MOD(MONTH(reporting_month),3)=0,3,MOD(MONTH(reporting_month),3))))</f>
        <v>36</v>
      </c>
      <c r="T32" s="9">
        <f ca="1">SUM(OFFSET($E32,0,0,1,MONTH(reporting_month)))</f>
        <v>257</v>
      </c>
      <c r="U32" s="8">
        <f ca="1">Q32-T32</f>
        <v>215</v>
      </c>
    </row>
    <row r="33" spans="2:21" ht="15.75" thickBot="1" x14ac:dyDescent="0.3">
      <c r="B33" s="7" t="s">
        <v>2</v>
      </c>
      <c r="C33" s="6" t="s">
        <v>1</v>
      </c>
      <c r="D33" s="5" t="s">
        <v>26</v>
      </c>
      <c r="E33" s="2">
        <f>E30-SUM(E31:E32)</f>
        <v>5</v>
      </c>
      <c r="F33" s="2">
        <f ca="1">F30-SUM(F31:F32)</f>
        <v>-4</v>
      </c>
      <c r="G33" s="2">
        <f ca="1">G30-SUM(G31:G32)</f>
        <v>23</v>
      </c>
      <c r="H33" s="2">
        <f ca="1">H30-SUM(H31:H32)</f>
        <v>0</v>
      </c>
      <c r="I33" s="2">
        <f ca="1">I30-SUM(I31:I32)</f>
        <v>-1</v>
      </c>
      <c r="J33" s="2">
        <f ca="1">J30-SUM(J31:J32)</f>
        <v>24</v>
      </c>
      <c r="K33" s="2">
        <f ca="1">K30-SUM(K31:K32)</f>
        <v>3</v>
      </c>
      <c r="L33" s="2">
        <f ca="1">L30-SUM(L31:L32)</f>
        <v>-17</v>
      </c>
      <c r="M33" s="2">
        <f ca="1">M30-SUM(M31:M32)</f>
        <v>17</v>
      </c>
      <c r="N33" s="2">
        <f ca="1">N30-SUM(N31:N32)</f>
        <v>15</v>
      </c>
      <c r="O33" s="2">
        <f ca="1">O30-SUM(O31:O32)</f>
        <v>-2</v>
      </c>
      <c r="P33" s="2">
        <f ca="1">P30-SUM(P31:P32)</f>
        <v>7</v>
      </c>
      <c r="Q33" s="4">
        <f ca="1">SUM(E33:P33)</f>
        <v>70</v>
      </c>
      <c r="R33" s="2">
        <f ca="1">OFFSET($D33,0,MONTH(reporting_month))</f>
        <v>3</v>
      </c>
      <c r="S33" s="3">
        <f ca="1">SUM(OFFSET($E33,0,((_xlfn.CEILING.MATH(MONTH(reporting_month)/3))-1)*3,1,IF(MOD(MONTH(reporting_month),3)=0,3,MOD(MONTH(reporting_month),3))))</f>
        <v>3</v>
      </c>
      <c r="T33" s="2">
        <f ca="1">SUM(OFFSET($E33,0,0,1,MONTH(reporting_month)))</f>
        <v>50</v>
      </c>
      <c r="U33" s="1">
        <f ca="1">Q33-T33</f>
        <v>20</v>
      </c>
    </row>
    <row r="34" spans="2:21" ht="16.5" thickTop="1" thickBot="1" x14ac:dyDescent="0.3"/>
    <row r="35" spans="2:21" ht="15.75" thickBot="1" x14ac:dyDescent="0.3">
      <c r="B35" s="34" t="s">
        <v>15</v>
      </c>
      <c r="C35" s="30" t="s">
        <v>14</v>
      </c>
      <c r="D35" s="30" t="s">
        <v>13</v>
      </c>
      <c r="E35" s="33">
        <f>E$1</f>
        <v>43466</v>
      </c>
      <c r="F35" s="33">
        <f>F$1</f>
        <v>43497</v>
      </c>
      <c r="G35" s="33">
        <f>G$1</f>
        <v>43525</v>
      </c>
      <c r="H35" s="33">
        <f>H$1</f>
        <v>43556</v>
      </c>
      <c r="I35" s="33">
        <f>I$1</f>
        <v>43586</v>
      </c>
      <c r="J35" s="33">
        <f>J$1</f>
        <v>43617</v>
      </c>
      <c r="K35" s="33">
        <f>K$1</f>
        <v>43647</v>
      </c>
      <c r="L35" s="33">
        <f>L$1</f>
        <v>43678</v>
      </c>
      <c r="M35" s="33">
        <f>M$1</f>
        <v>43709</v>
      </c>
      <c r="N35" s="33">
        <f>N$1</f>
        <v>43739</v>
      </c>
      <c r="O35" s="33">
        <f>O$1</f>
        <v>43770</v>
      </c>
      <c r="P35" s="33">
        <f>P$1</f>
        <v>43800</v>
      </c>
      <c r="Q35" s="32" t="s">
        <v>12</v>
      </c>
      <c r="R35" s="30" t="s">
        <v>11</v>
      </c>
      <c r="S35" s="31" t="s">
        <v>10</v>
      </c>
      <c r="T35" s="30" t="s">
        <v>9</v>
      </c>
      <c r="U35" s="29" t="s">
        <v>8</v>
      </c>
    </row>
    <row r="36" spans="2:21" x14ac:dyDescent="0.25">
      <c r="B36" s="28" t="s">
        <v>2</v>
      </c>
      <c r="C36" s="27" t="s">
        <v>7</v>
      </c>
      <c r="D36" s="26" t="s">
        <v>25</v>
      </c>
      <c r="E36" s="23">
        <v>129</v>
      </c>
      <c r="F36" s="23">
        <v>147</v>
      </c>
      <c r="G36" s="23">
        <f ca="1">RANDBETWEEN(100,150)</f>
        <v>130</v>
      </c>
      <c r="H36" s="23">
        <f ca="1">RANDBETWEEN(100,150)</f>
        <v>150</v>
      </c>
      <c r="I36" s="23">
        <f ca="1">RANDBETWEEN(100,150)</f>
        <v>130</v>
      </c>
      <c r="J36" s="23">
        <f ca="1">RANDBETWEEN(100,150)</f>
        <v>149</v>
      </c>
      <c r="K36" s="23">
        <f ca="1">RANDBETWEEN(100,150)</f>
        <v>112</v>
      </c>
      <c r="L36" s="23">
        <f ca="1">RANDBETWEEN(100,150)</f>
        <v>137</v>
      </c>
      <c r="M36" s="23">
        <f ca="1">RANDBETWEEN(100,150)</f>
        <v>101</v>
      </c>
      <c r="N36" s="23">
        <f ca="1">RANDBETWEEN(100,150)</f>
        <v>115</v>
      </c>
      <c r="O36" s="23">
        <f ca="1">RANDBETWEEN(100,150)</f>
        <v>133</v>
      </c>
      <c r="P36" s="23">
        <f ca="1">RANDBETWEEN(100,150)</f>
        <v>149</v>
      </c>
      <c r="Q36" s="25">
        <f ca="1">SUM(E36:P36)</f>
        <v>1582</v>
      </c>
      <c r="R36" s="23">
        <f ca="1">OFFSET($D36,0,MONTH(reporting_month))</f>
        <v>112</v>
      </c>
      <c r="S36" s="24">
        <f ca="1">SUM(OFFSET($E36,0,((_xlfn.CEILING.MATH(MONTH(reporting_month)/3))-1)*3,1,IF(MOD(MONTH(reporting_month),3)=0,3,MOD(MONTH(reporting_month),3))))</f>
        <v>112</v>
      </c>
      <c r="T36" s="23">
        <f ca="1">SUM(OFFSET($E36,0,0,1,MONTH(reporting_month)))</f>
        <v>947</v>
      </c>
      <c r="U36" s="22">
        <f ca="1">Q36-T36</f>
        <v>635</v>
      </c>
    </row>
    <row r="37" spans="2:21" x14ac:dyDescent="0.25">
      <c r="B37" s="21" t="s">
        <v>2</v>
      </c>
      <c r="C37" s="20" t="s">
        <v>6</v>
      </c>
      <c r="D37" s="19" t="s">
        <v>25</v>
      </c>
      <c r="E37" s="16">
        <v>43</v>
      </c>
      <c r="F37" s="16">
        <v>44</v>
      </c>
      <c r="G37" s="16">
        <f ca="1">RANDBETWEEN(25,50)</f>
        <v>28</v>
      </c>
      <c r="H37" s="16">
        <f ca="1">RANDBETWEEN(25,50)</f>
        <v>31</v>
      </c>
      <c r="I37" s="16">
        <f ca="1">RANDBETWEEN(25,50)</f>
        <v>37</v>
      </c>
      <c r="J37" s="16">
        <f ca="1">RANDBETWEEN(25,50)</f>
        <v>37</v>
      </c>
      <c r="K37" s="16">
        <f ca="1">RANDBETWEEN(25,50)</f>
        <v>30</v>
      </c>
      <c r="L37" s="16">
        <f ca="1">RANDBETWEEN(25,50)</f>
        <v>30</v>
      </c>
      <c r="M37" s="16">
        <f ca="1">RANDBETWEEN(25,50)</f>
        <v>39</v>
      </c>
      <c r="N37" s="16">
        <f ca="1">RANDBETWEEN(25,50)</f>
        <v>42</v>
      </c>
      <c r="O37" s="16">
        <f ca="1">RANDBETWEEN(25,50)</f>
        <v>32</v>
      </c>
      <c r="P37" s="16">
        <f ca="1">RANDBETWEEN(25,50)</f>
        <v>36</v>
      </c>
      <c r="Q37" s="18">
        <f ca="1">SUM(E37:P37)</f>
        <v>429</v>
      </c>
      <c r="R37" s="16">
        <f ca="1">OFFSET($D37,0,MONTH(reporting_month))</f>
        <v>30</v>
      </c>
      <c r="S37" s="17">
        <f ca="1">SUM(OFFSET($E37,0,((_xlfn.CEILING.MATH(MONTH(reporting_month)/3))-1)*3,1,IF(MOD(MONTH(reporting_month),3)=0,3,MOD(MONTH(reporting_month),3))))</f>
        <v>30</v>
      </c>
      <c r="T37" s="16">
        <f ca="1">SUM(OFFSET($E37,0,0,1,MONTH(reporting_month)))</f>
        <v>250</v>
      </c>
      <c r="U37" s="15">
        <f ca="1">Q37-T37</f>
        <v>179</v>
      </c>
    </row>
    <row r="38" spans="2:21" x14ac:dyDescent="0.25">
      <c r="B38" s="14" t="s">
        <v>2</v>
      </c>
      <c r="C38" t="s">
        <v>5</v>
      </c>
      <c r="D38" s="12" t="s">
        <v>25</v>
      </c>
      <c r="E38" s="9">
        <v>86</v>
      </c>
      <c r="F38" s="9">
        <v>103</v>
      </c>
      <c r="G38" s="9">
        <f ca="1">G36-G37</f>
        <v>102</v>
      </c>
      <c r="H38" s="9">
        <f ca="1">H36-H37</f>
        <v>119</v>
      </c>
      <c r="I38" s="9">
        <f ca="1">I36-I37</f>
        <v>93</v>
      </c>
      <c r="J38" s="9">
        <f ca="1">J36-J37</f>
        <v>112</v>
      </c>
      <c r="K38" s="9">
        <f ca="1">K36-K37</f>
        <v>82</v>
      </c>
      <c r="L38" s="9">
        <f ca="1">L36-L37</f>
        <v>107</v>
      </c>
      <c r="M38" s="9">
        <f ca="1">M36-M37</f>
        <v>62</v>
      </c>
      <c r="N38" s="9">
        <f ca="1">N36-N37</f>
        <v>73</v>
      </c>
      <c r="O38" s="9">
        <f ca="1">O36-O37</f>
        <v>101</v>
      </c>
      <c r="P38" s="9">
        <f ca="1">P36-P37</f>
        <v>113</v>
      </c>
      <c r="Q38" s="11">
        <f ca="1">SUM(E38:P38)</f>
        <v>1153</v>
      </c>
      <c r="R38" s="9">
        <f ca="1">OFFSET($D38,0,MONTH(reporting_month))</f>
        <v>82</v>
      </c>
      <c r="S38" s="10">
        <f ca="1">SUM(OFFSET($E38,0,((_xlfn.CEILING.MATH(MONTH(reporting_month)/3))-1)*3,1,IF(MOD(MONTH(reporting_month),3)=0,3,MOD(MONTH(reporting_month),3))))</f>
        <v>82</v>
      </c>
      <c r="T38" s="9">
        <f ca="1">SUM(OFFSET($E38,0,0,1,MONTH(reporting_month)))</f>
        <v>697</v>
      </c>
      <c r="U38" s="8">
        <f ca="1">Q38-T38</f>
        <v>456</v>
      </c>
    </row>
    <row r="39" spans="2:21" x14ac:dyDescent="0.25">
      <c r="B39" s="14" t="s">
        <v>2</v>
      </c>
      <c r="C39" s="13" t="s">
        <v>4</v>
      </c>
      <c r="D39" s="12" t="s">
        <v>25</v>
      </c>
      <c r="E39" s="9">
        <v>31</v>
      </c>
      <c r="F39" s="9">
        <v>29</v>
      </c>
      <c r="G39" s="9">
        <f ca="1">RANDBETWEEN(25,50)</f>
        <v>36</v>
      </c>
      <c r="H39" s="9">
        <f ca="1">RANDBETWEEN(25,50)</f>
        <v>33</v>
      </c>
      <c r="I39" s="9">
        <f ca="1">RANDBETWEEN(25,50)</f>
        <v>30</v>
      </c>
      <c r="J39" s="9">
        <f ca="1">RANDBETWEEN(25,50)</f>
        <v>41</v>
      </c>
      <c r="K39" s="9">
        <f ca="1">RANDBETWEEN(25,50)</f>
        <v>49</v>
      </c>
      <c r="L39" s="9">
        <f ca="1">RANDBETWEEN(25,50)</f>
        <v>34</v>
      </c>
      <c r="M39" s="9">
        <f ca="1">RANDBETWEEN(25,50)</f>
        <v>28</v>
      </c>
      <c r="N39" s="9">
        <f ca="1">RANDBETWEEN(25,50)</f>
        <v>31</v>
      </c>
      <c r="O39" s="9">
        <f ca="1">RANDBETWEEN(25,50)</f>
        <v>33</v>
      </c>
      <c r="P39" s="9">
        <f ca="1">RANDBETWEEN(25,50)</f>
        <v>32</v>
      </c>
      <c r="Q39" s="11">
        <f ca="1">SUM(E39:P39)</f>
        <v>407</v>
      </c>
      <c r="R39" s="9">
        <f ca="1">OFFSET($D39,0,MONTH(reporting_month))</f>
        <v>49</v>
      </c>
      <c r="S39" s="10">
        <f ca="1">SUM(OFFSET($E39,0,((_xlfn.CEILING.MATH(MONTH(reporting_month)/3))-1)*3,1,IF(MOD(MONTH(reporting_month),3)=0,3,MOD(MONTH(reporting_month),3))))</f>
        <v>49</v>
      </c>
      <c r="T39" s="9">
        <f ca="1">SUM(OFFSET($E39,0,0,1,MONTH(reporting_month)))</f>
        <v>249</v>
      </c>
      <c r="U39" s="8">
        <f ca="1">Q39-T39</f>
        <v>158</v>
      </c>
    </row>
    <row r="40" spans="2:21" x14ac:dyDescent="0.25">
      <c r="B40" s="14" t="s">
        <v>2</v>
      </c>
      <c r="C40" s="13" t="s">
        <v>3</v>
      </c>
      <c r="D40" s="12" t="s">
        <v>25</v>
      </c>
      <c r="E40" s="9">
        <v>50</v>
      </c>
      <c r="F40" s="9">
        <v>35</v>
      </c>
      <c r="G40" s="9">
        <f ca="1">RANDBETWEEN(25,50)</f>
        <v>36</v>
      </c>
      <c r="H40" s="9">
        <f ca="1">RANDBETWEEN(25,50)</f>
        <v>35</v>
      </c>
      <c r="I40" s="9">
        <f ca="1">RANDBETWEEN(25,50)</f>
        <v>43</v>
      </c>
      <c r="J40" s="9">
        <f ca="1">RANDBETWEEN(25,50)</f>
        <v>43</v>
      </c>
      <c r="K40" s="9">
        <f ca="1">RANDBETWEEN(25,50)</f>
        <v>41</v>
      </c>
      <c r="L40" s="9">
        <f ca="1">RANDBETWEEN(25,50)</f>
        <v>30</v>
      </c>
      <c r="M40" s="9">
        <f ca="1">RANDBETWEEN(25,50)</f>
        <v>38</v>
      </c>
      <c r="N40" s="9">
        <f ca="1">RANDBETWEEN(25,50)</f>
        <v>42</v>
      </c>
      <c r="O40" s="9">
        <f ca="1">RANDBETWEEN(25,50)</f>
        <v>30</v>
      </c>
      <c r="P40" s="9">
        <f ca="1">RANDBETWEEN(25,50)</f>
        <v>27</v>
      </c>
      <c r="Q40" s="11">
        <f ca="1">SUM(E40:P40)</f>
        <v>450</v>
      </c>
      <c r="R40" s="9">
        <f ca="1">OFFSET($D40,0,MONTH(reporting_month))</f>
        <v>41</v>
      </c>
      <c r="S40" s="10">
        <f ca="1">SUM(OFFSET($E40,0,((_xlfn.CEILING.MATH(MONTH(reporting_month)/3))-1)*3,1,IF(MOD(MONTH(reporting_month),3)=0,3,MOD(MONTH(reporting_month),3))))</f>
        <v>41</v>
      </c>
      <c r="T40" s="9">
        <f ca="1">SUM(OFFSET($E40,0,0,1,MONTH(reporting_month)))</f>
        <v>283</v>
      </c>
      <c r="U40" s="8">
        <f ca="1">Q40-T40</f>
        <v>167</v>
      </c>
    </row>
    <row r="41" spans="2:21" ht="15.75" thickBot="1" x14ac:dyDescent="0.3">
      <c r="B41" s="7" t="s">
        <v>2</v>
      </c>
      <c r="C41" s="6" t="s">
        <v>1</v>
      </c>
      <c r="D41" s="5" t="s">
        <v>25</v>
      </c>
      <c r="E41" s="2">
        <f>E38-SUM(E39:E40)</f>
        <v>5</v>
      </c>
      <c r="F41" s="2">
        <f>F38-SUM(F39:F40)</f>
        <v>39</v>
      </c>
      <c r="G41" s="2">
        <f ca="1">G38-SUM(G39:G40)</f>
        <v>30</v>
      </c>
      <c r="H41" s="2">
        <f ca="1">H38-SUM(H39:H40)</f>
        <v>51</v>
      </c>
      <c r="I41" s="2">
        <f ca="1">I38-SUM(I39:I40)</f>
        <v>20</v>
      </c>
      <c r="J41" s="2">
        <f ca="1">J38-SUM(J39:J40)</f>
        <v>28</v>
      </c>
      <c r="K41" s="2">
        <f ca="1">K38-SUM(K39:K40)</f>
        <v>-8</v>
      </c>
      <c r="L41" s="2">
        <f ca="1">L38-SUM(L39:L40)</f>
        <v>43</v>
      </c>
      <c r="M41" s="2">
        <f ca="1">M38-SUM(M39:M40)</f>
        <v>-4</v>
      </c>
      <c r="N41" s="2">
        <f ca="1">N38-SUM(N39:N40)</f>
        <v>0</v>
      </c>
      <c r="O41" s="2">
        <f ca="1">O38-SUM(O39:O40)</f>
        <v>38</v>
      </c>
      <c r="P41" s="2">
        <f ca="1">P38-SUM(P39:P40)</f>
        <v>54</v>
      </c>
      <c r="Q41" s="4">
        <f ca="1">SUM(E41:P41)</f>
        <v>296</v>
      </c>
      <c r="R41" s="2">
        <f ca="1">OFFSET($D41,0,MONTH(reporting_month))</f>
        <v>-8</v>
      </c>
      <c r="S41" s="3">
        <f ca="1">SUM(OFFSET($E41,0,((_xlfn.CEILING.MATH(MONTH(reporting_month)/3))-1)*3,1,IF(MOD(MONTH(reporting_month),3)=0,3,MOD(MONTH(reporting_month),3))))</f>
        <v>-8</v>
      </c>
      <c r="T41" s="2">
        <f ca="1">SUM(OFFSET($E41,0,0,1,MONTH(reporting_month)))</f>
        <v>165</v>
      </c>
      <c r="U41" s="1">
        <f ca="1">Q41-T41</f>
        <v>131</v>
      </c>
    </row>
    <row r="42" spans="2:21" ht="16.5" thickTop="1" thickBot="1" x14ac:dyDescent="0.3"/>
    <row r="43" spans="2:21" ht="15.75" thickBot="1" x14ac:dyDescent="0.3">
      <c r="B43" s="34" t="s">
        <v>15</v>
      </c>
      <c r="C43" s="30" t="s">
        <v>14</v>
      </c>
      <c r="D43" s="30" t="s">
        <v>13</v>
      </c>
      <c r="E43" s="33">
        <f>E$1</f>
        <v>43466</v>
      </c>
      <c r="F43" s="33">
        <f>F$1</f>
        <v>43497</v>
      </c>
      <c r="G43" s="33">
        <f>G$1</f>
        <v>43525</v>
      </c>
      <c r="H43" s="33">
        <f>H$1</f>
        <v>43556</v>
      </c>
      <c r="I43" s="33">
        <f>I$1</f>
        <v>43586</v>
      </c>
      <c r="J43" s="33">
        <f>J$1</f>
        <v>43617</v>
      </c>
      <c r="K43" s="33">
        <f>K$1</f>
        <v>43647</v>
      </c>
      <c r="L43" s="33">
        <f>L$1</f>
        <v>43678</v>
      </c>
      <c r="M43" s="33">
        <f>M$1</f>
        <v>43709</v>
      </c>
      <c r="N43" s="33">
        <f>N$1</f>
        <v>43739</v>
      </c>
      <c r="O43" s="33">
        <f>O$1</f>
        <v>43770</v>
      </c>
      <c r="P43" s="33">
        <f>P$1</f>
        <v>43800</v>
      </c>
      <c r="Q43" s="32" t="s">
        <v>12</v>
      </c>
      <c r="R43" s="30" t="s">
        <v>11</v>
      </c>
      <c r="S43" s="31" t="s">
        <v>10</v>
      </c>
      <c r="T43" s="30" t="s">
        <v>9</v>
      </c>
      <c r="U43" s="29" t="s">
        <v>8</v>
      </c>
    </row>
    <row r="44" spans="2:21" x14ac:dyDescent="0.25">
      <c r="B44" s="28" t="s">
        <v>2</v>
      </c>
      <c r="C44" s="27" t="s">
        <v>7</v>
      </c>
      <c r="D44" s="26" t="s">
        <v>24</v>
      </c>
      <c r="E44" s="23">
        <v>129</v>
      </c>
      <c r="F44" s="23">
        <v>147</v>
      </c>
      <c r="G44" s="23">
        <v>127</v>
      </c>
      <c r="H44" s="23">
        <f ca="1">RANDBETWEEN(100,150)</f>
        <v>128</v>
      </c>
      <c r="I44" s="23">
        <f ca="1">RANDBETWEEN(100,150)</f>
        <v>124</v>
      </c>
      <c r="J44" s="23">
        <f ca="1">RANDBETWEEN(100,150)</f>
        <v>109</v>
      </c>
      <c r="K44" s="23">
        <f ca="1">RANDBETWEEN(100,150)</f>
        <v>131</v>
      </c>
      <c r="L44" s="23">
        <f ca="1">RANDBETWEEN(100,150)</f>
        <v>144</v>
      </c>
      <c r="M44" s="23">
        <f ca="1">RANDBETWEEN(100,150)</f>
        <v>139</v>
      </c>
      <c r="N44" s="23">
        <f ca="1">RANDBETWEEN(100,150)</f>
        <v>119</v>
      </c>
      <c r="O44" s="23">
        <f ca="1">RANDBETWEEN(100,150)</f>
        <v>106</v>
      </c>
      <c r="P44" s="23">
        <f ca="1">RANDBETWEEN(100,150)</f>
        <v>107</v>
      </c>
      <c r="Q44" s="25">
        <f ca="1">SUM(E44:P44)</f>
        <v>1510</v>
      </c>
      <c r="R44" s="23">
        <f ca="1">OFFSET($D44,0,MONTH(reporting_month))</f>
        <v>131</v>
      </c>
      <c r="S44" s="24">
        <f ca="1">SUM(OFFSET($E44,0,((_xlfn.CEILING.MATH(MONTH(reporting_month)/3))-1)*3,1,IF(MOD(MONTH(reporting_month),3)=0,3,MOD(MONTH(reporting_month),3))))</f>
        <v>131</v>
      </c>
      <c r="T44" s="23">
        <f ca="1">SUM(OFFSET($E44,0,0,1,MONTH(reporting_month)))</f>
        <v>895</v>
      </c>
      <c r="U44" s="22">
        <f ca="1">Q44-T44</f>
        <v>615</v>
      </c>
    </row>
    <row r="45" spans="2:21" x14ac:dyDescent="0.25">
      <c r="B45" s="21" t="s">
        <v>2</v>
      </c>
      <c r="C45" s="20" t="s">
        <v>6</v>
      </c>
      <c r="D45" s="19" t="s">
        <v>24</v>
      </c>
      <c r="E45" s="16">
        <v>43</v>
      </c>
      <c r="F45" s="16">
        <v>44</v>
      </c>
      <c r="G45" s="16">
        <v>49</v>
      </c>
      <c r="H45" s="16">
        <f ca="1">RANDBETWEEN(25,50)</f>
        <v>50</v>
      </c>
      <c r="I45" s="16">
        <f ca="1">RANDBETWEEN(25,50)</f>
        <v>45</v>
      </c>
      <c r="J45" s="16">
        <f ca="1">RANDBETWEEN(25,50)</f>
        <v>29</v>
      </c>
      <c r="K45" s="16">
        <f ca="1">RANDBETWEEN(25,50)</f>
        <v>44</v>
      </c>
      <c r="L45" s="16">
        <f ca="1">RANDBETWEEN(25,50)</f>
        <v>35</v>
      </c>
      <c r="M45" s="16">
        <f ca="1">RANDBETWEEN(25,50)</f>
        <v>35</v>
      </c>
      <c r="N45" s="16">
        <f ca="1">RANDBETWEEN(25,50)</f>
        <v>36</v>
      </c>
      <c r="O45" s="16">
        <f ca="1">RANDBETWEEN(25,50)</f>
        <v>34</v>
      </c>
      <c r="P45" s="16">
        <f ca="1">RANDBETWEEN(25,50)</f>
        <v>34</v>
      </c>
      <c r="Q45" s="18">
        <f ca="1">SUM(E45:P45)</f>
        <v>478</v>
      </c>
      <c r="R45" s="16">
        <f ca="1">OFFSET($D45,0,MONTH(reporting_month))</f>
        <v>44</v>
      </c>
      <c r="S45" s="17">
        <f ca="1">SUM(OFFSET($E45,0,((_xlfn.CEILING.MATH(MONTH(reporting_month)/3))-1)*3,1,IF(MOD(MONTH(reporting_month),3)=0,3,MOD(MONTH(reporting_month),3))))</f>
        <v>44</v>
      </c>
      <c r="T45" s="16">
        <f ca="1">SUM(OFFSET($E45,0,0,1,MONTH(reporting_month)))</f>
        <v>304</v>
      </c>
      <c r="U45" s="15">
        <f ca="1">Q45-T45</f>
        <v>174</v>
      </c>
    </row>
    <row r="46" spans="2:21" x14ac:dyDescent="0.25">
      <c r="B46" s="14" t="s">
        <v>2</v>
      </c>
      <c r="C46" t="s">
        <v>5</v>
      </c>
      <c r="D46" s="12" t="s">
        <v>24</v>
      </c>
      <c r="E46" s="9">
        <v>86</v>
      </c>
      <c r="F46" s="9">
        <v>103</v>
      </c>
      <c r="G46" s="9">
        <v>78</v>
      </c>
      <c r="H46" s="9">
        <f ca="1">H44-H45</f>
        <v>78</v>
      </c>
      <c r="I46" s="9">
        <f ca="1">I44-I45</f>
        <v>79</v>
      </c>
      <c r="J46" s="9">
        <f ca="1">J44-J45</f>
        <v>80</v>
      </c>
      <c r="K46" s="9">
        <f ca="1">K44-K45</f>
        <v>87</v>
      </c>
      <c r="L46" s="9">
        <f ca="1">L44-L45</f>
        <v>109</v>
      </c>
      <c r="M46" s="9">
        <f ca="1">M44-M45</f>
        <v>104</v>
      </c>
      <c r="N46" s="9">
        <f ca="1">N44-N45</f>
        <v>83</v>
      </c>
      <c r="O46" s="9">
        <f ca="1">O44-O45</f>
        <v>72</v>
      </c>
      <c r="P46" s="9">
        <f ca="1">P44-P45</f>
        <v>73</v>
      </c>
      <c r="Q46" s="11">
        <f ca="1">SUM(E46:P46)</f>
        <v>1032</v>
      </c>
      <c r="R46" s="9">
        <f ca="1">OFFSET($D46,0,MONTH(reporting_month))</f>
        <v>87</v>
      </c>
      <c r="S46" s="10">
        <f ca="1">SUM(OFFSET($E46,0,((_xlfn.CEILING.MATH(MONTH(reporting_month)/3))-1)*3,1,IF(MOD(MONTH(reporting_month),3)=0,3,MOD(MONTH(reporting_month),3))))</f>
        <v>87</v>
      </c>
      <c r="T46" s="9">
        <f ca="1">SUM(OFFSET($E46,0,0,1,MONTH(reporting_month)))</f>
        <v>591</v>
      </c>
      <c r="U46" s="8">
        <f ca="1">Q46-T46</f>
        <v>441</v>
      </c>
    </row>
    <row r="47" spans="2:21" x14ac:dyDescent="0.25">
      <c r="B47" s="14" t="s">
        <v>2</v>
      </c>
      <c r="C47" s="13" t="s">
        <v>4</v>
      </c>
      <c r="D47" s="12" t="s">
        <v>24</v>
      </c>
      <c r="E47" s="9">
        <v>31</v>
      </c>
      <c r="F47" s="9">
        <v>29</v>
      </c>
      <c r="G47" s="9">
        <v>43</v>
      </c>
      <c r="H47" s="9">
        <f ca="1">RANDBETWEEN(25,50)</f>
        <v>25</v>
      </c>
      <c r="I47" s="9">
        <f ca="1">RANDBETWEEN(25,50)</f>
        <v>38</v>
      </c>
      <c r="J47" s="9">
        <f ca="1">RANDBETWEEN(25,50)</f>
        <v>47</v>
      </c>
      <c r="K47" s="9">
        <f ca="1">RANDBETWEEN(25,50)</f>
        <v>41</v>
      </c>
      <c r="L47" s="9">
        <f ca="1">RANDBETWEEN(25,50)</f>
        <v>41</v>
      </c>
      <c r="M47" s="9">
        <f ca="1">RANDBETWEEN(25,50)</f>
        <v>38</v>
      </c>
      <c r="N47" s="9">
        <f ca="1">RANDBETWEEN(25,50)</f>
        <v>46</v>
      </c>
      <c r="O47" s="9">
        <f ca="1">RANDBETWEEN(25,50)</f>
        <v>45</v>
      </c>
      <c r="P47" s="9">
        <f ca="1">RANDBETWEEN(25,50)</f>
        <v>28</v>
      </c>
      <c r="Q47" s="11">
        <f ca="1">SUM(E47:P47)</f>
        <v>452</v>
      </c>
      <c r="R47" s="9">
        <f ca="1">OFFSET($D47,0,MONTH(reporting_month))</f>
        <v>41</v>
      </c>
      <c r="S47" s="10">
        <f ca="1">SUM(OFFSET($E47,0,((_xlfn.CEILING.MATH(MONTH(reporting_month)/3))-1)*3,1,IF(MOD(MONTH(reporting_month),3)=0,3,MOD(MONTH(reporting_month),3))))</f>
        <v>41</v>
      </c>
      <c r="T47" s="9">
        <f ca="1">SUM(OFFSET($E47,0,0,1,MONTH(reporting_month)))</f>
        <v>254</v>
      </c>
      <c r="U47" s="8">
        <f ca="1">Q47-T47</f>
        <v>198</v>
      </c>
    </row>
    <row r="48" spans="2:21" x14ac:dyDescent="0.25">
      <c r="B48" s="14" t="s">
        <v>2</v>
      </c>
      <c r="C48" s="13" t="s">
        <v>3</v>
      </c>
      <c r="D48" s="12" t="s">
        <v>24</v>
      </c>
      <c r="E48" s="9">
        <v>50</v>
      </c>
      <c r="F48" s="9">
        <v>35</v>
      </c>
      <c r="G48" s="9">
        <v>36</v>
      </c>
      <c r="H48" s="9">
        <f ca="1">RANDBETWEEN(25,50)</f>
        <v>50</v>
      </c>
      <c r="I48" s="9">
        <f ca="1">RANDBETWEEN(25,50)</f>
        <v>42</v>
      </c>
      <c r="J48" s="9">
        <f ca="1">RANDBETWEEN(25,50)</f>
        <v>25</v>
      </c>
      <c r="K48" s="9">
        <f ca="1">RANDBETWEEN(25,50)</f>
        <v>39</v>
      </c>
      <c r="L48" s="9">
        <f ca="1">RANDBETWEEN(25,50)</f>
        <v>48</v>
      </c>
      <c r="M48" s="9">
        <f ca="1">RANDBETWEEN(25,50)</f>
        <v>46</v>
      </c>
      <c r="N48" s="9">
        <f ca="1">RANDBETWEEN(25,50)</f>
        <v>29</v>
      </c>
      <c r="O48" s="9">
        <f ca="1">RANDBETWEEN(25,50)</f>
        <v>36</v>
      </c>
      <c r="P48" s="9">
        <f ca="1">RANDBETWEEN(25,50)</f>
        <v>50</v>
      </c>
      <c r="Q48" s="11">
        <f ca="1">SUM(E48:P48)</f>
        <v>486</v>
      </c>
      <c r="R48" s="9">
        <f ca="1">OFFSET($D48,0,MONTH(reporting_month))</f>
        <v>39</v>
      </c>
      <c r="S48" s="10">
        <f ca="1">SUM(OFFSET($E48,0,((_xlfn.CEILING.MATH(MONTH(reporting_month)/3))-1)*3,1,IF(MOD(MONTH(reporting_month),3)=0,3,MOD(MONTH(reporting_month),3))))</f>
        <v>39</v>
      </c>
      <c r="T48" s="9">
        <f ca="1">SUM(OFFSET($E48,0,0,1,MONTH(reporting_month)))</f>
        <v>277</v>
      </c>
      <c r="U48" s="8">
        <f ca="1">Q48-T48</f>
        <v>209</v>
      </c>
    </row>
    <row r="49" spans="2:21" ht="15.75" thickBot="1" x14ac:dyDescent="0.3">
      <c r="B49" s="7" t="s">
        <v>2</v>
      </c>
      <c r="C49" s="6" t="s">
        <v>1</v>
      </c>
      <c r="D49" s="5" t="s">
        <v>24</v>
      </c>
      <c r="E49" s="2">
        <f>E46-SUM(E47:E48)</f>
        <v>5</v>
      </c>
      <c r="F49" s="2">
        <f>F46-SUM(F47:F48)</f>
        <v>39</v>
      </c>
      <c r="G49" s="2">
        <f>G46-SUM(G47:G48)</f>
        <v>-1</v>
      </c>
      <c r="H49" s="2">
        <f ca="1">H46-SUM(H47:H48)</f>
        <v>3</v>
      </c>
      <c r="I49" s="2">
        <f ca="1">I46-SUM(I47:I48)</f>
        <v>-1</v>
      </c>
      <c r="J49" s="2">
        <f ca="1">J46-SUM(J47:J48)</f>
        <v>8</v>
      </c>
      <c r="K49" s="2">
        <f ca="1">K46-SUM(K47:K48)</f>
        <v>7</v>
      </c>
      <c r="L49" s="2">
        <f ca="1">L46-SUM(L47:L48)</f>
        <v>20</v>
      </c>
      <c r="M49" s="2">
        <f ca="1">M46-SUM(M47:M48)</f>
        <v>20</v>
      </c>
      <c r="N49" s="2">
        <f ca="1">N46-SUM(N47:N48)</f>
        <v>8</v>
      </c>
      <c r="O49" s="2">
        <f ca="1">O46-SUM(O47:O48)</f>
        <v>-9</v>
      </c>
      <c r="P49" s="2">
        <f ca="1">P46-SUM(P47:P48)</f>
        <v>-5</v>
      </c>
      <c r="Q49" s="4">
        <f ca="1">SUM(E49:P49)</f>
        <v>94</v>
      </c>
      <c r="R49" s="2">
        <f ca="1">OFFSET($D49,0,MONTH(reporting_month))</f>
        <v>7</v>
      </c>
      <c r="S49" s="3">
        <f ca="1">SUM(OFFSET($E49,0,((_xlfn.CEILING.MATH(MONTH(reporting_month)/3))-1)*3,1,IF(MOD(MONTH(reporting_month),3)=0,3,MOD(MONTH(reporting_month),3))))</f>
        <v>7</v>
      </c>
      <c r="T49" s="2">
        <f ca="1">SUM(OFFSET($E49,0,0,1,MONTH(reporting_month)))</f>
        <v>60</v>
      </c>
      <c r="U49" s="1">
        <f ca="1">Q49-T49</f>
        <v>34</v>
      </c>
    </row>
    <row r="50" spans="2:21" ht="16.5" thickTop="1" thickBot="1" x14ac:dyDescent="0.3"/>
    <row r="51" spans="2:21" ht="15.75" thickBot="1" x14ac:dyDescent="0.3">
      <c r="B51" s="34" t="s">
        <v>15</v>
      </c>
      <c r="C51" s="30" t="s">
        <v>14</v>
      </c>
      <c r="D51" s="30" t="s">
        <v>13</v>
      </c>
      <c r="E51" s="33">
        <f>E$1</f>
        <v>43466</v>
      </c>
      <c r="F51" s="33">
        <f>F$1</f>
        <v>43497</v>
      </c>
      <c r="G51" s="33">
        <f>G$1</f>
        <v>43525</v>
      </c>
      <c r="H51" s="33">
        <f>H$1</f>
        <v>43556</v>
      </c>
      <c r="I51" s="33">
        <f>I$1</f>
        <v>43586</v>
      </c>
      <c r="J51" s="33">
        <f>J$1</f>
        <v>43617</v>
      </c>
      <c r="K51" s="33">
        <f>K$1</f>
        <v>43647</v>
      </c>
      <c r="L51" s="33">
        <f>L$1</f>
        <v>43678</v>
      </c>
      <c r="M51" s="33">
        <f>M$1</f>
        <v>43709</v>
      </c>
      <c r="N51" s="33">
        <f>N$1</f>
        <v>43739</v>
      </c>
      <c r="O51" s="33">
        <f>O$1</f>
        <v>43770</v>
      </c>
      <c r="P51" s="33">
        <f>P$1</f>
        <v>43800</v>
      </c>
      <c r="Q51" s="32" t="s">
        <v>12</v>
      </c>
      <c r="R51" s="30" t="s">
        <v>11</v>
      </c>
      <c r="S51" s="31" t="s">
        <v>10</v>
      </c>
      <c r="T51" s="30" t="s">
        <v>9</v>
      </c>
      <c r="U51" s="29" t="s">
        <v>8</v>
      </c>
    </row>
    <row r="52" spans="2:21" x14ac:dyDescent="0.25">
      <c r="B52" s="28" t="s">
        <v>2</v>
      </c>
      <c r="C52" s="27" t="s">
        <v>7</v>
      </c>
      <c r="D52" s="26" t="s">
        <v>23</v>
      </c>
      <c r="E52" s="23">
        <v>129</v>
      </c>
      <c r="F52" s="23">
        <v>147</v>
      </c>
      <c r="G52" s="23">
        <v>127</v>
      </c>
      <c r="H52" s="23">
        <v>108</v>
      </c>
      <c r="I52" s="23">
        <f ca="1">RANDBETWEEN(100,150)</f>
        <v>124</v>
      </c>
      <c r="J52" s="23">
        <f ca="1">RANDBETWEEN(100,150)</f>
        <v>135</v>
      </c>
      <c r="K52" s="23">
        <f ca="1">RANDBETWEEN(100,150)</f>
        <v>129</v>
      </c>
      <c r="L52" s="23">
        <f ca="1">RANDBETWEEN(100,150)</f>
        <v>130</v>
      </c>
      <c r="M52" s="23">
        <f ca="1">RANDBETWEEN(100,150)</f>
        <v>117</v>
      </c>
      <c r="N52" s="23">
        <f ca="1">RANDBETWEEN(100,150)</f>
        <v>130</v>
      </c>
      <c r="O52" s="23">
        <f ca="1">RANDBETWEEN(100,150)</f>
        <v>106</v>
      </c>
      <c r="P52" s="23">
        <f ca="1">RANDBETWEEN(100,150)</f>
        <v>111</v>
      </c>
      <c r="Q52" s="25">
        <f ca="1">SUM(E52:P52)</f>
        <v>1493</v>
      </c>
      <c r="R52" s="23">
        <f ca="1">OFFSET($D52,0,MONTH(reporting_month))</f>
        <v>129</v>
      </c>
      <c r="S52" s="24">
        <f ca="1">SUM(OFFSET($E52,0,((_xlfn.CEILING.MATH(MONTH(reporting_month)/3))-1)*3,1,IF(MOD(MONTH(reporting_month),3)=0,3,MOD(MONTH(reporting_month),3))))</f>
        <v>129</v>
      </c>
      <c r="T52" s="23">
        <f ca="1">SUM(OFFSET($E52,0,0,1,MONTH(reporting_month)))</f>
        <v>899</v>
      </c>
      <c r="U52" s="22">
        <f ca="1">Q52-T52</f>
        <v>594</v>
      </c>
    </row>
    <row r="53" spans="2:21" x14ac:dyDescent="0.25">
      <c r="B53" s="21" t="s">
        <v>2</v>
      </c>
      <c r="C53" s="20" t="s">
        <v>6</v>
      </c>
      <c r="D53" s="19" t="s">
        <v>23</v>
      </c>
      <c r="E53" s="16">
        <v>43</v>
      </c>
      <c r="F53" s="16">
        <v>44</v>
      </c>
      <c r="G53" s="16">
        <v>49</v>
      </c>
      <c r="H53" s="16">
        <v>38</v>
      </c>
      <c r="I53" s="16">
        <f ca="1">RANDBETWEEN(25,50)</f>
        <v>46</v>
      </c>
      <c r="J53" s="16">
        <f ca="1">RANDBETWEEN(25,50)</f>
        <v>30</v>
      </c>
      <c r="K53" s="16">
        <f ca="1">RANDBETWEEN(25,50)</f>
        <v>35</v>
      </c>
      <c r="L53" s="16">
        <f ca="1">RANDBETWEEN(25,50)</f>
        <v>37</v>
      </c>
      <c r="M53" s="16">
        <f ca="1">RANDBETWEEN(25,50)</f>
        <v>42</v>
      </c>
      <c r="N53" s="16">
        <f ca="1">RANDBETWEEN(25,50)</f>
        <v>29</v>
      </c>
      <c r="O53" s="16">
        <f ca="1">RANDBETWEEN(25,50)</f>
        <v>40</v>
      </c>
      <c r="P53" s="16">
        <f ca="1">RANDBETWEEN(25,50)</f>
        <v>39</v>
      </c>
      <c r="Q53" s="18">
        <f ca="1">SUM(E53:P53)</f>
        <v>472</v>
      </c>
      <c r="R53" s="16">
        <f ca="1">OFFSET($D53,0,MONTH(reporting_month))</f>
        <v>35</v>
      </c>
      <c r="S53" s="17">
        <f ca="1">SUM(OFFSET($E53,0,((_xlfn.CEILING.MATH(MONTH(reporting_month)/3))-1)*3,1,IF(MOD(MONTH(reporting_month),3)=0,3,MOD(MONTH(reporting_month),3))))</f>
        <v>35</v>
      </c>
      <c r="T53" s="16">
        <f ca="1">SUM(OFFSET($E53,0,0,1,MONTH(reporting_month)))</f>
        <v>285</v>
      </c>
      <c r="U53" s="15">
        <f ca="1">Q53-T53</f>
        <v>187</v>
      </c>
    </row>
    <row r="54" spans="2:21" x14ac:dyDescent="0.25">
      <c r="B54" s="14" t="s">
        <v>2</v>
      </c>
      <c r="C54" t="s">
        <v>5</v>
      </c>
      <c r="D54" s="12" t="s">
        <v>23</v>
      </c>
      <c r="E54" s="9">
        <v>86</v>
      </c>
      <c r="F54" s="9">
        <v>103</v>
      </c>
      <c r="G54" s="9">
        <v>78</v>
      </c>
      <c r="H54" s="9">
        <v>70</v>
      </c>
      <c r="I54" s="9">
        <f ca="1">I52-I53</f>
        <v>78</v>
      </c>
      <c r="J54" s="9">
        <f ca="1">J52-J53</f>
        <v>105</v>
      </c>
      <c r="K54" s="9">
        <f ca="1">K52-K53</f>
        <v>94</v>
      </c>
      <c r="L54" s="9">
        <f ca="1">L52-L53</f>
        <v>93</v>
      </c>
      <c r="M54" s="9">
        <f ca="1">M52-M53</f>
        <v>75</v>
      </c>
      <c r="N54" s="9">
        <f ca="1">N52-N53</f>
        <v>101</v>
      </c>
      <c r="O54" s="9">
        <f ca="1">O52-O53</f>
        <v>66</v>
      </c>
      <c r="P54" s="9">
        <f ca="1">P52-P53</f>
        <v>72</v>
      </c>
      <c r="Q54" s="11">
        <f ca="1">SUM(E54:P54)</f>
        <v>1021</v>
      </c>
      <c r="R54" s="9">
        <f ca="1">OFFSET($D54,0,MONTH(reporting_month))</f>
        <v>94</v>
      </c>
      <c r="S54" s="10">
        <f ca="1">SUM(OFFSET($E54,0,((_xlfn.CEILING.MATH(MONTH(reporting_month)/3))-1)*3,1,IF(MOD(MONTH(reporting_month),3)=0,3,MOD(MONTH(reporting_month),3))))</f>
        <v>94</v>
      </c>
      <c r="T54" s="9">
        <f ca="1">SUM(OFFSET($E54,0,0,1,MONTH(reporting_month)))</f>
        <v>614</v>
      </c>
      <c r="U54" s="8">
        <f ca="1">Q54-T54</f>
        <v>407</v>
      </c>
    </row>
    <row r="55" spans="2:21" x14ac:dyDescent="0.25">
      <c r="B55" s="14" t="s">
        <v>2</v>
      </c>
      <c r="C55" s="13" t="s">
        <v>4</v>
      </c>
      <c r="D55" s="12" t="s">
        <v>23</v>
      </c>
      <c r="E55" s="9">
        <v>31</v>
      </c>
      <c r="F55" s="9">
        <v>29</v>
      </c>
      <c r="G55" s="9">
        <v>43</v>
      </c>
      <c r="H55" s="9">
        <v>33</v>
      </c>
      <c r="I55" s="9">
        <f ca="1">RANDBETWEEN(25,50)</f>
        <v>32</v>
      </c>
      <c r="J55" s="9">
        <f ca="1">RANDBETWEEN(25,50)</f>
        <v>34</v>
      </c>
      <c r="K55" s="9">
        <f ca="1">RANDBETWEEN(25,50)</f>
        <v>39</v>
      </c>
      <c r="L55" s="9">
        <f ca="1">RANDBETWEEN(25,50)</f>
        <v>33</v>
      </c>
      <c r="M55" s="9">
        <f ca="1">RANDBETWEEN(25,50)</f>
        <v>48</v>
      </c>
      <c r="N55" s="9">
        <f ca="1">RANDBETWEEN(25,50)</f>
        <v>34</v>
      </c>
      <c r="O55" s="9">
        <f ca="1">RANDBETWEEN(25,50)</f>
        <v>25</v>
      </c>
      <c r="P55" s="9">
        <f ca="1">RANDBETWEEN(25,50)</f>
        <v>44</v>
      </c>
      <c r="Q55" s="11">
        <f ca="1">SUM(E55:P55)</f>
        <v>425</v>
      </c>
      <c r="R55" s="9">
        <f ca="1">OFFSET($D55,0,MONTH(reporting_month))</f>
        <v>39</v>
      </c>
      <c r="S55" s="10">
        <f ca="1">SUM(OFFSET($E55,0,((_xlfn.CEILING.MATH(MONTH(reporting_month)/3))-1)*3,1,IF(MOD(MONTH(reporting_month),3)=0,3,MOD(MONTH(reporting_month),3))))</f>
        <v>39</v>
      </c>
      <c r="T55" s="9">
        <f ca="1">SUM(OFFSET($E55,0,0,1,MONTH(reporting_month)))</f>
        <v>241</v>
      </c>
      <c r="U55" s="8">
        <f ca="1">Q55-T55</f>
        <v>184</v>
      </c>
    </row>
    <row r="56" spans="2:21" x14ac:dyDescent="0.25">
      <c r="B56" s="14" t="s">
        <v>2</v>
      </c>
      <c r="C56" s="13" t="s">
        <v>3</v>
      </c>
      <c r="D56" s="12" t="s">
        <v>23</v>
      </c>
      <c r="E56" s="9">
        <v>50</v>
      </c>
      <c r="F56" s="9">
        <v>35</v>
      </c>
      <c r="G56" s="9">
        <v>36</v>
      </c>
      <c r="H56" s="9">
        <v>28</v>
      </c>
      <c r="I56" s="9">
        <f ca="1">RANDBETWEEN(25,50)</f>
        <v>39</v>
      </c>
      <c r="J56" s="9">
        <f ca="1">RANDBETWEEN(25,50)</f>
        <v>29</v>
      </c>
      <c r="K56" s="9">
        <f ca="1">RANDBETWEEN(25,50)</f>
        <v>25</v>
      </c>
      <c r="L56" s="9">
        <f ca="1">RANDBETWEEN(25,50)</f>
        <v>30</v>
      </c>
      <c r="M56" s="9">
        <f ca="1">RANDBETWEEN(25,50)</f>
        <v>26</v>
      </c>
      <c r="N56" s="9">
        <f ca="1">RANDBETWEEN(25,50)</f>
        <v>31</v>
      </c>
      <c r="O56" s="9">
        <f ca="1">RANDBETWEEN(25,50)</f>
        <v>47</v>
      </c>
      <c r="P56" s="9">
        <f ca="1">RANDBETWEEN(25,50)</f>
        <v>47</v>
      </c>
      <c r="Q56" s="11">
        <f ca="1">SUM(E56:P56)</f>
        <v>423</v>
      </c>
      <c r="R56" s="9">
        <f ca="1">OFFSET($D56,0,MONTH(reporting_month))</f>
        <v>25</v>
      </c>
      <c r="S56" s="10">
        <f ca="1">SUM(OFFSET($E56,0,((_xlfn.CEILING.MATH(MONTH(reporting_month)/3))-1)*3,1,IF(MOD(MONTH(reporting_month),3)=0,3,MOD(MONTH(reporting_month),3))))</f>
        <v>25</v>
      </c>
      <c r="T56" s="9">
        <f ca="1">SUM(OFFSET($E56,0,0,1,MONTH(reporting_month)))</f>
        <v>242</v>
      </c>
      <c r="U56" s="8">
        <f ca="1">Q56-T56</f>
        <v>181</v>
      </c>
    </row>
    <row r="57" spans="2:21" ht="15.75" thickBot="1" x14ac:dyDescent="0.3">
      <c r="B57" s="7" t="s">
        <v>2</v>
      </c>
      <c r="C57" s="6" t="s">
        <v>1</v>
      </c>
      <c r="D57" s="5" t="s">
        <v>23</v>
      </c>
      <c r="E57" s="2">
        <f>E54-SUM(E55:E56)</f>
        <v>5</v>
      </c>
      <c r="F57" s="2">
        <f>F54-SUM(F55:F56)</f>
        <v>39</v>
      </c>
      <c r="G57" s="2">
        <f>G54-SUM(G55:G56)</f>
        <v>-1</v>
      </c>
      <c r="H57" s="2">
        <f>H54-SUM(H55:H56)</f>
        <v>9</v>
      </c>
      <c r="I57" s="2">
        <f ca="1">I54-SUM(I55:I56)</f>
        <v>7</v>
      </c>
      <c r="J57" s="2">
        <f ca="1">J54-SUM(J55:J56)</f>
        <v>42</v>
      </c>
      <c r="K57" s="2">
        <f ca="1">K54-SUM(K55:K56)</f>
        <v>30</v>
      </c>
      <c r="L57" s="2">
        <f ca="1">L54-SUM(L55:L56)</f>
        <v>30</v>
      </c>
      <c r="M57" s="2">
        <f ca="1">M54-SUM(M55:M56)</f>
        <v>1</v>
      </c>
      <c r="N57" s="2">
        <f ca="1">N54-SUM(N55:N56)</f>
        <v>36</v>
      </c>
      <c r="O57" s="2">
        <f ca="1">O54-SUM(O55:O56)</f>
        <v>-6</v>
      </c>
      <c r="P57" s="2">
        <f ca="1">P54-SUM(P55:P56)</f>
        <v>-19</v>
      </c>
      <c r="Q57" s="4">
        <f ca="1">SUM(E57:P57)</f>
        <v>173</v>
      </c>
      <c r="R57" s="2">
        <f ca="1">OFFSET($D57,0,MONTH(reporting_month))</f>
        <v>30</v>
      </c>
      <c r="S57" s="3">
        <f ca="1">SUM(OFFSET($E57,0,((_xlfn.CEILING.MATH(MONTH(reporting_month)/3))-1)*3,1,IF(MOD(MONTH(reporting_month),3)=0,3,MOD(MONTH(reporting_month),3))))</f>
        <v>30</v>
      </c>
      <c r="T57" s="2">
        <f ca="1">SUM(OFFSET($E57,0,0,1,MONTH(reporting_month)))</f>
        <v>131</v>
      </c>
      <c r="U57" s="1">
        <f ca="1">Q57-T57</f>
        <v>42</v>
      </c>
    </row>
    <row r="58" spans="2:21" ht="16.5" thickTop="1" thickBot="1" x14ac:dyDescent="0.3"/>
    <row r="59" spans="2:21" ht="15.75" thickBot="1" x14ac:dyDescent="0.3">
      <c r="B59" s="34" t="s">
        <v>15</v>
      </c>
      <c r="C59" s="30" t="s">
        <v>14</v>
      </c>
      <c r="D59" s="30" t="s">
        <v>13</v>
      </c>
      <c r="E59" s="33">
        <f>E$1</f>
        <v>43466</v>
      </c>
      <c r="F59" s="33">
        <f>F$1</f>
        <v>43497</v>
      </c>
      <c r="G59" s="33">
        <f>G$1</f>
        <v>43525</v>
      </c>
      <c r="H59" s="33">
        <f>H$1</f>
        <v>43556</v>
      </c>
      <c r="I59" s="33">
        <f>I$1</f>
        <v>43586</v>
      </c>
      <c r="J59" s="33">
        <f>J$1</f>
        <v>43617</v>
      </c>
      <c r="K59" s="33">
        <f>K$1</f>
        <v>43647</v>
      </c>
      <c r="L59" s="33">
        <f>L$1</f>
        <v>43678</v>
      </c>
      <c r="M59" s="33">
        <f>M$1</f>
        <v>43709</v>
      </c>
      <c r="N59" s="33">
        <f>N$1</f>
        <v>43739</v>
      </c>
      <c r="O59" s="33">
        <f>O$1</f>
        <v>43770</v>
      </c>
      <c r="P59" s="33">
        <f>P$1</f>
        <v>43800</v>
      </c>
      <c r="Q59" s="32" t="s">
        <v>12</v>
      </c>
      <c r="R59" s="30" t="s">
        <v>11</v>
      </c>
      <c r="S59" s="31" t="s">
        <v>10</v>
      </c>
      <c r="T59" s="30" t="s">
        <v>9</v>
      </c>
      <c r="U59" s="29" t="s">
        <v>8</v>
      </c>
    </row>
    <row r="60" spans="2:21" x14ac:dyDescent="0.25">
      <c r="B60" s="28" t="s">
        <v>2</v>
      </c>
      <c r="C60" s="27" t="s">
        <v>7</v>
      </c>
      <c r="D60" s="26" t="s">
        <v>22</v>
      </c>
      <c r="E60" s="23">
        <v>129</v>
      </c>
      <c r="F60" s="23">
        <v>147</v>
      </c>
      <c r="G60" s="23">
        <v>127</v>
      </c>
      <c r="H60" s="23">
        <v>108</v>
      </c>
      <c r="I60" s="23">
        <v>136</v>
      </c>
      <c r="J60" s="23">
        <f ca="1">RANDBETWEEN(100,150)</f>
        <v>148</v>
      </c>
      <c r="K60" s="23">
        <f ca="1">RANDBETWEEN(100,150)</f>
        <v>103</v>
      </c>
      <c r="L60" s="23">
        <f ca="1">RANDBETWEEN(100,150)</f>
        <v>113</v>
      </c>
      <c r="M60" s="23">
        <f ca="1">RANDBETWEEN(100,150)</f>
        <v>144</v>
      </c>
      <c r="N60" s="23">
        <f ca="1">RANDBETWEEN(100,150)</f>
        <v>123</v>
      </c>
      <c r="O60" s="23">
        <f ca="1">RANDBETWEEN(100,150)</f>
        <v>139</v>
      </c>
      <c r="P60" s="23">
        <f ca="1">RANDBETWEEN(100,150)</f>
        <v>112</v>
      </c>
      <c r="Q60" s="25">
        <f ca="1">SUM(E60:P60)</f>
        <v>1529</v>
      </c>
      <c r="R60" s="23">
        <f ca="1">OFFSET($D60,0,MONTH(reporting_month))</f>
        <v>103</v>
      </c>
      <c r="S60" s="24">
        <f ca="1">SUM(OFFSET($E60,0,((_xlfn.CEILING.MATH(MONTH(reporting_month)/3))-1)*3,1,IF(MOD(MONTH(reporting_month),3)=0,3,MOD(MONTH(reporting_month),3))))</f>
        <v>103</v>
      </c>
      <c r="T60" s="23">
        <f ca="1">SUM(OFFSET($E60,0,0,1,MONTH(reporting_month)))</f>
        <v>898</v>
      </c>
      <c r="U60" s="22">
        <f ca="1">Q60-T60</f>
        <v>631</v>
      </c>
    </row>
    <row r="61" spans="2:21" x14ac:dyDescent="0.25">
      <c r="B61" s="21" t="s">
        <v>2</v>
      </c>
      <c r="C61" s="20" t="s">
        <v>6</v>
      </c>
      <c r="D61" s="19" t="s">
        <v>22</v>
      </c>
      <c r="E61" s="16">
        <v>43</v>
      </c>
      <c r="F61" s="16">
        <v>44</v>
      </c>
      <c r="G61" s="16">
        <v>49</v>
      </c>
      <c r="H61" s="16">
        <v>38</v>
      </c>
      <c r="I61" s="16">
        <v>35</v>
      </c>
      <c r="J61" s="16">
        <f ca="1">RANDBETWEEN(25,50)</f>
        <v>50</v>
      </c>
      <c r="K61" s="16">
        <f ca="1">RANDBETWEEN(25,50)</f>
        <v>41</v>
      </c>
      <c r="L61" s="16">
        <f ca="1">RANDBETWEEN(25,50)</f>
        <v>35</v>
      </c>
      <c r="M61" s="16">
        <f ca="1">RANDBETWEEN(25,50)</f>
        <v>39</v>
      </c>
      <c r="N61" s="16">
        <f ca="1">RANDBETWEEN(25,50)</f>
        <v>48</v>
      </c>
      <c r="O61" s="16">
        <f ca="1">RANDBETWEEN(25,50)</f>
        <v>30</v>
      </c>
      <c r="P61" s="16">
        <f ca="1">RANDBETWEEN(25,50)</f>
        <v>45</v>
      </c>
      <c r="Q61" s="18">
        <f ca="1">SUM(E61:P61)</f>
        <v>497</v>
      </c>
      <c r="R61" s="16">
        <f ca="1">OFFSET($D61,0,MONTH(reporting_month))</f>
        <v>41</v>
      </c>
      <c r="S61" s="17">
        <f ca="1">SUM(OFFSET($E61,0,((_xlfn.CEILING.MATH(MONTH(reporting_month)/3))-1)*3,1,IF(MOD(MONTH(reporting_month),3)=0,3,MOD(MONTH(reporting_month),3))))</f>
        <v>41</v>
      </c>
      <c r="T61" s="16">
        <f ca="1">SUM(OFFSET($E61,0,0,1,MONTH(reporting_month)))</f>
        <v>300</v>
      </c>
      <c r="U61" s="15">
        <f ca="1">Q61-T61</f>
        <v>197</v>
      </c>
    </row>
    <row r="62" spans="2:21" x14ac:dyDescent="0.25">
      <c r="B62" s="14" t="s">
        <v>2</v>
      </c>
      <c r="C62" t="s">
        <v>5</v>
      </c>
      <c r="D62" s="12" t="s">
        <v>22</v>
      </c>
      <c r="E62" s="9">
        <v>86</v>
      </c>
      <c r="F62" s="9">
        <v>103</v>
      </c>
      <c r="G62" s="9">
        <v>78</v>
      </c>
      <c r="H62" s="9">
        <v>70</v>
      </c>
      <c r="I62" s="9">
        <v>101</v>
      </c>
      <c r="J62" s="9">
        <f ca="1">J60-J61</f>
        <v>98</v>
      </c>
      <c r="K62" s="9">
        <f ca="1">K60-K61</f>
        <v>62</v>
      </c>
      <c r="L62" s="9">
        <f ca="1">L60-L61</f>
        <v>78</v>
      </c>
      <c r="M62" s="9">
        <f ca="1">M60-M61</f>
        <v>105</v>
      </c>
      <c r="N62" s="9">
        <f ca="1">N60-N61</f>
        <v>75</v>
      </c>
      <c r="O62" s="9">
        <f ca="1">O60-O61</f>
        <v>109</v>
      </c>
      <c r="P62" s="9">
        <f ca="1">P60-P61</f>
        <v>67</v>
      </c>
      <c r="Q62" s="11">
        <f ca="1">SUM(E62:P62)</f>
        <v>1032</v>
      </c>
      <c r="R62" s="9">
        <f ca="1">OFFSET($D62,0,MONTH(reporting_month))</f>
        <v>62</v>
      </c>
      <c r="S62" s="10">
        <f ca="1">SUM(OFFSET($E62,0,((_xlfn.CEILING.MATH(MONTH(reporting_month)/3))-1)*3,1,IF(MOD(MONTH(reporting_month),3)=0,3,MOD(MONTH(reporting_month),3))))</f>
        <v>62</v>
      </c>
      <c r="T62" s="9">
        <f ca="1">SUM(OFFSET($E62,0,0,1,MONTH(reporting_month)))</f>
        <v>598</v>
      </c>
      <c r="U62" s="8">
        <f ca="1">Q62-T62</f>
        <v>434</v>
      </c>
    </row>
    <row r="63" spans="2:21" x14ac:dyDescent="0.25">
      <c r="B63" s="14" t="s">
        <v>2</v>
      </c>
      <c r="C63" s="13" t="s">
        <v>4</v>
      </c>
      <c r="D63" s="12" t="s">
        <v>22</v>
      </c>
      <c r="E63" s="9">
        <v>31</v>
      </c>
      <c r="F63" s="9">
        <v>29</v>
      </c>
      <c r="G63" s="9">
        <v>43</v>
      </c>
      <c r="H63" s="9">
        <v>33</v>
      </c>
      <c r="I63" s="9">
        <v>25</v>
      </c>
      <c r="J63" s="9">
        <f ca="1">RANDBETWEEN(25,50)</f>
        <v>43</v>
      </c>
      <c r="K63" s="9">
        <f ca="1">RANDBETWEEN(25,50)</f>
        <v>48</v>
      </c>
      <c r="L63" s="9">
        <f ca="1">RANDBETWEEN(25,50)</f>
        <v>26</v>
      </c>
      <c r="M63" s="9">
        <f ca="1">RANDBETWEEN(25,50)</f>
        <v>31</v>
      </c>
      <c r="N63" s="9">
        <f ca="1">RANDBETWEEN(25,50)</f>
        <v>41</v>
      </c>
      <c r="O63" s="9">
        <f ca="1">RANDBETWEEN(25,50)</f>
        <v>48</v>
      </c>
      <c r="P63" s="9">
        <f ca="1">RANDBETWEEN(25,50)</f>
        <v>34</v>
      </c>
      <c r="Q63" s="11">
        <f ca="1">SUM(E63:P63)</f>
        <v>432</v>
      </c>
      <c r="R63" s="9">
        <f ca="1">OFFSET($D63,0,MONTH(reporting_month))</f>
        <v>48</v>
      </c>
      <c r="S63" s="10">
        <f ca="1">SUM(OFFSET($E63,0,((_xlfn.CEILING.MATH(MONTH(reporting_month)/3))-1)*3,1,IF(MOD(MONTH(reporting_month),3)=0,3,MOD(MONTH(reporting_month),3))))</f>
        <v>48</v>
      </c>
      <c r="T63" s="9">
        <f ca="1">SUM(OFFSET($E63,0,0,1,MONTH(reporting_month)))</f>
        <v>252</v>
      </c>
      <c r="U63" s="8">
        <f ca="1">Q63-T63</f>
        <v>180</v>
      </c>
    </row>
    <row r="64" spans="2:21" x14ac:dyDescent="0.25">
      <c r="B64" s="14" t="s">
        <v>2</v>
      </c>
      <c r="C64" s="13" t="s">
        <v>3</v>
      </c>
      <c r="D64" s="12" t="s">
        <v>22</v>
      </c>
      <c r="E64" s="9">
        <v>50</v>
      </c>
      <c r="F64" s="9">
        <v>35</v>
      </c>
      <c r="G64" s="9">
        <v>36</v>
      </c>
      <c r="H64" s="9">
        <v>28</v>
      </c>
      <c r="I64" s="9">
        <v>25</v>
      </c>
      <c r="J64" s="9">
        <f ca="1">RANDBETWEEN(25,50)</f>
        <v>42</v>
      </c>
      <c r="K64" s="9">
        <f ca="1">RANDBETWEEN(25,50)</f>
        <v>44</v>
      </c>
      <c r="L64" s="9">
        <f ca="1">RANDBETWEEN(25,50)</f>
        <v>37</v>
      </c>
      <c r="M64" s="9">
        <f ca="1">RANDBETWEEN(25,50)</f>
        <v>38</v>
      </c>
      <c r="N64" s="9">
        <f ca="1">RANDBETWEEN(25,50)</f>
        <v>45</v>
      </c>
      <c r="O64" s="9">
        <f ca="1">RANDBETWEEN(25,50)</f>
        <v>49</v>
      </c>
      <c r="P64" s="9">
        <f ca="1">RANDBETWEEN(25,50)</f>
        <v>46</v>
      </c>
      <c r="Q64" s="11">
        <f ca="1">SUM(E64:P64)</f>
        <v>475</v>
      </c>
      <c r="R64" s="9">
        <f ca="1">OFFSET($D64,0,MONTH(reporting_month))</f>
        <v>44</v>
      </c>
      <c r="S64" s="10">
        <f ca="1">SUM(OFFSET($E64,0,((_xlfn.CEILING.MATH(MONTH(reporting_month)/3))-1)*3,1,IF(MOD(MONTH(reporting_month),3)=0,3,MOD(MONTH(reporting_month),3))))</f>
        <v>44</v>
      </c>
      <c r="T64" s="9">
        <f ca="1">SUM(OFFSET($E64,0,0,1,MONTH(reporting_month)))</f>
        <v>260</v>
      </c>
      <c r="U64" s="8">
        <f ca="1">Q64-T64</f>
        <v>215</v>
      </c>
    </row>
    <row r="65" spans="2:21" ht="15.75" thickBot="1" x14ac:dyDescent="0.3">
      <c r="B65" s="7" t="s">
        <v>2</v>
      </c>
      <c r="C65" s="6" t="s">
        <v>1</v>
      </c>
      <c r="D65" s="5" t="s">
        <v>22</v>
      </c>
      <c r="E65" s="2">
        <f>E62-SUM(E63:E64)</f>
        <v>5</v>
      </c>
      <c r="F65" s="2">
        <f>F62-SUM(F63:F64)</f>
        <v>39</v>
      </c>
      <c r="G65" s="2">
        <f>G62-SUM(G63:G64)</f>
        <v>-1</v>
      </c>
      <c r="H65" s="2">
        <f>H62-SUM(H63:H64)</f>
        <v>9</v>
      </c>
      <c r="I65" s="2">
        <f>I62-SUM(I63:I64)</f>
        <v>51</v>
      </c>
      <c r="J65" s="2">
        <f ca="1">J62-SUM(J63:J64)</f>
        <v>13</v>
      </c>
      <c r="K65" s="2">
        <f ca="1">K62-SUM(K63:K64)</f>
        <v>-30</v>
      </c>
      <c r="L65" s="2">
        <f ca="1">L62-SUM(L63:L64)</f>
        <v>15</v>
      </c>
      <c r="M65" s="2">
        <f ca="1">M62-SUM(M63:M64)</f>
        <v>36</v>
      </c>
      <c r="N65" s="2">
        <f ca="1">N62-SUM(N63:N64)</f>
        <v>-11</v>
      </c>
      <c r="O65" s="2">
        <f ca="1">O62-SUM(O63:O64)</f>
        <v>12</v>
      </c>
      <c r="P65" s="2">
        <f ca="1">P62-SUM(P63:P64)</f>
        <v>-13</v>
      </c>
      <c r="Q65" s="4">
        <f ca="1">SUM(E65:P65)</f>
        <v>125</v>
      </c>
      <c r="R65" s="2">
        <f ca="1">OFFSET($D65,0,MONTH(reporting_month))</f>
        <v>-30</v>
      </c>
      <c r="S65" s="3">
        <f ca="1">SUM(OFFSET($E65,0,((_xlfn.CEILING.MATH(MONTH(reporting_month)/3))-1)*3,1,IF(MOD(MONTH(reporting_month),3)=0,3,MOD(MONTH(reporting_month),3))))</f>
        <v>-30</v>
      </c>
      <c r="T65" s="2">
        <f ca="1">SUM(OFFSET($E65,0,0,1,MONTH(reporting_month)))</f>
        <v>86</v>
      </c>
      <c r="U65" s="1">
        <f ca="1">Q65-T65</f>
        <v>39</v>
      </c>
    </row>
    <row r="66" spans="2:21" ht="16.5" thickTop="1" thickBot="1" x14ac:dyDescent="0.3"/>
    <row r="67" spans="2:21" ht="15.75" thickBot="1" x14ac:dyDescent="0.3">
      <c r="B67" s="34" t="s">
        <v>15</v>
      </c>
      <c r="C67" s="30" t="s">
        <v>14</v>
      </c>
      <c r="D67" s="30" t="s">
        <v>13</v>
      </c>
      <c r="E67" s="33">
        <f>E$1</f>
        <v>43466</v>
      </c>
      <c r="F67" s="33">
        <f>F$1</f>
        <v>43497</v>
      </c>
      <c r="G67" s="33">
        <f>G$1</f>
        <v>43525</v>
      </c>
      <c r="H67" s="33">
        <f>H$1</f>
        <v>43556</v>
      </c>
      <c r="I67" s="33">
        <f>I$1</f>
        <v>43586</v>
      </c>
      <c r="J67" s="33">
        <f>J$1</f>
        <v>43617</v>
      </c>
      <c r="K67" s="33">
        <f>K$1</f>
        <v>43647</v>
      </c>
      <c r="L67" s="33">
        <f>L$1</f>
        <v>43678</v>
      </c>
      <c r="M67" s="33">
        <f>M$1</f>
        <v>43709</v>
      </c>
      <c r="N67" s="33">
        <f>N$1</f>
        <v>43739</v>
      </c>
      <c r="O67" s="33">
        <f>O$1</f>
        <v>43770</v>
      </c>
      <c r="P67" s="33">
        <f>P$1</f>
        <v>43800</v>
      </c>
      <c r="Q67" s="32" t="s">
        <v>12</v>
      </c>
      <c r="R67" s="30" t="s">
        <v>11</v>
      </c>
      <c r="S67" s="31" t="s">
        <v>10</v>
      </c>
      <c r="T67" s="30" t="s">
        <v>9</v>
      </c>
      <c r="U67" s="29" t="s">
        <v>8</v>
      </c>
    </row>
    <row r="68" spans="2:21" x14ac:dyDescent="0.25">
      <c r="B68" s="28" t="s">
        <v>2</v>
      </c>
      <c r="C68" s="27" t="s">
        <v>7</v>
      </c>
      <c r="D68" s="26" t="s">
        <v>21</v>
      </c>
      <c r="E68" s="23">
        <v>129</v>
      </c>
      <c r="F68" s="23">
        <v>147</v>
      </c>
      <c r="G68" s="23">
        <v>127</v>
      </c>
      <c r="H68" s="23">
        <v>108</v>
      </c>
      <c r="I68" s="23">
        <v>136</v>
      </c>
      <c r="J68" s="23">
        <v>117</v>
      </c>
      <c r="K68" s="23">
        <f ca="1">RANDBETWEEN(100,150)</f>
        <v>138</v>
      </c>
      <c r="L68" s="23">
        <f ca="1">RANDBETWEEN(100,150)</f>
        <v>125</v>
      </c>
      <c r="M68" s="23">
        <f ca="1">RANDBETWEEN(100,150)</f>
        <v>148</v>
      </c>
      <c r="N68" s="23">
        <f ca="1">RANDBETWEEN(100,150)</f>
        <v>147</v>
      </c>
      <c r="O68" s="23">
        <f ca="1">RANDBETWEEN(100,150)</f>
        <v>130</v>
      </c>
      <c r="P68" s="23">
        <f ca="1">RANDBETWEEN(100,150)</f>
        <v>111</v>
      </c>
      <c r="Q68" s="25">
        <f ca="1">SUM(E68:P68)</f>
        <v>1563</v>
      </c>
      <c r="R68" s="23">
        <f ca="1">OFFSET($D68,0,MONTH(reporting_month))</f>
        <v>138</v>
      </c>
      <c r="S68" s="24">
        <f ca="1">SUM(OFFSET($E68,0,((_xlfn.CEILING.MATH(MONTH(reporting_month)/3))-1)*3,1,IF(MOD(MONTH(reporting_month),3)=0,3,MOD(MONTH(reporting_month),3))))</f>
        <v>138</v>
      </c>
      <c r="T68" s="23">
        <f ca="1">SUM(OFFSET($E68,0,0,1,MONTH(reporting_month)))</f>
        <v>902</v>
      </c>
      <c r="U68" s="22">
        <f ca="1">Q68-T68</f>
        <v>661</v>
      </c>
    </row>
    <row r="69" spans="2:21" x14ac:dyDescent="0.25">
      <c r="B69" s="21" t="s">
        <v>2</v>
      </c>
      <c r="C69" s="20" t="s">
        <v>6</v>
      </c>
      <c r="D69" s="19" t="s">
        <v>21</v>
      </c>
      <c r="E69" s="16">
        <v>43</v>
      </c>
      <c r="F69" s="16">
        <v>44</v>
      </c>
      <c r="G69" s="16">
        <v>49</v>
      </c>
      <c r="H69" s="16">
        <v>38</v>
      </c>
      <c r="I69" s="16">
        <v>35</v>
      </c>
      <c r="J69" s="16">
        <v>43</v>
      </c>
      <c r="K69" s="16">
        <f ca="1">RANDBETWEEN(25,50)</f>
        <v>46</v>
      </c>
      <c r="L69" s="16">
        <f ca="1">RANDBETWEEN(25,50)</f>
        <v>48</v>
      </c>
      <c r="M69" s="16">
        <f ca="1">RANDBETWEEN(25,50)</f>
        <v>35</v>
      </c>
      <c r="N69" s="16">
        <f ca="1">RANDBETWEEN(25,50)</f>
        <v>25</v>
      </c>
      <c r="O69" s="16">
        <f ca="1">RANDBETWEEN(25,50)</f>
        <v>48</v>
      </c>
      <c r="P69" s="16">
        <f ca="1">RANDBETWEEN(25,50)</f>
        <v>35</v>
      </c>
      <c r="Q69" s="18">
        <f ca="1">SUM(E69:P69)</f>
        <v>489</v>
      </c>
      <c r="R69" s="16">
        <f ca="1">OFFSET($D69,0,MONTH(reporting_month))</f>
        <v>46</v>
      </c>
      <c r="S69" s="17">
        <f ca="1">SUM(OFFSET($E69,0,((_xlfn.CEILING.MATH(MONTH(reporting_month)/3))-1)*3,1,IF(MOD(MONTH(reporting_month),3)=0,3,MOD(MONTH(reporting_month),3))))</f>
        <v>46</v>
      </c>
      <c r="T69" s="16">
        <f ca="1">SUM(OFFSET($E69,0,0,1,MONTH(reporting_month)))</f>
        <v>298</v>
      </c>
      <c r="U69" s="15">
        <f ca="1">Q69-T69</f>
        <v>191</v>
      </c>
    </row>
    <row r="70" spans="2:21" x14ac:dyDescent="0.25">
      <c r="B70" s="14" t="s">
        <v>2</v>
      </c>
      <c r="C70" t="s">
        <v>5</v>
      </c>
      <c r="D70" s="12" t="s">
        <v>21</v>
      </c>
      <c r="E70" s="9">
        <v>86</v>
      </c>
      <c r="F70" s="9">
        <v>103</v>
      </c>
      <c r="G70" s="9">
        <v>78</v>
      </c>
      <c r="H70" s="9">
        <v>70</v>
      </c>
      <c r="I70" s="9">
        <v>101</v>
      </c>
      <c r="J70" s="9">
        <v>74</v>
      </c>
      <c r="K70" s="9">
        <f ca="1">K68-K69</f>
        <v>92</v>
      </c>
      <c r="L70" s="9">
        <f ca="1">L68-L69</f>
        <v>77</v>
      </c>
      <c r="M70" s="9">
        <f ca="1">M68-M69</f>
        <v>113</v>
      </c>
      <c r="N70" s="9">
        <f ca="1">N68-N69</f>
        <v>122</v>
      </c>
      <c r="O70" s="9">
        <f ca="1">O68-O69</f>
        <v>82</v>
      </c>
      <c r="P70" s="9">
        <f ca="1">P68-P69</f>
        <v>76</v>
      </c>
      <c r="Q70" s="11">
        <f ca="1">SUM(E70:P70)</f>
        <v>1074</v>
      </c>
      <c r="R70" s="9">
        <f ca="1">OFFSET($D70,0,MONTH(reporting_month))</f>
        <v>92</v>
      </c>
      <c r="S70" s="10">
        <f ca="1">SUM(OFFSET($E70,0,((_xlfn.CEILING.MATH(MONTH(reporting_month)/3))-1)*3,1,IF(MOD(MONTH(reporting_month),3)=0,3,MOD(MONTH(reporting_month),3))))</f>
        <v>92</v>
      </c>
      <c r="T70" s="9">
        <f ca="1">SUM(OFFSET($E70,0,0,1,MONTH(reporting_month)))</f>
        <v>604</v>
      </c>
      <c r="U70" s="8">
        <f ca="1">Q70-T70</f>
        <v>470</v>
      </c>
    </row>
    <row r="71" spans="2:21" x14ac:dyDescent="0.25">
      <c r="B71" s="14" t="s">
        <v>2</v>
      </c>
      <c r="C71" s="13" t="s">
        <v>4</v>
      </c>
      <c r="D71" s="12" t="s">
        <v>21</v>
      </c>
      <c r="E71" s="9">
        <v>31</v>
      </c>
      <c r="F71" s="9">
        <v>29</v>
      </c>
      <c r="G71" s="9">
        <v>43</v>
      </c>
      <c r="H71" s="9">
        <v>33</v>
      </c>
      <c r="I71" s="9">
        <v>25</v>
      </c>
      <c r="J71" s="9">
        <v>38</v>
      </c>
      <c r="K71" s="9">
        <f ca="1">RANDBETWEEN(25,50)</f>
        <v>35</v>
      </c>
      <c r="L71" s="9">
        <f ca="1">RANDBETWEEN(25,50)</f>
        <v>49</v>
      </c>
      <c r="M71" s="9">
        <f ca="1">RANDBETWEEN(25,50)</f>
        <v>39</v>
      </c>
      <c r="N71" s="9">
        <f ca="1">RANDBETWEEN(25,50)</f>
        <v>40</v>
      </c>
      <c r="O71" s="9">
        <f ca="1">RANDBETWEEN(25,50)</f>
        <v>47</v>
      </c>
      <c r="P71" s="9">
        <f ca="1">RANDBETWEEN(25,50)</f>
        <v>44</v>
      </c>
      <c r="Q71" s="11">
        <f ca="1">SUM(E71:P71)</f>
        <v>453</v>
      </c>
      <c r="R71" s="9">
        <f ca="1">OFFSET($D71,0,MONTH(reporting_month))</f>
        <v>35</v>
      </c>
      <c r="S71" s="10">
        <f ca="1">SUM(OFFSET($E71,0,((_xlfn.CEILING.MATH(MONTH(reporting_month)/3))-1)*3,1,IF(MOD(MONTH(reporting_month),3)=0,3,MOD(MONTH(reporting_month),3))))</f>
        <v>35</v>
      </c>
      <c r="T71" s="9">
        <f ca="1">SUM(OFFSET($E71,0,0,1,MONTH(reporting_month)))</f>
        <v>234</v>
      </c>
      <c r="U71" s="8">
        <f ca="1">Q71-T71</f>
        <v>219</v>
      </c>
    </row>
    <row r="72" spans="2:21" x14ac:dyDescent="0.25">
      <c r="B72" s="14" t="s">
        <v>2</v>
      </c>
      <c r="C72" s="13" t="s">
        <v>3</v>
      </c>
      <c r="D72" s="12" t="s">
        <v>21</v>
      </c>
      <c r="E72" s="9">
        <v>50</v>
      </c>
      <c r="F72" s="9">
        <v>35</v>
      </c>
      <c r="G72" s="9">
        <v>36</v>
      </c>
      <c r="H72" s="9">
        <v>28</v>
      </c>
      <c r="I72" s="9">
        <v>25</v>
      </c>
      <c r="J72" s="9">
        <v>32</v>
      </c>
      <c r="K72" s="9">
        <f ca="1">RANDBETWEEN(25,50)</f>
        <v>27</v>
      </c>
      <c r="L72" s="9">
        <f ca="1">RANDBETWEEN(25,50)</f>
        <v>49</v>
      </c>
      <c r="M72" s="9">
        <f ca="1">RANDBETWEEN(25,50)</f>
        <v>35</v>
      </c>
      <c r="N72" s="9">
        <f ca="1">RANDBETWEEN(25,50)</f>
        <v>45</v>
      </c>
      <c r="O72" s="9">
        <f ca="1">RANDBETWEEN(25,50)</f>
        <v>44</v>
      </c>
      <c r="P72" s="9">
        <f ca="1">RANDBETWEEN(25,50)</f>
        <v>43</v>
      </c>
      <c r="Q72" s="11">
        <f ca="1">SUM(E72:P72)</f>
        <v>449</v>
      </c>
      <c r="R72" s="9">
        <f ca="1">OFFSET($D72,0,MONTH(reporting_month))</f>
        <v>27</v>
      </c>
      <c r="S72" s="10">
        <f ca="1">SUM(OFFSET($E72,0,((_xlfn.CEILING.MATH(MONTH(reporting_month)/3))-1)*3,1,IF(MOD(MONTH(reporting_month),3)=0,3,MOD(MONTH(reporting_month),3))))</f>
        <v>27</v>
      </c>
      <c r="T72" s="9">
        <f ca="1">SUM(OFFSET($E72,0,0,1,MONTH(reporting_month)))</f>
        <v>233</v>
      </c>
      <c r="U72" s="8">
        <f ca="1">Q72-T72</f>
        <v>216</v>
      </c>
    </row>
    <row r="73" spans="2:21" ht="15.75" thickBot="1" x14ac:dyDescent="0.3">
      <c r="B73" s="7" t="s">
        <v>2</v>
      </c>
      <c r="C73" s="6" t="s">
        <v>1</v>
      </c>
      <c r="D73" s="5" t="s">
        <v>21</v>
      </c>
      <c r="E73" s="2">
        <f>E70-SUM(E71:E72)</f>
        <v>5</v>
      </c>
      <c r="F73" s="2">
        <f>F70-SUM(F71:F72)</f>
        <v>39</v>
      </c>
      <c r="G73" s="2">
        <f>G70-SUM(G71:G72)</f>
        <v>-1</v>
      </c>
      <c r="H73" s="2">
        <f>H70-SUM(H71:H72)</f>
        <v>9</v>
      </c>
      <c r="I73" s="2">
        <f>I70-SUM(I71:I72)</f>
        <v>51</v>
      </c>
      <c r="J73" s="2">
        <f>J70-SUM(J71:J72)</f>
        <v>4</v>
      </c>
      <c r="K73" s="2">
        <f ca="1">K70-SUM(K71:K72)</f>
        <v>30</v>
      </c>
      <c r="L73" s="2">
        <f ca="1">L70-SUM(L71:L72)</f>
        <v>-21</v>
      </c>
      <c r="M73" s="2">
        <f ca="1">M70-SUM(M71:M72)</f>
        <v>39</v>
      </c>
      <c r="N73" s="2">
        <f ca="1">N70-SUM(N71:N72)</f>
        <v>37</v>
      </c>
      <c r="O73" s="2">
        <f ca="1">O70-SUM(O71:O72)</f>
        <v>-9</v>
      </c>
      <c r="P73" s="2">
        <f ca="1">P70-SUM(P71:P72)</f>
        <v>-11</v>
      </c>
      <c r="Q73" s="4">
        <f ca="1">SUM(E73:P73)</f>
        <v>172</v>
      </c>
      <c r="R73" s="2">
        <f ca="1">OFFSET($D73,0,MONTH(reporting_month))</f>
        <v>30</v>
      </c>
      <c r="S73" s="3">
        <f ca="1">SUM(OFFSET($E73,0,((_xlfn.CEILING.MATH(MONTH(reporting_month)/3))-1)*3,1,IF(MOD(MONTH(reporting_month),3)=0,3,MOD(MONTH(reporting_month),3))))</f>
        <v>30</v>
      </c>
      <c r="T73" s="2">
        <f ca="1">SUM(OFFSET($E73,0,0,1,MONTH(reporting_month)))</f>
        <v>137</v>
      </c>
      <c r="U73" s="1">
        <f ca="1">Q73-T73</f>
        <v>35</v>
      </c>
    </row>
    <row r="74" spans="2:21" ht="16.5" thickTop="1" thickBot="1" x14ac:dyDescent="0.3"/>
    <row r="75" spans="2:21" ht="15.75" thickBot="1" x14ac:dyDescent="0.3">
      <c r="B75" s="34" t="s">
        <v>15</v>
      </c>
      <c r="C75" s="30" t="s">
        <v>14</v>
      </c>
      <c r="D75" s="30" t="s">
        <v>13</v>
      </c>
      <c r="E75" s="33">
        <f>E$1</f>
        <v>43466</v>
      </c>
      <c r="F75" s="33">
        <f>F$1</f>
        <v>43497</v>
      </c>
      <c r="G75" s="33">
        <f>G$1</f>
        <v>43525</v>
      </c>
      <c r="H75" s="33">
        <f>H$1</f>
        <v>43556</v>
      </c>
      <c r="I75" s="33">
        <f>I$1</f>
        <v>43586</v>
      </c>
      <c r="J75" s="33">
        <f>J$1</f>
        <v>43617</v>
      </c>
      <c r="K75" s="33">
        <f>K$1</f>
        <v>43647</v>
      </c>
      <c r="L75" s="33">
        <f>L$1</f>
        <v>43678</v>
      </c>
      <c r="M75" s="33">
        <f>M$1</f>
        <v>43709</v>
      </c>
      <c r="N75" s="33">
        <f>N$1</f>
        <v>43739</v>
      </c>
      <c r="O75" s="33">
        <f>O$1</f>
        <v>43770</v>
      </c>
      <c r="P75" s="33">
        <f>P$1</f>
        <v>43800</v>
      </c>
      <c r="Q75" s="32" t="s">
        <v>12</v>
      </c>
      <c r="R75" s="30" t="s">
        <v>11</v>
      </c>
      <c r="S75" s="31" t="s">
        <v>10</v>
      </c>
      <c r="T75" s="30" t="s">
        <v>9</v>
      </c>
      <c r="U75" s="29" t="s">
        <v>8</v>
      </c>
    </row>
    <row r="76" spans="2:21" x14ac:dyDescent="0.25">
      <c r="B76" s="28" t="s">
        <v>2</v>
      </c>
      <c r="C76" s="27" t="s">
        <v>7</v>
      </c>
      <c r="D76" s="26" t="s">
        <v>20</v>
      </c>
      <c r="E76" s="23">
        <v>129</v>
      </c>
      <c r="F76" s="23">
        <v>147</v>
      </c>
      <c r="G76" s="23">
        <v>127</v>
      </c>
      <c r="H76" s="23">
        <v>108</v>
      </c>
      <c r="I76" s="23">
        <v>136</v>
      </c>
      <c r="J76" s="23">
        <v>117</v>
      </c>
      <c r="K76" s="23">
        <v>142</v>
      </c>
      <c r="L76" s="23">
        <f ca="1">RANDBETWEEN(100,150)</f>
        <v>105</v>
      </c>
      <c r="M76" s="23">
        <f ca="1">RANDBETWEEN(100,150)</f>
        <v>150</v>
      </c>
      <c r="N76" s="23">
        <f ca="1">RANDBETWEEN(100,150)</f>
        <v>105</v>
      </c>
      <c r="O76" s="23">
        <f ca="1">RANDBETWEEN(100,150)</f>
        <v>120</v>
      </c>
      <c r="P76" s="23">
        <f ca="1">RANDBETWEEN(100,150)</f>
        <v>121</v>
      </c>
      <c r="Q76" s="25">
        <f ca="1">SUM(E76:P76)</f>
        <v>1507</v>
      </c>
      <c r="R76" s="23">
        <f ca="1">OFFSET($D76,0,MONTH(reporting_month))</f>
        <v>142</v>
      </c>
      <c r="S76" s="24">
        <f ca="1">SUM(OFFSET($E76,0,((_xlfn.CEILING.MATH(MONTH(reporting_month)/3))-1)*3,1,IF(MOD(MONTH(reporting_month),3)=0,3,MOD(MONTH(reporting_month),3))))</f>
        <v>142</v>
      </c>
      <c r="T76" s="23">
        <f ca="1">SUM(OFFSET($E76,0,0,1,MONTH(reporting_month)))</f>
        <v>906</v>
      </c>
      <c r="U76" s="22">
        <f ca="1">Q76-T76</f>
        <v>601</v>
      </c>
    </row>
    <row r="77" spans="2:21" x14ac:dyDescent="0.25">
      <c r="B77" s="21" t="s">
        <v>2</v>
      </c>
      <c r="C77" s="20" t="s">
        <v>6</v>
      </c>
      <c r="D77" s="19" t="s">
        <v>20</v>
      </c>
      <c r="E77" s="16">
        <v>43</v>
      </c>
      <c r="F77" s="16">
        <v>44</v>
      </c>
      <c r="G77" s="16">
        <v>49</v>
      </c>
      <c r="H77" s="16">
        <v>38</v>
      </c>
      <c r="I77" s="16">
        <v>35</v>
      </c>
      <c r="J77" s="16">
        <v>43</v>
      </c>
      <c r="K77" s="16">
        <v>32</v>
      </c>
      <c r="L77" s="16">
        <f ca="1">RANDBETWEEN(25,50)</f>
        <v>29</v>
      </c>
      <c r="M77" s="16">
        <f ca="1">RANDBETWEEN(25,50)</f>
        <v>45</v>
      </c>
      <c r="N77" s="16">
        <f ca="1">RANDBETWEEN(25,50)</f>
        <v>50</v>
      </c>
      <c r="O77" s="16">
        <f ca="1">RANDBETWEEN(25,50)</f>
        <v>43</v>
      </c>
      <c r="P77" s="16">
        <f ca="1">RANDBETWEEN(25,50)</f>
        <v>31</v>
      </c>
      <c r="Q77" s="18">
        <f ca="1">SUM(E77:P77)</f>
        <v>482</v>
      </c>
      <c r="R77" s="16">
        <f ca="1">OFFSET($D77,0,MONTH(reporting_month))</f>
        <v>32</v>
      </c>
      <c r="S77" s="17">
        <f ca="1">SUM(OFFSET($E77,0,((_xlfn.CEILING.MATH(MONTH(reporting_month)/3))-1)*3,1,IF(MOD(MONTH(reporting_month),3)=0,3,MOD(MONTH(reporting_month),3))))</f>
        <v>32</v>
      </c>
      <c r="T77" s="16">
        <f ca="1">SUM(OFFSET($E77,0,0,1,MONTH(reporting_month)))</f>
        <v>284</v>
      </c>
      <c r="U77" s="15">
        <f ca="1">Q77-T77</f>
        <v>198</v>
      </c>
    </row>
    <row r="78" spans="2:21" x14ac:dyDescent="0.25">
      <c r="B78" s="14" t="s">
        <v>2</v>
      </c>
      <c r="C78" t="s">
        <v>5</v>
      </c>
      <c r="D78" s="12" t="s">
        <v>20</v>
      </c>
      <c r="E78" s="9">
        <v>86</v>
      </c>
      <c r="F78" s="9">
        <v>103</v>
      </c>
      <c r="G78" s="9">
        <v>78</v>
      </c>
      <c r="H78" s="9">
        <v>70</v>
      </c>
      <c r="I78" s="9">
        <v>101</v>
      </c>
      <c r="J78" s="9">
        <v>74</v>
      </c>
      <c r="K78" s="9">
        <v>110</v>
      </c>
      <c r="L78" s="9">
        <f ca="1">L76-L77</f>
        <v>76</v>
      </c>
      <c r="M78" s="9">
        <f ca="1">M76-M77</f>
        <v>105</v>
      </c>
      <c r="N78" s="9">
        <f ca="1">N76-N77</f>
        <v>55</v>
      </c>
      <c r="O78" s="9">
        <f ca="1">O76-O77</f>
        <v>77</v>
      </c>
      <c r="P78" s="9">
        <f ca="1">P76-P77</f>
        <v>90</v>
      </c>
      <c r="Q78" s="11">
        <f ca="1">SUM(E78:P78)</f>
        <v>1025</v>
      </c>
      <c r="R78" s="9">
        <f ca="1">OFFSET($D78,0,MONTH(reporting_month))</f>
        <v>110</v>
      </c>
      <c r="S78" s="10">
        <f ca="1">SUM(OFFSET($E78,0,((_xlfn.CEILING.MATH(MONTH(reporting_month)/3))-1)*3,1,IF(MOD(MONTH(reporting_month),3)=0,3,MOD(MONTH(reporting_month),3))))</f>
        <v>110</v>
      </c>
      <c r="T78" s="9">
        <f ca="1">SUM(OFFSET($E78,0,0,1,MONTH(reporting_month)))</f>
        <v>622</v>
      </c>
      <c r="U78" s="8">
        <f ca="1">Q78-T78</f>
        <v>403</v>
      </c>
    </row>
    <row r="79" spans="2:21" x14ac:dyDescent="0.25">
      <c r="B79" s="14" t="s">
        <v>2</v>
      </c>
      <c r="C79" s="13" t="s">
        <v>4</v>
      </c>
      <c r="D79" s="12" t="s">
        <v>20</v>
      </c>
      <c r="E79" s="9">
        <v>31</v>
      </c>
      <c r="F79" s="9">
        <v>29</v>
      </c>
      <c r="G79" s="9">
        <v>43</v>
      </c>
      <c r="H79" s="9">
        <v>33</v>
      </c>
      <c r="I79" s="9">
        <v>25</v>
      </c>
      <c r="J79" s="9">
        <v>38</v>
      </c>
      <c r="K79" s="9">
        <v>50</v>
      </c>
      <c r="L79" s="9">
        <f ca="1">RANDBETWEEN(25,50)</f>
        <v>46</v>
      </c>
      <c r="M79" s="9">
        <f ca="1">RANDBETWEEN(25,50)</f>
        <v>47</v>
      </c>
      <c r="N79" s="9">
        <f ca="1">RANDBETWEEN(25,50)</f>
        <v>49</v>
      </c>
      <c r="O79" s="9">
        <f ca="1">RANDBETWEEN(25,50)</f>
        <v>26</v>
      </c>
      <c r="P79" s="9">
        <f ca="1">RANDBETWEEN(25,50)</f>
        <v>39</v>
      </c>
      <c r="Q79" s="11">
        <f ca="1">SUM(E79:P79)</f>
        <v>456</v>
      </c>
      <c r="R79" s="9">
        <f ca="1">OFFSET($D79,0,MONTH(reporting_month))</f>
        <v>50</v>
      </c>
      <c r="S79" s="10">
        <f ca="1">SUM(OFFSET($E79,0,((_xlfn.CEILING.MATH(MONTH(reporting_month)/3))-1)*3,1,IF(MOD(MONTH(reporting_month),3)=0,3,MOD(MONTH(reporting_month),3))))</f>
        <v>50</v>
      </c>
      <c r="T79" s="9">
        <f ca="1">SUM(OFFSET($E79,0,0,1,MONTH(reporting_month)))</f>
        <v>249</v>
      </c>
      <c r="U79" s="8">
        <f ca="1">Q79-T79</f>
        <v>207</v>
      </c>
    </row>
    <row r="80" spans="2:21" x14ac:dyDescent="0.25">
      <c r="B80" s="14" t="s">
        <v>2</v>
      </c>
      <c r="C80" s="13" t="s">
        <v>3</v>
      </c>
      <c r="D80" s="12" t="s">
        <v>20</v>
      </c>
      <c r="E80" s="9">
        <v>50</v>
      </c>
      <c r="F80" s="9">
        <v>35</v>
      </c>
      <c r="G80" s="9">
        <v>36</v>
      </c>
      <c r="H80" s="9">
        <v>28</v>
      </c>
      <c r="I80" s="9">
        <v>25</v>
      </c>
      <c r="J80" s="9">
        <v>32</v>
      </c>
      <c r="K80" s="9">
        <v>49</v>
      </c>
      <c r="L80" s="9">
        <f ca="1">RANDBETWEEN(25,50)</f>
        <v>44</v>
      </c>
      <c r="M80" s="9">
        <f ca="1">RANDBETWEEN(25,50)</f>
        <v>26</v>
      </c>
      <c r="N80" s="9">
        <f ca="1">RANDBETWEEN(25,50)</f>
        <v>30</v>
      </c>
      <c r="O80" s="9">
        <f ca="1">RANDBETWEEN(25,50)</f>
        <v>40</v>
      </c>
      <c r="P80" s="9">
        <f ca="1">RANDBETWEEN(25,50)</f>
        <v>38</v>
      </c>
      <c r="Q80" s="11">
        <f ca="1">SUM(E80:P80)</f>
        <v>433</v>
      </c>
      <c r="R80" s="9">
        <f ca="1">OFFSET($D80,0,MONTH(reporting_month))</f>
        <v>49</v>
      </c>
      <c r="S80" s="10">
        <f ca="1">SUM(OFFSET($E80,0,((_xlfn.CEILING.MATH(MONTH(reporting_month)/3))-1)*3,1,IF(MOD(MONTH(reporting_month),3)=0,3,MOD(MONTH(reporting_month),3))))</f>
        <v>49</v>
      </c>
      <c r="T80" s="9">
        <f ca="1">SUM(OFFSET($E80,0,0,1,MONTH(reporting_month)))</f>
        <v>255</v>
      </c>
      <c r="U80" s="8">
        <f ca="1">Q80-T80</f>
        <v>178</v>
      </c>
    </row>
    <row r="81" spans="2:21" ht="15.75" thickBot="1" x14ac:dyDescent="0.3">
      <c r="B81" s="7" t="s">
        <v>2</v>
      </c>
      <c r="C81" s="6" t="s">
        <v>1</v>
      </c>
      <c r="D81" s="5" t="s">
        <v>20</v>
      </c>
      <c r="E81" s="2">
        <f>E78-SUM(E79:E80)</f>
        <v>5</v>
      </c>
      <c r="F81" s="2">
        <f>F78-SUM(F79:F80)</f>
        <v>39</v>
      </c>
      <c r="G81" s="2">
        <f>G78-SUM(G79:G80)</f>
        <v>-1</v>
      </c>
      <c r="H81" s="2">
        <f>H78-SUM(H79:H80)</f>
        <v>9</v>
      </c>
      <c r="I81" s="2">
        <f>I78-SUM(I79:I80)</f>
        <v>51</v>
      </c>
      <c r="J81" s="2">
        <f>J78-SUM(J79:J80)</f>
        <v>4</v>
      </c>
      <c r="K81" s="2">
        <f>K78-SUM(K79:K80)</f>
        <v>11</v>
      </c>
      <c r="L81" s="2">
        <f ca="1">L78-SUM(L79:L80)</f>
        <v>-14</v>
      </c>
      <c r="M81" s="2">
        <f ca="1">M78-SUM(M79:M80)</f>
        <v>32</v>
      </c>
      <c r="N81" s="2">
        <f ca="1">N78-SUM(N79:N80)</f>
        <v>-24</v>
      </c>
      <c r="O81" s="2">
        <f ca="1">O78-SUM(O79:O80)</f>
        <v>11</v>
      </c>
      <c r="P81" s="2">
        <f ca="1">P78-SUM(P79:P80)</f>
        <v>13</v>
      </c>
      <c r="Q81" s="4">
        <f ca="1">SUM(E81:P81)</f>
        <v>136</v>
      </c>
      <c r="R81" s="2">
        <f ca="1">OFFSET($D81,0,MONTH(reporting_month))</f>
        <v>11</v>
      </c>
      <c r="S81" s="3">
        <f ca="1">SUM(OFFSET($E81,0,((_xlfn.CEILING.MATH(MONTH(reporting_month)/3))-1)*3,1,IF(MOD(MONTH(reporting_month),3)=0,3,MOD(MONTH(reporting_month),3))))</f>
        <v>11</v>
      </c>
      <c r="T81" s="2">
        <f ca="1">SUM(OFFSET($E81,0,0,1,MONTH(reporting_month)))</f>
        <v>118</v>
      </c>
      <c r="U81" s="1">
        <f ca="1">Q81-T81</f>
        <v>18</v>
      </c>
    </row>
    <row r="82" spans="2:21" ht="16.5" thickTop="1" thickBot="1" x14ac:dyDescent="0.3"/>
    <row r="83" spans="2:21" ht="15.75" thickBot="1" x14ac:dyDescent="0.3">
      <c r="B83" s="34" t="s">
        <v>15</v>
      </c>
      <c r="C83" s="30" t="s">
        <v>14</v>
      </c>
      <c r="D83" s="30" t="s">
        <v>13</v>
      </c>
      <c r="E83" s="33">
        <f>E$1</f>
        <v>43466</v>
      </c>
      <c r="F83" s="33">
        <f>F$1</f>
        <v>43497</v>
      </c>
      <c r="G83" s="33">
        <f>G$1</f>
        <v>43525</v>
      </c>
      <c r="H83" s="33">
        <f>H$1</f>
        <v>43556</v>
      </c>
      <c r="I83" s="33">
        <f>I$1</f>
        <v>43586</v>
      </c>
      <c r="J83" s="33">
        <f>J$1</f>
        <v>43617</v>
      </c>
      <c r="K83" s="33">
        <f>K$1</f>
        <v>43647</v>
      </c>
      <c r="L83" s="33">
        <f>L$1</f>
        <v>43678</v>
      </c>
      <c r="M83" s="33">
        <f>M$1</f>
        <v>43709</v>
      </c>
      <c r="N83" s="33">
        <f>N$1</f>
        <v>43739</v>
      </c>
      <c r="O83" s="33">
        <f>O$1</f>
        <v>43770</v>
      </c>
      <c r="P83" s="33">
        <f>P$1</f>
        <v>43800</v>
      </c>
      <c r="Q83" s="32" t="s">
        <v>12</v>
      </c>
      <c r="R83" s="30" t="s">
        <v>11</v>
      </c>
      <c r="S83" s="31" t="s">
        <v>10</v>
      </c>
      <c r="T83" s="30" t="s">
        <v>9</v>
      </c>
      <c r="U83" s="29" t="s">
        <v>8</v>
      </c>
    </row>
    <row r="84" spans="2:21" x14ac:dyDescent="0.25">
      <c r="B84" s="28" t="s">
        <v>2</v>
      </c>
      <c r="C84" s="27" t="s">
        <v>7</v>
      </c>
      <c r="D84" s="26" t="s">
        <v>19</v>
      </c>
      <c r="E84" s="23">
        <v>129</v>
      </c>
      <c r="F84" s="23">
        <v>147</v>
      </c>
      <c r="G84" s="23">
        <v>127</v>
      </c>
      <c r="H84" s="23">
        <v>108</v>
      </c>
      <c r="I84" s="23">
        <v>136</v>
      </c>
      <c r="J84" s="23">
        <v>117</v>
      </c>
      <c r="K84" s="23">
        <v>142</v>
      </c>
      <c r="L84" s="23">
        <v>141</v>
      </c>
      <c r="M84" s="23">
        <f ca="1">RANDBETWEEN(100,150)</f>
        <v>136</v>
      </c>
      <c r="N84" s="23">
        <f ca="1">RANDBETWEEN(100,150)</f>
        <v>110</v>
      </c>
      <c r="O84" s="23">
        <f ca="1">RANDBETWEEN(100,150)</f>
        <v>140</v>
      </c>
      <c r="P84" s="23">
        <f ca="1">RANDBETWEEN(100,150)</f>
        <v>136</v>
      </c>
      <c r="Q84" s="25">
        <f ca="1">SUM(E84:P84)</f>
        <v>1569</v>
      </c>
      <c r="R84" s="23">
        <f ca="1">OFFSET($D84,0,MONTH(reporting_month))</f>
        <v>142</v>
      </c>
      <c r="S84" s="24">
        <f ca="1">SUM(OFFSET($E84,0,((_xlfn.CEILING.MATH(MONTH(reporting_month)/3))-1)*3,1,IF(MOD(MONTH(reporting_month),3)=0,3,MOD(MONTH(reporting_month),3))))</f>
        <v>142</v>
      </c>
      <c r="T84" s="23">
        <f ca="1">SUM(OFFSET($E84,0,0,1,MONTH(reporting_month)))</f>
        <v>906</v>
      </c>
      <c r="U84" s="22">
        <f ca="1">Q84-T84</f>
        <v>663</v>
      </c>
    </row>
    <row r="85" spans="2:21" x14ac:dyDescent="0.25">
      <c r="B85" s="21" t="s">
        <v>2</v>
      </c>
      <c r="C85" s="20" t="s">
        <v>6</v>
      </c>
      <c r="D85" s="19" t="s">
        <v>19</v>
      </c>
      <c r="E85" s="16">
        <v>43</v>
      </c>
      <c r="F85" s="16">
        <v>44</v>
      </c>
      <c r="G85" s="16">
        <v>49</v>
      </c>
      <c r="H85" s="16">
        <v>38</v>
      </c>
      <c r="I85" s="16">
        <v>35</v>
      </c>
      <c r="J85" s="16">
        <v>43</v>
      </c>
      <c r="K85" s="16">
        <v>32</v>
      </c>
      <c r="L85" s="16">
        <v>36</v>
      </c>
      <c r="M85" s="16">
        <f ca="1">RANDBETWEEN(25,50)</f>
        <v>32</v>
      </c>
      <c r="N85" s="16">
        <f ca="1">RANDBETWEEN(25,50)</f>
        <v>49</v>
      </c>
      <c r="O85" s="16">
        <f ca="1">RANDBETWEEN(25,50)</f>
        <v>34</v>
      </c>
      <c r="P85" s="16">
        <f ca="1">RANDBETWEEN(25,50)</f>
        <v>34</v>
      </c>
      <c r="Q85" s="18">
        <f ca="1">SUM(E85:P85)</f>
        <v>469</v>
      </c>
      <c r="R85" s="16">
        <f ca="1">OFFSET($D85,0,MONTH(reporting_month))</f>
        <v>32</v>
      </c>
      <c r="S85" s="17">
        <f ca="1">SUM(OFFSET($E85,0,((_xlfn.CEILING.MATH(MONTH(reporting_month)/3))-1)*3,1,IF(MOD(MONTH(reporting_month),3)=0,3,MOD(MONTH(reporting_month),3))))</f>
        <v>32</v>
      </c>
      <c r="T85" s="16">
        <f ca="1">SUM(OFFSET($E85,0,0,1,MONTH(reporting_month)))</f>
        <v>284</v>
      </c>
      <c r="U85" s="15">
        <f ca="1">Q85-T85</f>
        <v>185</v>
      </c>
    </row>
    <row r="86" spans="2:21" x14ac:dyDescent="0.25">
      <c r="B86" s="14" t="s">
        <v>2</v>
      </c>
      <c r="C86" t="s">
        <v>5</v>
      </c>
      <c r="D86" s="12" t="s">
        <v>19</v>
      </c>
      <c r="E86" s="9">
        <v>86</v>
      </c>
      <c r="F86" s="9">
        <v>103</v>
      </c>
      <c r="G86" s="9">
        <v>78</v>
      </c>
      <c r="H86" s="9">
        <v>70</v>
      </c>
      <c r="I86" s="9">
        <v>101</v>
      </c>
      <c r="J86" s="9">
        <v>74</v>
      </c>
      <c r="K86" s="9">
        <v>110</v>
      </c>
      <c r="L86" s="9">
        <v>105</v>
      </c>
      <c r="M86" s="9">
        <f ca="1">M84-M85</f>
        <v>104</v>
      </c>
      <c r="N86" s="9">
        <f ca="1">N84-N85</f>
        <v>61</v>
      </c>
      <c r="O86" s="9">
        <f ca="1">O84-O85</f>
        <v>106</v>
      </c>
      <c r="P86" s="9">
        <f ca="1">P84-P85</f>
        <v>102</v>
      </c>
      <c r="Q86" s="11">
        <f ca="1">SUM(E86:P86)</f>
        <v>1100</v>
      </c>
      <c r="R86" s="9">
        <f ca="1">OFFSET($D86,0,MONTH(reporting_month))</f>
        <v>110</v>
      </c>
      <c r="S86" s="10">
        <f ca="1">SUM(OFFSET($E86,0,((_xlfn.CEILING.MATH(MONTH(reporting_month)/3))-1)*3,1,IF(MOD(MONTH(reporting_month),3)=0,3,MOD(MONTH(reporting_month),3))))</f>
        <v>110</v>
      </c>
      <c r="T86" s="9">
        <f ca="1">SUM(OFFSET($E86,0,0,1,MONTH(reporting_month)))</f>
        <v>622</v>
      </c>
      <c r="U86" s="8">
        <f ca="1">Q86-T86</f>
        <v>478</v>
      </c>
    </row>
    <row r="87" spans="2:21" x14ac:dyDescent="0.25">
      <c r="B87" s="14" t="s">
        <v>2</v>
      </c>
      <c r="C87" s="13" t="s">
        <v>4</v>
      </c>
      <c r="D87" s="12" t="s">
        <v>19</v>
      </c>
      <c r="E87" s="9">
        <v>31</v>
      </c>
      <c r="F87" s="9">
        <v>29</v>
      </c>
      <c r="G87" s="9">
        <v>43</v>
      </c>
      <c r="H87" s="9">
        <v>33</v>
      </c>
      <c r="I87" s="9">
        <v>25</v>
      </c>
      <c r="J87" s="9">
        <v>38</v>
      </c>
      <c r="K87" s="9">
        <v>50</v>
      </c>
      <c r="L87" s="9">
        <v>32</v>
      </c>
      <c r="M87" s="9">
        <f ca="1">RANDBETWEEN(25,50)</f>
        <v>33</v>
      </c>
      <c r="N87" s="9">
        <f ca="1">RANDBETWEEN(25,50)</f>
        <v>35</v>
      </c>
      <c r="O87" s="9">
        <f ca="1">RANDBETWEEN(25,50)</f>
        <v>47</v>
      </c>
      <c r="P87" s="9">
        <f ca="1">RANDBETWEEN(25,50)</f>
        <v>26</v>
      </c>
      <c r="Q87" s="11">
        <f ca="1">SUM(E87:P87)</f>
        <v>422</v>
      </c>
      <c r="R87" s="9">
        <f ca="1">OFFSET($D87,0,MONTH(reporting_month))</f>
        <v>50</v>
      </c>
      <c r="S87" s="10">
        <f ca="1">SUM(OFFSET($E87,0,((_xlfn.CEILING.MATH(MONTH(reporting_month)/3))-1)*3,1,IF(MOD(MONTH(reporting_month),3)=0,3,MOD(MONTH(reporting_month),3))))</f>
        <v>50</v>
      </c>
      <c r="T87" s="9">
        <f ca="1">SUM(OFFSET($E87,0,0,1,MONTH(reporting_month)))</f>
        <v>249</v>
      </c>
      <c r="U87" s="8">
        <f ca="1">Q87-T87</f>
        <v>173</v>
      </c>
    </row>
    <row r="88" spans="2:21" x14ac:dyDescent="0.25">
      <c r="B88" s="14" t="s">
        <v>2</v>
      </c>
      <c r="C88" s="13" t="s">
        <v>3</v>
      </c>
      <c r="D88" s="12" t="s">
        <v>19</v>
      </c>
      <c r="E88" s="9">
        <v>50</v>
      </c>
      <c r="F88" s="9">
        <v>35</v>
      </c>
      <c r="G88" s="9">
        <v>36</v>
      </c>
      <c r="H88" s="9">
        <v>28</v>
      </c>
      <c r="I88" s="9">
        <v>25</v>
      </c>
      <c r="J88" s="9">
        <v>32</v>
      </c>
      <c r="K88" s="9">
        <v>49</v>
      </c>
      <c r="L88" s="9">
        <v>38</v>
      </c>
      <c r="M88" s="9">
        <f ca="1">RANDBETWEEN(25,50)</f>
        <v>48</v>
      </c>
      <c r="N88" s="9">
        <f ca="1">RANDBETWEEN(25,50)</f>
        <v>26</v>
      </c>
      <c r="O88" s="9">
        <f ca="1">RANDBETWEEN(25,50)</f>
        <v>43</v>
      </c>
      <c r="P88" s="9">
        <f ca="1">RANDBETWEEN(25,50)</f>
        <v>38</v>
      </c>
      <c r="Q88" s="11">
        <f ca="1">SUM(E88:P88)</f>
        <v>448</v>
      </c>
      <c r="R88" s="9">
        <f ca="1">OFFSET($D88,0,MONTH(reporting_month))</f>
        <v>49</v>
      </c>
      <c r="S88" s="10">
        <f ca="1">SUM(OFFSET($E88,0,((_xlfn.CEILING.MATH(MONTH(reporting_month)/3))-1)*3,1,IF(MOD(MONTH(reporting_month),3)=0,3,MOD(MONTH(reporting_month),3))))</f>
        <v>49</v>
      </c>
      <c r="T88" s="9">
        <f ca="1">SUM(OFFSET($E88,0,0,1,MONTH(reporting_month)))</f>
        <v>255</v>
      </c>
      <c r="U88" s="8">
        <f ca="1">Q88-T88</f>
        <v>193</v>
      </c>
    </row>
    <row r="89" spans="2:21" ht="15.75" thickBot="1" x14ac:dyDescent="0.3">
      <c r="B89" s="7" t="s">
        <v>2</v>
      </c>
      <c r="C89" s="6" t="s">
        <v>1</v>
      </c>
      <c r="D89" s="5" t="s">
        <v>19</v>
      </c>
      <c r="E89" s="2">
        <f>E86-SUM(E87:E88)</f>
        <v>5</v>
      </c>
      <c r="F89" s="2">
        <f>F86-SUM(F87:F88)</f>
        <v>39</v>
      </c>
      <c r="G89" s="2">
        <f>G86-SUM(G87:G88)</f>
        <v>-1</v>
      </c>
      <c r="H89" s="2">
        <f>H86-SUM(H87:H88)</f>
        <v>9</v>
      </c>
      <c r="I89" s="2">
        <f>I86-SUM(I87:I88)</f>
        <v>51</v>
      </c>
      <c r="J89" s="2">
        <f>J86-SUM(J87:J88)</f>
        <v>4</v>
      </c>
      <c r="K89" s="2">
        <f>K86-SUM(K87:K88)</f>
        <v>11</v>
      </c>
      <c r="L89" s="2">
        <f>L86-SUM(L87:L88)</f>
        <v>35</v>
      </c>
      <c r="M89" s="2">
        <f ca="1">M86-SUM(M87:M88)</f>
        <v>23</v>
      </c>
      <c r="N89" s="2">
        <f ca="1">N86-SUM(N87:N88)</f>
        <v>0</v>
      </c>
      <c r="O89" s="2">
        <f ca="1">O86-SUM(O87:O88)</f>
        <v>16</v>
      </c>
      <c r="P89" s="2">
        <f ca="1">P86-SUM(P87:P88)</f>
        <v>38</v>
      </c>
      <c r="Q89" s="4">
        <f ca="1">SUM(E89:P89)</f>
        <v>230</v>
      </c>
      <c r="R89" s="2">
        <f ca="1">OFFSET($D89,0,MONTH(reporting_month))</f>
        <v>11</v>
      </c>
      <c r="S89" s="3">
        <f ca="1">SUM(OFFSET($E89,0,((_xlfn.CEILING.MATH(MONTH(reporting_month)/3))-1)*3,1,IF(MOD(MONTH(reporting_month),3)=0,3,MOD(MONTH(reporting_month),3))))</f>
        <v>11</v>
      </c>
      <c r="T89" s="2">
        <f ca="1">SUM(OFFSET($E89,0,0,1,MONTH(reporting_month)))</f>
        <v>118</v>
      </c>
      <c r="U89" s="1">
        <f ca="1">Q89-T89</f>
        <v>112</v>
      </c>
    </row>
    <row r="90" spans="2:21" ht="16.5" thickTop="1" thickBot="1" x14ac:dyDescent="0.3"/>
    <row r="91" spans="2:21" ht="15.75" thickBot="1" x14ac:dyDescent="0.3">
      <c r="B91" s="34" t="s">
        <v>15</v>
      </c>
      <c r="C91" s="30" t="s">
        <v>14</v>
      </c>
      <c r="D91" s="30" t="s">
        <v>13</v>
      </c>
      <c r="E91" s="33">
        <f>E$1</f>
        <v>43466</v>
      </c>
      <c r="F91" s="33">
        <f>F$1</f>
        <v>43497</v>
      </c>
      <c r="G91" s="33">
        <f>G$1</f>
        <v>43525</v>
      </c>
      <c r="H91" s="33">
        <f>H$1</f>
        <v>43556</v>
      </c>
      <c r="I91" s="33">
        <f>I$1</f>
        <v>43586</v>
      </c>
      <c r="J91" s="33">
        <f>J$1</f>
        <v>43617</v>
      </c>
      <c r="K91" s="33">
        <f>K$1</f>
        <v>43647</v>
      </c>
      <c r="L91" s="33">
        <f>L$1</f>
        <v>43678</v>
      </c>
      <c r="M91" s="33">
        <f>M$1</f>
        <v>43709</v>
      </c>
      <c r="N91" s="33">
        <f>N$1</f>
        <v>43739</v>
      </c>
      <c r="O91" s="33">
        <f>O$1</f>
        <v>43770</v>
      </c>
      <c r="P91" s="33">
        <f>P$1</f>
        <v>43800</v>
      </c>
      <c r="Q91" s="32" t="s">
        <v>12</v>
      </c>
      <c r="R91" s="30" t="s">
        <v>11</v>
      </c>
      <c r="S91" s="31" t="s">
        <v>10</v>
      </c>
      <c r="T91" s="30" t="s">
        <v>9</v>
      </c>
      <c r="U91" s="29" t="s">
        <v>8</v>
      </c>
    </row>
    <row r="92" spans="2:21" x14ac:dyDescent="0.25">
      <c r="B92" s="28" t="s">
        <v>2</v>
      </c>
      <c r="C92" s="27" t="s">
        <v>7</v>
      </c>
      <c r="D92" s="26" t="s">
        <v>18</v>
      </c>
      <c r="E92" s="23">
        <v>129</v>
      </c>
      <c r="F92" s="23">
        <v>147</v>
      </c>
      <c r="G92" s="23">
        <v>127</v>
      </c>
      <c r="H92" s="23">
        <v>108</v>
      </c>
      <c r="I92" s="23">
        <v>136</v>
      </c>
      <c r="J92" s="23">
        <v>117</v>
      </c>
      <c r="K92" s="23">
        <v>142</v>
      </c>
      <c r="L92" s="23">
        <v>141</v>
      </c>
      <c r="M92" s="23">
        <v>124</v>
      </c>
      <c r="N92" s="23">
        <f ca="1">RANDBETWEEN(100,150)</f>
        <v>142</v>
      </c>
      <c r="O92" s="23">
        <f ca="1">RANDBETWEEN(100,150)</f>
        <v>118</v>
      </c>
      <c r="P92" s="23">
        <f ca="1">RANDBETWEEN(100,150)</f>
        <v>145</v>
      </c>
      <c r="Q92" s="25">
        <f ca="1">SUM(E92:P92)</f>
        <v>1576</v>
      </c>
      <c r="R92" s="23">
        <f ca="1">OFFSET($D92,0,MONTH(reporting_month))</f>
        <v>142</v>
      </c>
      <c r="S92" s="24">
        <f ca="1">SUM(OFFSET($E92,0,((_xlfn.CEILING.MATH(MONTH(reporting_month)/3))-1)*3,1,IF(MOD(MONTH(reporting_month),3)=0,3,MOD(MONTH(reporting_month),3))))</f>
        <v>142</v>
      </c>
      <c r="T92" s="23">
        <f ca="1">SUM(OFFSET($E92,0,0,1,MONTH(reporting_month)))</f>
        <v>906</v>
      </c>
      <c r="U92" s="22">
        <f ca="1">Q92-T92</f>
        <v>670</v>
      </c>
    </row>
    <row r="93" spans="2:21" x14ac:dyDescent="0.25">
      <c r="B93" s="21" t="s">
        <v>2</v>
      </c>
      <c r="C93" s="20" t="s">
        <v>6</v>
      </c>
      <c r="D93" s="19" t="s">
        <v>18</v>
      </c>
      <c r="E93" s="16">
        <v>43</v>
      </c>
      <c r="F93" s="16">
        <v>44</v>
      </c>
      <c r="G93" s="16">
        <v>49</v>
      </c>
      <c r="H93" s="16">
        <v>38</v>
      </c>
      <c r="I93" s="16">
        <v>35</v>
      </c>
      <c r="J93" s="16">
        <v>43</v>
      </c>
      <c r="K93" s="16">
        <v>32</v>
      </c>
      <c r="L93" s="16">
        <v>36</v>
      </c>
      <c r="M93" s="16">
        <v>26</v>
      </c>
      <c r="N93" s="16">
        <f ca="1">RANDBETWEEN(25,50)</f>
        <v>26</v>
      </c>
      <c r="O93" s="16">
        <f ca="1">RANDBETWEEN(25,50)</f>
        <v>45</v>
      </c>
      <c r="P93" s="16">
        <f ca="1">RANDBETWEEN(25,50)</f>
        <v>48</v>
      </c>
      <c r="Q93" s="18">
        <f ca="1">SUM(E93:P93)</f>
        <v>465</v>
      </c>
      <c r="R93" s="16">
        <f ca="1">OFFSET($D93,0,MONTH(reporting_month))</f>
        <v>32</v>
      </c>
      <c r="S93" s="17">
        <f ca="1">SUM(OFFSET($E93,0,((_xlfn.CEILING.MATH(MONTH(reporting_month)/3))-1)*3,1,IF(MOD(MONTH(reporting_month),3)=0,3,MOD(MONTH(reporting_month),3))))</f>
        <v>32</v>
      </c>
      <c r="T93" s="16">
        <f ca="1">SUM(OFFSET($E93,0,0,1,MONTH(reporting_month)))</f>
        <v>284</v>
      </c>
      <c r="U93" s="15">
        <f ca="1">Q93-T93</f>
        <v>181</v>
      </c>
    </row>
    <row r="94" spans="2:21" x14ac:dyDescent="0.25">
      <c r="B94" s="14" t="s">
        <v>2</v>
      </c>
      <c r="C94" t="s">
        <v>5</v>
      </c>
      <c r="D94" s="12" t="s">
        <v>18</v>
      </c>
      <c r="E94" s="9">
        <v>86</v>
      </c>
      <c r="F94" s="9">
        <v>103</v>
      </c>
      <c r="G94" s="9">
        <v>78</v>
      </c>
      <c r="H94" s="9">
        <v>70</v>
      </c>
      <c r="I94" s="9">
        <v>101</v>
      </c>
      <c r="J94" s="9">
        <v>74</v>
      </c>
      <c r="K94" s="9">
        <v>110</v>
      </c>
      <c r="L94" s="9">
        <v>105</v>
      </c>
      <c r="M94" s="9">
        <v>98</v>
      </c>
      <c r="N94" s="9">
        <f ca="1">N92-N93</f>
        <v>116</v>
      </c>
      <c r="O94" s="9">
        <f ca="1">O92-O93</f>
        <v>73</v>
      </c>
      <c r="P94" s="9">
        <f ca="1">P92-P93</f>
        <v>97</v>
      </c>
      <c r="Q94" s="11">
        <f ca="1">SUM(E94:P94)</f>
        <v>1111</v>
      </c>
      <c r="R94" s="9">
        <f ca="1">OFFSET($D94,0,MONTH(reporting_month))</f>
        <v>110</v>
      </c>
      <c r="S94" s="10">
        <f ca="1">SUM(OFFSET($E94,0,((_xlfn.CEILING.MATH(MONTH(reporting_month)/3))-1)*3,1,IF(MOD(MONTH(reporting_month),3)=0,3,MOD(MONTH(reporting_month),3))))</f>
        <v>110</v>
      </c>
      <c r="T94" s="9">
        <f ca="1">SUM(OFFSET($E94,0,0,1,MONTH(reporting_month)))</f>
        <v>622</v>
      </c>
      <c r="U94" s="8">
        <f ca="1">Q94-T94</f>
        <v>489</v>
      </c>
    </row>
    <row r="95" spans="2:21" x14ac:dyDescent="0.25">
      <c r="B95" s="14" t="s">
        <v>2</v>
      </c>
      <c r="C95" s="13" t="s">
        <v>4</v>
      </c>
      <c r="D95" s="12" t="s">
        <v>18</v>
      </c>
      <c r="E95" s="9">
        <v>31</v>
      </c>
      <c r="F95" s="9">
        <v>29</v>
      </c>
      <c r="G95" s="9">
        <v>43</v>
      </c>
      <c r="H95" s="9">
        <v>33</v>
      </c>
      <c r="I95" s="9">
        <v>25</v>
      </c>
      <c r="J95" s="9">
        <v>38</v>
      </c>
      <c r="K95" s="9">
        <v>50</v>
      </c>
      <c r="L95" s="9">
        <v>32</v>
      </c>
      <c r="M95" s="9">
        <v>42</v>
      </c>
      <c r="N95" s="9">
        <f ca="1">RANDBETWEEN(25,50)</f>
        <v>34</v>
      </c>
      <c r="O95" s="9">
        <f ca="1">RANDBETWEEN(25,50)</f>
        <v>28</v>
      </c>
      <c r="P95" s="9">
        <f ca="1">RANDBETWEEN(25,50)</f>
        <v>44</v>
      </c>
      <c r="Q95" s="11">
        <f ca="1">SUM(E95:P95)</f>
        <v>429</v>
      </c>
      <c r="R95" s="9">
        <f ca="1">OFFSET($D95,0,MONTH(reporting_month))</f>
        <v>50</v>
      </c>
      <c r="S95" s="10">
        <f ca="1">SUM(OFFSET($E95,0,((_xlfn.CEILING.MATH(MONTH(reporting_month)/3))-1)*3,1,IF(MOD(MONTH(reporting_month),3)=0,3,MOD(MONTH(reporting_month),3))))</f>
        <v>50</v>
      </c>
      <c r="T95" s="9">
        <f ca="1">SUM(OFFSET($E95,0,0,1,MONTH(reporting_month)))</f>
        <v>249</v>
      </c>
      <c r="U95" s="8">
        <f ca="1">Q95-T95</f>
        <v>180</v>
      </c>
    </row>
    <row r="96" spans="2:21" x14ac:dyDescent="0.25">
      <c r="B96" s="14" t="s">
        <v>2</v>
      </c>
      <c r="C96" s="13" t="s">
        <v>3</v>
      </c>
      <c r="D96" s="12" t="s">
        <v>18</v>
      </c>
      <c r="E96" s="9">
        <v>50</v>
      </c>
      <c r="F96" s="9">
        <v>35</v>
      </c>
      <c r="G96" s="9">
        <v>36</v>
      </c>
      <c r="H96" s="9">
        <v>28</v>
      </c>
      <c r="I96" s="9">
        <v>25</v>
      </c>
      <c r="J96" s="9">
        <v>32</v>
      </c>
      <c r="K96" s="9">
        <v>49</v>
      </c>
      <c r="L96" s="9">
        <v>38</v>
      </c>
      <c r="M96" s="9">
        <v>27</v>
      </c>
      <c r="N96" s="9">
        <f ca="1">RANDBETWEEN(25,50)</f>
        <v>44</v>
      </c>
      <c r="O96" s="9">
        <f ca="1">RANDBETWEEN(25,50)</f>
        <v>38</v>
      </c>
      <c r="P96" s="9">
        <f ca="1">RANDBETWEEN(25,50)</f>
        <v>43</v>
      </c>
      <c r="Q96" s="11">
        <f ca="1">SUM(E96:P96)</f>
        <v>445</v>
      </c>
      <c r="R96" s="9">
        <f ca="1">OFFSET($D96,0,MONTH(reporting_month))</f>
        <v>49</v>
      </c>
      <c r="S96" s="10">
        <f ca="1">SUM(OFFSET($E96,0,((_xlfn.CEILING.MATH(MONTH(reporting_month)/3))-1)*3,1,IF(MOD(MONTH(reporting_month),3)=0,3,MOD(MONTH(reporting_month),3))))</f>
        <v>49</v>
      </c>
      <c r="T96" s="9">
        <f ca="1">SUM(OFFSET($E96,0,0,1,MONTH(reporting_month)))</f>
        <v>255</v>
      </c>
      <c r="U96" s="8">
        <f ca="1">Q96-T96</f>
        <v>190</v>
      </c>
    </row>
    <row r="97" spans="2:21" ht="15.75" thickBot="1" x14ac:dyDescent="0.3">
      <c r="B97" s="7" t="s">
        <v>2</v>
      </c>
      <c r="C97" s="6" t="s">
        <v>1</v>
      </c>
      <c r="D97" s="5" t="s">
        <v>18</v>
      </c>
      <c r="E97" s="2">
        <f>E94-SUM(E95:E96)</f>
        <v>5</v>
      </c>
      <c r="F97" s="2">
        <f>F94-SUM(F95:F96)</f>
        <v>39</v>
      </c>
      <c r="G97" s="2">
        <f>G94-SUM(G95:G96)</f>
        <v>-1</v>
      </c>
      <c r="H97" s="2">
        <f>H94-SUM(H95:H96)</f>
        <v>9</v>
      </c>
      <c r="I97" s="2">
        <f>I94-SUM(I95:I96)</f>
        <v>51</v>
      </c>
      <c r="J97" s="2">
        <f>J94-SUM(J95:J96)</f>
        <v>4</v>
      </c>
      <c r="K97" s="2">
        <f>K94-SUM(K95:K96)</f>
        <v>11</v>
      </c>
      <c r="L97" s="2">
        <f>L94-SUM(L95:L96)</f>
        <v>35</v>
      </c>
      <c r="M97" s="2">
        <f>M94-SUM(M95:M96)</f>
        <v>29</v>
      </c>
      <c r="N97" s="2">
        <f ca="1">N94-SUM(N95:N96)</f>
        <v>38</v>
      </c>
      <c r="O97" s="2">
        <f ca="1">O94-SUM(O95:O96)</f>
        <v>7</v>
      </c>
      <c r="P97" s="2">
        <f ca="1">P94-SUM(P95:P96)</f>
        <v>10</v>
      </c>
      <c r="Q97" s="4">
        <f ca="1">SUM(E97:P97)</f>
        <v>237</v>
      </c>
      <c r="R97" s="2">
        <f ca="1">OFFSET($D97,0,MONTH(reporting_month))</f>
        <v>11</v>
      </c>
      <c r="S97" s="3">
        <f ca="1">SUM(OFFSET($E97,0,((_xlfn.CEILING.MATH(MONTH(reporting_month)/3))-1)*3,1,IF(MOD(MONTH(reporting_month),3)=0,3,MOD(MONTH(reporting_month),3))))</f>
        <v>11</v>
      </c>
      <c r="T97" s="2">
        <f ca="1">SUM(OFFSET($E97,0,0,1,MONTH(reporting_month)))</f>
        <v>118</v>
      </c>
      <c r="U97" s="1">
        <f ca="1">Q97-T97</f>
        <v>119</v>
      </c>
    </row>
    <row r="98" spans="2:21" ht="16.5" thickTop="1" thickBot="1" x14ac:dyDescent="0.3"/>
    <row r="99" spans="2:21" ht="15.75" thickBot="1" x14ac:dyDescent="0.3">
      <c r="B99" s="34" t="s">
        <v>15</v>
      </c>
      <c r="C99" s="30" t="s">
        <v>14</v>
      </c>
      <c r="D99" s="30" t="s">
        <v>13</v>
      </c>
      <c r="E99" s="33">
        <f>E$1</f>
        <v>43466</v>
      </c>
      <c r="F99" s="33">
        <f>F$1</f>
        <v>43497</v>
      </c>
      <c r="G99" s="33">
        <f>G$1</f>
        <v>43525</v>
      </c>
      <c r="H99" s="33">
        <f>H$1</f>
        <v>43556</v>
      </c>
      <c r="I99" s="33">
        <f>I$1</f>
        <v>43586</v>
      </c>
      <c r="J99" s="33">
        <f>J$1</f>
        <v>43617</v>
      </c>
      <c r="K99" s="33">
        <f>K$1</f>
        <v>43647</v>
      </c>
      <c r="L99" s="33">
        <f>L$1</f>
        <v>43678</v>
      </c>
      <c r="M99" s="33">
        <f>M$1</f>
        <v>43709</v>
      </c>
      <c r="N99" s="33">
        <f>N$1</f>
        <v>43739</v>
      </c>
      <c r="O99" s="33">
        <f>O$1</f>
        <v>43770</v>
      </c>
      <c r="P99" s="33">
        <f>P$1</f>
        <v>43800</v>
      </c>
      <c r="Q99" s="32" t="s">
        <v>12</v>
      </c>
      <c r="R99" s="30" t="s">
        <v>11</v>
      </c>
      <c r="S99" s="31" t="s">
        <v>10</v>
      </c>
      <c r="T99" s="30" t="s">
        <v>9</v>
      </c>
      <c r="U99" s="29" t="s">
        <v>8</v>
      </c>
    </row>
    <row r="100" spans="2:21" x14ac:dyDescent="0.25">
      <c r="B100" s="28" t="s">
        <v>2</v>
      </c>
      <c r="C100" s="27" t="s">
        <v>7</v>
      </c>
      <c r="D100" s="26" t="s">
        <v>17</v>
      </c>
      <c r="E100" s="23">
        <v>129</v>
      </c>
      <c r="F100" s="23">
        <v>147</v>
      </c>
      <c r="G100" s="23">
        <v>127</v>
      </c>
      <c r="H100" s="23">
        <v>108</v>
      </c>
      <c r="I100" s="23">
        <v>136</v>
      </c>
      <c r="J100" s="23">
        <v>117</v>
      </c>
      <c r="K100" s="23">
        <v>142</v>
      </c>
      <c r="L100" s="23">
        <v>141</v>
      </c>
      <c r="M100" s="23">
        <v>124</v>
      </c>
      <c r="N100" s="23">
        <v>141</v>
      </c>
      <c r="O100" s="23">
        <f ca="1">RANDBETWEEN(100,150)</f>
        <v>144</v>
      </c>
      <c r="P100" s="23">
        <f ca="1">RANDBETWEEN(100,150)</f>
        <v>101</v>
      </c>
      <c r="Q100" s="25">
        <f ca="1">SUM(E100:P100)</f>
        <v>1557</v>
      </c>
      <c r="R100" s="23">
        <f ca="1">OFFSET($D100,0,MONTH(reporting_month))</f>
        <v>142</v>
      </c>
      <c r="S100" s="24">
        <f ca="1">SUM(OFFSET($E100,0,((_xlfn.CEILING.MATH(MONTH(reporting_month)/3))-1)*3,1,IF(MOD(MONTH(reporting_month),3)=0,3,MOD(MONTH(reporting_month),3))))</f>
        <v>142</v>
      </c>
      <c r="T100" s="23">
        <f ca="1">SUM(OFFSET($E100,0,0,1,MONTH(reporting_month)))</f>
        <v>906</v>
      </c>
      <c r="U100" s="22">
        <f ca="1">Q100-T100</f>
        <v>651</v>
      </c>
    </row>
    <row r="101" spans="2:21" x14ac:dyDescent="0.25">
      <c r="B101" s="21" t="s">
        <v>2</v>
      </c>
      <c r="C101" s="20" t="s">
        <v>6</v>
      </c>
      <c r="D101" s="19" t="s">
        <v>17</v>
      </c>
      <c r="E101" s="16">
        <v>43</v>
      </c>
      <c r="F101" s="16">
        <v>44</v>
      </c>
      <c r="G101" s="16">
        <v>49</v>
      </c>
      <c r="H101" s="16">
        <v>38</v>
      </c>
      <c r="I101" s="16">
        <v>35</v>
      </c>
      <c r="J101" s="16">
        <v>43</v>
      </c>
      <c r="K101" s="16">
        <v>32</v>
      </c>
      <c r="L101" s="16">
        <v>36</v>
      </c>
      <c r="M101" s="16">
        <v>26</v>
      </c>
      <c r="N101" s="16">
        <v>46</v>
      </c>
      <c r="O101" s="16">
        <f ca="1">RANDBETWEEN(25,50)</f>
        <v>47</v>
      </c>
      <c r="P101" s="16">
        <f ca="1">RANDBETWEEN(25,50)</f>
        <v>36</v>
      </c>
      <c r="Q101" s="18">
        <f ca="1">SUM(E101:P101)</f>
        <v>475</v>
      </c>
      <c r="R101" s="16">
        <f ca="1">OFFSET($D101,0,MONTH(reporting_month))</f>
        <v>32</v>
      </c>
      <c r="S101" s="17">
        <f ca="1">SUM(OFFSET($E101,0,((_xlfn.CEILING.MATH(MONTH(reporting_month)/3))-1)*3,1,IF(MOD(MONTH(reporting_month),3)=0,3,MOD(MONTH(reporting_month),3))))</f>
        <v>32</v>
      </c>
      <c r="T101" s="16">
        <f ca="1">SUM(OFFSET($E101,0,0,1,MONTH(reporting_month)))</f>
        <v>284</v>
      </c>
      <c r="U101" s="15">
        <f ca="1">Q101-T101</f>
        <v>191</v>
      </c>
    </row>
    <row r="102" spans="2:21" x14ac:dyDescent="0.25">
      <c r="B102" s="14" t="s">
        <v>2</v>
      </c>
      <c r="C102" t="s">
        <v>5</v>
      </c>
      <c r="D102" s="12" t="s">
        <v>17</v>
      </c>
      <c r="E102" s="9">
        <v>86</v>
      </c>
      <c r="F102" s="9">
        <v>103</v>
      </c>
      <c r="G102" s="9">
        <v>78</v>
      </c>
      <c r="H102" s="9">
        <v>70</v>
      </c>
      <c r="I102" s="9">
        <v>101</v>
      </c>
      <c r="J102" s="9">
        <v>74</v>
      </c>
      <c r="K102" s="9">
        <v>110</v>
      </c>
      <c r="L102" s="9">
        <v>105</v>
      </c>
      <c r="M102" s="9">
        <v>98</v>
      </c>
      <c r="N102" s="9">
        <v>95</v>
      </c>
      <c r="O102" s="9">
        <f ca="1">O100-O101</f>
        <v>97</v>
      </c>
      <c r="P102" s="9">
        <f ca="1">P100-P101</f>
        <v>65</v>
      </c>
      <c r="Q102" s="11">
        <f ca="1">SUM(E102:P102)</f>
        <v>1082</v>
      </c>
      <c r="R102" s="9">
        <f ca="1">OFFSET($D102,0,MONTH(reporting_month))</f>
        <v>110</v>
      </c>
      <c r="S102" s="10">
        <f ca="1">SUM(OFFSET($E102,0,((_xlfn.CEILING.MATH(MONTH(reporting_month)/3))-1)*3,1,IF(MOD(MONTH(reporting_month),3)=0,3,MOD(MONTH(reporting_month),3))))</f>
        <v>110</v>
      </c>
      <c r="T102" s="9">
        <f ca="1">SUM(OFFSET($E102,0,0,1,MONTH(reporting_month)))</f>
        <v>622</v>
      </c>
      <c r="U102" s="8">
        <f ca="1">Q102-T102</f>
        <v>460</v>
      </c>
    </row>
    <row r="103" spans="2:21" x14ac:dyDescent="0.25">
      <c r="B103" s="14" t="s">
        <v>2</v>
      </c>
      <c r="C103" s="13" t="s">
        <v>4</v>
      </c>
      <c r="D103" s="12" t="s">
        <v>17</v>
      </c>
      <c r="E103" s="9">
        <v>31</v>
      </c>
      <c r="F103" s="9">
        <v>29</v>
      </c>
      <c r="G103" s="9">
        <v>43</v>
      </c>
      <c r="H103" s="9">
        <v>33</v>
      </c>
      <c r="I103" s="9">
        <v>25</v>
      </c>
      <c r="J103" s="9">
        <v>38</v>
      </c>
      <c r="K103" s="9">
        <v>50</v>
      </c>
      <c r="L103" s="9">
        <v>32</v>
      </c>
      <c r="M103" s="9">
        <v>42</v>
      </c>
      <c r="N103" s="9">
        <v>29</v>
      </c>
      <c r="O103" s="9">
        <f ca="1">RANDBETWEEN(25,50)</f>
        <v>50</v>
      </c>
      <c r="P103" s="9">
        <f ca="1">RANDBETWEEN(25,50)</f>
        <v>43</v>
      </c>
      <c r="Q103" s="11">
        <f ca="1">SUM(E103:P103)</f>
        <v>445</v>
      </c>
      <c r="R103" s="9">
        <f ca="1">OFFSET($D103,0,MONTH(reporting_month))</f>
        <v>50</v>
      </c>
      <c r="S103" s="10">
        <f ca="1">SUM(OFFSET($E103,0,((_xlfn.CEILING.MATH(MONTH(reporting_month)/3))-1)*3,1,IF(MOD(MONTH(reporting_month),3)=0,3,MOD(MONTH(reporting_month),3))))</f>
        <v>50</v>
      </c>
      <c r="T103" s="9">
        <f ca="1">SUM(OFFSET($E103,0,0,1,MONTH(reporting_month)))</f>
        <v>249</v>
      </c>
      <c r="U103" s="8">
        <f ca="1">Q103-T103</f>
        <v>196</v>
      </c>
    </row>
    <row r="104" spans="2:21" x14ac:dyDescent="0.25">
      <c r="B104" s="14" t="s">
        <v>2</v>
      </c>
      <c r="C104" s="13" t="s">
        <v>3</v>
      </c>
      <c r="D104" s="12" t="s">
        <v>17</v>
      </c>
      <c r="E104" s="9">
        <v>50</v>
      </c>
      <c r="F104" s="9">
        <v>35</v>
      </c>
      <c r="G104" s="9">
        <v>36</v>
      </c>
      <c r="H104" s="9">
        <v>28</v>
      </c>
      <c r="I104" s="9">
        <v>25</v>
      </c>
      <c r="J104" s="9">
        <v>32</v>
      </c>
      <c r="K104" s="9">
        <v>49</v>
      </c>
      <c r="L104" s="9">
        <v>38</v>
      </c>
      <c r="M104" s="9">
        <v>27</v>
      </c>
      <c r="N104" s="9">
        <v>36</v>
      </c>
      <c r="O104" s="9">
        <f ca="1">RANDBETWEEN(25,50)</f>
        <v>26</v>
      </c>
      <c r="P104" s="9">
        <f ca="1">RANDBETWEEN(25,50)</f>
        <v>34</v>
      </c>
      <c r="Q104" s="11">
        <f ca="1">SUM(E104:P104)</f>
        <v>416</v>
      </c>
      <c r="R104" s="9">
        <f ca="1">OFFSET($D104,0,MONTH(reporting_month))</f>
        <v>49</v>
      </c>
      <c r="S104" s="10">
        <f ca="1">SUM(OFFSET($E104,0,((_xlfn.CEILING.MATH(MONTH(reporting_month)/3))-1)*3,1,IF(MOD(MONTH(reporting_month),3)=0,3,MOD(MONTH(reporting_month),3))))</f>
        <v>49</v>
      </c>
      <c r="T104" s="9">
        <f ca="1">SUM(OFFSET($E104,0,0,1,MONTH(reporting_month)))</f>
        <v>255</v>
      </c>
      <c r="U104" s="8">
        <f ca="1">Q104-T104</f>
        <v>161</v>
      </c>
    </row>
    <row r="105" spans="2:21" ht="15.75" thickBot="1" x14ac:dyDescent="0.3">
      <c r="B105" s="7" t="s">
        <v>2</v>
      </c>
      <c r="C105" s="6" t="s">
        <v>1</v>
      </c>
      <c r="D105" s="5" t="s">
        <v>17</v>
      </c>
      <c r="E105" s="2">
        <f>E102-SUM(E103:E104)</f>
        <v>5</v>
      </c>
      <c r="F105" s="2">
        <f>F102-SUM(F103:F104)</f>
        <v>39</v>
      </c>
      <c r="G105" s="2">
        <f>G102-SUM(G103:G104)</f>
        <v>-1</v>
      </c>
      <c r="H105" s="2">
        <f>H102-SUM(H103:H104)</f>
        <v>9</v>
      </c>
      <c r="I105" s="2">
        <f>I102-SUM(I103:I104)</f>
        <v>51</v>
      </c>
      <c r="J105" s="2">
        <f>J102-SUM(J103:J104)</f>
        <v>4</v>
      </c>
      <c r="K105" s="2">
        <f>K102-SUM(K103:K104)</f>
        <v>11</v>
      </c>
      <c r="L105" s="2">
        <f>L102-SUM(L103:L104)</f>
        <v>35</v>
      </c>
      <c r="M105" s="2">
        <f>M102-SUM(M103:M104)</f>
        <v>29</v>
      </c>
      <c r="N105" s="2">
        <f>N102-SUM(N103:N104)</f>
        <v>30</v>
      </c>
      <c r="O105" s="2">
        <f ca="1">O102-SUM(O103:O104)</f>
        <v>21</v>
      </c>
      <c r="P105" s="2">
        <f ca="1">P102-SUM(P103:P104)</f>
        <v>-12</v>
      </c>
      <c r="Q105" s="4">
        <f ca="1">SUM(E105:P105)</f>
        <v>221</v>
      </c>
      <c r="R105" s="2">
        <f ca="1">OFFSET($D105,0,MONTH(reporting_month))</f>
        <v>11</v>
      </c>
      <c r="S105" s="3">
        <f ca="1">SUM(OFFSET($E105,0,((_xlfn.CEILING.MATH(MONTH(reporting_month)/3))-1)*3,1,IF(MOD(MONTH(reporting_month),3)=0,3,MOD(MONTH(reporting_month),3))))</f>
        <v>11</v>
      </c>
      <c r="T105" s="2">
        <f ca="1">SUM(OFFSET($E105,0,0,1,MONTH(reporting_month)))</f>
        <v>118</v>
      </c>
      <c r="U105" s="1">
        <f ca="1">Q105-T105</f>
        <v>103</v>
      </c>
    </row>
    <row r="106" spans="2:21" ht="16.5" thickTop="1" thickBot="1" x14ac:dyDescent="0.3"/>
    <row r="107" spans="2:21" ht="15.75" thickBot="1" x14ac:dyDescent="0.3">
      <c r="B107" s="34" t="s">
        <v>15</v>
      </c>
      <c r="C107" s="30" t="s">
        <v>14</v>
      </c>
      <c r="D107" s="30" t="s">
        <v>13</v>
      </c>
      <c r="E107" s="33">
        <f>E$1</f>
        <v>43466</v>
      </c>
      <c r="F107" s="33">
        <f>F$1</f>
        <v>43497</v>
      </c>
      <c r="G107" s="33">
        <f>G$1</f>
        <v>43525</v>
      </c>
      <c r="H107" s="33">
        <f>H$1</f>
        <v>43556</v>
      </c>
      <c r="I107" s="33">
        <f>I$1</f>
        <v>43586</v>
      </c>
      <c r="J107" s="33">
        <f>J$1</f>
        <v>43617</v>
      </c>
      <c r="K107" s="33">
        <f>K$1</f>
        <v>43647</v>
      </c>
      <c r="L107" s="33">
        <f>L$1</f>
        <v>43678</v>
      </c>
      <c r="M107" s="33">
        <f>M$1</f>
        <v>43709</v>
      </c>
      <c r="N107" s="33">
        <f>N$1</f>
        <v>43739</v>
      </c>
      <c r="O107" s="33">
        <f>O$1</f>
        <v>43770</v>
      </c>
      <c r="P107" s="33">
        <f>P$1</f>
        <v>43800</v>
      </c>
      <c r="Q107" s="32" t="s">
        <v>12</v>
      </c>
      <c r="R107" s="30" t="s">
        <v>11</v>
      </c>
      <c r="S107" s="31" t="s">
        <v>10</v>
      </c>
      <c r="T107" s="30" t="s">
        <v>9</v>
      </c>
      <c r="U107" s="29" t="s">
        <v>8</v>
      </c>
    </row>
    <row r="108" spans="2:21" x14ac:dyDescent="0.25">
      <c r="B108" s="28" t="s">
        <v>2</v>
      </c>
      <c r="C108" s="27" t="s">
        <v>7</v>
      </c>
      <c r="D108" s="26" t="s">
        <v>16</v>
      </c>
      <c r="E108" s="23">
        <v>129</v>
      </c>
      <c r="F108" s="23">
        <v>147</v>
      </c>
      <c r="G108" s="23">
        <v>127</v>
      </c>
      <c r="H108" s="23">
        <v>108</v>
      </c>
      <c r="I108" s="23">
        <v>136</v>
      </c>
      <c r="J108" s="23">
        <v>117</v>
      </c>
      <c r="K108" s="23">
        <v>142</v>
      </c>
      <c r="L108" s="23">
        <v>141</v>
      </c>
      <c r="M108" s="23">
        <v>124</v>
      </c>
      <c r="N108" s="23">
        <v>141</v>
      </c>
      <c r="O108" s="23">
        <v>145</v>
      </c>
      <c r="P108" s="23">
        <f ca="1">RANDBETWEEN(100,150)</f>
        <v>120</v>
      </c>
      <c r="Q108" s="25">
        <f ca="1">SUM(E108:P108)</f>
        <v>1577</v>
      </c>
      <c r="R108" s="23">
        <f ca="1">OFFSET($D108,0,MONTH(reporting_month))</f>
        <v>142</v>
      </c>
      <c r="S108" s="24">
        <f ca="1">SUM(OFFSET($E108,0,((_xlfn.CEILING.MATH(MONTH(reporting_month)/3))-1)*3,1,IF(MOD(MONTH(reporting_month),3)=0,3,MOD(MONTH(reporting_month),3))))</f>
        <v>142</v>
      </c>
      <c r="T108" s="23">
        <f ca="1">SUM(OFFSET($E108,0,0,1,MONTH(reporting_month)))</f>
        <v>906</v>
      </c>
      <c r="U108" s="22">
        <f ca="1">Q108-T108</f>
        <v>671</v>
      </c>
    </row>
    <row r="109" spans="2:21" x14ac:dyDescent="0.25">
      <c r="B109" s="21" t="s">
        <v>2</v>
      </c>
      <c r="C109" s="20" t="s">
        <v>6</v>
      </c>
      <c r="D109" s="19" t="s">
        <v>16</v>
      </c>
      <c r="E109" s="16">
        <v>43</v>
      </c>
      <c r="F109" s="16">
        <v>44</v>
      </c>
      <c r="G109" s="16">
        <v>49</v>
      </c>
      <c r="H109" s="16">
        <v>38</v>
      </c>
      <c r="I109" s="16">
        <v>35</v>
      </c>
      <c r="J109" s="16">
        <v>43</v>
      </c>
      <c r="K109" s="16">
        <v>32</v>
      </c>
      <c r="L109" s="16">
        <v>36</v>
      </c>
      <c r="M109" s="16">
        <v>26</v>
      </c>
      <c r="N109" s="16">
        <v>46</v>
      </c>
      <c r="O109" s="16">
        <v>30</v>
      </c>
      <c r="P109" s="16">
        <f ca="1">RANDBETWEEN(25,50)</f>
        <v>35</v>
      </c>
      <c r="Q109" s="18">
        <f ca="1">SUM(E109:P109)</f>
        <v>457</v>
      </c>
      <c r="R109" s="16">
        <f ca="1">OFFSET($D109,0,MONTH(reporting_month))</f>
        <v>32</v>
      </c>
      <c r="S109" s="17">
        <f ca="1">SUM(OFFSET($E109,0,((_xlfn.CEILING.MATH(MONTH(reporting_month)/3))-1)*3,1,IF(MOD(MONTH(reporting_month),3)=0,3,MOD(MONTH(reporting_month),3))))</f>
        <v>32</v>
      </c>
      <c r="T109" s="16">
        <f ca="1">SUM(OFFSET($E109,0,0,1,MONTH(reporting_month)))</f>
        <v>284</v>
      </c>
      <c r="U109" s="15">
        <f ca="1">Q109-T109</f>
        <v>173</v>
      </c>
    </row>
    <row r="110" spans="2:21" x14ac:dyDescent="0.25">
      <c r="B110" s="14" t="s">
        <v>2</v>
      </c>
      <c r="C110" t="s">
        <v>5</v>
      </c>
      <c r="D110" s="12" t="s">
        <v>16</v>
      </c>
      <c r="E110" s="9">
        <v>86</v>
      </c>
      <c r="F110" s="9">
        <v>103</v>
      </c>
      <c r="G110" s="9">
        <v>78</v>
      </c>
      <c r="H110" s="9">
        <v>70</v>
      </c>
      <c r="I110" s="9">
        <v>101</v>
      </c>
      <c r="J110" s="9">
        <v>74</v>
      </c>
      <c r="K110" s="9">
        <v>110</v>
      </c>
      <c r="L110" s="9">
        <v>105</v>
      </c>
      <c r="M110" s="9">
        <v>98</v>
      </c>
      <c r="N110" s="9">
        <v>95</v>
      </c>
      <c r="O110" s="9">
        <v>115</v>
      </c>
      <c r="P110" s="9">
        <f ca="1">P108-P109</f>
        <v>85</v>
      </c>
      <c r="Q110" s="11">
        <f ca="1">SUM(E110:P110)</f>
        <v>1120</v>
      </c>
      <c r="R110" s="9">
        <f ca="1">OFFSET($D110,0,MONTH(reporting_month))</f>
        <v>110</v>
      </c>
      <c r="S110" s="10">
        <f ca="1">SUM(OFFSET($E110,0,((_xlfn.CEILING.MATH(MONTH(reporting_month)/3))-1)*3,1,IF(MOD(MONTH(reporting_month),3)=0,3,MOD(MONTH(reporting_month),3))))</f>
        <v>110</v>
      </c>
      <c r="T110" s="9">
        <f ca="1">SUM(OFFSET($E110,0,0,1,MONTH(reporting_month)))</f>
        <v>622</v>
      </c>
      <c r="U110" s="8">
        <f ca="1">Q110-T110</f>
        <v>498</v>
      </c>
    </row>
    <row r="111" spans="2:21" x14ac:dyDescent="0.25">
      <c r="B111" s="14" t="s">
        <v>2</v>
      </c>
      <c r="C111" s="13" t="s">
        <v>4</v>
      </c>
      <c r="D111" s="12" t="s">
        <v>16</v>
      </c>
      <c r="E111" s="9">
        <v>31</v>
      </c>
      <c r="F111" s="9">
        <v>29</v>
      </c>
      <c r="G111" s="9">
        <v>43</v>
      </c>
      <c r="H111" s="9">
        <v>33</v>
      </c>
      <c r="I111" s="9">
        <v>25</v>
      </c>
      <c r="J111" s="9">
        <v>38</v>
      </c>
      <c r="K111" s="9">
        <v>50</v>
      </c>
      <c r="L111" s="9">
        <v>32</v>
      </c>
      <c r="M111" s="9">
        <v>42</v>
      </c>
      <c r="N111" s="9">
        <v>29</v>
      </c>
      <c r="O111" s="9">
        <v>42</v>
      </c>
      <c r="P111" s="9">
        <f ca="1">RANDBETWEEN(25,50)</f>
        <v>28</v>
      </c>
      <c r="Q111" s="11">
        <f ca="1">SUM(E111:P111)</f>
        <v>422</v>
      </c>
      <c r="R111" s="9">
        <f ca="1">OFFSET($D111,0,MONTH(reporting_month))</f>
        <v>50</v>
      </c>
      <c r="S111" s="10">
        <f ca="1">SUM(OFFSET($E111,0,((_xlfn.CEILING.MATH(MONTH(reporting_month)/3))-1)*3,1,IF(MOD(MONTH(reporting_month),3)=0,3,MOD(MONTH(reporting_month),3))))</f>
        <v>50</v>
      </c>
      <c r="T111" s="9">
        <f ca="1">SUM(OFFSET($E111,0,0,1,MONTH(reporting_month)))</f>
        <v>249</v>
      </c>
      <c r="U111" s="8">
        <f ca="1">Q111-T111</f>
        <v>173</v>
      </c>
    </row>
    <row r="112" spans="2:21" x14ac:dyDescent="0.25">
      <c r="B112" s="14" t="s">
        <v>2</v>
      </c>
      <c r="C112" s="13" t="s">
        <v>3</v>
      </c>
      <c r="D112" s="12" t="s">
        <v>16</v>
      </c>
      <c r="E112" s="9">
        <v>50</v>
      </c>
      <c r="F112" s="9">
        <v>35</v>
      </c>
      <c r="G112" s="9">
        <v>36</v>
      </c>
      <c r="H112" s="9">
        <v>28</v>
      </c>
      <c r="I112" s="9">
        <v>25</v>
      </c>
      <c r="J112" s="9">
        <v>32</v>
      </c>
      <c r="K112" s="9">
        <v>49</v>
      </c>
      <c r="L112" s="9">
        <v>38</v>
      </c>
      <c r="M112" s="9">
        <v>27</v>
      </c>
      <c r="N112" s="9">
        <v>36</v>
      </c>
      <c r="O112" s="9">
        <v>45</v>
      </c>
      <c r="P112" s="9">
        <f ca="1">RANDBETWEEN(25,50)</f>
        <v>29</v>
      </c>
      <c r="Q112" s="11">
        <f ca="1">SUM(E112:P112)</f>
        <v>430</v>
      </c>
      <c r="R112" s="9">
        <f ca="1">OFFSET($D112,0,MONTH(reporting_month))</f>
        <v>49</v>
      </c>
      <c r="S112" s="10">
        <f ca="1">SUM(OFFSET($E112,0,((_xlfn.CEILING.MATH(MONTH(reporting_month)/3))-1)*3,1,IF(MOD(MONTH(reporting_month),3)=0,3,MOD(MONTH(reporting_month),3))))</f>
        <v>49</v>
      </c>
      <c r="T112" s="9">
        <f ca="1">SUM(OFFSET($E112,0,0,1,MONTH(reporting_month)))</f>
        <v>255</v>
      </c>
      <c r="U112" s="8">
        <f ca="1">Q112-T112</f>
        <v>175</v>
      </c>
    </row>
    <row r="113" spans="2:21" ht="15.75" thickBot="1" x14ac:dyDescent="0.3">
      <c r="B113" s="7" t="s">
        <v>2</v>
      </c>
      <c r="C113" s="6" t="s">
        <v>1</v>
      </c>
      <c r="D113" s="5" t="s">
        <v>16</v>
      </c>
      <c r="E113" s="2">
        <f>E110-SUM(E111:E112)</f>
        <v>5</v>
      </c>
      <c r="F113" s="2">
        <f>F110-SUM(F111:F112)</f>
        <v>39</v>
      </c>
      <c r="G113" s="2">
        <f>G110-SUM(G111:G112)</f>
        <v>-1</v>
      </c>
      <c r="H113" s="2">
        <f>H110-SUM(H111:H112)</f>
        <v>9</v>
      </c>
      <c r="I113" s="2">
        <f>I110-SUM(I111:I112)</f>
        <v>51</v>
      </c>
      <c r="J113" s="2">
        <f>J110-SUM(J111:J112)</f>
        <v>4</v>
      </c>
      <c r="K113" s="2">
        <f>K110-SUM(K111:K112)</f>
        <v>11</v>
      </c>
      <c r="L113" s="2">
        <f>L110-SUM(L111:L112)</f>
        <v>35</v>
      </c>
      <c r="M113" s="2">
        <f>M110-SUM(M111:M112)</f>
        <v>29</v>
      </c>
      <c r="N113" s="2">
        <f>N110-SUM(N111:N112)</f>
        <v>30</v>
      </c>
      <c r="O113" s="2">
        <f>O110-SUM(O111:O112)</f>
        <v>28</v>
      </c>
      <c r="P113" s="2">
        <f ca="1">P110-SUM(P111:P112)</f>
        <v>28</v>
      </c>
      <c r="Q113" s="4">
        <f ca="1">SUM(E113:P113)</f>
        <v>268</v>
      </c>
      <c r="R113" s="2">
        <f ca="1">OFFSET($D113,0,MONTH(reporting_month))</f>
        <v>11</v>
      </c>
      <c r="S113" s="3">
        <f ca="1">SUM(OFFSET($E113,0,((_xlfn.CEILING.MATH(MONTH(reporting_month)/3))-1)*3,1,IF(MOD(MONTH(reporting_month),3)=0,3,MOD(MONTH(reporting_month),3))))</f>
        <v>11</v>
      </c>
      <c r="T113" s="2">
        <f ca="1">SUM(OFFSET($E113,0,0,1,MONTH(reporting_month)))</f>
        <v>118</v>
      </c>
      <c r="U113" s="1">
        <f ca="1">Q113-T113</f>
        <v>150</v>
      </c>
    </row>
    <row r="114" spans="2:21" ht="16.5" thickTop="1" thickBot="1" x14ac:dyDescent="0.3"/>
    <row r="115" spans="2:21" ht="15.75" thickBot="1" x14ac:dyDescent="0.3">
      <c r="B115" s="34" t="s">
        <v>15</v>
      </c>
      <c r="C115" s="30" t="s">
        <v>14</v>
      </c>
      <c r="D115" s="30" t="s">
        <v>13</v>
      </c>
      <c r="E115" s="33">
        <f>E$1</f>
        <v>43466</v>
      </c>
      <c r="F115" s="33">
        <f>F$1</f>
        <v>43497</v>
      </c>
      <c r="G115" s="33">
        <f>G$1</f>
        <v>43525</v>
      </c>
      <c r="H115" s="33">
        <f>H$1</f>
        <v>43556</v>
      </c>
      <c r="I115" s="33">
        <f>I$1</f>
        <v>43586</v>
      </c>
      <c r="J115" s="33">
        <f>J$1</f>
        <v>43617</v>
      </c>
      <c r="K115" s="33">
        <f>K$1</f>
        <v>43647</v>
      </c>
      <c r="L115" s="33">
        <f>L$1</f>
        <v>43678</v>
      </c>
      <c r="M115" s="33">
        <f>M$1</f>
        <v>43709</v>
      </c>
      <c r="N115" s="33">
        <f>N$1</f>
        <v>43739</v>
      </c>
      <c r="O115" s="33">
        <f>O$1</f>
        <v>43770</v>
      </c>
      <c r="P115" s="33">
        <f>P$1</f>
        <v>43800</v>
      </c>
      <c r="Q115" s="32" t="s">
        <v>12</v>
      </c>
      <c r="R115" s="30" t="s">
        <v>11</v>
      </c>
      <c r="S115" s="31" t="s">
        <v>10</v>
      </c>
      <c r="T115" s="30" t="s">
        <v>9</v>
      </c>
      <c r="U115" s="29" t="s">
        <v>8</v>
      </c>
    </row>
    <row r="116" spans="2:21" x14ac:dyDescent="0.25">
      <c r="B116" s="28" t="s">
        <v>2</v>
      </c>
      <c r="C116" s="27" t="s">
        <v>7</v>
      </c>
      <c r="D116" s="26" t="s">
        <v>0</v>
      </c>
      <c r="E116" s="23">
        <v>129</v>
      </c>
      <c r="F116" s="23">
        <v>147</v>
      </c>
      <c r="G116" s="23">
        <v>127</v>
      </c>
      <c r="H116" s="23">
        <v>108</v>
      </c>
      <c r="I116" s="23">
        <v>136</v>
      </c>
      <c r="J116" s="23">
        <v>117</v>
      </c>
      <c r="K116" s="23">
        <v>142</v>
      </c>
      <c r="L116" s="23">
        <v>141</v>
      </c>
      <c r="M116" s="23">
        <v>124</v>
      </c>
      <c r="N116" s="23">
        <v>141</v>
      </c>
      <c r="O116" s="23">
        <v>145</v>
      </c>
      <c r="P116" s="23">
        <v>102</v>
      </c>
      <c r="Q116" s="25">
        <f>SUM(E116:P116)</f>
        <v>1559</v>
      </c>
      <c r="R116" s="23">
        <f ca="1">OFFSET($D116,0,MONTH(reporting_month))</f>
        <v>142</v>
      </c>
      <c r="S116" s="24">
        <f ca="1">SUM(OFFSET($E116,0,((_xlfn.CEILING.MATH(MONTH(reporting_month)/3))-1)*3,1,IF(MOD(MONTH(reporting_month),3)=0,3,MOD(MONTH(reporting_month),3))))</f>
        <v>142</v>
      </c>
      <c r="T116" s="23">
        <f ca="1">SUM(OFFSET($E116,0,0,1,MONTH(reporting_month)))</f>
        <v>906</v>
      </c>
      <c r="U116" s="22">
        <f ca="1">Q116-T116</f>
        <v>653</v>
      </c>
    </row>
    <row r="117" spans="2:21" x14ac:dyDescent="0.25">
      <c r="B117" s="21" t="s">
        <v>2</v>
      </c>
      <c r="C117" s="20" t="s">
        <v>6</v>
      </c>
      <c r="D117" s="19" t="s">
        <v>0</v>
      </c>
      <c r="E117" s="16">
        <v>43</v>
      </c>
      <c r="F117" s="16">
        <v>44</v>
      </c>
      <c r="G117" s="16">
        <v>49</v>
      </c>
      <c r="H117" s="16">
        <v>38</v>
      </c>
      <c r="I117" s="16">
        <v>35</v>
      </c>
      <c r="J117" s="16">
        <v>43</v>
      </c>
      <c r="K117" s="16">
        <v>32</v>
      </c>
      <c r="L117" s="16">
        <v>36</v>
      </c>
      <c r="M117" s="16">
        <v>26</v>
      </c>
      <c r="N117" s="16">
        <v>46</v>
      </c>
      <c r="O117" s="16">
        <v>30</v>
      </c>
      <c r="P117" s="16">
        <v>35</v>
      </c>
      <c r="Q117" s="18">
        <f>SUM(E117:P117)</f>
        <v>457</v>
      </c>
      <c r="R117" s="16">
        <f ca="1">OFFSET($D117,0,MONTH(reporting_month))</f>
        <v>32</v>
      </c>
      <c r="S117" s="17">
        <f ca="1">SUM(OFFSET($E117,0,((_xlfn.CEILING.MATH(MONTH(reporting_month)/3))-1)*3,1,IF(MOD(MONTH(reporting_month),3)=0,3,MOD(MONTH(reporting_month),3))))</f>
        <v>32</v>
      </c>
      <c r="T117" s="16">
        <f ca="1">SUM(OFFSET($E117,0,0,1,MONTH(reporting_month)))</f>
        <v>284</v>
      </c>
      <c r="U117" s="15">
        <f ca="1">Q117-T117</f>
        <v>173</v>
      </c>
    </row>
    <row r="118" spans="2:21" x14ac:dyDescent="0.25">
      <c r="B118" s="14" t="s">
        <v>2</v>
      </c>
      <c r="C118" t="s">
        <v>5</v>
      </c>
      <c r="D118" s="12" t="s">
        <v>0</v>
      </c>
      <c r="E118" s="9">
        <v>86</v>
      </c>
      <c r="F118" s="9">
        <v>103</v>
      </c>
      <c r="G118" s="9">
        <v>78</v>
      </c>
      <c r="H118" s="9">
        <v>70</v>
      </c>
      <c r="I118" s="9">
        <v>101</v>
      </c>
      <c r="J118" s="9">
        <v>74</v>
      </c>
      <c r="K118" s="9">
        <v>110</v>
      </c>
      <c r="L118" s="9">
        <v>105</v>
      </c>
      <c r="M118" s="9">
        <v>98</v>
      </c>
      <c r="N118" s="9">
        <v>95</v>
      </c>
      <c r="O118" s="9">
        <v>115</v>
      </c>
      <c r="P118" s="9">
        <v>67</v>
      </c>
      <c r="Q118" s="11">
        <f>SUM(E118:P118)</f>
        <v>1102</v>
      </c>
      <c r="R118" s="9">
        <f ca="1">OFFSET($D118,0,MONTH(reporting_month))</f>
        <v>110</v>
      </c>
      <c r="S118" s="10">
        <f ca="1">SUM(OFFSET($E118,0,((_xlfn.CEILING.MATH(MONTH(reporting_month)/3))-1)*3,1,IF(MOD(MONTH(reporting_month),3)=0,3,MOD(MONTH(reporting_month),3))))</f>
        <v>110</v>
      </c>
      <c r="T118" s="9">
        <f ca="1">SUM(OFFSET($E118,0,0,1,MONTH(reporting_month)))</f>
        <v>622</v>
      </c>
      <c r="U118" s="8">
        <f ca="1">Q118-T118</f>
        <v>480</v>
      </c>
    </row>
    <row r="119" spans="2:21" x14ac:dyDescent="0.25">
      <c r="B119" s="14" t="s">
        <v>2</v>
      </c>
      <c r="C119" s="13" t="s">
        <v>4</v>
      </c>
      <c r="D119" s="12" t="s">
        <v>0</v>
      </c>
      <c r="E119" s="9">
        <v>31</v>
      </c>
      <c r="F119" s="9">
        <v>29</v>
      </c>
      <c r="G119" s="9">
        <v>43</v>
      </c>
      <c r="H119" s="9">
        <v>33</v>
      </c>
      <c r="I119" s="9">
        <v>25</v>
      </c>
      <c r="J119" s="9">
        <v>38</v>
      </c>
      <c r="K119" s="9">
        <v>50</v>
      </c>
      <c r="L119" s="9">
        <v>32</v>
      </c>
      <c r="M119" s="9">
        <v>42</v>
      </c>
      <c r="N119" s="9">
        <v>29</v>
      </c>
      <c r="O119" s="9">
        <v>42</v>
      </c>
      <c r="P119" s="9">
        <v>35</v>
      </c>
      <c r="Q119" s="11">
        <f>SUM(E119:P119)</f>
        <v>429</v>
      </c>
      <c r="R119" s="9">
        <f ca="1">OFFSET($D119,0,MONTH(reporting_month))</f>
        <v>50</v>
      </c>
      <c r="S119" s="10">
        <f ca="1">SUM(OFFSET($E119,0,((_xlfn.CEILING.MATH(MONTH(reporting_month)/3))-1)*3,1,IF(MOD(MONTH(reporting_month),3)=0,3,MOD(MONTH(reporting_month),3))))</f>
        <v>50</v>
      </c>
      <c r="T119" s="9">
        <f ca="1">SUM(OFFSET($E119,0,0,1,MONTH(reporting_month)))</f>
        <v>249</v>
      </c>
      <c r="U119" s="8">
        <f ca="1">Q119-T119</f>
        <v>180</v>
      </c>
    </row>
    <row r="120" spans="2:21" x14ac:dyDescent="0.25">
      <c r="B120" s="14" t="s">
        <v>2</v>
      </c>
      <c r="C120" s="13" t="s">
        <v>3</v>
      </c>
      <c r="D120" s="12" t="s">
        <v>0</v>
      </c>
      <c r="E120" s="9">
        <v>50</v>
      </c>
      <c r="F120" s="9">
        <v>35</v>
      </c>
      <c r="G120" s="9">
        <v>36</v>
      </c>
      <c r="H120" s="9">
        <v>28</v>
      </c>
      <c r="I120" s="9">
        <v>25</v>
      </c>
      <c r="J120" s="9">
        <v>32</v>
      </c>
      <c r="K120" s="9">
        <v>49</v>
      </c>
      <c r="L120" s="9">
        <v>38</v>
      </c>
      <c r="M120" s="9">
        <v>27</v>
      </c>
      <c r="N120" s="9">
        <v>36</v>
      </c>
      <c r="O120" s="9">
        <v>45</v>
      </c>
      <c r="P120" s="9">
        <v>40</v>
      </c>
      <c r="Q120" s="11">
        <f>SUM(E120:P120)</f>
        <v>441</v>
      </c>
      <c r="R120" s="9">
        <f ca="1">OFFSET($D120,0,MONTH(reporting_month))</f>
        <v>49</v>
      </c>
      <c r="S120" s="10">
        <f ca="1">SUM(OFFSET($E120,0,((_xlfn.CEILING.MATH(MONTH(reporting_month)/3))-1)*3,1,IF(MOD(MONTH(reporting_month),3)=0,3,MOD(MONTH(reporting_month),3))))</f>
        <v>49</v>
      </c>
      <c r="T120" s="9">
        <f ca="1">SUM(OFFSET($E120,0,0,1,MONTH(reporting_month)))</f>
        <v>255</v>
      </c>
      <c r="U120" s="8">
        <f ca="1">Q120-T120</f>
        <v>186</v>
      </c>
    </row>
    <row r="121" spans="2:21" ht="15.75" thickBot="1" x14ac:dyDescent="0.3">
      <c r="B121" s="7" t="s">
        <v>2</v>
      </c>
      <c r="C121" s="6" t="s">
        <v>1</v>
      </c>
      <c r="D121" s="5" t="s">
        <v>0</v>
      </c>
      <c r="E121" s="2">
        <f>E118-SUM(E119:E120)</f>
        <v>5</v>
      </c>
      <c r="F121" s="2">
        <f>F118-SUM(F119:F120)</f>
        <v>39</v>
      </c>
      <c r="G121" s="2">
        <f>G118-SUM(G119:G120)</f>
        <v>-1</v>
      </c>
      <c r="H121" s="2">
        <f>H118-SUM(H119:H120)</f>
        <v>9</v>
      </c>
      <c r="I121" s="2">
        <f>I118-SUM(I119:I120)</f>
        <v>51</v>
      </c>
      <c r="J121" s="2">
        <f>J118-SUM(J119:J120)</f>
        <v>4</v>
      </c>
      <c r="K121" s="2">
        <f>K118-SUM(K119:K120)</f>
        <v>11</v>
      </c>
      <c r="L121" s="2">
        <f>L118-SUM(L119:L120)</f>
        <v>35</v>
      </c>
      <c r="M121" s="2">
        <f>M118-SUM(M119:M120)</f>
        <v>29</v>
      </c>
      <c r="N121" s="2">
        <f>N118-SUM(N119:N120)</f>
        <v>30</v>
      </c>
      <c r="O121" s="2">
        <f>O118-SUM(O119:O120)</f>
        <v>28</v>
      </c>
      <c r="P121" s="2">
        <f>P118-SUM(P119:P120)</f>
        <v>-8</v>
      </c>
      <c r="Q121" s="4">
        <f>SUM(E121:P121)</f>
        <v>232</v>
      </c>
      <c r="R121" s="2">
        <f ca="1">OFFSET($D121,0,MONTH(reporting_month))</f>
        <v>11</v>
      </c>
      <c r="S121" s="3">
        <f ca="1">SUM(OFFSET($E121,0,((_xlfn.CEILING.MATH(MONTH(reporting_month)/3))-1)*3,1,IF(MOD(MONTH(reporting_month),3)=0,3,MOD(MONTH(reporting_month),3))))</f>
        <v>11</v>
      </c>
      <c r="T121" s="2">
        <f ca="1">SUM(OFFSET($E121,0,0,1,MONTH(reporting_month)))</f>
        <v>118</v>
      </c>
      <c r="U121" s="1">
        <f ca="1">Q121-T121</f>
        <v>114</v>
      </c>
    </row>
    <row r="122" spans="2:21" ht="16.5" thickTop="1" thickBot="1" x14ac:dyDescent="0.3"/>
    <row r="123" spans="2:21" ht="15.75" thickBot="1" x14ac:dyDescent="0.3">
      <c r="B123" s="63" t="s">
        <v>15</v>
      </c>
      <c r="C123" s="59" t="s">
        <v>14</v>
      </c>
      <c r="D123" s="59" t="s">
        <v>13</v>
      </c>
      <c r="E123" s="62">
        <f>E$1</f>
        <v>43466</v>
      </c>
      <c r="F123" s="62">
        <f>F$1</f>
        <v>43497</v>
      </c>
      <c r="G123" s="62">
        <f>G$1</f>
        <v>43525</v>
      </c>
      <c r="H123" s="62">
        <f>H$1</f>
        <v>43556</v>
      </c>
      <c r="I123" s="62">
        <f>I$1</f>
        <v>43586</v>
      </c>
      <c r="J123" s="62">
        <f>J$1</f>
        <v>43617</v>
      </c>
      <c r="K123" s="62">
        <f>K$1</f>
        <v>43647</v>
      </c>
      <c r="L123" s="62">
        <f>L$1</f>
        <v>43678</v>
      </c>
      <c r="M123" s="62">
        <f>M$1</f>
        <v>43709</v>
      </c>
      <c r="N123" s="62">
        <f>N$1</f>
        <v>43739</v>
      </c>
      <c r="O123" s="62">
        <f>O$1</f>
        <v>43770</v>
      </c>
      <c r="P123" s="62">
        <f>P$1</f>
        <v>43800</v>
      </c>
      <c r="Q123" s="61" t="s">
        <v>12</v>
      </c>
      <c r="R123" s="59" t="s">
        <v>11</v>
      </c>
      <c r="S123" s="60" t="s">
        <v>10</v>
      </c>
      <c r="T123" s="59" t="s">
        <v>9</v>
      </c>
      <c r="U123" s="58" t="s">
        <v>8</v>
      </c>
    </row>
    <row r="124" spans="2:21" x14ac:dyDescent="0.25">
      <c r="B124" s="28" t="s">
        <v>39</v>
      </c>
      <c r="C124" s="27" t="s">
        <v>7</v>
      </c>
      <c r="D124" s="26" t="s">
        <v>30</v>
      </c>
      <c r="E124" s="23">
        <v>129</v>
      </c>
      <c r="F124" s="23">
        <v>132</v>
      </c>
      <c r="G124" s="23">
        <v>126</v>
      </c>
      <c r="H124" s="23">
        <v>144</v>
      </c>
      <c r="I124" s="23">
        <v>119</v>
      </c>
      <c r="J124" s="23">
        <v>119</v>
      </c>
      <c r="K124" s="23">
        <v>136</v>
      </c>
      <c r="L124" s="23">
        <v>136</v>
      </c>
      <c r="M124" s="23">
        <v>126</v>
      </c>
      <c r="N124" s="23">
        <v>145</v>
      </c>
      <c r="O124" s="23">
        <v>126</v>
      </c>
      <c r="P124" s="23">
        <v>121</v>
      </c>
      <c r="Q124" s="25">
        <f>SUM(E124:P124)</f>
        <v>1559</v>
      </c>
      <c r="R124" s="23">
        <f ca="1">OFFSET($D124,0,MONTH(reporting_month))</f>
        <v>136</v>
      </c>
      <c r="S124" s="24">
        <f ca="1">SUM(OFFSET($E124,0,((_xlfn.CEILING.MATH(MONTH(reporting_month)/3))-1)*3,1,IF(MOD(MONTH(reporting_month),3)=0,3,MOD(MONTH(reporting_month),3))))</f>
        <v>136</v>
      </c>
      <c r="T124" s="23">
        <f ca="1">SUM(OFFSET($E124,0,0,1,MONTH(reporting_month)))</f>
        <v>905</v>
      </c>
      <c r="U124" s="22">
        <f ca="1">Q124-T124</f>
        <v>654</v>
      </c>
    </row>
    <row r="125" spans="2:21" x14ac:dyDescent="0.25">
      <c r="B125" s="21" t="s">
        <v>39</v>
      </c>
      <c r="C125" s="20" t="s">
        <v>6</v>
      </c>
      <c r="D125" s="19" t="s">
        <v>30</v>
      </c>
      <c r="E125" s="16">
        <v>47</v>
      </c>
      <c r="F125" s="16">
        <v>23</v>
      </c>
      <c r="G125" s="16">
        <v>49</v>
      </c>
      <c r="H125" s="16">
        <v>17</v>
      </c>
      <c r="I125" s="16">
        <v>21</v>
      </c>
      <c r="J125" s="16">
        <v>53</v>
      </c>
      <c r="K125" s="16">
        <v>49</v>
      </c>
      <c r="L125" s="16">
        <v>31</v>
      </c>
      <c r="M125" s="16">
        <v>45</v>
      </c>
      <c r="N125" s="16">
        <v>28</v>
      </c>
      <c r="O125" s="16">
        <v>49</v>
      </c>
      <c r="P125" s="16">
        <v>26</v>
      </c>
      <c r="Q125" s="18">
        <f>SUM(E125:P125)</f>
        <v>438</v>
      </c>
      <c r="R125" s="16">
        <f ca="1">OFFSET($D125,0,MONTH(reporting_month))</f>
        <v>49</v>
      </c>
      <c r="S125" s="17">
        <f ca="1">SUM(OFFSET($E125,0,((_xlfn.CEILING.MATH(MONTH(reporting_month)/3))-1)*3,1,IF(MOD(MONTH(reporting_month),3)=0,3,MOD(MONTH(reporting_month),3))))</f>
        <v>49</v>
      </c>
      <c r="T125" s="16">
        <f ca="1">SUM(OFFSET($E125,0,0,1,MONTH(reporting_month)))</f>
        <v>259</v>
      </c>
      <c r="U125" s="15">
        <f ca="1">Q125-T125</f>
        <v>179</v>
      </c>
    </row>
    <row r="126" spans="2:21" x14ac:dyDescent="0.25">
      <c r="B126" s="14" t="s">
        <v>39</v>
      </c>
      <c r="C126" t="s">
        <v>5</v>
      </c>
      <c r="D126" s="12" t="s">
        <v>30</v>
      </c>
      <c r="E126" s="9">
        <f t="shared" ref="E126:P126" si="0">E124-E125</f>
        <v>82</v>
      </c>
      <c r="F126" s="9">
        <f t="shared" si="0"/>
        <v>109</v>
      </c>
      <c r="G126" s="9">
        <f t="shared" si="0"/>
        <v>77</v>
      </c>
      <c r="H126" s="9">
        <f t="shared" si="0"/>
        <v>127</v>
      </c>
      <c r="I126" s="9">
        <f t="shared" si="0"/>
        <v>98</v>
      </c>
      <c r="J126" s="9">
        <f t="shared" si="0"/>
        <v>66</v>
      </c>
      <c r="K126" s="9">
        <f t="shared" si="0"/>
        <v>87</v>
      </c>
      <c r="L126" s="9">
        <f t="shared" si="0"/>
        <v>105</v>
      </c>
      <c r="M126" s="9">
        <f t="shared" si="0"/>
        <v>81</v>
      </c>
      <c r="N126" s="9">
        <f t="shared" si="0"/>
        <v>117</v>
      </c>
      <c r="O126" s="9">
        <f t="shared" si="0"/>
        <v>77</v>
      </c>
      <c r="P126" s="9">
        <f t="shared" si="0"/>
        <v>95</v>
      </c>
      <c r="Q126" s="11">
        <f>SUM(E126:P126)</f>
        <v>1121</v>
      </c>
      <c r="R126" s="9">
        <f ca="1">OFFSET($D126,0,MONTH(reporting_month))</f>
        <v>87</v>
      </c>
      <c r="S126" s="10">
        <f ca="1">SUM(OFFSET($E126,0,((_xlfn.CEILING.MATH(MONTH(reporting_month)/3))-1)*3,1,IF(MOD(MONTH(reporting_month),3)=0,3,MOD(MONTH(reporting_month),3))))</f>
        <v>87</v>
      </c>
      <c r="T126" s="9">
        <f ca="1">SUM(OFFSET($E126,0,0,1,MONTH(reporting_month)))</f>
        <v>646</v>
      </c>
      <c r="U126" s="8">
        <f ca="1">Q126-T126</f>
        <v>475</v>
      </c>
    </row>
    <row r="127" spans="2:21" x14ac:dyDescent="0.25">
      <c r="B127" s="14" t="s">
        <v>39</v>
      </c>
      <c r="C127" s="13" t="s">
        <v>4</v>
      </c>
      <c r="D127" s="12" t="s">
        <v>30</v>
      </c>
      <c r="E127" s="9">
        <v>22</v>
      </c>
      <c r="F127" s="9">
        <v>54</v>
      </c>
      <c r="G127" s="9">
        <v>30</v>
      </c>
      <c r="H127" s="9">
        <v>40</v>
      </c>
      <c r="I127" s="9">
        <v>31</v>
      </c>
      <c r="J127" s="9">
        <v>48</v>
      </c>
      <c r="K127" s="9">
        <v>27</v>
      </c>
      <c r="L127" s="9">
        <v>24</v>
      </c>
      <c r="M127" s="9">
        <v>28</v>
      </c>
      <c r="N127" s="9">
        <v>46</v>
      </c>
      <c r="O127" s="9">
        <v>54</v>
      </c>
      <c r="P127" s="9">
        <v>55</v>
      </c>
      <c r="Q127" s="11">
        <f>SUM(E127:P127)</f>
        <v>459</v>
      </c>
      <c r="R127" s="9">
        <f ca="1">OFFSET($D127,0,MONTH(reporting_month))</f>
        <v>27</v>
      </c>
      <c r="S127" s="10">
        <f ca="1">SUM(OFFSET($E127,0,((_xlfn.CEILING.MATH(MONTH(reporting_month)/3))-1)*3,1,IF(MOD(MONTH(reporting_month),3)=0,3,MOD(MONTH(reporting_month),3))))</f>
        <v>27</v>
      </c>
      <c r="T127" s="9">
        <f ca="1">SUM(OFFSET($E127,0,0,1,MONTH(reporting_month)))</f>
        <v>252</v>
      </c>
      <c r="U127" s="8">
        <f ca="1">Q127-T127</f>
        <v>207</v>
      </c>
    </row>
    <row r="128" spans="2:21" x14ac:dyDescent="0.25">
      <c r="B128" s="14" t="s">
        <v>39</v>
      </c>
      <c r="C128" s="13" t="s">
        <v>3</v>
      </c>
      <c r="D128" s="12" t="s">
        <v>30</v>
      </c>
      <c r="E128" s="9">
        <v>35</v>
      </c>
      <c r="F128" s="9">
        <v>40</v>
      </c>
      <c r="G128" s="9">
        <v>28</v>
      </c>
      <c r="H128" s="9">
        <v>16</v>
      </c>
      <c r="I128" s="9">
        <v>44</v>
      </c>
      <c r="J128" s="9">
        <v>28</v>
      </c>
      <c r="K128" s="9">
        <v>47</v>
      </c>
      <c r="L128" s="9">
        <v>22</v>
      </c>
      <c r="M128" s="9">
        <v>40</v>
      </c>
      <c r="N128" s="9">
        <v>23</v>
      </c>
      <c r="O128" s="9">
        <v>16</v>
      </c>
      <c r="P128" s="9">
        <v>19</v>
      </c>
      <c r="Q128" s="11">
        <f>SUM(E128:P128)</f>
        <v>358</v>
      </c>
      <c r="R128" s="9">
        <f ca="1">OFFSET($D128,0,MONTH(reporting_month))</f>
        <v>47</v>
      </c>
      <c r="S128" s="10">
        <f ca="1">SUM(OFFSET($E128,0,((_xlfn.CEILING.MATH(MONTH(reporting_month)/3))-1)*3,1,IF(MOD(MONTH(reporting_month),3)=0,3,MOD(MONTH(reporting_month),3))))</f>
        <v>47</v>
      </c>
      <c r="T128" s="9">
        <f ca="1">SUM(OFFSET($E128,0,0,1,MONTH(reporting_month)))</f>
        <v>238</v>
      </c>
      <c r="U128" s="8">
        <f ca="1">Q128-T128</f>
        <v>120</v>
      </c>
    </row>
    <row r="129" spans="2:34" ht="15.75" thickBot="1" x14ac:dyDescent="0.3">
      <c r="B129" s="7" t="s">
        <v>39</v>
      </c>
      <c r="C129" s="6" t="s">
        <v>1</v>
      </c>
      <c r="D129" s="5" t="s">
        <v>30</v>
      </c>
      <c r="E129" s="2">
        <f>E126-SUM(E127:E128)</f>
        <v>25</v>
      </c>
      <c r="F129" s="2">
        <f>F126-SUM(F127:F128)</f>
        <v>15</v>
      </c>
      <c r="G129" s="2">
        <f>G126-SUM(G127:G128)</f>
        <v>19</v>
      </c>
      <c r="H129" s="2">
        <f>H126-SUM(H127:H128)</f>
        <v>71</v>
      </c>
      <c r="I129" s="2">
        <f>I126-SUM(I127:I128)</f>
        <v>23</v>
      </c>
      <c r="J129" s="2">
        <f>J126-SUM(J127:J128)</f>
        <v>-10</v>
      </c>
      <c r="K129" s="2">
        <f>K126-SUM(K127:K128)</f>
        <v>13</v>
      </c>
      <c r="L129" s="2">
        <f>L126-SUM(L127:L128)</f>
        <v>59</v>
      </c>
      <c r="M129" s="2">
        <f>M126-SUM(M127:M128)</f>
        <v>13</v>
      </c>
      <c r="N129" s="2">
        <f>N126-SUM(N127:N128)</f>
        <v>48</v>
      </c>
      <c r="O129" s="2">
        <f>O126-SUM(O127:O128)</f>
        <v>7</v>
      </c>
      <c r="P129" s="2">
        <f>P126-SUM(P127:P128)</f>
        <v>21</v>
      </c>
      <c r="Q129" s="4">
        <f>SUM(E129:P129)</f>
        <v>304</v>
      </c>
      <c r="R129" s="2">
        <f ca="1">OFFSET($D129,0,MONTH(reporting_month))</f>
        <v>13</v>
      </c>
      <c r="S129" s="3">
        <f ca="1">SUM(OFFSET($E129,0,((_xlfn.CEILING.MATH(MONTH(reporting_month)/3))-1)*3,1,IF(MOD(MONTH(reporting_month),3)=0,3,MOD(MONTH(reporting_month),3))))</f>
        <v>13</v>
      </c>
      <c r="T129" s="2">
        <f ca="1">SUM(OFFSET($E129,0,0,1,MONTH(reporting_month)))</f>
        <v>156</v>
      </c>
      <c r="U129" s="1">
        <f ca="1">Q129-T129</f>
        <v>148</v>
      </c>
    </row>
    <row r="130" spans="2:34" ht="16.5" thickTop="1" thickBot="1" x14ac:dyDescent="0.3"/>
    <row r="131" spans="2:34" ht="15.75" thickBot="1" x14ac:dyDescent="0.3">
      <c r="B131" s="57" t="s">
        <v>15</v>
      </c>
      <c r="C131" s="53" t="s">
        <v>14</v>
      </c>
      <c r="D131" s="53" t="s">
        <v>13</v>
      </c>
      <c r="E131" s="56">
        <f>E$1</f>
        <v>43466</v>
      </c>
      <c r="F131" s="56">
        <f>F$1</f>
        <v>43497</v>
      </c>
      <c r="G131" s="56">
        <f>G$1</f>
        <v>43525</v>
      </c>
      <c r="H131" s="56">
        <f>H$1</f>
        <v>43556</v>
      </c>
      <c r="I131" s="56">
        <f>I$1</f>
        <v>43586</v>
      </c>
      <c r="J131" s="56">
        <f>J$1</f>
        <v>43617</v>
      </c>
      <c r="K131" s="56">
        <f>K$1</f>
        <v>43647</v>
      </c>
      <c r="L131" s="56">
        <f>L$1</f>
        <v>43678</v>
      </c>
      <c r="M131" s="56">
        <f>M$1</f>
        <v>43709</v>
      </c>
      <c r="N131" s="56">
        <f>N$1</f>
        <v>43739</v>
      </c>
      <c r="O131" s="56">
        <f>O$1</f>
        <v>43770</v>
      </c>
      <c r="P131" s="56">
        <f>P$1</f>
        <v>43800</v>
      </c>
      <c r="Q131" s="55" t="s">
        <v>12</v>
      </c>
      <c r="R131" s="53" t="s">
        <v>11</v>
      </c>
      <c r="S131" s="54" t="s">
        <v>10</v>
      </c>
      <c r="T131" s="53" t="s">
        <v>9</v>
      </c>
      <c r="U131" s="52" t="s">
        <v>8</v>
      </c>
      <c r="W131" s="51" t="s">
        <v>29</v>
      </c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49"/>
    </row>
    <row r="132" spans="2:34" x14ac:dyDescent="0.25">
      <c r="B132" s="28" t="s">
        <v>39</v>
      </c>
      <c r="C132" s="27" t="s">
        <v>7</v>
      </c>
      <c r="D132" s="26" t="s">
        <v>28</v>
      </c>
      <c r="E132" s="23">
        <f>IF(E$1&lt;=EOMONTH(reporting_month,0),
    W132,
    0
)</f>
        <v>126</v>
      </c>
      <c r="F132" s="23">
        <f>IF(F$1&lt;=EOMONTH(reporting_month,0),
    X132,
    0
)</f>
        <v>134</v>
      </c>
      <c r="G132" s="23">
        <f>IF(G$1&lt;=EOMONTH(reporting_month,0),
    Y132,
    0
)</f>
        <v>118</v>
      </c>
      <c r="H132" s="23">
        <f>IF(H$1&lt;=EOMONTH(reporting_month,0),
    Z132,
    0
)</f>
        <v>146</v>
      </c>
      <c r="I132" s="23">
        <f>IF(I$1&lt;=EOMONTH(reporting_month,0),
    AA132,
    0
)</f>
        <v>132</v>
      </c>
      <c r="J132" s="23">
        <f>IF(J$1&lt;=EOMONTH(reporting_month,0),
    AB132,
    0
)</f>
        <v>131</v>
      </c>
      <c r="K132" s="23">
        <f>IF(K$1&lt;=EOMONTH(reporting_month,0),
    AC132,
    0
)</f>
        <v>132</v>
      </c>
      <c r="L132" s="23">
        <f>IF(L$1&lt;=EOMONTH(reporting_month,0),
    AD132,
    0
)</f>
        <v>0</v>
      </c>
      <c r="M132" s="23">
        <f>IF(M$1&lt;=EOMONTH(reporting_month,0),
    AE132,
    0
)</f>
        <v>0</v>
      </c>
      <c r="N132" s="23">
        <f>IF(N$1&lt;=EOMONTH(reporting_month,0),
    AF132,
    0
)</f>
        <v>0</v>
      </c>
      <c r="O132" s="23">
        <f>IF(O$1&lt;=EOMONTH(reporting_month,0),
    AG132,
    0
)</f>
        <v>0</v>
      </c>
      <c r="P132" s="23">
        <f>IF(P$1&lt;=EOMONTH(reporting_month,0),
    AH132,
    0
)</f>
        <v>0</v>
      </c>
      <c r="Q132" s="25">
        <f>SUM(E132:P132)</f>
        <v>919</v>
      </c>
      <c r="R132" s="23">
        <f ca="1">OFFSET($D132,0,MONTH(reporting_month))</f>
        <v>132</v>
      </c>
      <c r="S132" s="24">
        <f ca="1">SUM(OFFSET($E132,0,((_xlfn.CEILING.MATH(MONTH(reporting_month)/3))-1)*3,1,IF(MOD(MONTH(reporting_month),3)=0,3,MOD(MONTH(reporting_month),3))))</f>
        <v>132</v>
      </c>
      <c r="T132" s="23">
        <f ca="1">SUM(OFFSET($E132,0,0,1,MONTH(reporting_month)))</f>
        <v>919</v>
      </c>
      <c r="U132" s="22">
        <f ca="1">Q132-T132</f>
        <v>0</v>
      </c>
      <c r="W132" s="48">
        <v>126</v>
      </c>
      <c r="X132" s="47">
        <v>134</v>
      </c>
      <c r="Y132" s="47">
        <v>118</v>
      </c>
      <c r="Z132" s="47">
        <v>146</v>
      </c>
      <c r="AA132" s="47">
        <v>132</v>
      </c>
      <c r="AB132" s="47">
        <v>131</v>
      </c>
      <c r="AC132" s="47">
        <v>132</v>
      </c>
      <c r="AD132" s="47">
        <v>150</v>
      </c>
      <c r="AE132" s="47">
        <v>133</v>
      </c>
      <c r="AF132" s="47">
        <v>111</v>
      </c>
      <c r="AG132" s="47">
        <v>109</v>
      </c>
      <c r="AH132" s="46">
        <v>140</v>
      </c>
    </row>
    <row r="133" spans="2:34" x14ac:dyDescent="0.25">
      <c r="B133" s="21" t="s">
        <v>39</v>
      </c>
      <c r="C133" s="20" t="s">
        <v>6</v>
      </c>
      <c r="D133" s="19" t="s">
        <v>28</v>
      </c>
      <c r="E133" s="16">
        <f>IF(E$1&lt;=EOMONTH(reporting_month,0),
    W133,
    0
)</f>
        <v>34</v>
      </c>
      <c r="F133" s="16">
        <f>IF(F$1&lt;=EOMONTH(reporting_month,0),
    X133,
    0
)</f>
        <v>45</v>
      </c>
      <c r="G133" s="16">
        <f>IF(G$1&lt;=EOMONTH(reporting_month,0),
    Y133,
    0
)</f>
        <v>35</v>
      </c>
      <c r="H133" s="16">
        <f>IF(H$1&lt;=EOMONTH(reporting_month,0),
    Z133,
    0
)</f>
        <v>45</v>
      </c>
      <c r="I133" s="16">
        <f>IF(I$1&lt;=EOMONTH(reporting_month,0),
    AA133,
    0
)</f>
        <v>50</v>
      </c>
      <c r="J133" s="16">
        <f>IF(J$1&lt;=EOMONTH(reporting_month,0),
    AB133,
    0
)</f>
        <v>40</v>
      </c>
      <c r="K133" s="16">
        <f>IF(K$1&lt;=EOMONTH(reporting_month,0),
    AC133,
    0
)</f>
        <v>38</v>
      </c>
      <c r="L133" s="16">
        <f>IF(L$1&lt;=EOMONTH(reporting_month,0),
    AD133,
    0
)</f>
        <v>0</v>
      </c>
      <c r="M133" s="16">
        <f>IF(M$1&lt;=EOMONTH(reporting_month,0),
    AE133,
    0
)</f>
        <v>0</v>
      </c>
      <c r="N133" s="16">
        <f>IF(N$1&lt;=EOMONTH(reporting_month,0),
    AF133,
    0
)</f>
        <v>0</v>
      </c>
      <c r="O133" s="16">
        <f>IF(O$1&lt;=EOMONTH(reporting_month,0),
    AG133,
    0
)</f>
        <v>0</v>
      </c>
      <c r="P133" s="16">
        <f>IF(P$1&lt;=EOMONTH(reporting_month,0),
    AH133,
    0
)</f>
        <v>0</v>
      </c>
      <c r="Q133" s="18">
        <f>SUM(E133:P133)</f>
        <v>287</v>
      </c>
      <c r="R133" s="16">
        <f ca="1">OFFSET($D133,0,MONTH(reporting_month))</f>
        <v>38</v>
      </c>
      <c r="S133" s="17">
        <f ca="1">SUM(OFFSET($E133,0,((_xlfn.CEILING.MATH(MONTH(reporting_month)/3))-1)*3,1,IF(MOD(MONTH(reporting_month),3)=0,3,MOD(MONTH(reporting_month),3))))</f>
        <v>38</v>
      </c>
      <c r="T133" s="16">
        <f ca="1">SUM(OFFSET($E133,0,0,1,MONTH(reporting_month)))</f>
        <v>287</v>
      </c>
      <c r="U133" s="15">
        <f ca="1">Q133-T133</f>
        <v>0</v>
      </c>
      <c r="W133" s="45">
        <v>34</v>
      </c>
      <c r="X133">
        <v>45</v>
      </c>
      <c r="Y133">
        <v>35</v>
      </c>
      <c r="Z133">
        <v>45</v>
      </c>
      <c r="AA133">
        <v>50</v>
      </c>
      <c r="AB133">
        <v>40</v>
      </c>
      <c r="AC133">
        <v>38</v>
      </c>
      <c r="AD133">
        <v>35</v>
      </c>
      <c r="AE133">
        <v>41</v>
      </c>
      <c r="AF133">
        <v>37</v>
      </c>
      <c r="AG133">
        <v>47</v>
      </c>
      <c r="AH133" s="44">
        <v>45</v>
      </c>
    </row>
    <row r="134" spans="2:34" x14ac:dyDescent="0.25">
      <c r="B134" s="14" t="s">
        <v>39</v>
      </c>
      <c r="C134" t="s">
        <v>5</v>
      </c>
      <c r="D134" s="12" t="s">
        <v>28</v>
      </c>
      <c r="E134" s="9">
        <f>E132-E133</f>
        <v>92</v>
      </c>
      <c r="F134" s="9">
        <f>F132-F133</f>
        <v>89</v>
      </c>
      <c r="G134" s="9">
        <f>G132-G133</f>
        <v>83</v>
      </c>
      <c r="H134" s="9">
        <f>H132-H133</f>
        <v>101</v>
      </c>
      <c r="I134" s="9">
        <f>I132-I133</f>
        <v>82</v>
      </c>
      <c r="J134" s="9">
        <f>J132-J133</f>
        <v>91</v>
      </c>
      <c r="K134" s="9">
        <f>K132-K133</f>
        <v>94</v>
      </c>
      <c r="L134" s="9">
        <f>L132-L133</f>
        <v>0</v>
      </c>
      <c r="M134" s="9">
        <f>M132-M133</f>
        <v>0</v>
      </c>
      <c r="N134" s="9">
        <f>N132-N133</f>
        <v>0</v>
      </c>
      <c r="O134" s="9">
        <f>O132-O133</f>
        <v>0</v>
      </c>
      <c r="P134" s="9">
        <f>P132-P133</f>
        <v>0</v>
      </c>
      <c r="Q134" s="11">
        <f>SUM(E134:P134)</f>
        <v>632</v>
      </c>
      <c r="R134" s="9">
        <f ca="1">OFFSET($D134,0,MONTH(reporting_month))</f>
        <v>94</v>
      </c>
      <c r="S134" s="10">
        <f ca="1">SUM(OFFSET($E134,0,((_xlfn.CEILING.MATH(MONTH(reporting_month)/3))-1)*3,1,IF(MOD(MONTH(reporting_month),3)=0,3,MOD(MONTH(reporting_month),3))))</f>
        <v>94</v>
      </c>
      <c r="T134" s="9">
        <f ca="1">SUM(OFFSET($E134,0,0,1,MONTH(reporting_month)))</f>
        <v>632</v>
      </c>
      <c r="U134" s="8">
        <f ca="1">Q134-T134</f>
        <v>0</v>
      </c>
      <c r="W134" s="45"/>
      <c r="AH134" s="44"/>
    </row>
    <row r="135" spans="2:34" x14ac:dyDescent="0.25">
      <c r="B135" s="14" t="s">
        <v>39</v>
      </c>
      <c r="C135" s="13" t="s">
        <v>4</v>
      </c>
      <c r="D135" s="12" t="s">
        <v>28</v>
      </c>
      <c r="E135" s="9">
        <f>IF(E$1&lt;=EOMONTH(reporting_month,0),
    W135,
    0
)</f>
        <v>40</v>
      </c>
      <c r="F135" s="9">
        <f>IF(F$1&lt;=EOMONTH(reporting_month,0),
    X135,
    0
)</f>
        <v>42</v>
      </c>
      <c r="G135" s="9">
        <f>IF(G$1&lt;=EOMONTH(reporting_month,0),
    Y135,
    0
)</f>
        <v>44</v>
      </c>
      <c r="H135" s="9">
        <f>IF(H$1&lt;=EOMONTH(reporting_month,0),
    Z135,
    0
)</f>
        <v>20</v>
      </c>
      <c r="I135" s="9">
        <f>IF(I$1&lt;=EOMONTH(reporting_month,0),
    AA135,
    0
)</f>
        <v>47</v>
      </c>
      <c r="J135" s="9">
        <f>IF(J$1&lt;=EOMONTH(reporting_month,0),
    AB135,
    0
)</f>
        <v>23</v>
      </c>
      <c r="K135" s="9">
        <f>IF(K$1&lt;=EOMONTH(reporting_month,0),
    AC135,
    0
)</f>
        <v>25</v>
      </c>
      <c r="L135" s="9">
        <f>IF(L$1&lt;=EOMONTH(reporting_month,0),
    AD135,
    0
)</f>
        <v>0</v>
      </c>
      <c r="M135" s="9">
        <f>IF(M$1&lt;=EOMONTH(reporting_month,0),
    AE135,
    0
)</f>
        <v>0</v>
      </c>
      <c r="N135" s="9">
        <f>IF(N$1&lt;=EOMONTH(reporting_month,0),
    AF135,
    0
)</f>
        <v>0</v>
      </c>
      <c r="O135" s="9">
        <f>IF(O$1&lt;=EOMONTH(reporting_month,0),
    AG135,
    0
)</f>
        <v>0</v>
      </c>
      <c r="P135" s="9">
        <f>IF(P$1&lt;=EOMONTH(reporting_month,0),
    AH135,
    0
)</f>
        <v>0</v>
      </c>
      <c r="Q135" s="11">
        <f>SUM(E135:P135)</f>
        <v>241</v>
      </c>
      <c r="R135" s="9">
        <f ca="1">OFFSET($D135,0,MONTH(reporting_month))</f>
        <v>25</v>
      </c>
      <c r="S135" s="10">
        <f ca="1">SUM(OFFSET($E135,0,((_xlfn.CEILING.MATH(MONTH(reporting_month)/3))-1)*3,1,IF(MOD(MONTH(reporting_month),3)=0,3,MOD(MONTH(reporting_month),3))))</f>
        <v>25</v>
      </c>
      <c r="T135" s="9">
        <f ca="1">SUM(OFFSET($E135,0,0,1,MONTH(reporting_month)))</f>
        <v>241</v>
      </c>
      <c r="U135" s="8">
        <f ca="1">Q135-T135</f>
        <v>0</v>
      </c>
      <c r="W135" s="45">
        <v>40</v>
      </c>
      <c r="X135">
        <v>42</v>
      </c>
      <c r="Y135">
        <v>44</v>
      </c>
      <c r="Z135">
        <v>20</v>
      </c>
      <c r="AA135">
        <v>47</v>
      </c>
      <c r="AB135">
        <v>23</v>
      </c>
      <c r="AC135">
        <v>25</v>
      </c>
      <c r="AD135">
        <v>47</v>
      </c>
      <c r="AE135">
        <v>42</v>
      </c>
      <c r="AF135">
        <v>44</v>
      </c>
      <c r="AG135">
        <v>31</v>
      </c>
      <c r="AH135" s="44">
        <v>28</v>
      </c>
    </row>
    <row r="136" spans="2:34" x14ac:dyDescent="0.25">
      <c r="B136" s="14" t="s">
        <v>39</v>
      </c>
      <c r="C136" s="13" t="s">
        <v>3</v>
      </c>
      <c r="D136" s="12" t="s">
        <v>28</v>
      </c>
      <c r="E136" s="9">
        <f>IF(E$1&lt;=EOMONTH(reporting_month,0),
    W136,
    0
)</f>
        <v>30</v>
      </c>
      <c r="F136" s="9">
        <f>IF(F$1&lt;=EOMONTH(reporting_month,0),
    X136,
    0
)</f>
        <v>27</v>
      </c>
      <c r="G136" s="9">
        <f>IF(G$1&lt;=EOMONTH(reporting_month,0),
    Y136,
    0
)</f>
        <v>21</v>
      </c>
      <c r="H136" s="9">
        <f>IF(H$1&lt;=EOMONTH(reporting_month,0),
    Z136,
    0
)</f>
        <v>34</v>
      </c>
      <c r="I136" s="9">
        <f>IF(I$1&lt;=EOMONTH(reporting_month,0),
    AA136,
    0
)</f>
        <v>39</v>
      </c>
      <c r="J136" s="9">
        <f>IF(J$1&lt;=EOMONTH(reporting_month,0),
    AB136,
    0
)</f>
        <v>25</v>
      </c>
      <c r="K136" s="9">
        <f>IF(K$1&lt;=EOMONTH(reporting_month,0),
    AC136,
    0
)</f>
        <v>37</v>
      </c>
      <c r="L136" s="9">
        <f>IF(L$1&lt;=EOMONTH(reporting_month,0),
    AD136,
    0
)</f>
        <v>0</v>
      </c>
      <c r="M136" s="9">
        <f>IF(M$1&lt;=EOMONTH(reporting_month,0),
    AE136,
    0
)</f>
        <v>0</v>
      </c>
      <c r="N136" s="9">
        <f>IF(N$1&lt;=EOMONTH(reporting_month,0),
    AF136,
    0
)</f>
        <v>0</v>
      </c>
      <c r="O136" s="9">
        <f>IF(O$1&lt;=EOMONTH(reporting_month,0),
    AG136,
    0
)</f>
        <v>0</v>
      </c>
      <c r="P136" s="9">
        <f>IF(P$1&lt;=EOMONTH(reporting_month,0),
    AH136,
    0
)</f>
        <v>0</v>
      </c>
      <c r="Q136" s="11">
        <f>SUM(E136:P136)</f>
        <v>213</v>
      </c>
      <c r="R136" s="9">
        <f ca="1">OFFSET($D136,0,MONTH(reporting_month))</f>
        <v>37</v>
      </c>
      <c r="S136" s="10">
        <f ca="1">SUM(OFFSET($E136,0,((_xlfn.CEILING.MATH(MONTH(reporting_month)/3))-1)*3,1,IF(MOD(MONTH(reporting_month),3)=0,3,MOD(MONTH(reporting_month),3))))</f>
        <v>37</v>
      </c>
      <c r="T136" s="9">
        <f ca="1">SUM(OFFSET($E136,0,0,1,MONTH(reporting_month)))</f>
        <v>213</v>
      </c>
      <c r="U136" s="8">
        <f ca="1">Q136-T136</f>
        <v>0</v>
      </c>
      <c r="W136" s="43">
        <v>30</v>
      </c>
      <c r="X136" s="42">
        <v>27</v>
      </c>
      <c r="Y136" s="42">
        <v>21</v>
      </c>
      <c r="Z136" s="42">
        <v>34</v>
      </c>
      <c r="AA136" s="42">
        <v>39</v>
      </c>
      <c r="AB136" s="42">
        <v>25</v>
      </c>
      <c r="AC136" s="42">
        <v>37</v>
      </c>
      <c r="AD136" s="42">
        <v>26</v>
      </c>
      <c r="AE136" s="42">
        <v>47</v>
      </c>
      <c r="AF136" s="42">
        <v>32</v>
      </c>
      <c r="AG136" s="42">
        <v>39</v>
      </c>
      <c r="AH136" s="41">
        <v>46</v>
      </c>
    </row>
    <row r="137" spans="2:34" ht="15.75" thickBot="1" x14ac:dyDescent="0.3">
      <c r="B137" s="7" t="s">
        <v>39</v>
      </c>
      <c r="C137" s="6" t="s">
        <v>1</v>
      </c>
      <c r="D137" s="5" t="s">
        <v>28</v>
      </c>
      <c r="E137" s="2">
        <f>E134-SUM(E135:E136)</f>
        <v>22</v>
      </c>
      <c r="F137" s="2">
        <f>F134-SUM(F135:F136)</f>
        <v>20</v>
      </c>
      <c r="G137" s="2">
        <f>G134-SUM(G135:G136)</f>
        <v>18</v>
      </c>
      <c r="H137" s="2">
        <f>H134-SUM(H135:H136)</f>
        <v>47</v>
      </c>
      <c r="I137" s="2">
        <f>I134-SUM(I135:I136)</f>
        <v>-4</v>
      </c>
      <c r="J137" s="2">
        <f>J134-SUM(J135:J136)</f>
        <v>43</v>
      </c>
      <c r="K137" s="2">
        <f>K134-SUM(K135:K136)</f>
        <v>32</v>
      </c>
      <c r="L137" s="2">
        <f>L134-SUM(L135:L136)</f>
        <v>0</v>
      </c>
      <c r="M137" s="2">
        <f>M134-SUM(M135:M136)</f>
        <v>0</v>
      </c>
      <c r="N137" s="2">
        <f>N134-SUM(N135:N136)</f>
        <v>0</v>
      </c>
      <c r="O137" s="2">
        <f>O134-SUM(O135:O136)</f>
        <v>0</v>
      </c>
      <c r="P137" s="2">
        <f>P134-SUM(P135:P136)</f>
        <v>0</v>
      </c>
      <c r="Q137" s="4">
        <f>SUM(E137:P137)</f>
        <v>178</v>
      </c>
      <c r="R137" s="2">
        <f ca="1">OFFSET($D137,0,MONTH(reporting_month))</f>
        <v>32</v>
      </c>
      <c r="S137" s="3">
        <f ca="1">SUM(OFFSET($E137,0,((_xlfn.CEILING.MATH(MONTH(reporting_month)/3))-1)*3,1,IF(MOD(MONTH(reporting_month),3)=0,3,MOD(MONTH(reporting_month),3))))</f>
        <v>32</v>
      </c>
      <c r="T137" s="2">
        <f ca="1">SUM(OFFSET($E137,0,0,1,MONTH(reporting_month)))</f>
        <v>178</v>
      </c>
      <c r="U137" s="1">
        <f ca="1">Q137-T137</f>
        <v>0</v>
      </c>
    </row>
    <row r="138" spans="2:34" ht="16.5" thickTop="1" thickBot="1" x14ac:dyDescent="0.3"/>
    <row r="139" spans="2:34" ht="15.75" thickBot="1" x14ac:dyDescent="0.3">
      <c r="B139" s="40" t="s">
        <v>15</v>
      </c>
      <c r="C139" s="36" t="s">
        <v>14</v>
      </c>
      <c r="D139" s="36" t="s">
        <v>13</v>
      </c>
      <c r="E139" s="39">
        <f>E$1</f>
        <v>43466</v>
      </c>
      <c r="F139" s="39">
        <f>F$1</f>
        <v>43497</v>
      </c>
      <c r="G139" s="39">
        <f>G$1</f>
        <v>43525</v>
      </c>
      <c r="H139" s="39">
        <f>H$1</f>
        <v>43556</v>
      </c>
      <c r="I139" s="39">
        <f>I$1</f>
        <v>43586</v>
      </c>
      <c r="J139" s="39">
        <f>J$1</f>
        <v>43617</v>
      </c>
      <c r="K139" s="39">
        <f>K$1</f>
        <v>43647</v>
      </c>
      <c r="L139" s="39">
        <f>L$1</f>
        <v>43678</v>
      </c>
      <c r="M139" s="39">
        <f>M$1</f>
        <v>43709</v>
      </c>
      <c r="N139" s="39">
        <f>N$1</f>
        <v>43739</v>
      </c>
      <c r="O139" s="39">
        <f>O$1</f>
        <v>43770</v>
      </c>
      <c r="P139" s="39">
        <f>P$1</f>
        <v>43800</v>
      </c>
      <c r="Q139" s="38" t="s">
        <v>12</v>
      </c>
      <c r="R139" s="36" t="s">
        <v>11</v>
      </c>
      <c r="S139" s="37" t="s">
        <v>10</v>
      </c>
      <c r="T139" s="36" t="s">
        <v>9</v>
      </c>
      <c r="U139" s="35" t="s">
        <v>8</v>
      </c>
    </row>
    <row r="140" spans="2:34" x14ac:dyDescent="0.25">
      <c r="B140" s="28" t="s">
        <v>39</v>
      </c>
      <c r="C140" s="27" t="s">
        <v>7</v>
      </c>
      <c r="D140" s="26" t="s">
        <v>27</v>
      </c>
      <c r="E140" s="23">
        <f>IF(E$1&lt;=EOMONTH(reporting_month,0),
    SUMIFS(E:E,$B:$B,$B140,$C:$C,$C140,$D:$D,"Actual"),
    130
)</f>
        <v>126</v>
      </c>
      <c r="F140" s="23">
        <f>IF(F$1&lt;=EOMONTH(reporting_month,0),
    SUMIFS(F:F,$B:$B,$B140,$C:$C,$C140,$D:$D,"Actual"),
    130
)</f>
        <v>134</v>
      </c>
      <c r="G140" s="23">
        <f>IF(G$1&lt;=EOMONTH(reporting_month,0),
    SUMIFS(G:G,$B:$B,$B140,$C:$C,$C140,$D:$D,"Actual"),
    130
)</f>
        <v>118</v>
      </c>
      <c r="H140" s="23">
        <f>IF(H$1&lt;=EOMONTH(reporting_month,0),
    SUMIFS(H:H,$B:$B,$B140,$C:$C,$C140,$D:$D,"Actual"),
    130
)</f>
        <v>146</v>
      </c>
      <c r="I140" s="23">
        <f>IF(I$1&lt;=EOMONTH(reporting_month,0),
    SUMIFS(I:I,$B:$B,$B140,$C:$C,$C140,$D:$D,"Actual"),
    130
)</f>
        <v>132</v>
      </c>
      <c r="J140" s="23">
        <f>IF(J$1&lt;=EOMONTH(reporting_month,0),
    SUMIFS(J:J,$B:$B,$B140,$C:$C,$C140,$D:$D,"Actual"),
    130
)</f>
        <v>131</v>
      </c>
      <c r="K140" s="23">
        <f>IF(K$1&lt;=EOMONTH(reporting_month,0),
    SUMIFS(K:K,$B:$B,$B140,$C:$C,$C140,$D:$D,"Actual"),
    130
)</f>
        <v>132</v>
      </c>
      <c r="L140" s="23">
        <f>IF(L$1&lt;=EOMONTH(reporting_month,0),
    SUMIFS(L:L,$B:$B,$B140,$C:$C,$C140,$D:$D,"Actual"),
    130
)</f>
        <v>130</v>
      </c>
      <c r="M140" s="23">
        <f>IF(M$1&lt;=EOMONTH(reporting_month,0),
    SUMIFS(M:M,$B:$B,$B140,$C:$C,$C140,$D:$D,"Actual"),
    130
)</f>
        <v>130</v>
      </c>
      <c r="N140" s="23">
        <f>IF(N$1&lt;=EOMONTH(reporting_month,0),
    SUMIFS(N:N,$B:$B,$B140,$C:$C,$C140,$D:$D,"Actual"),
    130
)</f>
        <v>130</v>
      </c>
      <c r="O140" s="23">
        <f>IF(O$1&lt;=EOMONTH(reporting_month,0),
    SUMIFS(O:O,$B:$B,$B140,$C:$C,$C140,$D:$D,"Actual"),
    130
)</f>
        <v>130</v>
      </c>
      <c r="P140" s="23">
        <f>IF(P$1&lt;=EOMONTH(reporting_month,0),
    SUMIFS(P:P,$B:$B,$B140,$C:$C,$C140,$D:$D,"Actual"),
    130
)</f>
        <v>130</v>
      </c>
      <c r="Q140" s="25">
        <f>SUM(E140:P140)</f>
        <v>1569</v>
      </c>
      <c r="R140" s="23">
        <f ca="1">OFFSET($D140,0,MONTH(reporting_month))</f>
        <v>132</v>
      </c>
      <c r="S140" s="24">
        <f ca="1">SUM(OFFSET($E140,0,((_xlfn.CEILING.MATH(MONTH(reporting_month)/3))-1)*3,1,IF(MOD(MONTH(reporting_month),3)=0,3,MOD(MONTH(reporting_month),3))))</f>
        <v>132</v>
      </c>
      <c r="T140" s="23">
        <f ca="1">SUM(OFFSET($E140,0,0,1,MONTH(reporting_month)))</f>
        <v>919</v>
      </c>
      <c r="U140" s="22">
        <f ca="1">Q140-T140</f>
        <v>650</v>
      </c>
    </row>
    <row r="141" spans="2:34" x14ac:dyDescent="0.25">
      <c r="B141" s="21" t="s">
        <v>39</v>
      </c>
      <c r="C141" s="20" t="s">
        <v>6</v>
      </c>
      <c r="D141" s="19" t="s">
        <v>27</v>
      </c>
      <c r="E141" s="16">
        <f ca="1">IF(E$1&lt;=EOMONTH(reporting_month,0),
    SUMIFS(E:E,$B:$B,$B141,$C:$C,$C141,$D:$D,"Actual"),
    35+RANDBETWEEN(5,10)
)</f>
        <v>34</v>
      </c>
      <c r="F141" s="16">
        <f ca="1">IF(F$1&lt;=EOMONTH(reporting_month,0),
    SUMIFS(F:F,$B:$B,$B141,$C:$C,$C141,$D:$D,"Actual"),
    35+RANDBETWEEN(5,10)
)</f>
        <v>45</v>
      </c>
      <c r="G141" s="16">
        <f ca="1">IF(G$1&lt;=EOMONTH(reporting_month,0),
    SUMIFS(G:G,$B:$B,$B141,$C:$C,$C141,$D:$D,"Actual"),
    35+RANDBETWEEN(5,10)
)</f>
        <v>35</v>
      </c>
      <c r="H141" s="16">
        <f ca="1">IF(H$1&lt;=EOMONTH(reporting_month,0),
    SUMIFS(H:H,$B:$B,$B141,$C:$C,$C141,$D:$D,"Actual"),
    35+RANDBETWEEN(5,10)
)</f>
        <v>45</v>
      </c>
      <c r="I141" s="16">
        <f ca="1">IF(I$1&lt;=EOMONTH(reporting_month,0),
    SUMIFS(I:I,$B:$B,$B141,$C:$C,$C141,$D:$D,"Actual"),
    35+RANDBETWEEN(5,10)
)</f>
        <v>50</v>
      </c>
      <c r="J141" s="16">
        <f ca="1">IF(J$1&lt;=EOMONTH(reporting_month,0),
    SUMIFS(J:J,$B:$B,$B141,$C:$C,$C141,$D:$D,"Actual"),
    35+RANDBETWEEN(5,10)
)</f>
        <v>40</v>
      </c>
      <c r="K141" s="16">
        <f ca="1">IF(K$1&lt;=EOMONTH(reporting_month,0),
    SUMIFS(K:K,$B:$B,$B141,$C:$C,$C141,$D:$D,"Actual"),
    35+RANDBETWEEN(5,10)
)</f>
        <v>38</v>
      </c>
      <c r="L141" s="16">
        <f ca="1">IF(L$1&lt;=EOMONTH(reporting_month,0),
    SUMIFS(L:L,$B:$B,$B141,$C:$C,$C141,$D:$D,"Actual"),
    35+RANDBETWEEN(5,10)
)</f>
        <v>40</v>
      </c>
      <c r="M141" s="16">
        <f ca="1">IF(M$1&lt;=EOMONTH(reporting_month,0),
    SUMIFS(M:M,$B:$B,$B141,$C:$C,$C141,$D:$D,"Actual"),
    35+RANDBETWEEN(5,10)
)</f>
        <v>41</v>
      </c>
      <c r="N141" s="16">
        <f ca="1">IF(N$1&lt;=EOMONTH(reporting_month,0),
    SUMIFS(N:N,$B:$B,$B141,$C:$C,$C141,$D:$D,"Actual"),
    35+RANDBETWEEN(5,10)
)</f>
        <v>41</v>
      </c>
      <c r="O141" s="16">
        <f ca="1">IF(O$1&lt;=EOMONTH(reporting_month,0),
    SUMIFS(O:O,$B:$B,$B141,$C:$C,$C141,$D:$D,"Actual"),
    35+RANDBETWEEN(5,10)
)</f>
        <v>40</v>
      </c>
      <c r="P141" s="16">
        <f ca="1">IF(P$1&lt;=EOMONTH(reporting_month,0),
    SUMIFS(P:P,$B:$B,$B141,$C:$C,$C141,$D:$D,"Actual"),
    35+RANDBETWEEN(5,10)
)</f>
        <v>43</v>
      </c>
      <c r="Q141" s="18">
        <f ca="1">SUM(E141:P141)</f>
        <v>492</v>
      </c>
      <c r="R141" s="16">
        <f ca="1">OFFSET($D141,0,MONTH(reporting_month))</f>
        <v>38</v>
      </c>
      <c r="S141" s="17">
        <f ca="1">SUM(OFFSET($E141,0,((_xlfn.CEILING.MATH(MONTH(reporting_month)/3))-1)*3,1,IF(MOD(MONTH(reporting_month),3)=0,3,MOD(MONTH(reporting_month),3))))</f>
        <v>38</v>
      </c>
      <c r="T141" s="16">
        <f ca="1">SUM(OFFSET($E141,0,0,1,MONTH(reporting_month)))</f>
        <v>287</v>
      </c>
      <c r="U141" s="15">
        <f ca="1">Q141-T141</f>
        <v>205</v>
      </c>
    </row>
    <row r="142" spans="2:34" x14ac:dyDescent="0.25">
      <c r="B142" s="14" t="s">
        <v>39</v>
      </c>
      <c r="C142" t="s">
        <v>5</v>
      </c>
      <c r="D142" s="12" t="s">
        <v>27</v>
      </c>
      <c r="E142" s="9">
        <f ca="1">E140-E141</f>
        <v>92</v>
      </c>
      <c r="F142" s="9">
        <f ca="1">F140-F141</f>
        <v>89</v>
      </c>
      <c r="G142" s="9">
        <f ca="1">G140-G141</f>
        <v>83</v>
      </c>
      <c r="H142" s="9">
        <f ca="1">H140-H141</f>
        <v>101</v>
      </c>
      <c r="I142" s="9">
        <f ca="1">I140-I141</f>
        <v>82</v>
      </c>
      <c r="J142" s="9">
        <f ca="1">J140-J141</f>
        <v>91</v>
      </c>
      <c r="K142" s="9">
        <f ca="1">K140-K141</f>
        <v>94</v>
      </c>
      <c r="L142" s="9">
        <f ca="1">L140-L141</f>
        <v>90</v>
      </c>
      <c r="M142" s="9">
        <f ca="1">M140-M141</f>
        <v>89</v>
      </c>
      <c r="N142" s="9">
        <f ca="1">N140-N141</f>
        <v>89</v>
      </c>
      <c r="O142" s="9">
        <f ca="1">O140-O141</f>
        <v>90</v>
      </c>
      <c r="P142" s="9">
        <f ca="1">P140-P141</f>
        <v>87</v>
      </c>
      <c r="Q142" s="11">
        <f ca="1">SUM(E142:P142)</f>
        <v>1077</v>
      </c>
      <c r="R142" s="9">
        <f ca="1">OFFSET($D142,0,MONTH(reporting_month))</f>
        <v>94</v>
      </c>
      <c r="S142" s="10">
        <f ca="1">SUM(OFFSET($E142,0,((_xlfn.CEILING.MATH(MONTH(reporting_month)/3))-1)*3,1,IF(MOD(MONTH(reporting_month),3)=0,3,MOD(MONTH(reporting_month),3))))</f>
        <v>94</v>
      </c>
      <c r="T142" s="9">
        <f ca="1">SUM(OFFSET($E142,0,0,1,MONTH(reporting_month)))</f>
        <v>632</v>
      </c>
      <c r="U142" s="8">
        <f ca="1">Q142-T142</f>
        <v>445</v>
      </c>
    </row>
    <row r="143" spans="2:34" x14ac:dyDescent="0.25">
      <c r="B143" s="14" t="s">
        <v>39</v>
      </c>
      <c r="C143" s="13" t="s">
        <v>4</v>
      </c>
      <c r="D143" s="12" t="s">
        <v>27</v>
      </c>
      <c r="E143" s="9">
        <f ca="1">IF(E$1&lt;=EOMONTH(reporting_month,0),
    SUMIFS(E:E,$B:$B,$B143,$C:$C,$C143,$D:$D,"Actual"),
    25+RANDBETWEEN(10,30)
)</f>
        <v>40</v>
      </c>
      <c r="F143" s="9">
        <f ca="1">IF(F$1&lt;=EOMONTH(reporting_month,0),
    SUMIFS(F:F,$B:$B,$B143,$C:$C,$C143,$D:$D,"Actual"),
    25+RANDBETWEEN(10,30)
)</f>
        <v>42</v>
      </c>
      <c r="G143" s="9">
        <f ca="1">IF(G$1&lt;=EOMONTH(reporting_month,0),
    SUMIFS(G:G,$B:$B,$B143,$C:$C,$C143,$D:$D,"Actual"),
    25+RANDBETWEEN(10,30)
)</f>
        <v>44</v>
      </c>
      <c r="H143" s="9">
        <f ca="1">IF(H$1&lt;=EOMONTH(reporting_month,0),
    SUMIFS(H:H,$B:$B,$B143,$C:$C,$C143,$D:$D,"Actual"),
    25+RANDBETWEEN(10,30)
)</f>
        <v>20</v>
      </c>
      <c r="I143" s="9">
        <f ca="1">IF(I$1&lt;=EOMONTH(reporting_month,0),
    SUMIFS(I:I,$B:$B,$B143,$C:$C,$C143,$D:$D,"Actual"),
    25+RANDBETWEEN(10,30)
)</f>
        <v>47</v>
      </c>
      <c r="J143" s="9">
        <f ca="1">IF(J$1&lt;=EOMONTH(reporting_month,0),
    SUMIFS(J:J,$B:$B,$B143,$C:$C,$C143,$D:$D,"Actual"),
    25+RANDBETWEEN(10,30)
)</f>
        <v>23</v>
      </c>
      <c r="K143" s="9">
        <f ca="1">IF(K$1&lt;=EOMONTH(reporting_month,0),
    SUMIFS(K:K,$B:$B,$B143,$C:$C,$C143,$D:$D,"Actual"),
    25+RANDBETWEEN(10,30)
)</f>
        <v>25</v>
      </c>
      <c r="L143" s="9">
        <f ca="1">IF(L$1&lt;=EOMONTH(reporting_month,0),
    SUMIFS(L:L,$B:$B,$B143,$C:$C,$C143,$D:$D,"Actual"),
    25+RANDBETWEEN(10,30)
)</f>
        <v>44</v>
      </c>
      <c r="M143" s="9">
        <f ca="1">IF(M$1&lt;=EOMONTH(reporting_month,0),
    SUMIFS(M:M,$B:$B,$B143,$C:$C,$C143,$D:$D,"Actual"),
    25+RANDBETWEEN(10,30)
)</f>
        <v>40</v>
      </c>
      <c r="N143" s="9">
        <f ca="1">IF(N$1&lt;=EOMONTH(reporting_month,0),
    SUMIFS(N:N,$B:$B,$B143,$C:$C,$C143,$D:$D,"Actual"),
    25+RANDBETWEEN(10,30)
)</f>
        <v>46</v>
      </c>
      <c r="O143" s="9">
        <f ca="1">IF(O$1&lt;=EOMONTH(reporting_month,0),
    SUMIFS(O:O,$B:$B,$B143,$C:$C,$C143,$D:$D,"Actual"),
    25+RANDBETWEEN(10,30)
)</f>
        <v>42</v>
      </c>
      <c r="P143" s="9">
        <f ca="1">IF(P$1&lt;=EOMONTH(reporting_month,0),
    SUMIFS(P:P,$B:$B,$B143,$C:$C,$C143,$D:$D,"Actual"),
    25+RANDBETWEEN(10,30)
)</f>
        <v>45</v>
      </c>
      <c r="Q143" s="11">
        <f ca="1">SUM(E143:P143)</f>
        <v>458</v>
      </c>
      <c r="R143" s="9">
        <f ca="1">OFFSET($D143,0,MONTH(reporting_month))</f>
        <v>25</v>
      </c>
      <c r="S143" s="10">
        <f ca="1">SUM(OFFSET($E143,0,((_xlfn.CEILING.MATH(MONTH(reporting_month)/3))-1)*3,1,IF(MOD(MONTH(reporting_month),3)=0,3,MOD(MONTH(reporting_month),3))))</f>
        <v>25</v>
      </c>
      <c r="T143" s="9">
        <f ca="1">SUM(OFFSET($E143,0,0,1,MONTH(reporting_month)))</f>
        <v>241</v>
      </c>
      <c r="U143" s="8">
        <f ca="1">Q143-T143</f>
        <v>217</v>
      </c>
    </row>
    <row r="144" spans="2:34" x14ac:dyDescent="0.25">
      <c r="B144" s="14" t="s">
        <v>39</v>
      </c>
      <c r="C144" s="13" t="s">
        <v>3</v>
      </c>
      <c r="D144" s="12" t="s">
        <v>27</v>
      </c>
      <c r="E144" s="9">
        <f ca="1">IF(E$1&lt;=EOMONTH(reporting_month,0),
    SUMIFS(E:E,$B:$B,$B144,$C:$C,$C144,$D:$D,"Actual"),
    25+RANDBETWEEN(10,30)
)</f>
        <v>30</v>
      </c>
      <c r="F144" s="9">
        <f ca="1">IF(F$1&lt;=EOMONTH(reporting_month,0),
    SUMIFS(F:F,$B:$B,$B144,$C:$C,$C144,$D:$D,"Actual"),
    25+RANDBETWEEN(10,30)
)</f>
        <v>27</v>
      </c>
      <c r="G144" s="9">
        <f ca="1">IF(G$1&lt;=EOMONTH(reporting_month,0),
    SUMIFS(G:G,$B:$B,$B144,$C:$C,$C144,$D:$D,"Actual"),
    25+RANDBETWEEN(10,30)
)</f>
        <v>21</v>
      </c>
      <c r="H144" s="9">
        <f ca="1">IF(H$1&lt;=EOMONTH(reporting_month,0),
    SUMIFS(H:H,$B:$B,$B144,$C:$C,$C144,$D:$D,"Actual"),
    25+RANDBETWEEN(10,30)
)</f>
        <v>34</v>
      </c>
      <c r="I144" s="9">
        <f ca="1">IF(I$1&lt;=EOMONTH(reporting_month,0),
    SUMIFS(I:I,$B:$B,$B144,$C:$C,$C144,$D:$D,"Actual"),
    25+RANDBETWEEN(10,30)
)</f>
        <v>39</v>
      </c>
      <c r="J144" s="9">
        <f ca="1">IF(J$1&lt;=EOMONTH(reporting_month,0),
    SUMIFS(J:J,$B:$B,$B144,$C:$C,$C144,$D:$D,"Actual"),
    25+RANDBETWEEN(10,30)
)</f>
        <v>25</v>
      </c>
      <c r="K144" s="9">
        <f ca="1">IF(K$1&lt;=EOMONTH(reporting_month,0),
    SUMIFS(K:K,$B:$B,$B144,$C:$C,$C144,$D:$D,"Actual"),
    25+RANDBETWEEN(10,30)
)</f>
        <v>37</v>
      </c>
      <c r="L144" s="9">
        <f ca="1">IF(L$1&lt;=EOMONTH(reporting_month,0),
    SUMIFS(L:L,$B:$B,$B144,$C:$C,$C144,$D:$D,"Actual"),
    25+RANDBETWEEN(10,30)
)</f>
        <v>42</v>
      </c>
      <c r="M144" s="9">
        <f ca="1">IF(M$1&lt;=EOMONTH(reporting_month,0),
    SUMIFS(M:M,$B:$B,$B144,$C:$C,$C144,$D:$D,"Actual"),
    25+RANDBETWEEN(10,30)
)</f>
        <v>50</v>
      </c>
      <c r="N144" s="9">
        <f ca="1">IF(N$1&lt;=EOMONTH(reporting_month,0),
    SUMIFS(N:N,$B:$B,$B144,$C:$C,$C144,$D:$D,"Actual"),
    25+RANDBETWEEN(10,30)
)</f>
        <v>47</v>
      </c>
      <c r="O144" s="9">
        <f ca="1">IF(O$1&lt;=EOMONTH(reporting_month,0),
    SUMIFS(O:O,$B:$B,$B144,$C:$C,$C144,$D:$D,"Actual"),
    25+RANDBETWEEN(10,30)
)</f>
        <v>35</v>
      </c>
      <c r="P144" s="9">
        <f ca="1">IF(P$1&lt;=EOMONTH(reporting_month,0),
    SUMIFS(P:P,$B:$B,$B144,$C:$C,$C144,$D:$D,"Actual"),
    25+RANDBETWEEN(10,30)
)</f>
        <v>42</v>
      </c>
      <c r="Q144" s="11">
        <f ca="1">SUM(E144:P144)</f>
        <v>429</v>
      </c>
      <c r="R144" s="9">
        <f ca="1">OFFSET($D144,0,MONTH(reporting_month))</f>
        <v>37</v>
      </c>
      <c r="S144" s="10">
        <f ca="1">SUM(OFFSET($E144,0,((_xlfn.CEILING.MATH(MONTH(reporting_month)/3))-1)*3,1,IF(MOD(MONTH(reporting_month),3)=0,3,MOD(MONTH(reporting_month),3))))</f>
        <v>37</v>
      </c>
      <c r="T144" s="9">
        <f ca="1">SUM(OFFSET($E144,0,0,1,MONTH(reporting_month)))</f>
        <v>213</v>
      </c>
      <c r="U144" s="8">
        <f ca="1">Q144-T144</f>
        <v>216</v>
      </c>
    </row>
    <row r="145" spans="2:21" ht="15.75" thickBot="1" x14ac:dyDescent="0.3">
      <c r="B145" s="7" t="s">
        <v>39</v>
      </c>
      <c r="C145" s="6" t="s">
        <v>1</v>
      </c>
      <c r="D145" s="5" t="s">
        <v>27</v>
      </c>
      <c r="E145" s="2">
        <f ca="1">E142-SUM(E143:E144)</f>
        <v>22</v>
      </c>
      <c r="F145" s="2">
        <f ca="1">F142-SUM(F143:F144)</f>
        <v>20</v>
      </c>
      <c r="G145" s="2">
        <f ca="1">G142-SUM(G143:G144)</f>
        <v>18</v>
      </c>
      <c r="H145" s="2">
        <f ca="1">H142-SUM(H143:H144)</f>
        <v>47</v>
      </c>
      <c r="I145" s="2">
        <f ca="1">I142-SUM(I143:I144)</f>
        <v>-4</v>
      </c>
      <c r="J145" s="2">
        <f ca="1">J142-SUM(J143:J144)</f>
        <v>43</v>
      </c>
      <c r="K145" s="2">
        <f ca="1">K142-SUM(K143:K144)</f>
        <v>32</v>
      </c>
      <c r="L145" s="2">
        <f ca="1">L142-SUM(L143:L144)</f>
        <v>4</v>
      </c>
      <c r="M145" s="2">
        <f ca="1">M142-SUM(M143:M144)</f>
        <v>-1</v>
      </c>
      <c r="N145" s="2">
        <f ca="1">N142-SUM(N143:N144)</f>
        <v>-4</v>
      </c>
      <c r="O145" s="2">
        <f ca="1">O142-SUM(O143:O144)</f>
        <v>13</v>
      </c>
      <c r="P145" s="2">
        <f ca="1">P142-SUM(P143:P144)</f>
        <v>0</v>
      </c>
      <c r="Q145" s="4">
        <f ca="1">SUM(E145:P145)</f>
        <v>190</v>
      </c>
      <c r="R145" s="2">
        <f ca="1">OFFSET($D145,0,MONTH(reporting_month))</f>
        <v>32</v>
      </c>
      <c r="S145" s="3">
        <f ca="1">SUM(OFFSET($E145,0,((_xlfn.CEILING.MATH(MONTH(reporting_month)/3))-1)*3,1,IF(MOD(MONTH(reporting_month),3)=0,3,MOD(MONTH(reporting_month),3))))</f>
        <v>32</v>
      </c>
      <c r="T145" s="2">
        <f ca="1">SUM(OFFSET($E145,0,0,1,MONTH(reporting_month)))</f>
        <v>178</v>
      </c>
      <c r="U145" s="1">
        <f ca="1">Q145-T145</f>
        <v>12</v>
      </c>
    </row>
    <row r="146" spans="2:21" ht="16.5" thickTop="1" thickBot="1" x14ac:dyDescent="0.3"/>
    <row r="147" spans="2:21" ht="15.75" thickBot="1" x14ac:dyDescent="0.3">
      <c r="B147" s="34" t="s">
        <v>15</v>
      </c>
      <c r="C147" s="30" t="s">
        <v>14</v>
      </c>
      <c r="D147" s="30" t="s">
        <v>13</v>
      </c>
      <c r="E147" s="33">
        <f>E$1</f>
        <v>43466</v>
      </c>
      <c r="F147" s="33">
        <f>F$1</f>
        <v>43497</v>
      </c>
      <c r="G147" s="33">
        <f>G$1</f>
        <v>43525</v>
      </c>
      <c r="H147" s="33">
        <f>H$1</f>
        <v>43556</v>
      </c>
      <c r="I147" s="33">
        <f>I$1</f>
        <v>43586</v>
      </c>
      <c r="J147" s="33">
        <f>J$1</f>
        <v>43617</v>
      </c>
      <c r="K147" s="33">
        <f>K$1</f>
        <v>43647</v>
      </c>
      <c r="L147" s="33">
        <f>L$1</f>
        <v>43678</v>
      </c>
      <c r="M147" s="33">
        <f>M$1</f>
        <v>43709</v>
      </c>
      <c r="N147" s="33">
        <f>N$1</f>
        <v>43739</v>
      </c>
      <c r="O147" s="33">
        <f>O$1</f>
        <v>43770</v>
      </c>
      <c r="P147" s="33">
        <f>P$1</f>
        <v>43800</v>
      </c>
      <c r="Q147" s="32" t="s">
        <v>12</v>
      </c>
      <c r="R147" s="30" t="s">
        <v>11</v>
      </c>
      <c r="S147" s="31" t="s">
        <v>10</v>
      </c>
      <c r="T147" s="30" t="s">
        <v>9</v>
      </c>
      <c r="U147" s="29" t="s">
        <v>8</v>
      </c>
    </row>
    <row r="148" spans="2:21" x14ac:dyDescent="0.25">
      <c r="B148" s="28" t="s">
        <v>39</v>
      </c>
      <c r="C148" s="27" t="s">
        <v>7</v>
      </c>
      <c r="D148" s="26" t="s">
        <v>26</v>
      </c>
      <c r="E148" s="23">
        <v>126</v>
      </c>
      <c r="F148" s="23">
        <f ca="1">RANDBETWEEN(100,150)</f>
        <v>138</v>
      </c>
      <c r="G148" s="23">
        <f ca="1">RANDBETWEEN(100,150)</f>
        <v>107</v>
      </c>
      <c r="H148" s="23">
        <f ca="1">RANDBETWEEN(100,150)</f>
        <v>133</v>
      </c>
      <c r="I148" s="23">
        <f ca="1">RANDBETWEEN(100,150)</f>
        <v>127</v>
      </c>
      <c r="J148" s="23">
        <f ca="1">RANDBETWEEN(100,150)</f>
        <v>143</v>
      </c>
      <c r="K148" s="23">
        <f ca="1">RANDBETWEEN(100,150)</f>
        <v>138</v>
      </c>
      <c r="L148" s="23">
        <f ca="1">RANDBETWEEN(100,150)</f>
        <v>137</v>
      </c>
      <c r="M148" s="23">
        <f ca="1">RANDBETWEEN(100,150)</f>
        <v>118</v>
      </c>
      <c r="N148" s="23">
        <f ca="1">RANDBETWEEN(100,150)</f>
        <v>108</v>
      </c>
      <c r="O148" s="23">
        <f ca="1">RANDBETWEEN(100,150)</f>
        <v>144</v>
      </c>
      <c r="P148" s="23">
        <f ca="1">RANDBETWEEN(100,150)</f>
        <v>119</v>
      </c>
      <c r="Q148" s="25">
        <f ca="1">SUM(E148:P148)</f>
        <v>1538</v>
      </c>
      <c r="R148" s="23">
        <f ca="1">OFFSET($D148,0,MONTH(reporting_month))</f>
        <v>138</v>
      </c>
      <c r="S148" s="24">
        <f ca="1">SUM(OFFSET($E148,0,((_xlfn.CEILING.MATH(MONTH(reporting_month)/3))-1)*3,1,IF(MOD(MONTH(reporting_month),3)=0,3,MOD(MONTH(reporting_month),3))))</f>
        <v>138</v>
      </c>
      <c r="T148" s="23">
        <f ca="1">SUM(OFFSET($E148,0,0,1,MONTH(reporting_month)))</f>
        <v>912</v>
      </c>
      <c r="U148" s="22">
        <f ca="1">Q148-T148</f>
        <v>626</v>
      </c>
    </row>
    <row r="149" spans="2:21" x14ac:dyDescent="0.25">
      <c r="B149" s="21" t="s">
        <v>39</v>
      </c>
      <c r="C149" s="20" t="s">
        <v>6</v>
      </c>
      <c r="D149" s="19" t="s">
        <v>26</v>
      </c>
      <c r="E149" s="16">
        <v>34</v>
      </c>
      <c r="F149" s="16">
        <f ca="1">RANDBETWEEN(25,50)</f>
        <v>42</v>
      </c>
      <c r="G149" s="16">
        <f ca="1">RANDBETWEEN(25,50)</f>
        <v>25</v>
      </c>
      <c r="H149" s="16">
        <f ca="1">RANDBETWEEN(25,50)</f>
        <v>46</v>
      </c>
      <c r="I149" s="16">
        <f ca="1">RANDBETWEEN(25,50)</f>
        <v>47</v>
      </c>
      <c r="J149" s="16">
        <f ca="1">RANDBETWEEN(25,50)</f>
        <v>45</v>
      </c>
      <c r="K149" s="16">
        <f ca="1">RANDBETWEEN(25,50)</f>
        <v>39</v>
      </c>
      <c r="L149" s="16">
        <f ca="1">RANDBETWEEN(25,50)</f>
        <v>46</v>
      </c>
      <c r="M149" s="16">
        <f ca="1">RANDBETWEEN(25,50)</f>
        <v>25</v>
      </c>
      <c r="N149" s="16">
        <f ca="1">RANDBETWEEN(25,50)</f>
        <v>35</v>
      </c>
      <c r="O149" s="16">
        <f ca="1">RANDBETWEEN(25,50)</f>
        <v>41</v>
      </c>
      <c r="P149" s="16">
        <f ca="1">RANDBETWEEN(25,50)</f>
        <v>30</v>
      </c>
      <c r="Q149" s="18">
        <f ca="1">SUM(E149:P149)</f>
        <v>455</v>
      </c>
      <c r="R149" s="16">
        <f ca="1">OFFSET($D149,0,MONTH(reporting_month))</f>
        <v>39</v>
      </c>
      <c r="S149" s="17">
        <f ca="1">SUM(OFFSET($E149,0,((_xlfn.CEILING.MATH(MONTH(reporting_month)/3))-1)*3,1,IF(MOD(MONTH(reporting_month),3)=0,3,MOD(MONTH(reporting_month),3))))</f>
        <v>39</v>
      </c>
      <c r="T149" s="16">
        <f ca="1">SUM(OFFSET($E149,0,0,1,MONTH(reporting_month)))</f>
        <v>278</v>
      </c>
      <c r="U149" s="15">
        <f ca="1">Q149-T149</f>
        <v>177</v>
      </c>
    </row>
    <row r="150" spans="2:21" x14ac:dyDescent="0.25">
      <c r="B150" s="14" t="s">
        <v>39</v>
      </c>
      <c r="C150" t="s">
        <v>5</v>
      </c>
      <c r="D150" s="12" t="s">
        <v>26</v>
      </c>
      <c r="E150" s="9">
        <v>92</v>
      </c>
      <c r="F150" s="9">
        <f ca="1">F148-F149</f>
        <v>96</v>
      </c>
      <c r="G150" s="9">
        <f ca="1">G148-G149</f>
        <v>82</v>
      </c>
      <c r="H150" s="9">
        <f ca="1">H148-H149</f>
        <v>87</v>
      </c>
      <c r="I150" s="9">
        <f ca="1">I148-I149</f>
        <v>80</v>
      </c>
      <c r="J150" s="9">
        <f ca="1">J148-J149</f>
        <v>98</v>
      </c>
      <c r="K150" s="9">
        <f ca="1">K148-K149</f>
        <v>99</v>
      </c>
      <c r="L150" s="9">
        <f ca="1">L148-L149</f>
        <v>91</v>
      </c>
      <c r="M150" s="9">
        <f ca="1">M148-M149</f>
        <v>93</v>
      </c>
      <c r="N150" s="9">
        <f ca="1">N148-N149</f>
        <v>73</v>
      </c>
      <c r="O150" s="9">
        <f ca="1">O148-O149</f>
        <v>103</v>
      </c>
      <c r="P150" s="9">
        <f ca="1">P148-P149</f>
        <v>89</v>
      </c>
      <c r="Q150" s="11">
        <f ca="1">SUM(E150:P150)</f>
        <v>1083</v>
      </c>
      <c r="R150" s="9">
        <f ca="1">OFFSET($D150,0,MONTH(reporting_month))</f>
        <v>99</v>
      </c>
      <c r="S150" s="10">
        <f ca="1">SUM(OFFSET($E150,0,((_xlfn.CEILING.MATH(MONTH(reporting_month)/3))-1)*3,1,IF(MOD(MONTH(reporting_month),3)=0,3,MOD(MONTH(reporting_month),3))))</f>
        <v>99</v>
      </c>
      <c r="T150" s="9">
        <f ca="1">SUM(OFFSET($E150,0,0,1,MONTH(reporting_month)))</f>
        <v>634</v>
      </c>
      <c r="U150" s="8">
        <f ca="1">Q150-T150</f>
        <v>449</v>
      </c>
    </row>
    <row r="151" spans="2:21" x14ac:dyDescent="0.25">
      <c r="B151" s="14" t="s">
        <v>39</v>
      </c>
      <c r="C151" s="13" t="s">
        <v>4</v>
      </c>
      <c r="D151" s="12" t="s">
        <v>26</v>
      </c>
      <c r="E151" s="9">
        <v>40</v>
      </c>
      <c r="F151" s="9">
        <f ca="1">RANDBETWEEN(25,50)</f>
        <v>46</v>
      </c>
      <c r="G151" s="9">
        <f ca="1">RANDBETWEEN(25,50)</f>
        <v>34</v>
      </c>
      <c r="H151" s="9">
        <f ca="1">RANDBETWEEN(25,50)</f>
        <v>38</v>
      </c>
      <c r="I151" s="9">
        <f ca="1">RANDBETWEEN(25,50)</f>
        <v>41</v>
      </c>
      <c r="J151" s="9">
        <f ca="1">RANDBETWEEN(25,50)</f>
        <v>25</v>
      </c>
      <c r="K151" s="9">
        <f ca="1">RANDBETWEEN(25,50)</f>
        <v>25</v>
      </c>
      <c r="L151" s="9">
        <f ca="1">RANDBETWEEN(25,50)</f>
        <v>34</v>
      </c>
      <c r="M151" s="9">
        <f ca="1">RANDBETWEEN(25,50)</f>
        <v>49</v>
      </c>
      <c r="N151" s="9">
        <f ca="1">RANDBETWEEN(25,50)</f>
        <v>48</v>
      </c>
      <c r="O151" s="9">
        <f ca="1">RANDBETWEEN(25,50)</f>
        <v>49</v>
      </c>
      <c r="P151" s="9">
        <f ca="1">RANDBETWEEN(25,50)</f>
        <v>41</v>
      </c>
      <c r="Q151" s="11">
        <f ca="1">SUM(E151:P151)</f>
        <v>470</v>
      </c>
      <c r="R151" s="9">
        <f ca="1">OFFSET($D151,0,MONTH(reporting_month))</f>
        <v>25</v>
      </c>
      <c r="S151" s="10">
        <f ca="1">SUM(OFFSET($E151,0,((_xlfn.CEILING.MATH(MONTH(reporting_month)/3))-1)*3,1,IF(MOD(MONTH(reporting_month),3)=0,3,MOD(MONTH(reporting_month),3))))</f>
        <v>25</v>
      </c>
      <c r="T151" s="9">
        <f ca="1">SUM(OFFSET($E151,0,0,1,MONTH(reporting_month)))</f>
        <v>249</v>
      </c>
      <c r="U151" s="8">
        <f ca="1">Q151-T151</f>
        <v>221</v>
      </c>
    </row>
    <row r="152" spans="2:21" x14ac:dyDescent="0.25">
      <c r="B152" s="14" t="s">
        <v>39</v>
      </c>
      <c r="C152" s="13" t="s">
        <v>3</v>
      </c>
      <c r="D152" s="12" t="s">
        <v>26</v>
      </c>
      <c r="E152" s="9">
        <v>30</v>
      </c>
      <c r="F152" s="9">
        <f ca="1">RANDBETWEEN(25,50)</f>
        <v>41</v>
      </c>
      <c r="G152" s="9">
        <f ca="1">RANDBETWEEN(25,50)</f>
        <v>31</v>
      </c>
      <c r="H152" s="9">
        <f ca="1">RANDBETWEEN(25,50)</f>
        <v>44</v>
      </c>
      <c r="I152" s="9">
        <f ca="1">RANDBETWEEN(25,50)</f>
        <v>40</v>
      </c>
      <c r="J152" s="9">
        <f ca="1">RANDBETWEEN(25,50)</f>
        <v>44</v>
      </c>
      <c r="K152" s="9">
        <f ca="1">RANDBETWEEN(25,50)</f>
        <v>45</v>
      </c>
      <c r="L152" s="9">
        <f ca="1">RANDBETWEEN(25,50)</f>
        <v>46</v>
      </c>
      <c r="M152" s="9">
        <f ca="1">RANDBETWEEN(25,50)</f>
        <v>46</v>
      </c>
      <c r="N152" s="9">
        <f ca="1">RANDBETWEEN(25,50)</f>
        <v>43</v>
      </c>
      <c r="O152" s="9">
        <f ca="1">RANDBETWEEN(25,50)</f>
        <v>39</v>
      </c>
      <c r="P152" s="9">
        <f ca="1">RANDBETWEEN(25,50)</f>
        <v>28</v>
      </c>
      <c r="Q152" s="11">
        <f ca="1">SUM(E152:P152)</f>
        <v>477</v>
      </c>
      <c r="R152" s="9">
        <f ca="1">OFFSET($D152,0,MONTH(reporting_month))</f>
        <v>45</v>
      </c>
      <c r="S152" s="10">
        <f ca="1">SUM(OFFSET($E152,0,((_xlfn.CEILING.MATH(MONTH(reporting_month)/3))-1)*3,1,IF(MOD(MONTH(reporting_month),3)=0,3,MOD(MONTH(reporting_month),3))))</f>
        <v>45</v>
      </c>
      <c r="T152" s="9">
        <f ca="1">SUM(OFFSET($E152,0,0,1,MONTH(reporting_month)))</f>
        <v>275</v>
      </c>
      <c r="U152" s="8">
        <f ca="1">Q152-T152</f>
        <v>202</v>
      </c>
    </row>
    <row r="153" spans="2:21" ht="15.75" thickBot="1" x14ac:dyDescent="0.3">
      <c r="B153" s="7" t="s">
        <v>39</v>
      </c>
      <c r="C153" s="6" t="s">
        <v>1</v>
      </c>
      <c r="D153" s="5" t="s">
        <v>26</v>
      </c>
      <c r="E153" s="2">
        <f>E150-SUM(E151:E152)</f>
        <v>22</v>
      </c>
      <c r="F153" s="2">
        <f ca="1">F150-SUM(F151:F152)</f>
        <v>9</v>
      </c>
      <c r="G153" s="2">
        <f ca="1">G150-SUM(G151:G152)</f>
        <v>17</v>
      </c>
      <c r="H153" s="2">
        <f ca="1">H150-SUM(H151:H152)</f>
        <v>5</v>
      </c>
      <c r="I153" s="2">
        <f ca="1">I150-SUM(I151:I152)</f>
        <v>-1</v>
      </c>
      <c r="J153" s="2">
        <f ca="1">J150-SUM(J151:J152)</f>
        <v>29</v>
      </c>
      <c r="K153" s="2">
        <f ca="1">K150-SUM(K151:K152)</f>
        <v>29</v>
      </c>
      <c r="L153" s="2">
        <f ca="1">L150-SUM(L151:L152)</f>
        <v>11</v>
      </c>
      <c r="M153" s="2">
        <f ca="1">M150-SUM(M151:M152)</f>
        <v>-2</v>
      </c>
      <c r="N153" s="2">
        <f ca="1">N150-SUM(N151:N152)</f>
        <v>-18</v>
      </c>
      <c r="O153" s="2">
        <f ca="1">O150-SUM(O151:O152)</f>
        <v>15</v>
      </c>
      <c r="P153" s="2">
        <f ca="1">P150-SUM(P151:P152)</f>
        <v>20</v>
      </c>
      <c r="Q153" s="4">
        <f ca="1">SUM(E153:P153)</f>
        <v>136</v>
      </c>
      <c r="R153" s="2">
        <f ca="1">OFFSET($D153,0,MONTH(reporting_month))</f>
        <v>29</v>
      </c>
      <c r="S153" s="3">
        <f ca="1">SUM(OFFSET($E153,0,((_xlfn.CEILING.MATH(MONTH(reporting_month)/3))-1)*3,1,IF(MOD(MONTH(reporting_month),3)=0,3,MOD(MONTH(reporting_month),3))))</f>
        <v>29</v>
      </c>
      <c r="T153" s="2">
        <f ca="1">SUM(OFFSET($E153,0,0,1,MONTH(reporting_month)))</f>
        <v>110</v>
      </c>
      <c r="U153" s="1">
        <f ca="1">Q153-T153</f>
        <v>26</v>
      </c>
    </row>
    <row r="154" spans="2:21" ht="16.5" thickTop="1" thickBot="1" x14ac:dyDescent="0.3"/>
    <row r="155" spans="2:21" ht="15.75" thickBot="1" x14ac:dyDescent="0.3">
      <c r="B155" s="34" t="s">
        <v>15</v>
      </c>
      <c r="C155" s="30" t="s">
        <v>14</v>
      </c>
      <c r="D155" s="30" t="s">
        <v>13</v>
      </c>
      <c r="E155" s="33">
        <f>E$1</f>
        <v>43466</v>
      </c>
      <c r="F155" s="33">
        <f>F$1</f>
        <v>43497</v>
      </c>
      <c r="G155" s="33">
        <f>G$1</f>
        <v>43525</v>
      </c>
      <c r="H155" s="33">
        <f>H$1</f>
        <v>43556</v>
      </c>
      <c r="I155" s="33">
        <f>I$1</f>
        <v>43586</v>
      </c>
      <c r="J155" s="33">
        <f>J$1</f>
        <v>43617</v>
      </c>
      <c r="K155" s="33">
        <f>K$1</f>
        <v>43647</v>
      </c>
      <c r="L155" s="33">
        <f>L$1</f>
        <v>43678</v>
      </c>
      <c r="M155" s="33">
        <f>M$1</f>
        <v>43709</v>
      </c>
      <c r="N155" s="33">
        <f>N$1</f>
        <v>43739</v>
      </c>
      <c r="O155" s="33">
        <f>O$1</f>
        <v>43770</v>
      </c>
      <c r="P155" s="33">
        <f>P$1</f>
        <v>43800</v>
      </c>
      <c r="Q155" s="32" t="s">
        <v>12</v>
      </c>
      <c r="R155" s="30" t="s">
        <v>11</v>
      </c>
      <c r="S155" s="31" t="s">
        <v>10</v>
      </c>
      <c r="T155" s="30" t="s">
        <v>9</v>
      </c>
      <c r="U155" s="29" t="s">
        <v>8</v>
      </c>
    </row>
    <row r="156" spans="2:21" x14ac:dyDescent="0.25">
      <c r="B156" s="28" t="s">
        <v>39</v>
      </c>
      <c r="C156" s="27" t="s">
        <v>7</v>
      </c>
      <c r="D156" s="26" t="s">
        <v>25</v>
      </c>
      <c r="E156" s="23">
        <v>126</v>
      </c>
      <c r="F156" s="23">
        <v>134</v>
      </c>
      <c r="G156" s="23">
        <f ca="1">RANDBETWEEN(100,150)</f>
        <v>137</v>
      </c>
      <c r="H156" s="23">
        <f ca="1">RANDBETWEEN(100,150)</f>
        <v>117</v>
      </c>
      <c r="I156" s="23">
        <f ca="1">RANDBETWEEN(100,150)</f>
        <v>147</v>
      </c>
      <c r="J156" s="23">
        <f ca="1">RANDBETWEEN(100,150)</f>
        <v>118</v>
      </c>
      <c r="K156" s="23">
        <f ca="1">RANDBETWEEN(100,150)</f>
        <v>118</v>
      </c>
      <c r="L156" s="23">
        <f ca="1">RANDBETWEEN(100,150)</f>
        <v>107</v>
      </c>
      <c r="M156" s="23">
        <f ca="1">RANDBETWEEN(100,150)</f>
        <v>101</v>
      </c>
      <c r="N156" s="23">
        <f ca="1">RANDBETWEEN(100,150)</f>
        <v>145</v>
      </c>
      <c r="O156" s="23">
        <f ca="1">RANDBETWEEN(100,150)</f>
        <v>114</v>
      </c>
      <c r="P156" s="23">
        <f ca="1">RANDBETWEEN(100,150)</f>
        <v>124</v>
      </c>
      <c r="Q156" s="25">
        <f ca="1">SUM(E156:P156)</f>
        <v>1488</v>
      </c>
      <c r="R156" s="23">
        <f ca="1">OFFSET($D156,0,MONTH(reporting_month))</f>
        <v>118</v>
      </c>
      <c r="S156" s="24">
        <f ca="1">SUM(OFFSET($E156,0,((_xlfn.CEILING.MATH(MONTH(reporting_month)/3))-1)*3,1,IF(MOD(MONTH(reporting_month),3)=0,3,MOD(MONTH(reporting_month),3))))</f>
        <v>118</v>
      </c>
      <c r="T156" s="23">
        <f ca="1">SUM(OFFSET($E156,0,0,1,MONTH(reporting_month)))</f>
        <v>897</v>
      </c>
      <c r="U156" s="22">
        <f ca="1">Q156-T156</f>
        <v>591</v>
      </c>
    </row>
    <row r="157" spans="2:21" x14ac:dyDescent="0.25">
      <c r="B157" s="21" t="s">
        <v>39</v>
      </c>
      <c r="C157" s="20" t="s">
        <v>6</v>
      </c>
      <c r="D157" s="19" t="s">
        <v>25</v>
      </c>
      <c r="E157" s="16">
        <v>34</v>
      </c>
      <c r="F157" s="16">
        <v>45</v>
      </c>
      <c r="G157" s="16">
        <f ca="1">RANDBETWEEN(25,50)</f>
        <v>32</v>
      </c>
      <c r="H157" s="16">
        <f ca="1">RANDBETWEEN(25,50)</f>
        <v>26</v>
      </c>
      <c r="I157" s="16">
        <f ca="1">RANDBETWEEN(25,50)</f>
        <v>44</v>
      </c>
      <c r="J157" s="16">
        <f ca="1">RANDBETWEEN(25,50)</f>
        <v>36</v>
      </c>
      <c r="K157" s="16">
        <f ca="1">RANDBETWEEN(25,50)</f>
        <v>30</v>
      </c>
      <c r="L157" s="16">
        <f ca="1">RANDBETWEEN(25,50)</f>
        <v>45</v>
      </c>
      <c r="M157" s="16">
        <f ca="1">RANDBETWEEN(25,50)</f>
        <v>40</v>
      </c>
      <c r="N157" s="16">
        <f ca="1">RANDBETWEEN(25,50)</f>
        <v>43</v>
      </c>
      <c r="O157" s="16">
        <f ca="1">RANDBETWEEN(25,50)</f>
        <v>48</v>
      </c>
      <c r="P157" s="16">
        <f ca="1">RANDBETWEEN(25,50)</f>
        <v>25</v>
      </c>
      <c r="Q157" s="18">
        <f ca="1">SUM(E157:P157)</f>
        <v>448</v>
      </c>
      <c r="R157" s="16">
        <f ca="1">OFFSET($D157,0,MONTH(reporting_month))</f>
        <v>30</v>
      </c>
      <c r="S157" s="17">
        <f ca="1">SUM(OFFSET($E157,0,((_xlfn.CEILING.MATH(MONTH(reporting_month)/3))-1)*3,1,IF(MOD(MONTH(reporting_month),3)=0,3,MOD(MONTH(reporting_month),3))))</f>
        <v>30</v>
      </c>
      <c r="T157" s="16">
        <f ca="1">SUM(OFFSET($E157,0,0,1,MONTH(reporting_month)))</f>
        <v>247</v>
      </c>
      <c r="U157" s="15">
        <f ca="1">Q157-T157</f>
        <v>201</v>
      </c>
    </row>
    <row r="158" spans="2:21" x14ac:dyDescent="0.25">
      <c r="B158" s="14" t="s">
        <v>39</v>
      </c>
      <c r="C158" t="s">
        <v>5</v>
      </c>
      <c r="D158" s="12" t="s">
        <v>25</v>
      </c>
      <c r="E158" s="9">
        <v>92</v>
      </c>
      <c r="F158" s="9">
        <v>89</v>
      </c>
      <c r="G158" s="9">
        <f ca="1">G156-G157</f>
        <v>105</v>
      </c>
      <c r="H158" s="9">
        <f ca="1">H156-H157</f>
        <v>91</v>
      </c>
      <c r="I158" s="9">
        <f ca="1">I156-I157</f>
        <v>103</v>
      </c>
      <c r="J158" s="9">
        <f ca="1">J156-J157</f>
        <v>82</v>
      </c>
      <c r="K158" s="9">
        <f ca="1">K156-K157</f>
        <v>88</v>
      </c>
      <c r="L158" s="9">
        <f ca="1">L156-L157</f>
        <v>62</v>
      </c>
      <c r="M158" s="9">
        <f ca="1">M156-M157</f>
        <v>61</v>
      </c>
      <c r="N158" s="9">
        <f ca="1">N156-N157</f>
        <v>102</v>
      </c>
      <c r="O158" s="9">
        <f ca="1">O156-O157</f>
        <v>66</v>
      </c>
      <c r="P158" s="9">
        <f ca="1">P156-P157</f>
        <v>99</v>
      </c>
      <c r="Q158" s="11">
        <f ca="1">SUM(E158:P158)</f>
        <v>1040</v>
      </c>
      <c r="R158" s="9">
        <f ca="1">OFFSET($D158,0,MONTH(reporting_month))</f>
        <v>88</v>
      </c>
      <c r="S158" s="10">
        <f ca="1">SUM(OFFSET($E158,0,((_xlfn.CEILING.MATH(MONTH(reporting_month)/3))-1)*3,1,IF(MOD(MONTH(reporting_month),3)=0,3,MOD(MONTH(reporting_month),3))))</f>
        <v>88</v>
      </c>
      <c r="T158" s="9">
        <f ca="1">SUM(OFFSET($E158,0,0,1,MONTH(reporting_month)))</f>
        <v>650</v>
      </c>
      <c r="U158" s="8">
        <f ca="1">Q158-T158</f>
        <v>390</v>
      </c>
    </row>
    <row r="159" spans="2:21" x14ac:dyDescent="0.25">
      <c r="B159" s="14" t="s">
        <v>39</v>
      </c>
      <c r="C159" s="13" t="s">
        <v>4</v>
      </c>
      <c r="D159" s="12" t="s">
        <v>25</v>
      </c>
      <c r="E159" s="9">
        <v>40</v>
      </c>
      <c r="F159" s="9">
        <v>42</v>
      </c>
      <c r="G159" s="9">
        <f ca="1">RANDBETWEEN(25,50)</f>
        <v>49</v>
      </c>
      <c r="H159" s="9">
        <f ca="1">RANDBETWEEN(25,50)</f>
        <v>47</v>
      </c>
      <c r="I159" s="9">
        <f ca="1">RANDBETWEEN(25,50)</f>
        <v>35</v>
      </c>
      <c r="J159" s="9">
        <f ca="1">RANDBETWEEN(25,50)</f>
        <v>27</v>
      </c>
      <c r="K159" s="9">
        <f ca="1">RANDBETWEEN(25,50)</f>
        <v>34</v>
      </c>
      <c r="L159" s="9">
        <f ca="1">RANDBETWEEN(25,50)</f>
        <v>45</v>
      </c>
      <c r="M159" s="9">
        <f ca="1">RANDBETWEEN(25,50)</f>
        <v>32</v>
      </c>
      <c r="N159" s="9">
        <f ca="1">RANDBETWEEN(25,50)</f>
        <v>37</v>
      </c>
      <c r="O159" s="9">
        <f ca="1">RANDBETWEEN(25,50)</f>
        <v>35</v>
      </c>
      <c r="P159" s="9">
        <f ca="1">RANDBETWEEN(25,50)</f>
        <v>32</v>
      </c>
      <c r="Q159" s="11">
        <f ca="1">SUM(E159:P159)</f>
        <v>455</v>
      </c>
      <c r="R159" s="9">
        <f ca="1">OFFSET($D159,0,MONTH(reporting_month))</f>
        <v>34</v>
      </c>
      <c r="S159" s="10">
        <f ca="1">SUM(OFFSET($E159,0,((_xlfn.CEILING.MATH(MONTH(reporting_month)/3))-1)*3,1,IF(MOD(MONTH(reporting_month),3)=0,3,MOD(MONTH(reporting_month),3))))</f>
        <v>34</v>
      </c>
      <c r="T159" s="9">
        <f ca="1">SUM(OFFSET($E159,0,0,1,MONTH(reporting_month)))</f>
        <v>274</v>
      </c>
      <c r="U159" s="8">
        <f ca="1">Q159-T159</f>
        <v>181</v>
      </c>
    </row>
    <row r="160" spans="2:21" x14ac:dyDescent="0.25">
      <c r="B160" s="14" t="s">
        <v>39</v>
      </c>
      <c r="C160" s="13" t="s">
        <v>3</v>
      </c>
      <c r="D160" s="12" t="s">
        <v>25</v>
      </c>
      <c r="E160" s="9">
        <v>30</v>
      </c>
      <c r="F160" s="9">
        <v>27</v>
      </c>
      <c r="G160" s="9">
        <f ca="1">RANDBETWEEN(25,50)</f>
        <v>43</v>
      </c>
      <c r="H160" s="9">
        <f ca="1">RANDBETWEEN(25,50)</f>
        <v>50</v>
      </c>
      <c r="I160" s="9">
        <f ca="1">RANDBETWEEN(25,50)</f>
        <v>41</v>
      </c>
      <c r="J160" s="9">
        <f ca="1">RANDBETWEEN(25,50)</f>
        <v>41</v>
      </c>
      <c r="K160" s="9">
        <f ca="1">RANDBETWEEN(25,50)</f>
        <v>42</v>
      </c>
      <c r="L160" s="9">
        <f ca="1">RANDBETWEEN(25,50)</f>
        <v>42</v>
      </c>
      <c r="M160" s="9">
        <f ca="1">RANDBETWEEN(25,50)</f>
        <v>42</v>
      </c>
      <c r="N160" s="9">
        <f ca="1">RANDBETWEEN(25,50)</f>
        <v>42</v>
      </c>
      <c r="O160" s="9">
        <f ca="1">RANDBETWEEN(25,50)</f>
        <v>25</v>
      </c>
      <c r="P160" s="9">
        <f ca="1">RANDBETWEEN(25,50)</f>
        <v>32</v>
      </c>
      <c r="Q160" s="11">
        <f ca="1">SUM(E160:P160)</f>
        <v>457</v>
      </c>
      <c r="R160" s="9">
        <f ca="1">OFFSET($D160,0,MONTH(reporting_month))</f>
        <v>42</v>
      </c>
      <c r="S160" s="10">
        <f ca="1">SUM(OFFSET($E160,0,((_xlfn.CEILING.MATH(MONTH(reporting_month)/3))-1)*3,1,IF(MOD(MONTH(reporting_month),3)=0,3,MOD(MONTH(reporting_month),3))))</f>
        <v>42</v>
      </c>
      <c r="T160" s="9">
        <f ca="1">SUM(OFFSET($E160,0,0,1,MONTH(reporting_month)))</f>
        <v>274</v>
      </c>
      <c r="U160" s="8">
        <f ca="1">Q160-T160</f>
        <v>183</v>
      </c>
    </row>
    <row r="161" spans="2:21" ht="15.75" thickBot="1" x14ac:dyDescent="0.3">
      <c r="B161" s="7" t="s">
        <v>39</v>
      </c>
      <c r="C161" s="6" t="s">
        <v>1</v>
      </c>
      <c r="D161" s="5" t="s">
        <v>25</v>
      </c>
      <c r="E161" s="2">
        <f>E158-SUM(E159:E160)</f>
        <v>22</v>
      </c>
      <c r="F161" s="2">
        <f>F158-SUM(F159:F160)</f>
        <v>20</v>
      </c>
      <c r="G161" s="2">
        <f ca="1">G158-SUM(G159:G160)</f>
        <v>13</v>
      </c>
      <c r="H161" s="2">
        <f ca="1">H158-SUM(H159:H160)</f>
        <v>-6</v>
      </c>
      <c r="I161" s="2">
        <f ca="1">I158-SUM(I159:I160)</f>
        <v>27</v>
      </c>
      <c r="J161" s="2">
        <f ca="1">J158-SUM(J159:J160)</f>
        <v>14</v>
      </c>
      <c r="K161" s="2">
        <f ca="1">K158-SUM(K159:K160)</f>
        <v>12</v>
      </c>
      <c r="L161" s="2">
        <f ca="1">L158-SUM(L159:L160)</f>
        <v>-25</v>
      </c>
      <c r="M161" s="2">
        <f ca="1">M158-SUM(M159:M160)</f>
        <v>-13</v>
      </c>
      <c r="N161" s="2">
        <f ca="1">N158-SUM(N159:N160)</f>
        <v>23</v>
      </c>
      <c r="O161" s="2">
        <f ca="1">O158-SUM(O159:O160)</f>
        <v>6</v>
      </c>
      <c r="P161" s="2">
        <f ca="1">P158-SUM(P159:P160)</f>
        <v>35</v>
      </c>
      <c r="Q161" s="4">
        <f ca="1">SUM(E161:P161)</f>
        <v>128</v>
      </c>
      <c r="R161" s="2">
        <f ca="1">OFFSET($D161,0,MONTH(reporting_month))</f>
        <v>12</v>
      </c>
      <c r="S161" s="3">
        <f ca="1">SUM(OFFSET($E161,0,((_xlfn.CEILING.MATH(MONTH(reporting_month)/3))-1)*3,1,IF(MOD(MONTH(reporting_month),3)=0,3,MOD(MONTH(reporting_month),3))))</f>
        <v>12</v>
      </c>
      <c r="T161" s="2">
        <f ca="1">SUM(OFFSET($E161,0,0,1,MONTH(reporting_month)))</f>
        <v>102</v>
      </c>
      <c r="U161" s="1">
        <f ca="1">Q161-T161</f>
        <v>26</v>
      </c>
    </row>
    <row r="162" spans="2:21" ht="16.5" thickTop="1" thickBot="1" x14ac:dyDescent="0.3"/>
    <row r="163" spans="2:21" ht="15.75" thickBot="1" x14ac:dyDescent="0.3">
      <c r="B163" s="34" t="s">
        <v>15</v>
      </c>
      <c r="C163" s="30" t="s">
        <v>14</v>
      </c>
      <c r="D163" s="30" t="s">
        <v>13</v>
      </c>
      <c r="E163" s="33">
        <f>E$1</f>
        <v>43466</v>
      </c>
      <c r="F163" s="33">
        <f>F$1</f>
        <v>43497</v>
      </c>
      <c r="G163" s="33">
        <f>G$1</f>
        <v>43525</v>
      </c>
      <c r="H163" s="33">
        <f>H$1</f>
        <v>43556</v>
      </c>
      <c r="I163" s="33">
        <f>I$1</f>
        <v>43586</v>
      </c>
      <c r="J163" s="33">
        <f>J$1</f>
        <v>43617</v>
      </c>
      <c r="K163" s="33">
        <f>K$1</f>
        <v>43647</v>
      </c>
      <c r="L163" s="33">
        <f>L$1</f>
        <v>43678</v>
      </c>
      <c r="M163" s="33">
        <f>M$1</f>
        <v>43709</v>
      </c>
      <c r="N163" s="33">
        <f>N$1</f>
        <v>43739</v>
      </c>
      <c r="O163" s="33">
        <f>O$1</f>
        <v>43770</v>
      </c>
      <c r="P163" s="33">
        <f>P$1</f>
        <v>43800</v>
      </c>
      <c r="Q163" s="32" t="s">
        <v>12</v>
      </c>
      <c r="R163" s="30" t="s">
        <v>11</v>
      </c>
      <c r="S163" s="31" t="s">
        <v>10</v>
      </c>
      <c r="T163" s="30" t="s">
        <v>9</v>
      </c>
      <c r="U163" s="29" t="s">
        <v>8</v>
      </c>
    </row>
    <row r="164" spans="2:21" x14ac:dyDescent="0.25">
      <c r="B164" s="28" t="s">
        <v>39</v>
      </c>
      <c r="C164" s="27" t="s">
        <v>7</v>
      </c>
      <c r="D164" s="26" t="s">
        <v>24</v>
      </c>
      <c r="E164" s="23">
        <v>126</v>
      </c>
      <c r="F164" s="23">
        <v>134</v>
      </c>
      <c r="G164" s="23">
        <v>118</v>
      </c>
      <c r="H164" s="23">
        <f ca="1">RANDBETWEEN(100,150)</f>
        <v>135</v>
      </c>
      <c r="I164" s="23">
        <f ca="1">RANDBETWEEN(100,150)</f>
        <v>125</v>
      </c>
      <c r="J164" s="23">
        <f ca="1">RANDBETWEEN(100,150)</f>
        <v>118</v>
      </c>
      <c r="K164" s="23">
        <f ca="1">RANDBETWEEN(100,150)</f>
        <v>107</v>
      </c>
      <c r="L164" s="23">
        <f ca="1">RANDBETWEEN(100,150)</f>
        <v>136</v>
      </c>
      <c r="M164" s="23">
        <f ca="1">RANDBETWEEN(100,150)</f>
        <v>109</v>
      </c>
      <c r="N164" s="23">
        <f ca="1">RANDBETWEEN(100,150)</f>
        <v>119</v>
      </c>
      <c r="O164" s="23">
        <f ca="1">RANDBETWEEN(100,150)</f>
        <v>130</v>
      </c>
      <c r="P164" s="23">
        <f ca="1">RANDBETWEEN(100,150)</f>
        <v>124</v>
      </c>
      <c r="Q164" s="25">
        <f ca="1">SUM(E164:P164)</f>
        <v>1481</v>
      </c>
      <c r="R164" s="23">
        <f ca="1">OFFSET($D164,0,MONTH(reporting_month))</f>
        <v>107</v>
      </c>
      <c r="S164" s="24">
        <f ca="1">SUM(OFFSET($E164,0,((_xlfn.CEILING.MATH(MONTH(reporting_month)/3))-1)*3,1,IF(MOD(MONTH(reporting_month),3)=0,3,MOD(MONTH(reporting_month),3))))</f>
        <v>107</v>
      </c>
      <c r="T164" s="23">
        <f ca="1">SUM(OFFSET($E164,0,0,1,MONTH(reporting_month)))</f>
        <v>863</v>
      </c>
      <c r="U164" s="22">
        <f ca="1">Q164-T164</f>
        <v>618</v>
      </c>
    </row>
    <row r="165" spans="2:21" x14ac:dyDescent="0.25">
      <c r="B165" s="21" t="s">
        <v>39</v>
      </c>
      <c r="C165" s="20" t="s">
        <v>6</v>
      </c>
      <c r="D165" s="19" t="s">
        <v>24</v>
      </c>
      <c r="E165" s="16">
        <v>34</v>
      </c>
      <c r="F165" s="16">
        <v>45</v>
      </c>
      <c r="G165" s="16">
        <v>35</v>
      </c>
      <c r="H165" s="16">
        <f ca="1">RANDBETWEEN(25,50)</f>
        <v>45</v>
      </c>
      <c r="I165" s="16">
        <f ca="1">RANDBETWEEN(25,50)</f>
        <v>45</v>
      </c>
      <c r="J165" s="16">
        <f ca="1">RANDBETWEEN(25,50)</f>
        <v>29</v>
      </c>
      <c r="K165" s="16">
        <f ca="1">RANDBETWEEN(25,50)</f>
        <v>25</v>
      </c>
      <c r="L165" s="16">
        <f ca="1">RANDBETWEEN(25,50)</f>
        <v>32</v>
      </c>
      <c r="M165" s="16">
        <f ca="1">RANDBETWEEN(25,50)</f>
        <v>50</v>
      </c>
      <c r="N165" s="16">
        <f ca="1">RANDBETWEEN(25,50)</f>
        <v>34</v>
      </c>
      <c r="O165" s="16">
        <f ca="1">RANDBETWEEN(25,50)</f>
        <v>38</v>
      </c>
      <c r="P165" s="16">
        <f ca="1">RANDBETWEEN(25,50)</f>
        <v>47</v>
      </c>
      <c r="Q165" s="18">
        <f ca="1">SUM(E165:P165)</f>
        <v>459</v>
      </c>
      <c r="R165" s="16">
        <f ca="1">OFFSET($D165,0,MONTH(reporting_month))</f>
        <v>25</v>
      </c>
      <c r="S165" s="17">
        <f ca="1">SUM(OFFSET($E165,0,((_xlfn.CEILING.MATH(MONTH(reporting_month)/3))-1)*3,1,IF(MOD(MONTH(reporting_month),3)=0,3,MOD(MONTH(reporting_month),3))))</f>
        <v>25</v>
      </c>
      <c r="T165" s="16">
        <f ca="1">SUM(OFFSET($E165,0,0,1,MONTH(reporting_month)))</f>
        <v>258</v>
      </c>
      <c r="U165" s="15">
        <f ca="1">Q165-T165</f>
        <v>201</v>
      </c>
    </row>
    <row r="166" spans="2:21" x14ac:dyDescent="0.25">
      <c r="B166" s="14" t="s">
        <v>39</v>
      </c>
      <c r="C166" t="s">
        <v>5</v>
      </c>
      <c r="D166" s="12" t="s">
        <v>24</v>
      </c>
      <c r="E166" s="9">
        <v>92</v>
      </c>
      <c r="F166" s="9">
        <v>89</v>
      </c>
      <c r="G166" s="9">
        <v>83</v>
      </c>
      <c r="H166" s="9">
        <f ca="1">H164-H165</f>
        <v>90</v>
      </c>
      <c r="I166" s="9">
        <f ca="1">I164-I165</f>
        <v>80</v>
      </c>
      <c r="J166" s="9">
        <f ca="1">J164-J165</f>
        <v>89</v>
      </c>
      <c r="K166" s="9">
        <f ca="1">K164-K165</f>
        <v>82</v>
      </c>
      <c r="L166" s="9">
        <f ca="1">L164-L165</f>
        <v>104</v>
      </c>
      <c r="M166" s="9">
        <f ca="1">M164-M165</f>
        <v>59</v>
      </c>
      <c r="N166" s="9">
        <f ca="1">N164-N165</f>
        <v>85</v>
      </c>
      <c r="O166" s="9">
        <f ca="1">O164-O165</f>
        <v>92</v>
      </c>
      <c r="P166" s="9">
        <f ca="1">P164-P165</f>
        <v>77</v>
      </c>
      <c r="Q166" s="11">
        <f ca="1">SUM(E166:P166)</f>
        <v>1022</v>
      </c>
      <c r="R166" s="9">
        <f ca="1">OFFSET($D166,0,MONTH(reporting_month))</f>
        <v>82</v>
      </c>
      <c r="S166" s="10">
        <f ca="1">SUM(OFFSET($E166,0,((_xlfn.CEILING.MATH(MONTH(reporting_month)/3))-1)*3,1,IF(MOD(MONTH(reporting_month),3)=0,3,MOD(MONTH(reporting_month),3))))</f>
        <v>82</v>
      </c>
      <c r="T166" s="9">
        <f ca="1">SUM(OFFSET($E166,0,0,1,MONTH(reporting_month)))</f>
        <v>605</v>
      </c>
      <c r="U166" s="8">
        <f ca="1">Q166-T166</f>
        <v>417</v>
      </c>
    </row>
    <row r="167" spans="2:21" x14ac:dyDescent="0.25">
      <c r="B167" s="14" t="s">
        <v>39</v>
      </c>
      <c r="C167" s="13" t="s">
        <v>4</v>
      </c>
      <c r="D167" s="12" t="s">
        <v>24</v>
      </c>
      <c r="E167" s="9">
        <v>40</v>
      </c>
      <c r="F167" s="9">
        <v>42</v>
      </c>
      <c r="G167" s="9">
        <v>44</v>
      </c>
      <c r="H167" s="9">
        <f ca="1">RANDBETWEEN(25,50)</f>
        <v>41</v>
      </c>
      <c r="I167" s="9">
        <f ca="1">RANDBETWEEN(25,50)</f>
        <v>38</v>
      </c>
      <c r="J167" s="9">
        <f ca="1">RANDBETWEEN(25,50)</f>
        <v>49</v>
      </c>
      <c r="K167" s="9">
        <f ca="1">RANDBETWEEN(25,50)</f>
        <v>46</v>
      </c>
      <c r="L167" s="9">
        <f ca="1">RANDBETWEEN(25,50)</f>
        <v>46</v>
      </c>
      <c r="M167" s="9">
        <f ca="1">RANDBETWEEN(25,50)</f>
        <v>43</v>
      </c>
      <c r="N167" s="9">
        <f ca="1">RANDBETWEEN(25,50)</f>
        <v>29</v>
      </c>
      <c r="O167" s="9">
        <f ca="1">RANDBETWEEN(25,50)</f>
        <v>40</v>
      </c>
      <c r="P167" s="9">
        <f ca="1">RANDBETWEEN(25,50)</f>
        <v>38</v>
      </c>
      <c r="Q167" s="11">
        <f ca="1">SUM(E167:P167)</f>
        <v>496</v>
      </c>
      <c r="R167" s="9">
        <f ca="1">OFFSET($D167,0,MONTH(reporting_month))</f>
        <v>46</v>
      </c>
      <c r="S167" s="10">
        <f ca="1">SUM(OFFSET($E167,0,((_xlfn.CEILING.MATH(MONTH(reporting_month)/3))-1)*3,1,IF(MOD(MONTH(reporting_month),3)=0,3,MOD(MONTH(reporting_month),3))))</f>
        <v>46</v>
      </c>
      <c r="T167" s="9">
        <f ca="1">SUM(OFFSET($E167,0,0,1,MONTH(reporting_month)))</f>
        <v>300</v>
      </c>
      <c r="U167" s="8">
        <f ca="1">Q167-T167</f>
        <v>196</v>
      </c>
    </row>
    <row r="168" spans="2:21" x14ac:dyDescent="0.25">
      <c r="B168" s="14" t="s">
        <v>39</v>
      </c>
      <c r="C168" s="13" t="s">
        <v>3</v>
      </c>
      <c r="D168" s="12" t="s">
        <v>24</v>
      </c>
      <c r="E168" s="9">
        <v>30</v>
      </c>
      <c r="F168" s="9">
        <v>27</v>
      </c>
      <c r="G168" s="9">
        <v>21</v>
      </c>
      <c r="H168" s="9">
        <f ca="1">RANDBETWEEN(25,50)</f>
        <v>26</v>
      </c>
      <c r="I168" s="9">
        <f ca="1">RANDBETWEEN(25,50)</f>
        <v>31</v>
      </c>
      <c r="J168" s="9">
        <f ca="1">RANDBETWEEN(25,50)</f>
        <v>27</v>
      </c>
      <c r="K168" s="9">
        <f ca="1">RANDBETWEEN(25,50)</f>
        <v>32</v>
      </c>
      <c r="L168" s="9">
        <f ca="1">RANDBETWEEN(25,50)</f>
        <v>43</v>
      </c>
      <c r="M168" s="9">
        <f ca="1">RANDBETWEEN(25,50)</f>
        <v>44</v>
      </c>
      <c r="N168" s="9">
        <f ca="1">RANDBETWEEN(25,50)</f>
        <v>46</v>
      </c>
      <c r="O168" s="9">
        <f ca="1">RANDBETWEEN(25,50)</f>
        <v>43</v>
      </c>
      <c r="P168" s="9">
        <f ca="1">RANDBETWEEN(25,50)</f>
        <v>30</v>
      </c>
      <c r="Q168" s="11">
        <f ca="1">SUM(E168:P168)</f>
        <v>400</v>
      </c>
      <c r="R168" s="9">
        <f ca="1">OFFSET($D168,0,MONTH(reporting_month))</f>
        <v>32</v>
      </c>
      <c r="S168" s="10">
        <f ca="1">SUM(OFFSET($E168,0,((_xlfn.CEILING.MATH(MONTH(reporting_month)/3))-1)*3,1,IF(MOD(MONTH(reporting_month),3)=0,3,MOD(MONTH(reporting_month),3))))</f>
        <v>32</v>
      </c>
      <c r="T168" s="9">
        <f ca="1">SUM(OFFSET($E168,0,0,1,MONTH(reporting_month)))</f>
        <v>194</v>
      </c>
      <c r="U168" s="8">
        <f ca="1">Q168-T168</f>
        <v>206</v>
      </c>
    </row>
    <row r="169" spans="2:21" ht="15.75" thickBot="1" x14ac:dyDescent="0.3">
      <c r="B169" s="7" t="s">
        <v>39</v>
      </c>
      <c r="C169" s="6" t="s">
        <v>1</v>
      </c>
      <c r="D169" s="5" t="s">
        <v>24</v>
      </c>
      <c r="E169" s="2">
        <f>E166-SUM(E167:E168)</f>
        <v>22</v>
      </c>
      <c r="F169" s="2">
        <f>F166-SUM(F167:F168)</f>
        <v>20</v>
      </c>
      <c r="G169" s="2">
        <f>G166-SUM(G167:G168)</f>
        <v>18</v>
      </c>
      <c r="H169" s="2">
        <f ca="1">H166-SUM(H167:H168)</f>
        <v>23</v>
      </c>
      <c r="I169" s="2">
        <f ca="1">I166-SUM(I167:I168)</f>
        <v>11</v>
      </c>
      <c r="J169" s="2">
        <f ca="1">J166-SUM(J167:J168)</f>
        <v>13</v>
      </c>
      <c r="K169" s="2">
        <f ca="1">K166-SUM(K167:K168)</f>
        <v>4</v>
      </c>
      <c r="L169" s="2">
        <f ca="1">L166-SUM(L167:L168)</f>
        <v>15</v>
      </c>
      <c r="M169" s="2">
        <f ca="1">M166-SUM(M167:M168)</f>
        <v>-28</v>
      </c>
      <c r="N169" s="2">
        <f ca="1">N166-SUM(N167:N168)</f>
        <v>10</v>
      </c>
      <c r="O169" s="2">
        <f ca="1">O166-SUM(O167:O168)</f>
        <v>9</v>
      </c>
      <c r="P169" s="2">
        <f ca="1">P166-SUM(P167:P168)</f>
        <v>9</v>
      </c>
      <c r="Q169" s="4">
        <f ca="1">SUM(E169:P169)</f>
        <v>126</v>
      </c>
      <c r="R169" s="2">
        <f ca="1">OFFSET($D169,0,MONTH(reporting_month))</f>
        <v>4</v>
      </c>
      <c r="S169" s="3">
        <f ca="1">SUM(OFFSET($E169,0,((_xlfn.CEILING.MATH(MONTH(reporting_month)/3))-1)*3,1,IF(MOD(MONTH(reporting_month),3)=0,3,MOD(MONTH(reporting_month),3))))</f>
        <v>4</v>
      </c>
      <c r="T169" s="2">
        <f ca="1">SUM(OFFSET($E169,0,0,1,MONTH(reporting_month)))</f>
        <v>111</v>
      </c>
      <c r="U169" s="1">
        <f ca="1">Q169-T169</f>
        <v>15</v>
      </c>
    </row>
    <row r="170" spans="2:21" ht="16.5" thickTop="1" thickBot="1" x14ac:dyDescent="0.3"/>
    <row r="171" spans="2:21" ht="15.75" thickBot="1" x14ac:dyDescent="0.3">
      <c r="B171" s="34" t="s">
        <v>15</v>
      </c>
      <c r="C171" s="30" t="s">
        <v>14</v>
      </c>
      <c r="D171" s="30" t="s">
        <v>13</v>
      </c>
      <c r="E171" s="33">
        <f>E$1</f>
        <v>43466</v>
      </c>
      <c r="F171" s="33">
        <f>F$1</f>
        <v>43497</v>
      </c>
      <c r="G171" s="33">
        <f>G$1</f>
        <v>43525</v>
      </c>
      <c r="H171" s="33">
        <f>H$1</f>
        <v>43556</v>
      </c>
      <c r="I171" s="33">
        <f>I$1</f>
        <v>43586</v>
      </c>
      <c r="J171" s="33">
        <f>J$1</f>
        <v>43617</v>
      </c>
      <c r="K171" s="33">
        <f>K$1</f>
        <v>43647</v>
      </c>
      <c r="L171" s="33">
        <f>L$1</f>
        <v>43678</v>
      </c>
      <c r="M171" s="33">
        <f>M$1</f>
        <v>43709</v>
      </c>
      <c r="N171" s="33">
        <f>N$1</f>
        <v>43739</v>
      </c>
      <c r="O171" s="33">
        <f>O$1</f>
        <v>43770</v>
      </c>
      <c r="P171" s="33">
        <f>P$1</f>
        <v>43800</v>
      </c>
      <c r="Q171" s="32" t="s">
        <v>12</v>
      </c>
      <c r="R171" s="30" t="s">
        <v>11</v>
      </c>
      <c r="S171" s="31" t="s">
        <v>10</v>
      </c>
      <c r="T171" s="30" t="s">
        <v>9</v>
      </c>
      <c r="U171" s="29" t="s">
        <v>8</v>
      </c>
    </row>
    <row r="172" spans="2:21" x14ac:dyDescent="0.25">
      <c r="B172" s="28" t="s">
        <v>39</v>
      </c>
      <c r="C172" s="27" t="s">
        <v>7</v>
      </c>
      <c r="D172" s="26" t="s">
        <v>23</v>
      </c>
      <c r="E172" s="23">
        <v>126</v>
      </c>
      <c r="F172" s="23">
        <v>134</v>
      </c>
      <c r="G172" s="23">
        <v>118</v>
      </c>
      <c r="H172" s="23">
        <v>146</v>
      </c>
      <c r="I172" s="23">
        <f ca="1">RANDBETWEEN(100,150)</f>
        <v>143</v>
      </c>
      <c r="J172" s="23">
        <f ca="1">RANDBETWEEN(100,150)</f>
        <v>134</v>
      </c>
      <c r="K172" s="23">
        <f ca="1">RANDBETWEEN(100,150)</f>
        <v>132</v>
      </c>
      <c r="L172" s="23">
        <f ca="1">RANDBETWEEN(100,150)</f>
        <v>103</v>
      </c>
      <c r="M172" s="23">
        <f ca="1">RANDBETWEEN(100,150)</f>
        <v>118</v>
      </c>
      <c r="N172" s="23">
        <f ca="1">RANDBETWEEN(100,150)</f>
        <v>118</v>
      </c>
      <c r="O172" s="23">
        <f ca="1">RANDBETWEEN(100,150)</f>
        <v>121</v>
      </c>
      <c r="P172" s="23">
        <f ca="1">RANDBETWEEN(100,150)</f>
        <v>138</v>
      </c>
      <c r="Q172" s="25">
        <f ca="1">SUM(E172:P172)</f>
        <v>1531</v>
      </c>
      <c r="R172" s="23">
        <f ca="1">OFFSET($D172,0,MONTH(reporting_month))</f>
        <v>132</v>
      </c>
      <c r="S172" s="24">
        <f ca="1">SUM(OFFSET($E172,0,((_xlfn.CEILING.MATH(MONTH(reporting_month)/3))-1)*3,1,IF(MOD(MONTH(reporting_month),3)=0,3,MOD(MONTH(reporting_month),3))))</f>
        <v>132</v>
      </c>
      <c r="T172" s="23">
        <f ca="1">SUM(OFFSET($E172,0,0,1,MONTH(reporting_month)))</f>
        <v>933</v>
      </c>
      <c r="U172" s="22">
        <f ca="1">Q172-T172</f>
        <v>598</v>
      </c>
    </row>
    <row r="173" spans="2:21" x14ac:dyDescent="0.25">
      <c r="B173" s="21" t="s">
        <v>39</v>
      </c>
      <c r="C173" s="20" t="s">
        <v>6</v>
      </c>
      <c r="D173" s="19" t="s">
        <v>23</v>
      </c>
      <c r="E173" s="16">
        <v>34</v>
      </c>
      <c r="F173" s="16">
        <v>45</v>
      </c>
      <c r="G173" s="16">
        <v>35</v>
      </c>
      <c r="H173" s="16">
        <v>45</v>
      </c>
      <c r="I173" s="16">
        <f ca="1">RANDBETWEEN(25,50)</f>
        <v>30</v>
      </c>
      <c r="J173" s="16">
        <f ca="1">RANDBETWEEN(25,50)</f>
        <v>46</v>
      </c>
      <c r="K173" s="16">
        <f ca="1">RANDBETWEEN(25,50)</f>
        <v>46</v>
      </c>
      <c r="L173" s="16">
        <f ca="1">RANDBETWEEN(25,50)</f>
        <v>33</v>
      </c>
      <c r="M173" s="16">
        <f ca="1">RANDBETWEEN(25,50)</f>
        <v>28</v>
      </c>
      <c r="N173" s="16">
        <f ca="1">RANDBETWEEN(25,50)</f>
        <v>46</v>
      </c>
      <c r="O173" s="16">
        <f ca="1">RANDBETWEEN(25,50)</f>
        <v>29</v>
      </c>
      <c r="P173" s="16">
        <f ca="1">RANDBETWEEN(25,50)</f>
        <v>40</v>
      </c>
      <c r="Q173" s="18">
        <f ca="1">SUM(E173:P173)</f>
        <v>457</v>
      </c>
      <c r="R173" s="16">
        <f ca="1">OFFSET($D173,0,MONTH(reporting_month))</f>
        <v>46</v>
      </c>
      <c r="S173" s="17">
        <f ca="1">SUM(OFFSET($E173,0,((_xlfn.CEILING.MATH(MONTH(reporting_month)/3))-1)*3,1,IF(MOD(MONTH(reporting_month),3)=0,3,MOD(MONTH(reporting_month),3))))</f>
        <v>46</v>
      </c>
      <c r="T173" s="16">
        <f ca="1">SUM(OFFSET($E173,0,0,1,MONTH(reporting_month)))</f>
        <v>281</v>
      </c>
      <c r="U173" s="15">
        <f ca="1">Q173-T173</f>
        <v>176</v>
      </c>
    </row>
    <row r="174" spans="2:21" x14ac:dyDescent="0.25">
      <c r="B174" s="14" t="s">
        <v>39</v>
      </c>
      <c r="C174" t="s">
        <v>5</v>
      </c>
      <c r="D174" s="12" t="s">
        <v>23</v>
      </c>
      <c r="E174" s="9">
        <v>92</v>
      </c>
      <c r="F174" s="9">
        <v>89</v>
      </c>
      <c r="G174" s="9">
        <v>83</v>
      </c>
      <c r="H174" s="9">
        <v>101</v>
      </c>
      <c r="I174" s="9">
        <f ca="1">I172-I173</f>
        <v>113</v>
      </c>
      <c r="J174" s="9">
        <f ca="1">J172-J173</f>
        <v>88</v>
      </c>
      <c r="K174" s="9">
        <f ca="1">K172-K173</f>
        <v>86</v>
      </c>
      <c r="L174" s="9">
        <f ca="1">L172-L173</f>
        <v>70</v>
      </c>
      <c r="M174" s="9">
        <f ca="1">M172-M173</f>
        <v>90</v>
      </c>
      <c r="N174" s="9">
        <f ca="1">N172-N173</f>
        <v>72</v>
      </c>
      <c r="O174" s="9">
        <f ca="1">O172-O173</f>
        <v>92</v>
      </c>
      <c r="P174" s="9">
        <f ca="1">P172-P173</f>
        <v>98</v>
      </c>
      <c r="Q174" s="11">
        <f ca="1">SUM(E174:P174)</f>
        <v>1074</v>
      </c>
      <c r="R174" s="9">
        <f ca="1">OFFSET($D174,0,MONTH(reporting_month))</f>
        <v>86</v>
      </c>
      <c r="S174" s="10">
        <f ca="1">SUM(OFFSET($E174,0,((_xlfn.CEILING.MATH(MONTH(reporting_month)/3))-1)*3,1,IF(MOD(MONTH(reporting_month),3)=0,3,MOD(MONTH(reporting_month),3))))</f>
        <v>86</v>
      </c>
      <c r="T174" s="9">
        <f ca="1">SUM(OFFSET($E174,0,0,1,MONTH(reporting_month)))</f>
        <v>652</v>
      </c>
      <c r="U174" s="8">
        <f ca="1">Q174-T174</f>
        <v>422</v>
      </c>
    </row>
    <row r="175" spans="2:21" x14ac:dyDescent="0.25">
      <c r="B175" s="14" t="s">
        <v>39</v>
      </c>
      <c r="C175" s="13" t="s">
        <v>4</v>
      </c>
      <c r="D175" s="12" t="s">
        <v>23</v>
      </c>
      <c r="E175" s="9">
        <v>40</v>
      </c>
      <c r="F175" s="9">
        <v>42</v>
      </c>
      <c r="G175" s="9">
        <v>44</v>
      </c>
      <c r="H175" s="9">
        <v>20</v>
      </c>
      <c r="I175" s="9">
        <f ca="1">RANDBETWEEN(25,50)</f>
        <v>26</v>
      </c>
      <c r="J175" s="9">
        <f ca="1">RANDBETWEEN(25,50)</f>
        <v>44</v>
      </c>
      <c r="K175" s="9">
        <f ca="1">RANDBETWEEN(25,50)</f>
        <v>37</v>
      </c>
      <c r="L175" s="9">
        <f ca="1">RANDBETWEEN(25,50)</f>
        <v>32</v>
      </c>
      <c r="M175" s="9">
        <f ca="1">RANDBETWEEN(25,50)</f>
        <v>26</v>
      </c>
      <c r="N175" s="9">
        <f ca="1">RANDBETWEEN(25,50)</f>
        <v>44</v>
      </c>
      <c r="O175" s="9">
        <f ca="1">RANDBETWEEN(25,50)</f>
        <v>49</v>
      </c>
      <c r="P175" s="9">
        <f ca="1">RANDBETWEEN(25,50)</f>
        <v>37</v>
      </c>
      <c r="Q175" s="11">
        <f ca="1">SUM(E175:P175)</f>
        <v>441</v>
      </c>
      <c r="R175" s="9">
        <f ca="1">OFFSET($D175,0,MONTH(reporting_month))</f>
        <v>37</v>
      </c>
      <c r="S175" s="10">
        <f ca="1">SUM(OFFSET($E175,0,((_xlfn.CEILING.MATH(MONTH(reporting_month)/3))-1)*3,1,IF(MOD(MONTH(reporting_month),3)=0,3,MOD(MONTH(reporting_month),3))))</f>
        <v>37</v>
      </c>
      <c r="T175" s="9">
        <f ca="1">SUM(OFFSET($E175,0,0,1,MONTH(reporting_month)))</f>
        <v>253</v>
      </c>
      <c r="U175" s="8">
        <f ca="1">Q175-T175</f>
        <v>188</v>
      </c>
    </row>
    <row r="176" spans="2:21" x14ac:dyDescent="0.25">
      <c r="B176" s="14" t="s">
        <v>39</v>
      </c>
      <c r="C176" s="13" t="s">
        <v>3</v>
      </c>
      <c r="D176" s="12" t="s">
        <v>23</v>
      </c>
      <c r="E176" s="9">
        <v>30</v>
      </c>
      <c r="F176" s="9">
        <v>27</v>
      </c>
      <c r="G176" s="9">
        <v>21</v>
      </c>
      <c r="H176" s="9">
        <v>34</v>
      </c>
      <c r="I176" s="9">
        <f ca="1">RANDBETWEEN(25,50)</f>
        <v>31</v>
      </c>
      <c r="J176" s="9">
        <f ca="1">RANDBETWEEN(25,50)</f>
        <v>29</v>
      </c>
      <c r="K176" s="9">
        <f ca="1">RANDBETWEEN(25,50)</f>
        <v>29</v>
      </c>
      <c r="L176" s="9">
        <f ca="1">RANDBETWEEN(25,50)</f>
        <v>34</v>
      </c>
      <c r="M176" s="9">
        <f ca="1">RANDBETWEEN(25,50)</f>
        <v>36</v>
      </c>
      <c r="N176" s="9">
        <f ca="1">RANDBETWEEN(25,50)</f>
        <v>30</v>
      </c>
      <c r="O176" s="9">
        <f ca="1">RANDBETWEEN(25,50)</f>
        <v>30</v>
      </c>
      <c r="P176" s="9">
        <f ca="1">RANDBETWEEN(25,50)</f>
        <v>49</v>
      </c>
      <c r="Q176" s="11">
        <f ca="1">SUM(E176:P176)</f>
        <v>380</v>
      </c>
      <c r="R176" s="9">
        <f ca="1">OFFSET($D176,0,MONTH(reporting_month))</f>
        <v>29</v>
      </c>
      <c r="S176" s="10">
        <f ca="1">SUM(OFFSET($E176,0,((_xlfn.CEILING.MATH(MONTH(reporting_month)/3))-1)*3,1,IF(MOD(MONTH(reporting_month),3)=0,3,MOD(MONTH(reporting_month),3))))</f>
        <v>29</v>
      </c>
      <c r="T176" s="9">
        <f ca="1">SUM(OFFSET($E176,0,0,1,MONTH(reporting_month)))</f>
        <v>201</v>
      </c>
      <c r="U176" s="8">
        <f ca="1">Q176-T176</f>
        <v>179</v>
      </c>
    </row>
    <row r="177" spans="2:21" ht="15.75" thickBot="1" x14ac:dyDescent="0.3">
      <c r="B177" s="7" t="s">
        <v>39</v>
      </c>
      <c r="C177" s="6" t="s">
        <v>1</v>
      </c>
      <c r="D177" s="5" t="s">
        <v>23</v>
      </c>
      <c r="E177" s="2">
        <f>E174-SUM(E175:E176)</f>
        <v>22</v>
      </c>
      <c r="F177" s="2">
        <f>F174-SUM(F175:F176)</f>
        <v>20</v>
      </c>
      <c r="G177" s="2">
        <f>G174-SUM(G175:G176)</f>
        <v>18</v>
      </c>
      <c r="H177" s="2">
        <f>H174-SUM(H175:H176)</f>
        <v>47</v>
      </c>
      <c r="I177" s="2">
        <f ca="1">I174-SUM(I175:I176)</f>
        <v>56</v>
      </c>
      <c r="J177" s="2">
        <f ca="1">J174-SUM(J175:J176)</f>
        <v>15</v>
      </c>
      <c r="K177" s="2">
        <f ca="1">K174-SUM(K175:K176)</f>
        <v>20</v>
      </c>
      <c r="L177" s="2">
        <f ca="1">L174-SUM(L175:L176)</f>
        <v>4</v>
      </c>
      <c r="M177" s="2">
        <f ca="1">M174-SUM(M175:M176)</f>
        <v>28</v>
      </c>
      <c r="N177" s="2">
        <f ca="1">N174-SUM(N175:N176)</f>
        <v>-2</v>
      </c>
      <c r="O177" s="2">
        <f ca="1">O174-SUM(O175:O176)</f>
        <v>13</v>
      </c>
      <c r="P177" s="2">
        <f ca="1">P174-SUM(P175:P176)</f>
        <v>12</v>
      </c>
      <c r="Q177" s="4">
        <f ca="1">SUM(E177:P177)</f>
        <v>253</v>
      </c>
      <c r="R177" s="2">
        <f ca="1">OFFSET($D177,0,MONTH(reporting_month))</f>
        <v>20</v>
      </c>
      <c r="S177" s="3">
        <f ca="1">SUM(OFFSET($E177,0,((_xlfn.CEILING.MATH(MONTH(reporting_month)/3))-1)*3,1,IF(MOD(MONTH(reporting_month),3)=0,3,MOD(MONTH(reporting_month),3))))</f>
        <v>20</v>
      </c>
      <c r="T177" s="2">
        <f ca="1">SUM(OFFSET($E177,0,0,1,MONTH(reporting_month)))</f>
        <v>198</v>
      </c>
      <c r="U177" s="1">
        <f ca="1">Q177-T177</f>
        <v>55</v>
      </c>
    </row>
    <row r="178" spans="2:21" ht="16.5" thickTop="1" thickBot="1" x14ac:dyDescent="0.3"/>
    <row r="179" spans="2:21" ht="15.75" thickBot="1" x14ac:dyDescent="0.3">
      <c r="B179" s="34" t="s">
        <v>15</v>
      </c>
      <c r="C179" s="30" t="s">
        <v>14</v>
      </c>
      <c r="D179" s="30" t="s">
        <v>13</v>
      </c>
      <c r="E179" s="33">
        <f>E$1</f>
        <v>43466</v>
      </c>
      <c r="F179" s="33">
        <f>F$1</f>
        <v>43497</v>
      </c>
      <c r="G179" s="33">
        <f>G$1</f>
        <v>43525</v>
      </c>
      <c r="H179" s="33">
        <f>H$1</f>
        <v>43556</v>
      </c>
      <c r="I179" s="33">
        <f>I$1</f>
        <v>43586</v>
      </c>
      <c r="J179" s="33">
        <f>J$1</f>
        <v>43617</v>
      </c>
      <c r="K179" s="33">
        <f>K$1</f>
        <v>43647</v>
      </c>
      <c r="L179" s="33">
        <f>L$1</f>
        <v>43678</v>
      </c>
      <c r="M179" s="33">
        <f>M$1</f>
        <v>43709</v>
      </c>
      <c r="N179" s="33">
        <f>N$1</f>
        <v>43739</v>
      </c>
      <c r="O179" s="33">
        <f>O$1</f>
        <v>43770</v>
      </c>
      <c r="P179" s="33">
        <f>P$1</f>
        <v>43800</v>
      </c>
      <c r="Q179" s="32" t="s">
        <v>12</v>
      </c>
      <c r="R179" s="30" t="s">
        <v>11</v>
      </c>
      <c r="S179" s="31" t="s">
        <v>10</v>
      </c>
      <c r="T179" s="30" t="s">
        <v>9</v>
      </c>
      <c r="U179" s="29" t="s">
        <v>8</v>
      </c>
    </row>
    <row r="180" spans="2:21" x14ac:dyDescent="0.25">
      <c r="B180" s="28" t="s">
        <v>39</v>
      </c>
      <c r="C180" s="27" t="s">
        <v>7</v>
      </c>
      <c r="D180" s="26" t="s">
        <v>22</v>
      </c>
      <c r="E180" s="23">
        <v>126</v>
      </c>
      <c r="F180" s="23">
        <v>134</v>
      </c>
      <c r="G180" s="23">
        <v>118</v>
      </c>
      <c r="H180" s="23">
        <v>146</v>
      </c>
      <c r="I180" s="23">
        <v>132</v>
      </c>
      <c r="J180" s="23">
        <f ca="1">RANDBETWEEN(100,150)</f>
        <v>132</v>
      </c>
      <c r="K180" s="23">
        <f ca="1">RANDBETWEEN(100,150)</f>
        <v>140</v>
      </c>
      <c r="L180" s="23">
        <f ca="1">RANDBETWEEN(100,150)</f>
        <v>150</v>
      </c>
      <c r="M180" s="23">
        <f ca="1">RANDBETWEEN(100,150)</f>
        <v>139</v>
      </c>
      <c r="N180" s="23">
        <f ca="1">RANDBETWEEN(100,150)</f>
        <v>143</v>
      </c>
      <c r="O180" s="23">
        <f ca="1">RANDBETWEEN(100,150)</f>
        <v>125</v>
      </c>
      <c r="P180" s="23">
        <f ca="1">RANDBETWEEN(100,150)</f>
        <v>141</v>
      </c>
      <c r="Q180" s="25">
        <f ca="1">SUM(E180:P180)</f>
        <v>1626</v>
      </c>
      <c r="R180" s="23">
        <f ca="1">OFFSET($D180,0,MONTH(reporting_month))</f>
        <v>140</v>
      </c>
      <c r="S180" s="24">
        <f ca="1">SUM(OFFSET($E180,0,((_xlfn.CEILING.MATH(MONTH(reporting_month)/3))-1)*3,1,IF(MOD(MONTH(reporting_month),3)=0,3,MOD(MONTH(reporting_month),3))))</f>
        <v>140</v>
      </c>
      <c r="T180" s="23">
        <f ca="1">SUM(OFFSET($E180,0,0,1,MONTH(reporting_month)))</f>
        <v>928</v>
      </c>
      <c r="U180" s="22">
        <f ca="1">Q180-T180</f>
        <v>698</v>
      </c>
    </row>
    <row r="181" spans="2:21" x14ac:dyDescent="0.25">
      <c r="B181" s="21" t="s">
        <v>39</v>
      </c>
      <c r="C181" s="20" t="s">
        <v>6</v>
      </c>
      <c r="D181" s="19" t="s">
        <v>22</v>
      </c>
      <c r="E181" s="16">
        <v>34</v>
      </c>
      <c r="F181" s="16">
        <v>45</v>
      </c>
      <c r="G181" s="16">
        <v>35</v>
      </c>
      <c r="H181" s="16">
        <v>45</v>
      </c>
      <c r="I181" s="16">
        <v>50</v>
      </c>
      <c r="J181" s="16">
        <f ca="1">RANDBETWEEN(25,50)</f>
        <v>27</v>
      </c>
      <c r="K181" s="16">
        <f ca="1">RANDBETWEEN(25,50)</f>
        <v>38</v>
      </c>
      <c r="L181" s="16">
        <f ca="1">RANDBETWEEN(25,50)</f>
        <v>26</v>
      </c>
      <c r="M181" s="16">
        <f ca="1">RANDBETWEEN(25,50)</f>
        <v>30</v>
      </c>
      <c r="N181" s="16">
        <f ca="1">RANDBETWEEN(25,50)</f>
        <v>33</v>
      </c>
      <c r="O181" s="16">
        <f ca="1">RANDBETWEEN(25,50)</f>
        <v>33</v>
      </c>
      <c r="P181" s="16">
        <f ca="1">RANDBETWEEN(25,50)</f>
        <v>43</v>
      </c>
      <c r="Q181" s="18">
        <f ca="1">SUM(E181:P181)</f>
        <v>439</v>
      </c>
      <c r="R181" s="16">
        <f ca="1">OFFSET($D181,0,MONTH(reporting_month))</f>
        <v>38</v>
      </c>
      <c r="S181" s="17">
        <f ca="1">SUM(OFFSET($E181,0,((_xlfn.CEILING.MATH(MONTH(reporting_month)/3))-1)*3,1,IF(MOD(MONTH(reporting_month),3)=0,3,MOD(MONTH(reporting_month),3))))</f>
        <v>38</v>
      </c>
      <c r="T181" s="16">
        <f ca="1">SUM(OFFSET($E181,0,0,1,MONTH(reporting_month)))</f>
        <v>274</v>
      </c>
      <c r="U181" s="15">
        <f ca="1">Q181-T181</f>
        <v>165</v>
      </c>
    </row>
    <row r="182" spans="2:21" x14ac:dyDescent="0.25">
      <c r="B182" s="14" t="s">
        <v>39</v>
      </c>
      <c r="C182" t="s">
        <v>5</v>
      </c>
      <c r="D182" s="12" t="s">
        <v>22</v>
      </c>
      <c r="E182" s="9">
        <v>92</v>
      </c>
      <c r="F182" s="9">
        <v>89</v>
      </c>
      <c r="G182" s="9">
        <v>83</v>
      </c>
      <c r="H182" s="9">
        <v>101</v>
      </c>
      <c r="I182" s="9">
        <v>82</v>
      </c>
      <c r="J182" s="9">
        <f ca="1">J180-J181</f>
        <v>105</v>
      </c>
      <c r="K182" s="9">
        <f ca="1">K180-K181</f>
        <v>102</v>
      </c>
      <c r="L182" s="9">
        <f ca="1">L180-L181</f>
        <v>124</v>
      </c>
      <c r="M182" s="9">
        <f ca="1">M180-M181</f>
        <v>109</v>
      </c>
      <c r="N182" s="9">
        <f ca="1">N180-N181</f>
        <v>110</v>
      </c>
      <c r="O182" s="9">
        <f ca="1">O180-O181</f>
        <v>92</v>
      </c>
      <c r="P182" s="9">
        <f ca="1">P180-P181</f>
        <v>98</v>
      </c>
      <c r="Q182" s="11">
        <f ca="1">SUM(E182:P182)</f>
        <v>1187</v>
      </c>
      <c r="R182" s="9">
        <f ca="1">OFFSET($D182,0,MONTH(reporting_month))</f>
        <v>102</v>
      </c>
      <c r="S182" s="10">
        <f ca="1">SUM(OFFSET($E182,0,((_xlfn.CEILING.MATH(MONTH(reporting_month)/3))-1)*3,1,IF(MOD(MONTH(reporting_month),3)=0,3,MOD(MONTH(reporting_month),3))))</f>
        <v>102</v>
      </c>
      <c r="T182" s="9">
        <f ca="1">SUM(OFFSET($E182,0,0,1,MONTH(reporting_month)))</f>
        <v>654</v>
      </c>
      <c r="U182" s="8">
        <f ca="1">Q182-T182</f>
        <v>533</v>
      </c>
    </row>
    <row r="183" spans="2:21" x14ac:dyDescent="0.25">
      <c r="B183" s="14" t="s">
        <v>39</v>
      </c>
      <c r="C183" s="13" t="s">
        <v>4</v>
      </c>
      <c r="D183" s="12" t="s">
        <v>22</v>
      </c>
      <c r="E183" s="9">
        <v>40</v>
      </c>
      <c r="F183" s="9">
        <v>42</v>
      </c>
      <c r="G183" s="9">
        <v>44</v>
      </c>
      <c r="H183" s="9">
        <v>20</v>
      </c>
      <c r="I183" s="9">
        <v>47</v>
      </c>
      <c r="J183" s="9">
        <f ca="1">RANDBETWEEN(25,50)</f>
        <v>35</v>
      </c>
      <c r="K183" s="9">
        <f ca="1">RANDBETWEEN(25,50)</f>
        <v>32</v>
      </c>
      <c r="L183" s="9">
        <f ca="1">RANDBETWEEN(25,50)</f>
        <v>50</v>
      </c>
      <c r="M183" s="9">
        <f ca="1">RANDBETWEEN(25,50)</f>
        <v>49</v>
      </c>
      <c r="N183" s="9">
        <f ca="1">RANDBETWEEN(25,50)</f>
        <v>42</v>
      </c>
      <c r="O183" s="9">
        <f ca="1">RANDBETWEEN(25,50)</f>
        <v>45</v>
      </c>
      <c r="P183" s="9">
        <f ca="1">RANDBETWEEN(25,50)</f>
        <v>49</v>
      </c>
      <c r="Q183" s="11">
        <f ca="1">SUM(E183:P183)</f>
        <v>495</v>
      </c>
      <c r="R183" s="9">
        <f ca="1">OFFSET($D183,0,MONTH(reporting_month))</f>
        <v>32</v>
      </c>
      <c r="S183" s="10">
        <f ca="1">SUM(OFFSET($E183,0,((_xlfn.CEILING.MATH(MONTH(reporting_month)/3))-1)*3,1,IF(MOD(MONTH(reporting_month),3)=0,3,MOD(MONTH(reporting_month),3))))</f>
        <v>32</v>
      </c>
      <c r="T183" s="9">
        <f ca="1">SUM(OFFSET($E183,0,0,1,MONTH(reporting_month)))</f>
        <v>260</v>
      </c>
      <c r="U183" s="8">
        <f ca="1">Q183-T183</f>
        <v>235</v>
      </c>
    </row>
    <row r="184" spans="2:21" x14ac:dyDescent="0.25">
      <c r="B184" s="14" t="s">
        <v>39</v>
      </c>
      <c r="C184" s="13" t="s">
        <v>3</v>
      </c>
      <c r="D184" s="12" t="s">
        <v>22</v>
      </c>
      <c r="E184" s="9">
        <v>30</v>
      </c>
      <c r="F184" s="9">
        <v>27</v>
      </c>
      <c r="G184" s="9">
        <v>21</v>
      </c>
      <c r="H184" s="9">
        <v>34</v>
      </c>
      <c r="I184" s="9">
        <v>39</v>
      </c>
      <c r="J184" s="9">
        <f ca="1">RANDBETWEEN(25,50)</f>
        <v>30</v>
      </c>
      <c r="K184" s="9">
        <f ca="1">RANDBETWEEN(25,50)</f>
        <v>34</v>
      </c>
      <c r="L184" s="9">
        <f ca="1">RANDBETWEEN(25,50)</f>
        <v>26</v>
      </c>
      <c r="M184" s="9">
        <f ca="1">RANDBETWEEN(25,50)</f>
        <v>38</v>
      </c>
      <c r="N184" s="9">
        <f ca="1">RANDBETWEEN(25,50)</f>
        <v>26</v>
      </c>
      <c r="O184" s="9">
        <f ca="1">RANDBETWEEN(25,50)</f>
        <v>49</v>
      </c>
      <c r="P184" s="9">
        <f ca="1">RANDBETWEEN(25,50)</f>
        <v>43</v>
      </c>
      <c r="Q184" s="11">
        <f ca="1">SUM(E184:P184)</f>
        <v>397</v>
      </c>
      <c r="R184" s="9">
        <f ca="1">OFFSET($D184,0,MONTH(reporting_month))</f>
        <v>34</v>
      </c>
      <c r="S184" s="10">
        <f ca="1">SUM(OFFSET($E184,0,((_xlfn.CEILING.MATH(MONTH(reporting_month)/3))-1)*3,1,IF(MOD(MONTH(reporting_month),3)=0,3,MOD(MONTH(reporting_month),3))))</f>
        <v>34</v>
      </c>
      <c r="T184" s="9">
        <f ca="1">SUM(OFFSET($E184,0,0,1,MONTH(reporting_month)))</f>
        <v>215</v>
      </c>
      <c r="U184" s="8">
        <f ca="1">Q184-T184</f>
        <v>182</v>
      </c>
    </row>
    <row r="185" spans="2:21" ht="15.75" thickBot="1" x14ac:dyDescent="0.3">
      <c r="B185" s="7" t="s">
        <v>39</v>
      </c>
      <c r="C185" s="6" t="s">
        <v>1</v>
      </c>
      <c r="D185" s="5" t="s">
        <v>22</v>
      </c>
      <c r="E185" s="2">
        <f>E182-SUM(E183:E184)</f>
        <v>22</v>
      </c>
      <c r="F185" s="2">
        <f>F182-SUM(F183:F184)</f>
        <v>20</v>
      </c>
      <c r="G185" s="2">
        <f>G182-SUM(G183:G184)</f>
        <v>18</v>
      </c>
      <c r="H185" s="2">
        <f>H182-SUM(H183:H184)</f>
        <v>47</v>
      </c>
      <c r="I185" s="2">
        <f>I182-SUM(I183:I184)</f>
        <v>-4</v>
      </c>
      <c r="J185" s="2">
        <f ca="1">J182-SUM(J183:J184)</f>
        <v>40</v>
      </c>
      <c r="K185" s="2">
        <f ca="1">K182-SUM(K183:K184)</f>
        <v>36</v>
      </c>
      <c r="L185" s="2">
        <f ca="1">L182-SUM(L183:L184)</f>
        <v>48</v>
      </c>
      <c r="M185" s="2">
        <f ca="1">M182-SUM(M183:M184)</f>
        <v>22</v>
      </c>
      <c r="N185" s="2">
        <f ca="1">N182-SUM(N183:N184)</f>
        <v>42</v>
      </c>
      <c r="O185" s="2">
        <f ca="1">O182-SUM(O183:O184)</f>
        <v>-2</v>
      </c>
      <c r="P185" s="2">
        <f ca="1">P182-SUM(P183:P184)</f>
        <v>6</v>
      </c>
      <c r="Q185" s="4">
        <f ca="1">SUM(E185:P185)</f>
        <v>295</v>
      </c>
      <c r="R185" s="2">
        <f ca="1">OFFSET($D185,0,MONTH(reporting_month))</f>
        <v>36</v>
      </c>
      <c r="S185" s="3">
        <f ca="1">SUM(OFFSET($E185,0,((_xlfn.CEILING.MATH(MONTH(reporting_month)/3))-1)*3,1,IF(MOD(MONTH(reporting_month),3)=0,3,MOD(MONTH(reporting_month),3))))</f>
        <v>36</v>
      </c>
      <c r="T185" s="2">
        <f ca="1">SUM(OFFSET($E185,0,0,1,MONTH(reporting_month)))</f>
        <v>179</v>
      </c>
      <c r="U185" s="1">
        <f ca="1">Q185-T185</f>
        <v>116</v>
      </c>
    </row>
    <row r="186" spans="2:21" ht="16.5" thickTop="1" thickBot="1" x14ac:dyDescent="0.3"/>
    <row r="187" spans="2:21" ht="15.75" thickBot="1" x14ac:dyDescent="0.3">
      <c r="B187" s="34" t="s">
        <v>15</v>
      </c>
      <c r="C187" s="30" t="s">
        <v>14</v>
      </c>
      <c r="D187" s="30" t="s">
        <v>13</v>
      </c>
      <c r="E187" s="33">
        <f>E$1</f>
        <v>43466</v>
      </c>
      <c r="F187" s="33">
        <f>F$1</f>
        <v>43497</v>
      </c>
      <c r="G187" s="33">
        <f>G$1</f>
        <v>43525</v>
      </c>
      <c r="H187" s="33">
        <f>H$1</f>
        <v>43556</v>
      </c>
      <c r="I187" s="33">
        <f>I$1</f>
        <v>43586</v>
      </c>
      <c r="J187" s="33">
        <f>J$1</f>
        <v>43617</v>
      </c>
      <c r="K187" s="33">
        <f>K$1</f>
        <v>43647</v>
      </c>
      <c r="L187" s="33">
        <f>L$1</f>
        <v>43678</v>
      </c>
      <c r="M187" s="33">
        <f>M$1</f>
        <v>43709</v>
      </c>
      <c r="N187" s="33">
        <f>N$1</f>
        <v>43739</v>
      </c>
      <c r="O187" s="33">
        <f>O$1</f>
        <v>43770</v>
      </c>
      <c r="P187" s="33">
        <f>P$1</f>
        <v>43800</v>
      </c>
      <c r="Q187" s="32" t="s">
        <v>12</v>
      </c>
      <c r="R187" s="30" t="s">
        <v>11</v>
      </c>
      <c r="S187" s="31" t="s">
        <v>10</v>
      </c>
      <c r="T187" s="30" t="s">
        <v>9</v>
      </c>
      <c r="U187" s="29" t="s">
        <v>8</v>
      </c>
    </row>
    <row r="188" spans="2:21" x14ac:dyDescent="0.25">
      <c r="B188" s="28" t="s">
        <v>39</v>
      </c>
      <c r="C188" s="27" t="s">
        <v>7</v>
      </c>
      <c r="D188" s="26" t="s">
        <v>21</v>
      </c>
      <c r="E188" s="23">
        <v>126</v>
      </c>
      <c r="F188" s="23">
        <v>134</v>
      </c>
      <c r="G188" s="23">
        <v>118</v>
      </c>
      <c r="H188" s="23">
        <v>146</v>
      </c>
      <c r="I188" s="23">
        <v>132</v>
      </c>
      <c r="J188" s="23">
        <v>131</v>
      </c>
      <c r="K188" s="23">
        <f ca="1">RANDBETWEEN(100,150)</f>
        <v>107</v>
      </c>
      <c r="L188" s="23">
        <f ca="1">RANDBETWEEN(100,150)</f>
        <v>114</v>
      </c>
      <c r="M188" s="23">
        <f ca="1">RANDBETWEEN(100,150)</f>
        <v>105</v>
      </c>
      <c r="N188" s="23">
        <f ca="1">RANDBETWEEN(100,150)</f>
        <v>134</v>
      </c>
      <c r="O188" s="23">
        <f ca="1">RANDBETWEEN(100,150)</f>
        <v>133</v>
      </c>
      <c r="P188" s="23">
        <f ca="1">RANDBETWEEN(100,150)</f>
        <v>139</v>
      </c>
      <c r="Q188" s="25">
        <f ca="1">SUM(E188:P188)</f>
        <v>1519</v>
      </c>
      <c r="R188" s="23">
        <f ca="1">OFFSET($D188,0,MONTH(reporting_month))</f>
        <v>107</v>
      </c>
      <c r="S188" s="24">
        <f ca="1">SUM(OFFSET($E188,0,((_xlfn.CEILING.MATH(MONTH(reporting_month)/3))-1)*3,1,IF(MOD(MONTH(reporting_month),3)=0,3,MOD(MONTH(reporting_month),3))))</f>
        <v>107</v>
      </c>
      <c r="T188" s="23">
        <f ca="1">SUM(OFFSET($E188,0,0,1,MONTH(reporting_month)))</f>
        <v>894</v>
      </c>
      <c r="U188" s="22">
        <f ca="1">Q188-T188</f>
        <v>625</v>
      </c>
    </row>
    <row r="189" spans="2:21" x14ac:dyDescent="0.25">
      <c r="B189" s="21" t="s">
        <v>39</v>
      </c>
      <c r="C189" s="20" t="s">
        <v>6</v>
      </c>
      <c r="D189" s="19" t="s">
        <v>21</v>
      </c>
      <c r="E189" s="16">
        <v>34</v>
      </c>
      <c r="F189" s="16">
        <v>45</v>
      </c>
      <c r="G189" s="16">
        <v>35</v>
      </c>
      <c r="H189" s="16">
        <v>45</v>
      </c>
      <c r="I189" s="16">
        <v>50</v>
      </c>
      <c r="J189" s="16">
        <v>40</v>
      </c>
      <c r="K189" s="16">
        <f ca="1">RANDBETWEEN(25,50)</f>
        <v>27</v>
      </c>
      <c r="L189" s="16">
        <f ca="1">RANDBETWEEN(25,50)</f>
        <v>27</v>
      </c>
      <c r="M189" s="16">
        <f ca="1">RANDBETWEEN(25,50)</f>
        <v>25</v>
      </c>
      <c r="N189" s="16">
        <f ca="1">RANDBETWEEN(25,50)</f>
        <v>46</v>
      </c>
      <c r="O189" s="16">
        <f ca="1">RANDBETWEEN(25,50)</f>
        <v>29</v>
      </c>
      <c r="P189" s="16">
        <f ca="1">RANDBETWEEN(25,50)</f>
        <v>44</v>
      </c>
      <c r="Q189" s="18">
        <f ca="1">SUM(E189:P189)</f>
        <v>447</v>
      </c>
      <c r="R189" s="16">
        <f ca="1">OFFSET($D189,0,MONTH(reporting_month))</f>
        <v>27</v>
      </c>
      <c r="S189" s="17">
        <f ca="1">SUM(OFFSET($E189,0,((_xlfn.CEILING.MATH(MONTH(reporting_month)/3))-1)*3,1,IF(MOD(MONTH(reporting_month),3)=0,3,MOD(MONTH(reporting_month),3))))</f>
        <v>27</v>
      </c>
      <c r="T189" s="16">
        <f ca="1">SUM(OFFSET($E189,0,0,1,MONTH(reporting_month)))</f>
        <v>276</v>
      </c>
      <c r="U189" s="15">
        <f ca="1">Q189-T189</f>
        <v>171</v>
      </c>
    </row>
    <row r="190" spans="2:21" x14ac:dyDescent="0.25">
      <c r="B190" s="14" t="s">
        <v>39</v>
      </c>
      <c r="C190" t="s">
        <v>5</v>
      </c>
      <c r="D190" s="12" t="s">
        <v>21</v>
      </c>
      <c r="E190" s="9">
        <v>92</v>
      </c>
      <c r="F190" s="9">
        <v>89</v>
      </c>
      <c r="G190" s="9">
        <v>83</v>
      </c>
      <c r="H190" s="9">
        <v>101</v>
      </c>
      <c r="I190" s="9">
        <v>82</v>
      </c>
      <c r="J190" s="9">
        <v>91</v>
      </c>
      <c r="K190" s="9">
        <f ca="1">K188-K189</f>
        <v>80</v>
      </c>
      <c r="L190" s="9">
        <f ca="1">L188-L189</f>
        <v>87</v>
      </c>
      <c r="M190" s="9">
        <f ca="1">M188-M189</f>
        <v>80</v>
      </c>
      <c r="N190" s="9">
        <f ca="1">N188-N189</f>
        <v>88</v>
      </c>
      <c r="O190" s="9">
        <f ca="1">O188-O189</f>
        <v>104</v>
      </c>
      <c r="P190" s="9">
        <f ca="1">P188-P189</f>
        <v>95</v>
      </c>
      <c r="Q190" s="11">
        <f ca="1">SUM(E190:P190)</f>
        <v>1072</v>
      </c>
      <c r="R190" s="9">
        <f ca="1">OFFSET($D190,0,MONTH(reporting_month))</f>
        <v>80</v>
      </c>
      <c r="S190" s="10">
        <f ca="1">SUM(OFFSET($E190,0,((_xlfn.CEILING.MATH(MONTH(reporting_month)/3))-1)*3,1,IF(MOD(MONTH(reporting_month),3)=0,3,MOD(MONTH(reporting_month),3))))</f>
        <v>80</v>
      </c>
      <c r="T190" s="9">
        <f ca="1">SUM(OFFSET($E190,0,0,1,MONTH(reporting_month)))</f>
        <v>618</v>
      </c>
      <c r="U190" s="8">
        <f ca="1">Q190-T190</f>
        <v>454</v>
      </c>
    </row>
    <row r="191" spans="2:21" x14ac:dyDescent="0.25">
      <c r="B191" s="14" t="s">
        <v>39</v>
      </c>
      <c r="C191" s="13" t="s">
        <v>4</v>
      </c>
      <c r="D191" s="12" t="s">
        <v>21</v>
      </c>
      <c r="E191" s="9">
        <v>40</v>
      </c>
      <c r="F191" s="9">
        <v>42</v>
      </c>
      <c r="G191" s="9">
        <v>44</v>
      </c>
      <c r="H191" s="9">
        <v>20</v>
      </c>
      <c r="I191" s="9">
        <v>47</v>
      </c>
      <c r="J191" s="9">
        <v>23</v>
      </c>
      <c r="K191" s="9">
        <f ca="1">RANDBETWEEN(25,50)</f>
        <v>35</v>
      </c>
      <c r="L191" s="9">
        <f ca="1">RANDBETWEEN(25,50)</f>
        <v>44</v>
      </c>
      <c r="M191" s="9">
        <f ca="1">RANDBETWEEN(25,50)</f>
        <v>41</v>
      </c>
      <c r="N191" s="9">
        <f ca="1">RANDBETWEEN(25,50)</f>
        <v>33</v>
      </c>
      <c r="O191" s="9">
        <f ca="1">RANDBETWEEN(25,50)</f>
        <v>27</v>
      </c>
      <c r="P191" s="9">
        <f ca="1">RANDBETWEEN(25,50)</f>
        <v>48</v>
      </c>
      <c r="Q191" s="11">
        <f ca="1">SUM(E191:P191)</f>
        <v>444</v>
      </c>
      <c r="R191" s="9">
        <f ca="1">OFFSET($D191,0,MONTH(reporting_month))</f>
        <v>35</v>
      </c>
      <c r="S191" s="10">
        <f ca="1">SUM(OFFSET($E191,0,((_xlfn.CEILING.MATH(MONTH(reporting_month)/3))-1)*3,1,IF(MOD(MONTH(reporting_month),3)=0,3,MOD(MONTH(reporting_month),3))))</f>
        <v>35</v>
      </c>
      <c r="T191" s="9">
        <f ca="1">SUM(OFFSET($E191,0,0,1,MONTH(reporting_month)))</f>
        <v>251</v>
      </c>
      <c r="U191" s="8">
        <f ca="1">Q191-T191</f>
        <v>193</v>
      </c>
    </row>
    <row r="192" spans="2:21" x14ac:dyDescent="0.25">
      <c r="B192" s="14" t="s">
        <v>39</v>
      </c>
      <c r="C192" s="13" t="s">
        <v>3</v>
      </c>
      <c r="D192" s="12" t="s">
        <v>21</v>
      </c>
      <c r="E192" s="9">
        <v>30</v>
      </c>
      <c r="F192" s="9">
        <v>27</v>
      </c>
      <c r="G192" s="9">
        <v>21</v>
      </c>
      <c r="H192" s="9">
        <v>34</v>
      </c>
      <c r="I192" s="9">
        <v>39</v>
      </c>
      <c r="J192" s="9">
        <v>25</v>
      </c>
      <c r="K192" s="9">
        <f ca="1">RANDBETWEEN(25,50)</f>
        <v>38</v>
      </c>
      <c r="L192" s="9">
        <f ca="1">RANDBETWEEN(25,50)</f>
        <v>28</v>
      </c>
      <c r="M192" s="9">
        <f ca="1">RANDBETWEEN(25,50)</f>
        <v>42</v>
      </c>
      <c r="N192" s="9">
        <f ca="1">RANDBETWEEN(25,50)</f>
        <v>32</v>
      </c>
      <c r="O192" s="9">
        <f ca="1">RANDBETWEEN(25,50)</f>
        <v>25</v>
      </c>
      <c r="P192" s="9">
        <f ca="1">RANDBETWEEN(25,50)</f>
        <v>50</v>
      </c>
      <c r="Q192" s="11">
        <f ca="1">SUM(E192:P192)</f>
        <v>391</v>
      </c>
      <c r="R192" s="9">
        <f ca="1">OFFSET($D192,0,MONTH(reporting_month))</f>
        <v>38</v>
      </c>
      <c r="S192" s="10">
        <f ca="1">SUM(OFFSET($E192,0,((_xlfn.CEILING.MATH(MONTH(reporting_month)/3))-1)*3,1,IF(MOD(MONTH(reporting_month),3)=0,3,MOD(MONTH(reporting_month),3))))</f>
        <v>38</v>
      </c>
      <c r="T192" s="9">
        <f ca="1">SUM(OFFSET($E192,0,0,1,MONTH(reporting_month)))</f>
        <v>214</v>
      </c>
      <c r="U192" s="8">
        <f ca="1">Q192-T192</f>
        <v>177</v>
      </c>
    </row>
    <row r="193" spans="2:21" ht="15.75" thickBot="1" x14ac:dyDescent="0.3">
      <c r="B193" s="7" t="s">
        <v>39</v>
      </c>
      <c r="C193" s="6" t="s">
        <v>1</v>
      </c>
      <c r="D193" s="5" t="s">
        <v>21</v>
      </c>
      <c r="E193" s="2">
        <f>E190-SUM(E191:E192)</f>
        <v>22</v>
      </c>
      <c r="F193" s="2">
        <f>F190-SUM(F191:F192)</f>
        <v>20</v>
      </c>
      <c r="G193" s="2">
        <f>G190-SUM(G191:G192)</f>
        <v>18</v>
      </c>
      <c r="H193" s="2">
        <f>H190-SUM(H191:H192)</f>
        <v>47</v>
      </c>
      <c r="I193" s="2">
        <f>I190-SUM(I191:I192)</f>
        <v>-4</v>
      </c>
      <c r="J193" s="2">
        <f>J190-SUM(J191:J192)</f>
        <v>43</v>
      </c>
      <c r="K193" s="2">
        <f ca="1">K190-SUM(K191:K192)</f>
        <v>7</v>
      </c>
      <c r="L193" s="2">
        <f ca="1">L190-SUM(L191:L192)</f>
        <v>15</v>
      </c>
      <c r="M193" s="2">
        <f ca="1">M190-SUM(M191:M192)</f>
        <v>-3</v>
      </c>
      <c r="N193" s="2">
        <f ca="1">N190-SUM(N191:N192)</f>
        <v>23</v>
      </c>
      <c r="O193" s="2">
        <f ca="1">O190-SUM(O191:O192)</f>
        <v>52</v>
      </c>
      <c r="P193" s="2">
        <f ca="1">P190-SUM(P191:P192)</f>
        <v>-3</v>
      </c>
      <c r="Q193" s="4">
        <f ca="1">SUM(E193:P193)</f>
        <v>237</v>
      </c>
      <c r="R193" s="2">
        <f ca="1">OFFSET($D193,0,MONTH(reporting_month))</f>
        <v>7</v>
      </c>
      <c r="S193" s="3">
        <f ca="1">SUM(OFFSET($E193,0,((_xlfn.CEILING.MATH(MONTH(reporting_month)/3))-1)*3,1,IF(MOD(MONTH(reporting_month),3)=0,3,MOD(MONTH(reporting_month),3))))</f>
        <v>7</v>
      </c>
      <c r="T193" s="2">
        <f ca="1">SUM(OFFSET($E193,0,0,1,MONTH(reporting_month)))</f>
        <v>153</v>
      </c>
      <c r="U193" s="1">
        <f ca="1">Q193-T193</f>
        <v>84</v>
      </c>
    </row>
    <row r="194" spans="2:21" ht="16.5" thickTop="1" thickBot="1" x14ac:dyDescent="0.3"/>
    <row r="195" spans="2:21" ht="15.75" thickBot="1" x14ac:dyDescent="0.3">
      <c r="B195" s="34" t="s">
        <v>15</v>
      </c>
      <c r="C195" s="30" t="s">
        <v>14</v>
      </c>
      <c r="D195" s="30" t="s">
        <v>13</v>
      </c>
      <c r="E195" s="33">
        <f>E$1</f>
        <v>43466</v>
      </c>
      <c r="F195" s="33">
        <f>F$1</f>
        <v>43497</v>
      </c>
      <c r="G195" s="33">
        <f>G$1</f>
        <v>43525</v>
      </c>
      <c r="H195" s="33">
        <f>H$1</f>
        <v>43556</v>
      </c>
      <c r="I195" s="33">
        <f>I$1</f>
        <v>43586</v>
      </c>
      <c r="J195" s="33">
        <f>J$1</f>
        <v>43617</v>
      </c>
      <c r="K195" s="33">
        <f>K$1</f>
        <v>43647</v>
      </c>
      <c r="L195" s="33">
        <f>L$1</f>
        <v>43678</v>
      </c>
      <c r="M195" s="33">
        <f>M$1</f>
        <v>43709</v>
      </c>
      <c r="N195" s="33">
        <f>N$1</f>
        <v>43739</v>
      </c>
      <c r="O195" s="33">
        <f>O$1</f>
        <v>43770</v>
      </c>
      <c r="P195" s="33">
        <f>P$1</f>
        <v>43800</v>
      </c>
      <c r="Q195" s="32" t="s">
        <v>12</v>
      </c>
      <c r="R195" s="30" t="s">
        <v>11</v>
      </c>
      <c r="S195" s="31" t="s">
        <v>10</v>
      </c>
      <c r="T195" s="30" t="s">
        <v>9</v>
      </c>
      <c r="U195" s="29" t="s">
        <v>8</v>
      </c>
    </row>
    <row r="196" spans="2:21" x14ac:dyDescent="0.25">
      <c r="B196" s="28" t="s">
        <v>39</v>
      </c>
      <c r="C196" s="27" t="s">
        <v>7</v>
      </c>
      <c r="D196" s="26" t="s">
        <v>20</v>
      </c>
      <c r="E196" s="23">
        <v>126</v>
      </c>
      <c r="F196" s="23">
        <v>134</v>
      </c>
      <c r="G196" s="23">
        <v>118</v>
      </c>
      <c r="H196" s="23">
        <v>146</v>
      </c>
      <c r="I196" s="23">
        <v>132</v>
      </c>
      <c r="J196" s="23">
        <v>131</v>
      </c>
      <c r="K196" s="23">
        <v>132</v>
      </c>
      <c r="L196" s="23">
        <f ca="1">RANDBETWEEN(100,150)</f>
        <v>110</v>
      </c>
      <c r="M196" s="23">
        <f ca="1">RANDBETWEEN(100,150)</f>
        <v>143</v>
      </c>
      <c r="N196" s="23">
        <f ca="1">RANDBETWEEN(100,150)</f>
        <v>145</v>
      </c>
      <c r="O196" s="23">
        <f ca="1">RANDBETWEEN(100,150)</f>
        <v>102</v>
      </c>
      <c r="P196" s="23">
        <f ca="1">RANDBETWEEN(100,150)</f>
        <v>139</v>
      </c>
      <c r="Q196" s="25">
        <f ca="1">SUM(E196:P196)</f>
        <v>1558</v>
      </c>
      <c r="R196" s="23">
        <f ca="1">OFFSET($D196,0,MONTH(reporting_month))</f>
        <v>132</v>
      </c>
      <c r="S196" s="24">
        <f ca="1">SUM(OFFSET($E196,0,((_xlfn.CEILING.MATH(MONTH(reporting_month)/3))-1)*3,1,IF(MOD(MONTH(reporting_month),3)=0,3,MOD(MONTH(reporting_month),3))))</f>
        <v>132</v>
      </c>
      <c r="T196" s="23">
        <f ca="1">SUM(OFFSET($E196,0,0,1,MONTH(reporting_month)))</f>
        <v>919</v>
      </c>
      <c r="U196" s="22">
        <f ca="1">Q196-T196</f>
        <v>639</v>
      </c>
    </row>
    <row r="197" spans="2:21" x14ac:dyDescent="0.25">
      <c r="B197" s="21" t="s">
        <v>39</v>
      </c>
      <c r="C197" s="20" t="s">
        <v>6</v>
      </c>
      <c r="D197" s="19" t="s">
        <v>20</v>
      </c>
      <c r="E197" s="16">
        <v>34</v>
      </c>
      <c r="F197" s="16">
        <v>45</v>
      </c>
      <c r="G197" s="16">
        <v>35</v>
      </c>
      <c r="H197" s="16">
        <v>45</v>
      </c>
      <c r="I197" s="16">
        <v>50</v>
      </c>
      <c r="J197" s="16">
        <v>40</v>
      </c>
      <c r="K197" s="16">
        <v>38</v>
      </c>
      <c r="L197" s="16">
        <f ca="1">RANDBETWEEN(25,50)</f>
        <v>47</v>
      </c>
      <c r="M197" s="16">
        <f ca="1">RANDBETWEEN(25,50)</f>
        <v>50</v>
      </c>
      <c r="N197" s="16">
        <f ca="1">RANDBETWEEN(25,50)</f>
        <v>48</v>
      </c>
      <c r="O197" s="16">
        <f ca="1">RANDBETWEEN(25,50)</f>
        <v>25</v>
      </c>
      <c r="P197" s="16">
        <f ca="1">RANDBETWEEN(25,50)</f>
        <v>36</v>
      </c>
      <c r="Q197" s="18">
        <f ca="1">SUM(E197:P197)</f>
        <v>493</v>
      </c>
      <c r="R197" s="16">
        <f ca="1">OFFSET($D197,0,MONTH(reporting_month))</f>
        <v>38</v>
      </c>
      <c r="S197" s="17">
        <f ca="1">SUM(OFFSET($E197,0,((_xlfn.CEILING.MATH(MONTH(reporting_month)/3))-1)*3,1,IF(MOD(MONTH(reporting_month),3)=0,3,MOD(MONTH(reporting_month),3))))</f>
        <v>38</v>
      </c>
      <c r="T197" s="16">
        <f ca="1">SUM(OFFSET($E197,0,0,1,MONTH(reporting_month)))</f>
        <v>287</v>
      </c>
      <c r="U197" s="15">
        <f ca="1">Q197-T197</f>
        <v>206</v>
      </c>
    </row>
    <row r="198" spans="2:21" x14ac:dyDescent="0.25">
      <c r="B198" s="14" t="s">
        <v>39</v>
      </c>
      <c r="C198" t="s">
        <v>5</v>
      </c>
      <c r="D198" s="12" t="s">
        <v>20</v>
      </c>
      <c r="E198" s="9">
        <v>92</v>
      </c>
      <c r="F198" s="9">
        <v>89</v>
      </c>
      <c r="G198" s="9">
        <v>83</v>
      </c>
      <c r="H198" s="9">
        <v>101</v>
      </c>
      <c r="I198" s="9">
        <v>82</v>
      </c>
      <c r="J198" s="9">
        <v>91</v>
      </c>
      <c r="K198" s="9">
        <v>94</v>
      </c>
      <c r="L198" s="9">
        <f ca="1">L196-L197</f>
        <v>63</v>
      </c>
      <c r="M198" s="9">
        <f ca="1">M196-M197</f>
        <v>93</v>
      </c>
      <c r="N198" s="9">
        <f ca="1">N196-N197</f>
        <v>97</v>
      </c>
      <c r="O198" s="9">
        <f ca="1">O196-O197</f>
        <v>77</v>
      </c>
      <c r="P198" s="9">
        <f ca="1">P196-P197</f>
        <v>103</v>
      </c>
      <c r="Q198" s="11">
        <f ca="1">SUM(E198:P198)</f>
        <v>1065</v>
      </c>
      <c r="R198" s="9">
        <f ca="1">OFFSET($D198,0,MONTH(reporting_month))</f>
        <v>94</v>
      </c>
      <c r="S198" s="10">
        <f ca="1">SUM(OFFSET($E198,0,((_xlfn.CEILING.MATH(MONTH(reporting_month)/3))-1)*3,1,IF(MOD(MONTH(reporting_month),3)=0,3,MOD(MONTH(reporting_month),3))))</f>
        <v>94</v>
      </c>
      <c r="T198" s="9">
        <f ca="1">SUM(OFFSET($E198,0,0,1,MONTH(reporting_month)))</f>
        <v>632</v>
      </c>
      <c r="U198" s="8">
        <f ca="1">Q198-T198</f>
        <v>433</v>
      </c>
    </row>
    <row r="199" spans="2:21" x14ac:dyDescent="0.25">
      <c r="B199" s="14" t="s">
        <v>39</v>
      </c>
      <c r="C199" s="13" t="s">
        <v>4</v>
      </c>
      <c r="D199" s="12" t="s">
        <v>20</v>
      </c>
      <c r="E199" s="9">
        <v>40</v>
      </c>
      <c r="F199" s="9">
        <v>42</v>
      </c>
      <c r="G199" s="9">
        <v>44</v>
      </c>
      <c r="H199" s="9">
        <v>20</v>
      </c>
      <c r="I199" s="9">
        <v>47</v>
      </c>
      <c r="J199" s="9">
        <v>23</v>
      </c>
      <c r="K199" s="9">
        <v>25</v>
      </c>
      <c r="L199" s="9">
        <f ca="1">RANDBETWEEN(25,50)</f>
        <v>50</v>
      </c>
      <c r="M199" s="9">
        <f ca="1">RANDBETWEEN(25,50)</f>
        <v>26</v>
      </c>
      <c r="N199" s="9">
        <f ca="1">RANDBETWEEN(25,50)</f>
        <v>25</v>
      </c>
      <c r="O199" s="9">
        <f ca="1">RANDBETWEEN(25,50)</f>
        <v>32</v>
      </c>
      <c r="P199" s="9">
        <f ca="1">RANDBETWEEN(25,50)</f>
        <v>42</v>
      </c>
      <c r="Q199" s="11">
        <f ca="1">SUM(E199:P199)</f>
        <v>416</v>
      </c>
      <c r="R199" s="9">
        <f ca="1">OFFSET($D199,0,MONTH(reporting_month))</f>
        <v>25</v>
      </c>
      <c r="S199" s="10">
        <f ca="1">SUM(OFFSET($E199,0,((_xlfn.CEILING.MATH(MONTH(reporting_month)/3))-1)*3,1,IF(MOD(MONTH(reporting_month),3)=0,3,MOD(MONTH(reporting_month),3))))</f>
        <v>25</v>
      </c>
      <c r="T199" s="9">
        <f ca="1">SUM(OFFSET($E199,0,0,1,MONTH(reporting_month)))</f>
        <v>241</v>
      </c>
      <c r="U199" s="8">
        <f ca="1">Q199-T199</f>
        <v>175</v>
      </c>
    </row>
    <row r="200" spans="2:21" x14ac:dyDescent="0.25">
      <c r="B200" s="14" t="s">
        <v>39</v>
      </c>
      <c r="C200" s="13" t="s">
        <v>3</v>
      </c>
      <c r="D200" s="12" t="s">
        <v>20</v>
      </c>
      <c r="E200" s="9">
        <v>30</v>
      </c>
      <c r="F200" s="9">
        <v>27</v>
      </c>
      <c r="G200" s="9">
        <v>21</v>
      </c>
      <c r="H200" s="9">
        <v>34</v>
      </c>
      <c r="I200" s="9">
        <v>39</v>
      </c>
      <c r="J200" s="9">
        <v>25</v>
      </c>
      <c r="K200" s="9">
        <v>37</v>
      </c>
      <c r="L200" s="9">
        <f ca="1">RANDBETWEEN(25,50)</f>
        <v>35</v>
      </c>
      <c r="M200" s="9">
        <f ca="1">RANDBETWEEN(25,50)</f>
        <v>37</v>
      </c>
      <c r="N200" s="9">
        <f ca="1">RANDBETWEEN(25,50)</f>
        <v>50</v>
      </c>
      <c r="O200" s="9">
        <f ca="1">RANDBETWEEN(25,50)</f>
        <v>43</v>
      </c>
      <c r="P200" s="9">
        <f ca="1">RANDBETWEEN(25,50)</f>
        <v>44</v>
      </c>
      <c r="Q200" s="11">
        <f ca="1">SUM(E200:P200)</f>
        <v>422</v>
      </c>
      <c r="R200" s="9">
        <f ca="1">OFFSET($D200,0,MONTH(reporting_month))</f>
        <v>37</v>
      </c>
      <c r="S200" s="10">
        <f ca="1">SUM(OFFSET($E200,0,((_xlfn.CEILING.MATH(MONTH(reporting_month)/3))-1)*3,1,IF(MOD(MONTH(reporting_month),3)=0,3,MOD(MONTH(reporting_month),3))))</f>
        <v>37</v>
      </c>
      <c r="T200" s="9">
        <f ca="1">SUM(OFFSET($E200,0,0,1,MONTH(reporting_month)))</f>
        <v>213</v>
      </c>
      <c r="U200" s="8">
        <f ca="1">Q200-T200</f>
        <v>209</v>
      </c>
    </row>
    <row r="201" spans="2:21" ht="15.75" thickBot="1" x14ac:dyDescent="0.3">
      <c r="B201" s="7" t="s">
        <v>39</v>
      </c>
      <c r="C201" s="6" t="s">
        <v>1</v>
      </c>
      <c r="D201" s="5" t="s">
        <v>20</v>
      </c>
      <c r="E201" s="2">
        <f>E198-SUM(E199:E200)</f>
        <v>22</v>
      </c>
      <c r="F201" s="2">
        <f>F198-SUM(F199:F200)</f>
        <v>20</v>
      </c>
      <c r="G201" s="2">
        <f>G198-SUM(G199:G200)</f>
        <v>18</v>
      </c>
      <c r="H201" s="2">
        <f>H198-SUM(H199:H200)</f>
        <v>47</v>
      </c>
      <c r="I201" s="2">
        <f>I198-SUM(I199:I200)</f>
        <v>-4</v>
      </c>
      <c r="J201" s="2">
        <f>J198-SUM(J199:J200)</f>
        <v>43</v>
      </c>
      <c r="K201" s="2">
        <f>K198-SUM(K199:K200)</f>
        <v>32</v>
      </c>
      <c r="L201" s="2">
        <f ca="1">L198-SUM(L199:L200)</f>
        <v>-22</v>
      </c>
      <c r="M201" s="2">
        <f ca="1">M198-SUM(M199:M200)</f>
        <v>30</v>
      </c>
      <c r="N201" s="2">
        <f ca="1">N198-SUM(N199:N200)</f>
        <v>22</v>
      </c>
      <c r="O201" s="2">
        <f ca="1">O198-SUM(O199:O200)</f>
        <v>2</v>
      </c>
      <c r="P201" s="2">
        <f ca="1">P198-SUM(P199:P200)</f>
        <v>17</v>
      </c>
      <c r="Q201" s="4">
        <f ca="1">SUM(E201:P201)</f>
        <v>227</v>
      </c>
      <c r="R201" s="2">
        <f ca="1">OFFSET($D201,0,MONTH(reporting_month))</f>
        <v>32</v>
      </c>
      <c r="S201" s="3">
        <f ca="1">SUM(OFFSET($E201,0,((_xlfn.CEILING.MATH(MONTH(reporting_month)/3))-1)*3,1,IF(MOD(MONTH(reporting_month),3)=0,3,MOD(MONTH(reporting_month),3))))</f>
        <v>32</v>
      </c>
      <c r="T201" s="2">
        <f ca="1">SUM(OFFSET($E201,0,0,1,MONTH(reporting_month)))</f>
        <v>178</v>
      </c>
      <c r="U201" s="1">
        <f ca="1">Q201-T201</f>
        <v>49</v>
      </c>
    </row>
    <row r="202" spans="2:21" ht="16.5" thickTop="1" thickBot="1" x14ac:dyDescent="0.3"/>
    <row r="203" spans="2:21" ht="15.75" thickBot="1" x14ac:dyDescent="0.3">
      <c r="B203" s="34" t="s">
        <v>15</v>
      </c>
      <c r="C203" s="30" t="s">
        <v>14</v>
      </c>
      <c r="D203" s="30" t="s">
        <v>13</v>
      </c>
      <c r="E203" s="33">
        <f>E$1</f>
        <v>43466</v>
      </c>
      <c r="F203" s="33">
        <f>F$1</f>
        <v>43497</v>
      </c>
      <c r="G203" s="33">
        <f>G$1</f>
        <v>43525</v>
      </c>
      <c r="H203" s="33">
        <f>H$1</f>
        <v>43556</v>
      </c>
      <c r="I203" s="33">
        <f>I$1</f>
        <v>43586</v>
      </c>
      <c r="J203" s="33">
        <f>J$1</f>
        <v>43617</v>
      </c>
      <c r="K203" s="33">
        <f>K$1</f>
        <v>43647</v>
      </c>
      <c r="L203" s="33">
        <f>L$1</f>
        <v>43678</v>
      </c>
      <c r="M203" s="33">
        <f>M$1</f>
        <v>43709</v>
      </c>
      <c r="N203" s="33">
        <f>N$1</f>
        <v>43739</v>
      </c>
      <c r="O203" s="33">
        <f>O$1</f>
        <v>43770</v>
      </c>
      <c r="P203" s="33">
        <f>P$1</f>
        <v>43800</v>
      </c>
      <c r="Q203" s="32" t="s">
        <v>12</v>
      </c>
      <c r="R203" s="30" t="s">
        <v>11</v>
      </c>
      <c r="S203" s="31" t="s">
        <v>10</v>
      </c>
      <c r="T203" s="30" t="s">
        <v>9</v>
      </c>
      <c r="U203" s="29" t="s">
        <v>8</v>
      </c>
    </row>
    <row r="204" spans="2:21" x14ac:dyDescent="0.25">
      <c r="B204" s="28" t="s">
        <v>39</v>
      </c>
      <c r="C204" s="27" t="s">
        <v>7</v>
      </c>
      <c r="D204" s="26" t="s">
        <v>19</v>
      </c>
      <c r="E204" s="23">
        <v>126</v>
      </c>
      <c r="F204" s="23">
        <v>134</v>
      </c>
      <c r="G204" s="23">
        <v>118</v>
      </c>
      <c r="H204" s="23">
        <v>146</v>
      </c>
      <c r="I204" s="23">
        <v>132</v>
      </c>
      <c r="J204" s="23">
        <v>131</v>
      </c>
      <c r="K204" s="23">
        <v>132</v>
      </c>
      <c r="L204" s="23">
        <v>150</v>
      </c>
      <c r="M204" s="23">
        <f ca="1">RANDBETWEEN(100,150)</f>
        <v>131</v>
      </c>
      <c r="N204" s="23">
        <f ca="1">RANDBETWEEN(100,150)</f>
        <v>109</v>
      </c>
      <c r="O204" s="23">
        <f ca="1">RANDBETWEEN(100,150)</f>
        <v>101</v>
      </c>
      <c r="P204" s="23">
        <f ca="1">RANDBETWEEN(100,150)</f>
        <v>147</v>
      </c>
      <c r="Q204" s="25">
        <f ca="1">SUM(E204:P204)</f>
        <v>1557</v>
      </c>
      <c r="R204" s="23">
        <f ca="1">OFFSET($D204,0,MONTH(reporting_month))</f>
        <v>132</v>
      </c>
      <c r="S204" s="24">
        <f ca="1">SUM(OFFSET($E204,0,((_xlfn.CEILING.MATH(MONTH(reporting_month)/3))-1)*3,1,IF(MOD(MONTH(reporting_month),3)=0,3,MOD(MONTH(reporting_month),3))))</f>
        <v>132</v>
      </c>
      <c r="T204" s="23">
        <f ca="1">SUM(OFFSET($E204,0,0,1,MONTH(reporting_month)))</f>
        <v>919</v>
      </c>
      <c r="U204" s="22">
        <f ca="1">Q204-T204</f>
        <v>638</v>
      </c>
    </row>
    <row r="205" spans="2:21" x14ac:dyDescent="0.25">
      <c r="B205" s="21" t="s">
        <v>39</v>
      </c>
      <c r="C205" s="20" t="s">
        <v>6</v>
      </c>
      <c r="D205" s="19" t="s">
        <v>19</v>
      </c>
      <c r="E205" s="16">
        <v>34</v>
      </c>
      <c r="F205" s="16">
        <v>45</v>
      </c>
      <c r="G205" s="16">
        <v>35</v>
      </c>
      <c r="H205" s="16">
        <v>45</v>
      </c>
      <c r="I205" s="16">
        <v>50</v>
      </c>
      <c r="J205" s="16">
        <v>40</v>
      </c>
      <c r="K205" s="16">
        <v>38</v>
      </c>
      <c r="L205" s="16">
        <v>35</v>
      </c>
      <c r="M205" s="16">
        <f ca="1">RANDBETWEEN(25,50)</f>
        <v>44</v>
      </c>
      <c r="N205" s="16">
        <f ca="1">RANDBETWEEN(25,50)</f>
        <v>26</v>
      </c>
      <c r="O205" s="16">
        <f ca="1">RANDBETWEEN(25,50)</f>
        <v>28</v>
      </c>
      <c r="P205" s="16">
        <f ca="1">RANDBETWEEN(25,50)</f>
        <v>26</v>
      </c>
      <c r="Q205" s="18">
        <f ca="1">SUM(E205:P205)</f>
        <v>446</v>
      </c>
      <c r="R205" s="16">
        <f ca="1">OFFSET($D205,0,MONTH(reporting_month))</f>
        <v>38</v>
      </c>
      <c r="S205" s="17">
        <f ca="1">SUM(OFFSET($E205,0,((_xlfn.CEILING.MATH(MONTH(reporting_month)/3))-1)*3,1,IF(MOD(MONTH(reporting_month),3)=0,3,MOD(MONTH(reporting_month),3))))</f>
        <v>38</v>
      </c>
      <c r="T205" s="16">
        <f ca="1">SUM(OFFSET($E205,0,0,1,MONTH(reporting_month)))</f>
        <v>287</v>
      </c>
      <c r="U205" s="15">
        <f ca="1">Q205-T205</f>
        <v>159</v>
      </c>
    </row>
    <row r="206" spans="2:21" x14ac:dyDescent="0.25">
      <c r="B206" s="14" t="s">
        <v>39</v>
      </c>
      <c r="C206" t="s">
        <v>5</v>
      </c>
      <c r="D206" s="12" t="s">
        <v>19</v>
      </c>
      <c r="E206" s="9">
        <v>92</v>
      </c>
      <c r="F206" s="9">
        <v>89</v>
      </c>
      <c r="G206" s="9">
        <v>83</v>
      </c>
      <c r="H206" s="9">
        <v>101</v>
      </c>
      <c r="I206" s="9">
        <v>82</v>
      </c>
      <c r="J206" s="9">
        <v>91</v>
      </c>
      <c r="K206" s="9">
        <v>94</v>
      </c>
      <c r="L206" s="9">
        <v>115</v>
      </c>
      <c r="M206" s="9">
        <f ca="1">M204-M205</f>
        <v>87</v>
      </c>
      <c r="N206" s="9">
        <f ca="1">N204-N205</f>
        <v>83</v>
      </c>
      <c r="O206" s="9">
        <f ca="1">O204-O205</f>
        <v>73</v>
      </c>
      <c r="P206" s="9">
        <f ca="1">P204-P205</f>
        <v>121</v>
      </c>
      <c r="Q206" s="11">
        <f ca="1">SUM(E206:P206)</f>
        <v>1111</v>
      </c>
      <c r="R206" s="9">
        <f ca="1">OFFSET($D206,0,MONTH(reporting_month))</f>
        <v>94</v>
      </c>
      <c r="S206" s="10">
        <f ca="1">SUM(OFFSET($E206,0,((_xlfn.CEILING.MATH(MONTH(reporting_month)/3))-1)*3,1,IF(MOD(MONTH(reporting_month),3)=0,3,MOD(MONTH(reporting_month),3))))</f>
        <v>94</v>
      </c>
      <c r="T206" s="9">
        <f ca="1">SUM(OFFSET($E206,0,0,1,MONTH(reporting_month)))</f>
        <v>632</v>
      </c>
      <c r="U206" s="8">
        <f ca="1">Q206-T206</f>
        <v>479</v>
      </c>
    </row>
    <row r="207" spans="2:21" x14ac:dyDescent="0.25">
      <c r="B207" s="14" t="s">
        <v>39</v>
      </c>
      <c r="C207" s="13" t="s">
        <v>4</v>
      </c>
      <c r="D207" s="12" t="s">
        <v>19</v>
      </c>
      <c r="E207" s="9">
        <v>40</v>
      </c>
      <c r="F207" s="9">
        <v>42</v>
      </c>
      <c r="G207" s="9">
        <v>44</v>
      </c>
      <c r="H207" s="9">
        <v>20</v>
      </c>
      <c r="I207" s="9">
        <v>47</v>
      </c>
      <c r="J207" s="9">
        <v>23</v>
      </c>
      <c r="K207" s="9">
        <v>25</v>
      </c>
      <c r="L207" s="9">
        <v>47</v>
      </c>
      <c r="M207" s="9">
        <f ca="1">RANDBETWEEN(25,50)</f>
        <v>49</v>
      </c>
      <c r="N207" s="9">
        <f ca="1">RANDBETWEEN(25,50)</f>
        <v>29</v>
      </c>
      <c r="O207" s="9">
        <f ca="1">RANDBETWEEN(25,50)</f>
        <v>33</v>
      </c>
      <c r="P207" s="9">
        <f ca="1">RANDBETWEEN(25,50)</f>
        <v>32</v>
      </c>
      <c r="Q207" s="11">
        <f ca="1">SUM(E207:P207)</f>
        <v>431</v>
      </c>
      <c r="R207" s="9">
        <f ca="1">OFFSET($D207,0,MONTH(reporting_month))</f>
        <v>25</v>
      </c>
      <c r="S207" s="10">
        <f ca="1">SUM(OFFSET($E207,0,((_xlfn.CEILING.MATH(MONTH(reporting_month)/3))-1)*3,1,IF(MOD(MONTH(reporting_month),3)=0,3,MOD(MONTH(reporting_month),3))))</f>
        <v>25</v>
      </c>
      <c r="T207" s="9">
        <f ca="1">SUM(OFFSET($E207,0,0,1,MONTH(reporting_month)))</f>
        <v>241</v>
      </c>
      <c r="U207" s="8">
        <f ca="1">Q207-T207</f>
        <v>190</v>
      </c>
    </row>
    <row r="208" spans="2:21" x14ac:dyDescent="0.25">
      <c r="B208" s="14" t="s">
        <v>39</v>
      </c>
      <c r="C208" s="13" t="s">
        <v>3</v>
      </c>
      <c r="D208" s="12" t="s">
        <v>19</v>
      </c>
      <c r="E208" s="9">
        <v>30</v>
      </c>
      <c r="F208" s="9">
        <v>27</v>
      </c>
      <c r="G208" s="9">
        <v>21</v>
      </c>
      <c r="H208" s="9">
        <v>34</v>
      </c>
      <c r="I208" s="9">
        <v>39</v>
      </c>
      <c r="J208" s="9">
        <v>25</v>
      </c>
      <c r="K208" s="9">
        <v>37</v>
      </c>
      <c r="L208" s="9">
        <v>26</v>
      </c>
      <c r="M208" s="9">
        <f ca="1">RANDBETWEEN(25,50)</f>
        <v>43</v>
      </c>
      <c r="N208" s="9">
        <f ca="1">RANDBETWEEN(25,50)</f>
        <v>37</v>
      </c>
      <c r="O208" s="9">
        <f ca="1">RANDBETWEEN(25,50)</f>
        <v>34</v>
      </c>
      <c r="P208" s="9">
        <f ca="1">RANDBETWEEN(25,50)</f>
        <v>45</v>
      </c>
      <c r="Q208" s="11">
        <f ca="1">SUM(E208:P208)</f>
        <v>398</v>
      </c>
      <c r="R208" s="9">
        <f ca="1">OFFSET($D208,0,MONTH(reporting_month))</f>
        <v>37</v>
      </c>
      <c r="S208" s="10">
        <f ca="1">SUM(OFFSET($E208,0,((_xlfn.CEILING.MATH(MONTH(reporting_month)/3))-1)*3,1,IF(MOD(MONTH(reporting_month),3)=0,3,MOD(MONTH(reporting_month),3))))</f>
        <v>37</v>
      </c>
      <c r="T208" s="9">
        <f ca="1">SUM(OFFSET($E208,0,0,1,MONTH(reporting_month)))</f>
        <v>213</v>
      </c>
      <c r="U208" s="8">
        <f ca="1">Q208-T208</f>
        <v>185</v>
      </c>
    </row>
    <row r="209" spans="2:21" ht="15.75" thickBot="1" x14ac:dyDescent="0.3">
      <c r="B209" s="7" t="s">
        <v>39</v>
      </c>
      <c r="C209" s="6" t="s">
        <v>1</v>
      </c>
      <c r="D209" s="5" t="s">
        <v>19</v>
      </c>
      <c r="E209" s="2">
        <f>E206-SUM(E207:E208)</f>
        <v>22</v>
      </c>
      <c r="F209" s="2">
        <f>F206-SUM(F207:F208)</f>
        <v>20</v>
      </c>
      <c r="G209" s="2">
        <f>G206-SUM(G207:G208)</f>
        <v>18</v>
      </c>
      <c r="H209" s="2">
        <f>H206-SUM(H207:H208)</f>
        <v>47</v>
      </c>
      <c r="I209" s="2">
        <f>I206-SUM(I207:I208)</f>
        <v>-4</v>
      </c>
      <c r="J209" s="2">
        <f>J206-SUM(J207:J208)</f>
        <v>43</v>
      </c>
      <c r="K209" s="2">
        <f>K206-SUM(K207:K208)</f>
        <v>32</v>
      </c>
      <c r="L209" s="2">
        <f>L206-SUM(L207:L208)</f>
        <v>42</v>
      </c>
      <c r="M209" s="2">
        <f ca="1">M206-SUM(M207:M208)</f>
        <v>-5</v>
      </c>
      <c r="N209" s="2">
        <f ca="1">N206-SUM(N207:N208)</f>
        <v>17</v>
      </c>
      <c r="O209" s="2">
        <f ca="1">O206-SUM(O207:O208)</f>
        <v>6</v>
      </c>
      <c r="P209" s="2">
        <f ca="1">P206-SUM(P207:P208)</f>
        <v>44</v>
      </c>
      <c r="Q209" s="4">
        <f ca="1">SUM(E209:P209)</f>
        <v>282</v>
      </c>
      <c r="R209" s="2">
        <f ca="1">OFFSET($D209,0,MONTH(reporting_month))</f>
        <v>32</v>
      </c>
      <c r="S209" s="3">
        <f ca="1">SUM(OFFSET($E209,0,((_xlfn.CEILING.MATH(MONTH(reporting_month)/3))-1)*3,1,IF(MOD(MONTH(reporting_month),3)=0,3,MOD(MONTH(reporting_month),3))))</f>
        <v>32</v>
      </c>
      <c r="T209" s="2">
        <f ca="1">SUM(OFFSET($E209,0,0,1,MONTH(reporting_month)))</f>
        <v>178</v>
      </c>
      <c r="U209" s="1">
        <f ca="1">Q209-T209</f>
        <v>104</v>
      </c>
    </row>
    <row r="210" spans="2:21" ht="16.5" thickTop="1" thickBot="1" x14ac:dyDescent="0.3"/>
    <row r="211" spans="2:21" ht="15.75" thickBot="1" x14ac:dyDescent="0.3">
      <c r="B211" s="34" t="s">
        <v>15</v>
      </c>
      <c r="C211" s="30" t="s">
        <v>14</v>
      </c>
      <c r="D211" s="30" t="s">
        <v>13</v>
      </c>
      <c r="E211" s="33">
        <f>E$1</f>
        <v>43466</v>
      </c>
      <c r="F211" s="33">
        <f>F$1</f>
        <v>43497</v>
      </c>
      <c r="G211" s="33">
        <f>G$1</f>
        <v>43525</v>
      </c>
      <c r="H211" s="33">
        <f>H$1</f>
        <v>43556</v>
      </c>
      <c r="I211" s="33">
        <f>I$1</f>
        <v>43586</v>
      </c>
      <c r="J211" s="33">
        <f>J$1</f>
        <v>43617</v>
      </c>
      <c r="K211" s="33">
        <f>K$1</f>
        <v>43647</v>
      </c>
      <c r="L211" s="33">
        <f>L$1</f>
        <v>43678</v>
      </c>
      <c r="M211" s="33">
        <f>M$1</f>
        <v>43709</v>
      </c>
      <c r="N211" s="33">
        <f>N$1</f>
        <v>43739</v>
      </c>
      <c r="O211" s="33">
        <f>O$1</f>
        <v>43770</v>
      </c>
      <c r="P211" s="33">
        <f>P$1</f>
        <v>43800</v>
      </c>
      <c r="Q211" s="32" t="s">
        <v>12</v>
      </c>
      <c r="R211" s="30" t="s">
        <v>11</v>
      </c>
      <c r="S211" s="31" t="s">
        <v>10</v>
      </c>
      <c r="T211" s="30" t="s">
        <v>9</v>
      </c>
      <c r="U211" s="29" t="s">
        <v>8</v>
      </c>
    </row>
    <row r="212" spans="2:21" x14ac:dyDescent="0.25">
      <c r="B212" s="28" t="s">
        <v>39</v>
      </c>
      <c r="C212" s="27" t="s">
        <v>7</v>
      </c>
      <c r="D212" s="26" t="s">
        <v>18</v>
      </c>
      <c r="E212" s="23">
        <v>126</v>
      </c>
      <c r="F212" s="23">
        <v>134</v>
      </c>
      <c r="G212" s="23">
        <v>118</v>
      </c>
      <c r="H212" s="23">
        <v>146</v>
      </c>
      <c r="I212" s="23">
        <v>132</v>
      </c>
      <c r="J212" s="23">
        <v>131</v>
      </c>
      <c r="K212" s="23">
        <v>132</v>
      </c>
      <c r="L212" s="23">
        <v>150</v>
      </c>
      <c r="M212" s="23">
        <v>133</v>
      </c>
      <c r="N212" s="23">
        <f ca="1">RANDBETWEEN(100,150)</f>
        <v>149</v>
      </c>
      <c r="O212" s="23">
        <f ca="1">RANDBETWEEN(100,150)</f>
        <v>144</v>
      </c>
      <c r="P212" s="23">
        <f ca="1">RANDBETWEEN(100,150)</f>
        <v>131</v>
      </c>
      <c r="Q212" s="25">
        <f ca="1">SUM(E212:P212)</f>
        <v>1626</v>
      </c>
      <c r="R212" s="23">
        <f ca="1">OFFSET($D212,0,MONTH(reporting_month))</f>
        <v>132</v>
      </c>
      <c r="S212" s="24">
        <f ca="1">SUM(OFFSET($E212,0,((_xlfn.CEILING.MATH(MONTH(reporting_month)/3))-1)*3,1,IF(MOD(MONTH(reporting_month),3)=0,3,MOD(MONTH(reporting_month),3))))</f>
        <v>132</v>
      </c>
      <c r="T212" s="23">
        <f ca="1">SUM(OFFSET($E212,0,0,1,MONTH(reporting_month)))</f>
        <v>919</v>
      </c>
      <c r="U212" s="22">
        <f ca="1">Q212-T212</f>
        <v>707</v>
      </c>
    </row>
    <row r="213" spans="2:21" x14ac:dyDescent="0.25">
      <c r="B213" s="21" t="s">
        <v>39</v>
      </c>
      <c r="C213" s="20" t="s">
        <v>6</v>
      </c>
      <c r="D213" s="19" t="s">
        <v>18</v>
      </c>
      <c r="E213" s="16">
        <v>34</v>
      </c>
      <c r="F213" s="16">
        <v>45</v>
      </c>
      <c r="G213" s="16">
        <v>35</v>
      </c>
      <c r="H213" s="16">
        <v>45</v>
      </c>
      <c r="I213" s="16">
        <v>50</v>
      </c>
      <c r="J213" s="16">
        <v>40</v>
      </c>
      <c r="K213" s="16">
        <v>38</v>
      </c>
      <c r="L213" s="16">
        <v>35</v>
      </c>
      <c r="M213" s="16">
        <v>41</v>
      </c>
      <c r="N213" s="16">
        <f ca="1">RANDBETWEEN(25,50)</f>
        <v>40</v>
      </c>
      <c r="O213" s="16">
        <f ca="1">RANDBETWEEN(25,50)</f>
        <v>26</v>
      </c>
      <c r="P213" s="16">
        <f ca="1">RANDBETWEEN(25,50)</f>
        <v>40</v>
      </c>
      <c r="Q213" s="18">
        <f ca="1">SUM(E213:P213)</f>
        <v>469</v>
      </c>
      <c r="R213" s="16">
        <f ca="1">OFFSET($D213,0,MONTH(reporting_month))</f>
        <v>38</v>
      </c>
      <c r="S213" s="17">
        <f ca="1">SUM(OFFSET($E213,0,((_xlfn.CEILING.MATH(MONTH(reporting_month)/3))-1)*3,1,IF(MOD(MONTH(reporting_month),3)=0,3,MOD(MONTH(reporting_month),3))))</f>
        <v>38</v>
      </c>
      <c r="T213" s="16">
        <f ca="1">SUM(OFFSET($E213,0,0,1,MONTH(reporting_month)))</f>
        <v>287</v>
      </c>
      <c r="U213" s="15">
        <f ca="1">Q213-T213</f>
        <v>182</v>
      </c>
    </row>
    <row r="214" spans="2:21" x14ac:dyDescent="0.25">
      <c r="B214" s="14" t="s">
        <v>39</v>
      </c>
      <c r="C214" t="s">
        <v>5</v>
      </c>
      <c r="D214" s="12" t="s">
        <v>18</v>
      </c>
      <c r="E214" s="9">
        <v>92</v>
      </c>
      <c r="F214" s="9">
        <v>89</v>
      </c>
      <c r="G214" s="9">
        <v>83</v>
      </c>
      <c r="H214" s="9">
        <v>101</v>
      </c>
      <c r="I214" s="9">
        <v>82</v>
      </c>
      <c r="J214" s="9">
        <v>91</v>
      </c>
      <c r="K214" s="9">
        <v>94</v>
      </c>
      <c r="L214" s="9">
        <v>115</v>
      </c>
      <c r="M214" s="9">
        <v>92</v>
      </c>
      <c r="N214" s="9">
        <f ca="1">N212-N213</f>
        <v>109</v>
      </c>
      <c r="O214" s="9">
        <f ca="1">O212-O213</f>
        <v>118</v>
      </c>
      <c r="P214" s="9">
        <f ca="1">P212-P213</f>
        <v>91</v>
      </c>
      <c r="Q214" s="11">
        <f ca="1">SUM(E214:P214)</f>
        <v>1157</v>
      </c>
      <c r="R214" s="9">
        <f ca="1">OFFSET($D214,0,MONTH(reporting_month))</f>
        <v>94</v>
      </c>
      <c r="S214" s="10">
        <f ca="1">SUM(OFFSET($E214,0,((_xlfn.CEILING.MATH(MONTH(reporting_month)/3))-1)*3,1,IF(MOD(MONTH(reporting_month),3)=0,3,MOD(MONTH(reporting_month),3))))</f>
        <v>94</v>
      </c>
      <c r="T214" s="9">
        <f ca="1">SUM(OFFSET($E214,0,0,1,MONTH(reporting_month)))</f>
        <v>632</v>
      </c>
      <c r="U214" s="8">
        <f ca="1">Q214-T214</f>
        <v>525</v>
      </c>
    </row>
    <row r="215" spans="2:21" x14ac:dyDescent="0.25">
      <c r="B215" s="14" t="s">
        <v>39</v>
      </c>
      <c r="C215" s="13" t="s">
        <v>4</v>
      </c>
      <c r="D215" s="12" t="s">
        <v>18</v>
      </c>
      <c r="E215" s="9">
        <v>40</v>
      </c>
      <c r="F215" s="9">
        <v>42</v>
      </c>
      <c r="G215" s="9">
        <v>44</v>
      </c>
      <c r="H215" s="9">
        <v>20</v>
      </c>
      <c r="I215" s="9">
        <v>47</v>
      </c>
      <c r="J215" s="9">
        <v>23</v>
      </c>
      <c r="K215" s="9">
        <v>25</v>
      </c>
      <c r="L215" s="9">
        <v>47</v>
      </c>
      <c r="M215" s="9">
        <v>42</v>
      </c>
      <c r="N215" s="9">
        <f ca="1">RANDBETWEEN(25,50)</f>
        <v>48</v>
      </c>
      <c r="O215" s="9">
        <f ca="1">RANDBETWEEN(25,50)</f>
        <v>26</v>
      </c>
      <c r="P215" s="9">
        <f ca="1">RANDBETWEEN(25,50)</f>
        <v>43</v>
      </c>
      <c r="Q215" s="11">
        <f ca="1">SUM(E215:P215)</f>
        <v>447</v>
      </c>
      <c r="R215" s="9">
        <f ca="1">OFFSET($D215,0,MONTH(reporting_month))</f>
        <v>25</v>
      </c>
      <c r="S215" s="10">
        <f ca="1">SUM(OFFSET($E215,0,((_xlfn.CEILING.MATH(MONTH(reporting_month)/3))-1)*3,1,IF(MOD(MONTH(reporting_month),3)=0,3,MOD(MONTH(reporting_month),3))))</f>
        <v>25</v>
      </c>
      <c r="T215" s="9">
        <f ca="1">SUM(OFFSET($E215,0,0,1,MONTH(reporting_month)))</f>
        <v>241</v>
      </c>
      <c r="U215" s="8">
        <f ca="1">Q215-T215</f>
        <v>206</v>
      </c>
    </row>
    <row r="216" spans="2:21" x14ac:dyDescent="0.25">
      <c r="B216" s="14" t="s">
        <v>39</v>
      </c>
      <c r="C216" s="13" t="s">
        <v>3</v>
      </c>
      <c r="D216" s="12" t="s">
        <v>18</v>
      </c>
      <c r="E216" s="9">
        <v>30</v>
      </c>
      <c r="F216" s="9">
        <v>27</v>
      </c>
      <c r="G216" s="9">
        <v>21</v>
      </c>
      <c r="H216" s="9">
        <v>34</v>
      </c>
      <c r="I216" s="9">
        <v>39</v>
      </c>
      <c r="J216" s="9">
        <v>25</v>
      </c>
      <c r="K216" s="9">
        <v>37</v>
      </c>
      <c r="L216" s="9">
        <v>26</v>
      </c>
      <c r="M216" s="9">
        <v>47</v>
      </c>
      <c r="N216" s="9">
        <f ca="1">RANDBETWEEN(25,50)</f>
        <v>32</v>
      </c>
      <c r="O216" s="9">
        <f ca="1">RANDBETWEEN(25,50)</f>
        <v>32</v>
      </c>
      <c r="P216" s="9">
        <f ca="1">RANDBETWEEN(25,50)</f>
        <v>46</v>
      </c>
      <c r="Q216" s="11">
        <f ca="1">SUM(E216:P216)</f>
        <v>396</v>
      </c>
      <c r="R216" s="9">
        <f ca="1">OFFSET($D216,0,MONTH(reporting_month))</f>
        <v>37</v>
      </c>
      <c r="S216" s="10">
        <f ca="1">SUM(OFFSET($E216,0,((_xlfn.CEILING.MATH(MONTH(reporting_month)/3))-1)*3,1,IF(MOD(MONTH(reporting_month),3)=0,3,MOD(MONTH(reporting_month),3))))</f>
        <v>37</v>
      </c>
      <c r="T216" s="9">
        <f ca="1">SUM(OFFSET($E216,0,0,1,MONTH(reporting_month)))</f>
        <v>213</v>
      </c>
      <c r="U216" s="8">
        <f ca="1">Q216-T216</f>
        <v>183</v>
      </c>
    </row>
    <row r="217" spans="2:21" ht="15.75" thickBot="1" x14ac:dyDescent="0.3">
      <c r="B217" s="7" t="s">
        <v>39</v>
      </c>
      <c r="C217" s="6" t="s">
        <v>1</v>
      </c>
      <c r="D217" s="5" t="s">
        <v>18</v>
      </c>
      <c r="E217" s="2">
        <f>E214-SUM(E215:E216)</f>
        <v>22</v>
      </c>
      <c r="F217" s="2">
        <f>F214-SUM(F215:F216)</f>
        <v>20</v>
      </c>
      <c r="G217" s="2">
        <f>G214-SUM(G215:G216)</f>
        <v>18</v>
      </c>
      <c r="H217" s="2">
        <f>H214-SUM(H215:H216)</f>
        <v>47</v>
      </c>
      <c r="I217" s="2">
        <f>I214-SUM(I215:I216)</f>
        <v>-4</v>
      </c>
      <c r="J217" s="2">
        <f>J214-SUM(J215:J216)</f>
        <v>43</v>
      </c>
      <c r="K217" s="2">
        <f>K214-SUM(K215:K216)</f>
        <v>32</v>
      </c>
      <c r="L217" s="2">
        <f>L214-SUM(L215:L216)</f>
        <v>42</v>
      </c>
      <c r="M217" s="2">
        <f>M214-SUM(M215:M216)</f>
        <v>3</v>
      </c>
      <c r="N217" s="2">
        <f ca="1">N214-SUM(N215:N216)</f>
        <v>29</v>
      </c>
      <c r="O217" s="2">
        <f ca="1">O214-SUM(O215:O216)</f>
        <v>60</v>
      </c>
      <c r="P217" s="2">
        <f ca="1">P214-SUM(P215:P216)</f>
        <v>2</v>
      </c>
      <c r="Q217" s="4">
        <f ca="1">SUM(E217:P217)</f>
        <v>314</v>
      </c>
      <c r="R217" s="2">
        <f ca="1">OFFSET($D217,0,MONTH(reporting_month))</f>
        <v>32</v>
      </c>
      <c r="S217" s="3">
        <f ca="1">SUM(OFFSET($E217,0,((_xlfn.CEILING.MATH(MONTH(reporting_month)/3))-1)*3,1,IF(MOD(MONTH(reporting_month),3)=0,3,MOD(MONTH(reporting_month),3))))</f>
        <v>32</v>
      </c>
      <c r="T217" s="2">
        <f ca="1">SUM(OFFSET($E217,0,0,1,MONTH(reporting_month)))</f>
        <v>178</v>
      </c>
      <c r="U217" s="1">
        <f ca="1">Q217-T217</f>
        <v>136</v>
      </c>
    </row>
    <row r="218" spans="2:21" ht="16.5" thickTop="1" thickBot="1" x14ac:dyDescent="0.3"/>
    <row r="219" spans="2:21" ht="15.75" thickBot="1" x14ac:dyDescent="0.3">
      <c r="B219" s="34" t="s">
        <v>15</v>
      </c>
      <c r="C219" s="30" t="s">
        <v>14</v>
      </c>
      <c r="D219" s="30" t="s">
        <v>13</v>
      </c>
      <c r="E219" s="33">
        <f>E$1</f>
        <v>43466</v>
      </c>
      <c r="F219" s="33">
        <f>F$1</f>
        <v>43497</v>
      </c>
      <c r="G219" s="33">
        <f>G$1</f>
        <v>43525</v>
      </c>
      <c r="H219" s="33">
        <f>H$1</f>
        <v>43556</v>
      </c>
      <c r="I219" s="33">
        <f>I$1</f>
        <v>43586</v>
      </c>
      <c r="J219" s="33">
        <f>J$1</f>
        <v>43617</v>
      </c>
      <c r="K219" s="33">
        <f>K$1</f>
        <v>43647</v>
      </c>
      <c r="L219" s="33">
        <f>L$1</f>
        <v>43678</v>
      </c>
      <c r="M219" s="33">
        <f>M$1</f>
        <v>43709</v>
      </c>
      <c r="N219" s="33">
        <f>N$1</f>
        <v>43739</v>
      </c>
      <c r="O219" s="33">
        <f>O$1</f>
        <v>43770</v>
      </c>
      <c r="P219" s="33">
        <f>P$1</f>
        <v>43800</v>
      </c>
      <c r="Q219" s="32" t="s">
        <v>12</v>
      </c>
      <c r="R219" s="30" t="s">
        <v>11</v>
      </c>
      <c r="S219" s="31" t="s">
        <v>10</v>
      </c>
      <c r="T219" s="30" t="s">
        <v>9</v>
      </c>
      <c r="U219" s="29" t="s">
        <v>8</v>
      </c>
    </row>
    <row r="220" spans="2:21" x14ac:dyDescent="0.25">
      <c r="B220" s="28" t="s">
        <v>39</v>
      </c>
      <c r="C220" s="27" t="s">
        <v>7</v>
      </c>
      <c r="D220" s="26" t="s">
        <v>17</v>
      </c>
      <c r="E220" s="23">
        <v>126</v>
      </c>
      <c r="F220" s="23">
        <v>134</v>
      </c>
      <c r="G220" s="23">
        <v>118</v>
      </c>
      <c r="H220" s="23">
        <v>146</v>
      </c>
      <c r="I220" s="23">
        <v>132</v>
      </c>
      <c r="J220" s="23">
        <v>131</v>
      </c>
      <c r="K220" s="23">
        <v>132</v>
      </c>
      <c r="L220" s="23">
        <v>150</v>
      </c>
      <c r="M220" s="23">
        <v>133</v>
      </c>
      <c r="N220" s="23">
        <v>111</v>
      </c>
      <c r="O220" s="23">
        <f ca="1">RANDBETWEEN(100,150)</f>
        <v>141</v>
      </c>
      <c r="P220" s="23">
        <f ca="1">RANDBETWEEN(100,150)</f>
        <v>140</v>
      </c>
      <c r="Q220" s="25">
        <f ca="1">SUM(E220:P220)</f>
        <v>1594</v>
      </c>
      <c r="R220" s="23">
        <f ca="1">OFFSET($D220,0,MONTH(reporting_month))</f>
        <v>132</v>
      </c>
      <c r="S220" s="24">
        <f ca="1">SUM(OFFSET($E220,0,((_xlfn.CEILING.MATH(MONTH(reporting_month)/3))-1)*3,1,IF(MOD(MONTH(reporting_month),3)=0,3,MOD(MONTH(reporting_month),3))))</f>
        <v>132</v>
      </c>
      <c r="T220" s="23">
        <f ca="1">SUM(OFFSET($E220,0,0,1,MONTH(reporting_month)))</f>
        <v>919</v>
      </c>
      <c r="U220" s="22">
        <f ca="1">Q220-T220</f>
        <v>675</v>
      </c>
    </row>
    <row r="221" spans="2:21" x14ac:dyDescent="0.25">
      <c r="B221" s="21" t="s">
        <v>39</v>
      </c>
      <c r="C221" s="20" t="s">
        <v>6</v>
      </c>
      <c r="D221" s="19" t="s">
        <v>17</v>
      </c>
      <c r="E221" s="16">
        <v>34</v>
      </c>
      <c r="F221" s="16">
        <v>45</v>
      </c>
      <c r="G221" s="16">
        <v>35</v>
      </c>
      <c r="H221" s="16">
        <v>45</v>
      </c>
      <c r="I221" s="16">
        <v>50</v>
      </c>
      <c r="J221" s="16">
        <v>40</v>
      </c>
      <c r="K221" s="16">
        <v>38</v>
      </c>
      <c r="L221" s="16">
        <v>35</v>
      </c>
      <c r="M221" s="16">
        <v>41</v>
      </c>
      <c r="N221" s="16">
        <v>37</v>
      </c>
      <c r="O221" s="16">
        <f ca="1">RANDBETWEEN(25,50)</f>
        <v>25</v>
      </c>
      <c r="P221" s="16">
        <f ca="1">RANDBETWEEN(25,50)</f>
        <v>32</v>
      </c>
      <c r="Q221" s="18">
        <f ca="1">SUM(E221:P221)</f>
        <v>457</v>
      </c>
      <c r="R221" s="16">
        <f ca="1">OFFSET($D221,0,MONTH(reporting_month))</f>
        <v>38</v>
      </c>
      <c r="S221" s="17">
        <f ca="1">SUM(OFFSET($E221,0,((_xlfn.CEILING.MATH(MONTH(reporting_month)/3))-1)*3,1,IF(MOD(MONTH(reporting_month),3)=0,3,MOD(MONTH(reporting_month),3))))</f>
        <v>38</v>
      </c>
      <c r="T221" s="16">
        <f ca="1">SUM(OFFSET($E221,0,0,1,MONTH(reporting_month)))</f>
        <v>287</v>
      </c>
      <c r="U221" s="15">
        <f ca="1">Q221-T221</f>
        <v>170</v>
      </c>
    </row>
    <row r="222" spans="2:21" x14ac:dyDescent="0.25">
      <c r="B222" s="14" t="s">
        <v>39</v>
      </c>
      <c r="C222" t="s">
        <v>5</v>
      </c>
      <c r="D222" s="12" t="s">
        <v>17</v>
      </c>
      <c r="E222" s="9">
        <v>92</v>
      </c>
      <c r="F222" s="9">
        <v>89</v>
      </c>
      <c r="G222" s="9">
        <v>83</v>
      </c>
      <c r="H222" s="9">
        <v>101</v>
      </c>
      <c r="I222" s="9">
        <v>82</v>
      </c>
      <c r="J222" s="9">
        <v>91</v>
      </c>
      <c r="K222" s="9">
        <v>94</v>
      </c>
      <c r="L222" s="9">
        <v>115</v>
      </c>
      <c r="M222" s="9">
        <v>92</v>
      </c>
      <c r="N222" s="9">
        <v>74</v>
      </c>
      <c r="O222" s="9">
        <f ca="1">O220-O221</f>
        <v>116</v>
      </c>
      <c r="P222" s="9">
        <f ca="1">P220-P221</f>
        <v>108</v>
      </c>
      <c r="Q222" s="11">
        <f ca="1">SUM(E222:P222)</f>
        <v>1137</v>
      </c>
      <c r="R222" s="9">
        <f ca="1">OFFSET($D222,0,MONTH(reporting_month))</f>
        <v>94</v>
      </c>
      <c r="S222" s="10">
        <f ca="1">SUM(OFFSET($E222,0,((_xlfn.CEILING.MATH(MONTH(reporting_month)/3))-1)*3,1,IF(MOD(MONTH(reporting_month),3)=0,3,MOD(MONTH(reporting_month),3))))</f>
        <v>94</v>
      </c>
      <c r="T222" s="9">
        <f ca="1">SUM(OFFSET($E222,0,0,1,MONTH(reporting_month)))</f>
        <v>632</v>
      </c>
      <c r="U222" s="8">
        <f ca="1">Q222-T222</f>
        <v>505</v>
      </c>
    </row>
    <row r="223" spans="2:21" x14ac:dyDescent="0.25">
      <c r="B223" s="14" t="s">
        <v>39</v>
      </c>
      <c r="C223" s="13" t="s">
        <v>4</v>
      </c>
      <c r="D223" s="12" t="s">
        <v>17</v>
      </c>
      <c r="E223" s="9">
        <v>40</v>
      </c>
      <c r="F223" s="9">
        <v>42</v>
      </c>
      <c r="G223" s="9">
        <v>44</v>
      </c>
      <c r="H223" s="9">
        <v>20</v>
      </c>
      <c r="I223" s="9">
        <v>47</v>
      </c>
      <c r="J223" s="9">
        <v>23</v>
      </c>
      <c r="K223" s="9">
        <v>25</v>
      </c>
      <c r="L223" s="9">
        <v>47</v>
      </c>
      <c r="M223" s="9">
        <v>42</v>
      </c>
      <c r="N223" s="9">
        <v>44</v>
      </c>
      <c r="O223" s="9">
        <f ca="1">RANDBETWEEN(25,50)</f>
        <v>48</v>
      </c>
      <c r="P223" s="9">
        <f ca="1">RANDBETWEEN(25,50)</f>
        <v>42</v>
      </c>
      <c r="Q223" s="11">
        <f ca="1">SUM(E223:P223)</f>
        <v>464</v>
      </c>
      <c r="R223" s="9">
        <f ca="1">OFFSET($D223,0,MONTH(reporting_month))</f>
        <v>25</v>
      </c>
      <c r="S223" s="10">
        <f ca="1">SUM(OFFSET($E223,0,((_xlfn.CEILING.MATH(MONTH(reporting_month)/3))-1)*3,1,IF(MOD(MONTH(reporting_month),3)=0,3,MOD(MONTH(reporting_month),3))))</f>
        <v>25</v>
      </c>
      <c r="T223" s="9">
        <f ca="1">SUM(OFFSET($E223,0,0,1,MONTH(reporting_month)))</f>
        <v>241</v>
      </c>
      <c r="U223" s="8">
        <f ca="1">Q223-T223</f>
        <v>223</v>
      </c>
    </row>
    <row r="224" spans="2:21" x14ac:dyDescent="0.25">
      <c r="B224" s="14" t="s">
        <v>39</v>
      </c>
      <c r="C224" s="13" t="s">
        <v>3</v>
      </c>
      <c r="D224" s="12" t="s">
        <v>17</v>
      </c>
      <c r="E224" s="9">
        <v>30</v>
      </c>
      <c r="F224" s="9">
        <v>27</v>
      </c>
      <c r="G224" s="9">
        <v>21</v>
      </c>
      <c r="H224" s="9">
        <v>34</v>
      </c>
      <c r="I224" s="9">
        <v>39</v>
      </c>
      <c r="J224" s="9">
        <v>25</v>
      </c>
      <c r="K224" s="9">
        <v>37</v>
      </c>
      <c r="L224" s="9">
        <v>26</v>
      </c>
      <c r="M224" s="9">
        <v>47</v>
      </c>
      <c r="N224" s="9">
        <v>32</v>
      </c>
      <c r="O224" s="9">
        <f ca="1">RANDBETWEEN(25,50)</f>
        <v>26</v>
      </c>
      <c r="P224" s="9">
        <f ca="1">RANDBETWEEN(25,50)</f>
        <v>26</v>
      </c>
      <c r="Q224" s="11">
        <f ca="1">SUM(E224:P224)</f>
        <v>370</v>
      </c>
      <c r="R224" s="9">
        <f ca="1">OFFSET($D224,0,MONTH(reporting_month))</f>
        <v>37</v>
      </c>
      <c r="S224" s="10">
        <f ca="1">SUM(OFFSET($E224,0,((_xlfn.CEILING.MATH(MONTH(reporting_month)/3))-1)*3,1,IF(MOD(MONTH(reporting_month),3)=0,3,MOD(MONTH(reporting_month),3))))</f>
        <v>37</v>
      </c>
      <c r="T224" s="9">
        <f ca="1">SUM(OFFSET($E224,0,0,1,MONTH(reporting_month)))</f>
        <v>213</v>
      </c>
      <c r="U224" s="8">
        <f ca="1">Q224-T224</f>
        <v>157</v>
      </c>
    </row>
    <row r="225" spans="2:21" ht="15.75" thickBot="1" x14ac:dyDescent="0.3">
      <c r="B225" s="7" t="s">
        <v>39</v>
      </c>
      <c r="C225" s="6" t="s">
        <v>1</v>
      </c>
      <c r="D225" s="5" t="s">
        <v>17</v>
      </c>
      <c r="E225" s="2">
        <f>E222-SUM(E223:E224)</f>
        <v>22</v>
      </c>
      <c r="F225" s="2">
        <f>F222-SUM(F223:F224)</f>
        <v>20</v>
      </c>
      <c r="G225" s="2">
        <f>G222-SUM(G223:G224)</f>
        <v>18</v>
      </c>
      <c r="H225" s="2">
        <f>H222-SUM(H223:H224)</f>
        <v>47</v>
      </c>
      <c r="I225" s="2">
        <f>I222-SUM(I223:I224)</f>
        <v>-4</v>
      </c>
      <c r="J225" s="2">
        <f>J222-SUM(J223:J224)</f>
        <v>43</v>
      </c>
      <c r="K225" s="2">
        <f>K222-SUM(K223:K224)</f>
        <v>32</v>
      </c>
      <c r="L225" s="2">
        <f>L222-SUM(L223:L224)</f>
        <v>42</v>
      </c>
      <c r="M225" s="2">
        <f>M222-SUM(M223:M224)</f>
        <v>3</v>
      </c>
      <c r="N225" s="2">
        <f>N222-SUM(N223:N224)</f>
        <v>-2</v>
      </c>
      <c r="O225" s="2">
        <f ca="1">O222-SUM(O223:O224)</f>
        <v>42</v>
      </c>
      <c r="P225" s="2">
        <f ca="1">P222-SUM(P223:P224)</f>
        <v>40</v>
      </c>
      <c r="Q225" s="4">
        <f ca="1">SUM(E225:P225)</f>
        <v>303</v>
      </c>
      <c r="R225" s="2">
        <f ca="1">OFFSET($D225,0,MONTH(reporting_month))</f>
        <v>32</v>
      </c>
      <c r="S225" s="3">
        <f ca="1">SUM(OFFSET($E225,0,((_xlfn.CEILING.MATH(MONTH(reporting_month)/3))-1)*3,1,IF(MOD(MONTH(reporting_month),3)=0,3,MOD(MONTH(reporting_month),3))))</f>
        <v>32</v>
      </c>
      <c r="T225" s="2">
        <f ca="1">SUM(OFFSET($E225,0,0,1,MONTH(reporting_month)))</f>
        <v>178</v>
      </c>
      <c r="U225" s="1">
        <f ca="1">Q225-T225</f>
        <v>125</v>
      </c>
    </row>
    <row r="226" spans="2:21" ht="16.5" thickTop="1" thickBot="1" x14ac:dyDescent="0.3"/>
    <row r="227" spans="2:21" ht="15.75" thickBot="1" x14ac:dyDescent="0.3">
      <c r="B227" s="34" t="s">
        <v>15</v>
      </c>
      <c r="C227" s="30" t="s">
        <v>14</v>
      </c>
      <c r="D227" s="30" t="s">
        <v>13</v>
      </c>
      <c r="E227" s="33">
        <f>E$1</f>
        <v>43466</v>
      </c>
      <c r="F227" s="33">
        <f>F$1</f>
        <v>43497</v>
      </c>
      <c r="G227" s="33">
        <f>G$1</f>
        <v>43525</v>
      </c>
      <c r="H227" s="33">
        <f>H$1</f>
        <v>43556</v>
      </c>
      <c r="I227" s="33">
        <f>I$1</f>
        <v>43586</v>
      </c>
      <c r="J227" s="33">
        <f>J$1</f>
        <v>43617</v>
      </c>
      <c r="K227" s="33">
        <f>K$1</f>
        <v>43647</v>
      </c>
      <c r="L227" s="33">
        <f>L$1</f>
        <v>43678</v>
      </c>
      <c r="M227" s="33">
        <f>M$1</f>
        <v>43709</v>
      </c>
      <c r="N227" s="33">
        <f>N$1</f>
        <v>43739</v>
      </c>
      <c r="O227" s="33">
        <f>O$1</f>
        <v>43770</v>
      </c>
      <c r="P227" s="33">
        <f>P$1</f>
        <v>43800</v>
      </c>
      <c r="Q227" s="32" t="s">
        <v>12</v>
      </c>
      <c r="R227" s="30" t="s">
        <v>11</v>
      </c>
      <c r="S227" s="31" t="s">
        <v>10</v>
      </c>
      <c r="T227" s="30" t="s">
        <v>9</v>
      </c>
      <c r="U227" s="29" t="s">
        <v>8</v>
      </c>
    </row>
    <row r="228" spans="2:21" x14ac:dyDescent="0.25">
      <c r="B228" s="28" t="s">
        <v>39</v>
      </c>
      <c r="C228" s="27" t="s">
        <v>7</v>
      </c>
      <c r="D228" s="26" t="s">
        <v>16</v>
      </c>
      <c r="E228" s="23">
        <v>126</v>
      </c>
      <c r="F228" s="23">
        <v>134</v>
      </c>
      <c r="G228" s="23">
        <v>118</v>
      </c>
      <c r="H228" s="23">
        <v>146</v>
      </c>
      <c r="I228" s="23">
        <v>132</v>
      </c>
      <c r="J228" s="23">
        <v>131</v>
      </c>
      <c r="K228" s="23">
        <v>132</v>
      </c>
      <c r="L228" s="23">
        <v>150</v>
      </c>
      <c r="M228" s="23">
        <v>133</v>
      </c>
      <c r="N228" s="23">
        <v>111</v>
      </c>
      <c r="O228" s="23">
        <v>109</v>
      </c>
      <c r="P228" s="23">
        <f ca="1">RANDBETWEEN(100,150)</f>
        <v>128</v>
      </c>
      <c r="Q228" s="25">
        <f ca="1">SUM(E228:P228)</f>
        <v>1550</v>
      </c>
      <c r="R228" s="23">
        <f ca="1">OFFSET($D228,0,MONTH(reporting_month))</f>
        <v>132</v>
      </c>
      <c r="S228" s="24">
        <f ca="1">SUM(OFFSET($E228,0,((_xlfn.CEILING.MATH(MONTH(reporting_month)/3))-1)*3,1,IF(MOD(MONTH(reporting_month),3)=0,3,MOD(MONTH(reporting_month),3))))</f>
        <v>132</v>
      </c>
      <c r="T228" s="23">
        <f ca="1">SUM(OFFSET($E228,0,0,1,MONTH(reporting_month)))</f>
        <v>919</v>
      </c>
      <c r="U228" s="22">
        <f ca="1">Q228-T228</f>
        <v>631</v>
      </c>
    </row>
    <row r="229" spans="2:21" x14ac:dyDescent="0.25">
      <c r="B229" s="21" t="s">
        <v>39</v>
      </c>
      <c r="C229" s="20" t="s">
        <v>6</v>
      </c>
      <c r="D229" s="19" t="s">
        <v>16</v>
      </c>
      <c r="E229" s="16">
        <v>34</v>
      </c>
      <c r="F229" s="16">
        <v>45</v>
      </c>
      <c r="G229" s="16">
        <v>35</v>
      </c>
      <c r="H229" s="16">
        <v>45</v>
      </c>
      <c r="I229" s="16">
        <v>50</v>
      </c>
      <c r="J229" s="16">
        <v>40</v>
      </c>
      <c r="K229" s="16">
        <v>38</v>
      </c>
      <c r="L229" s="16">
        <v>35</v>
      </c>
      <c r="M229" s="16">
        <v>41</v>
      </c>
      <c r="N229" s="16">
        <v>37</v>
      </c>
      <c r="O229" s="16">
        <v>47</v>
      </c>
      <c r="P229" s="16">
        <f ca="1">RANDBETWEEN(25,50)</f>
        <v>27</v>
      </c>
      <c r="Q229" s="18">
        <f ca="1">SUM(E229:P229)</f>
        <v>474</v>
      </c>
      <c r="R229" s="16">
        <f ca="1">OFFSET($D229,0,MONTH(reporting_month))</f>
        <v>38</v>
      </c>
      <c r="S229" s="17">
        <f ca="1">SUM(OFFSET($E229,0,((_xlfn.CEILING.MATH(MONTH(reporting_month)/3))-1)*3,1,IF(MOD(MONTH(reporting_month),3)=0,3,MOD(MONTH(reporting_month),3))))</f>
        <v>38</v>
      </c>
      <c r="T229" s="16">
        <f ca="1">SUM(OFFSET($E229,0,0,1,MONTH(reporting_month)))</f>
        <v>287</v>
      </c>
      <c r="U229" s="15">
        <f ca="1">Q229-T229</f>
        <v>187</v>
      </c>
    </row>
    <row r="230" spans="2:21" x14ac:dyDescent="0.25">
      <c r="B230" s="14" t="s">
        <v>39</v>
      </c>
      <c r="C230" t="s">
        <v>5</v>
      </c>
      <c r="D230" s="12" t="s">
        <v>16</v>
      </c>
      <c r="E230" s="9">
        <v>92</v>
      </c>
      <c r="F230" s="9">
        <v>89</v>
      </c>
      <c r="G230" s="9">
        <v>83</v>
      </c>
      <c r="H230" s="9">
        <v>101</v>
      </c>
      <c r="I230" s="9">
        <v>82</v>
      </c>
      <c r="J230" s="9">
        <v>91</v>
      </c>
      <c r="K230" s="9">
        <v>94</v>
      </c>
      <c r="L230" s="9">
        <v>115</v>
      </c>
      <c r="M230" s="9">
        <v>92</v>
      </c>
      <c r="N230" s="9">
        <v>74</v>
      </c>
      <c r="O230" s="9">
        <v>62</v>
      </c>
      <c r="P230" s="9">
        <f ca="1">P228-P229</f>
        <v>101</v>
      </c>
      <c r="Q230" s="11">
        <f ca="1">SUM(E230:P230)</f>
        <v>1076</v>
      </c>
      <c r="R230" s="9">
        <f ca="1">OFFSET($D230,0,MONTH(reporting_month))</f>
        <v>94</v>
      </c>
      <c r="S230" s="10">
        <f ca="1">SUM(OFFSET($E230,0,((_xlfn.CEILING.MATH(MONTH(reporting_month)/3))-1)*3,1,IF(MOD(MONTH(reporting_month),3)=0,3,MOD(MONTH(reporting_month),3))))</f>
        <v>94</v>
      </c>
      <c r="T230" s="9">
        <f ca="1">SUM(OFFSET($E230,0,0,1,MONTH(reporting_month)))</f>
        <v>632</v>
      </c>
      <c r="U230" s="8">
        <f ca="1">Q230-T230</f>
        <v>444</v>
      </c>
    </row>
    <row r="231" spans="2:21" x14ac:dyDescent="0.25">
      <c r="B231" s="14" t="s">
        <v>39</v>
      </c>
      <c r="C231" s="13" t="s">
        <v>4</v>
      </c>
      <c r="D231" s="12" t="s">
        <v>16</v>
      </c>
      <c r="E231" s="9">
        <v>40</v>
      </c>
      <c r="F231" s="9">
        <v>42</v>
      </c>
      <c r="G231" s="9">
        <v>44</v>
      </c>
      <c r="H231" s="9">
        <v>20</v>
      </c>
      <c r="I231" s="9">
        <v>47</v>
      </c>
      <c r="J231" s="9">
        <v>23</v>
      </c>
      <c r="K231" s="9">
        <v>25</v>
      </c>
      <c r="L231" s="9">
        <v>47</v>
      </c>
      <c r="M231" s="9">
        <v>42</v>
      </c>
      <c r="N231" s="9">
        <v>44</v>
      </c>
      <c r="O231" s="9">
        <v>31</v>
      </c>
      <c r="P231" s="9">
        <f ca="1">RANDBETWEEN(25,50)</f>
        <v>50</v>
      </c>
      <c r="Q231" s="11">
        <f ca="1">SUM(E231:P231)</f>
        <v>455</v>
      </c>
      <c r="R231" s="9">
        <f ca="1">OFFSET($D231,0,MONTH(reporting_month))</f>
        <v>25</v>
      </c>
      <c r="S231" s="10">
        <f ca="1">SUM(OFFSET($E231,0,((_xlfn.CEILING.MATH(MONTH(reporting_month)/3))-1)*3,1,IF(MOD(MONTH(reporting_month),3)=0,3,MOD(MONTH(reporting_month),3))))</f>
        <v>25</v>
      </c>
      <c r="T231" s="9">
        <f ca="1">SUM(OFFSET($E231,0,0,1,MONTH(reporting_month)))</f>
        <v>241</v>
      </c>
      <c r="U231" s="8">
        <f ca="1">Q231-T231</f>
        <v>214</v>
      </c>
    </row>
    <row r="232" spans="2:21" x14ac:dyDescent="0.25">
      <c r="B232" s="14" t="s">
        <v>39</v>
      </c>
      <c r="C232" s="13" t="s">
        <v>3</v>
      </c>
      <c r="D232" s="12" t="s">
        <v>16</v>
      </c>
      <c r="E232" s="9">
        <v>30</v>
      </c>
      <c r="F232" s="9">
        <v>27</v>
      </c>
      <c r="G232" s="9">
        <v>21</v>
      </c>
      <c r="H232" s="9">
        <v>34</v>
      </c>
      <c r="I232" s="9">
        <v>39</v>
      </c>
      <c r="J232" s="9">
        <v>25</v>
      </c>
      <c r="K232" s="9">
        <v>37</v>
      </c>
      <c r="L232" s="9">
        <v>26</v>
      </c>
      <c r="M232" s="9">
        <v>47</v>
      </c>
      <c r="N232" s="9">
        <v>32</v>
      </c>
      <c r="O232" s="9">
        <v>39</v>
      </c>
      <c r="P232" s="9">
        <f ca="1">RANDBETWEEN(25,50)</f>
        <v>26</v>
      </c>
      <c r="Q232" s="11">
        <f ca="1">SUM(E232:P232)</f>
        <v>383</v>
      </c>
      <c r="R232" s="9">
        <f ca="1">OFFSET($D232,0,MONTH(reporting_month))</f>
        <v>37</v>
      </c>
      <c r="S232" s="10">
        <f ca="1">SUM(OFFSET($E232,0,((_xlfn.CEILING.MATH(MONTH(reporting_month)/3))-1)*3,1,IF(MOD(MONTH(reporting_month),3)=0,3,MOD(MONTH(reporting_month),3))))</f>
        <v>37</v>
      </c>
      <c r="T232" s="9">
        <f ca="1">SUM(OFFSET($E232,0,0,1,MONTH(reporting_month)))</f>
        <v>213</v>
      </c>
      <c r="U232" s="8">
        <f ca="1">Q232-T232</f>
        <v>170</v>
      </c>
    </row>
    <row r="233" spans="2:21" ht="15.75" thickBot="1" x14ac:dyDescent="0.3">
      <c r="B233" s="7" t="s">
        <v>39</v>
      </c>
      <c r="C233" s="6" t="s">
        <v>1</v>
      </c>
      <c r="D233" s="5" t="s">
        <v>16</v>
      </c>
      <c r="E233" s="2">
        <f>E230-SUM(E231:E232)</f>
        <v>22</v>
      </c>
      <c r="F233" s="2">
        <f>F230-SUM(F231:F232)</f>
        <v>20</v>
      </c>
      <c r="G233" s="2">
        <f>G230-SUM(G231:G232)</f>
        <v>18</v>
      </c>
      <c r="H233" s="2">
        <f>H230-SUM(H231:H232)</f>
        <v>47</v>
      </c>
      <c r="I233" s="2">
        <f>I230-SUM(I231:I232)</f>
        <v>-4</v>
      </c>
      <c r="J233" s="2">
        <f>J230-SUM(J231:J232)</f>
        <v>43</v>
      </c>
      <c r="K233" s="2">
        <f>K230-SUM(K231:K232)</f>
        <v>32</v>
      </c>
      <c r="L233" s="2">
        <f>L230-SUM(L231:L232)</f>
        <v>42</v>
      </c>
      <c r="M233" s="2">
        <f>M230-SUM(M231:M232)</f>
        <v>3</v>
      </c>
      <c r="N233" s="2">
        <f>N230-SUM(N231:N232)</f>
        <v>-2</v>
      </c>
      <c r="O233" s="2">
        <f>O230-SUM(O231:O232)</f>
        <v>-8</v>
      </c>
      <c r="P233" s="2">
        <f ca="1">P230-SUM(P231:P232)</f>
        <v>25</v>
      </c>
      <c r="Q233" s="4">
        <f ca="1">SUM(E233:P233)</f>
        <v>238</v>
      </c>
      <c r="R233" s="2">
        <f ca="1">OFFSET($D233,0,MONTH(reporting_month))</f>
        <v>32</v>
      </c>
      <c r="S233" s="3">
        <f ca="1">SUM(OFFSET($E233,0,((_xlfn.CEILING.MATH(MONTH(reporting_month)/3))-1)*3,1,IF(MOD(MONTH(reporting_month),3)=0,3,MOD(MONTH(reporting_month),3))))</f>
        <v>32</v>
      </c>
      <c r="T233" s="2">
        <f ca="1">SUM(OFFSET($E233,0,0,1,MONTH(reporting_month)))</f>
        <v>178</v>
      </c>
      <c r="U233" s="1">
        <f ca="1">Q233-T233</f>
        <v>60</v>
      </c>
    </row>
    <row r="234" spans="2:21" ht="16.5" thickTop="1" thickBot="1" x14ac:dyDescent="0.3"/>
    <row r="235" spans="2:21" ht="15.75" thickBot="1" x14ac:dyDescent="0.3">
      <c r="B235" s="34" t="s">
        <v>15</v>
      </c>
      <c r="C235" s="30" t="s">
        <v>14</v>
      </c>
      <c r="D235" s="30" t="s">
        <v>13</v>
      </c>
      <c r="E235" s="33">
        <f>E$1</f>
        <v>43466</v>
      </c>
      <c r="F235" s="33">
        <f>F$1</f>
        <v>43497</v>
      </c>
      <c r="G235" s="33">
        <f>G$1</f>
        <v>43525</v>
      </c>
      <c r="H235" s="33">
        <f>H$1</f>
        <v>43556</v>
      </c>
      <c r="I235" s="33">
        <f>I$1</f>
        <v>43586</v>
      </c>
      <c r="J235" s="33">
        <f>J$1</f>
        <v>43617</v>
      </c>
      <c r="K235" s="33">
        <f>K$1</f>
        <v>43647</v>
      </c>
      <c r="L235" s="33">
        <f>L$1</f>
        <v>43678</v>
      </c>
      <c r="M235" s="33">
        <f>M$1</f>
        <v>43709</v>
      </c>
      <c r="N235" s="33">
        <f>N$1</f>
        <v>43739</v>
      </c>
      <c r="O235" s="33">
        <f>O$1</f>
        <v>43770</v>
      </c>
      <c r="P235" s="33">
        <f>P$1</f>
        <v>43800</v>
      </c>
      <c r="Q235" s="32" t="s">
        <v>12</v>
      </c>
      <c r="R235" s="30" t="s">
        <v>11</v>
      </c>
      <c r="S235" s="31" t="s">
        <v>10</v>
      </c>
      <c r="T235" s="30" t="s">
        <v>9</v>
      </c>
      <c r="U235" s="29" t="s">
        <v>8</v>
      </c>
    </row>
    <row r="236" spans="2:21" x14ac:dyDescent="0.25">
      <c r="B236" s="28" t="s">
        <v>39</v>
      </c>
      <c r="C236" s="27" t="s">
        <v>7</v>
      </c>
      <c r="D236" s="26" t="s">
        <v>0</v>
      </c>
      <c r="E236" s="23">
        <v>126</v>
      </c>
      <c r="F236" s="23">
        <v>134</v>
      </c>
      <c r="G236" s="23">
        <v>118</v>
      </c>
      <c r="H236" s="23">
        <v>146</v>
      </c>
      <c r="I236" s="23">
        <v>132</v>
      </c>
      <c r="J236" s="23">
        <v>131</v>
      </c>
      <c r="K236" s="23">
        <v>132</v>
      </c>
      <c r="L236" s="23">
        <v>150</v>
      </c>
      <c r="M236" s="23">
        <v>133</v>
      </c>
      <c r="N236" s="23">
        <v>111</v>
      </c>
      <c r="O236" s="23">
        <v>109</v>
      </c>
      <c r="P236" s="23">
        <v>140</v>
      </c>
      <c r="Q236" s="25">
        <f>SUM(E236:P236)</f>
        <v>1562</v>
      </c>
      <c r="R236" s="23">
        <f ca="1">OFFSET($D236,0,MONTH(reporting_month))</f>
        <v>132</v>
      </c>
      <c r="S236" s="24">
        <f ca="1">SUM(OFFSET($E236,0,((_xlfn.CEILING.MATH(MONTH(reporting_month)/3))-1)*3,1,IF(MOD(MONTH(reporting_month),3)=0,3,MOD(MONTH(reporting_month),3))))</f>
        <v>132</v>
      </c>
      <c r="T236" s="23">
        <f ca="1">SUM(OFFSET($E236,0,0,1,MONTH(reporting_month)))</f>
        <v>919</v>
      </c>
      <c r="U236" s="22">
        <f ca="1">Q236-T236</f>
        <v>643</v>
      </c>
    </row>
    <row r="237" spans="2:21" x14ac:dyDescent="0.25">
      <c r="B237" s="21" t="s">
        <v>39</v>
      </c>
      <c r="C237" s="20" t="s">
        <v>6</v>
      </c>
      <c r="D237" s="19" t="s">
        <v>0</v>
      </c>
      <c r="E237" s="16">
        <v>34</v>
      </c>
      <c r="F237" s="16">
        <v>45</v>
      </c>
      <c r="G237" s="16">
        <v>35</v>
      </c>
      <c r="H237" s="16">
        <v>45</v>
      </c>
      <c r="I237" s="16">
        <v>50</v>
      </c>
      <c r="J237" s="16">
        <v>40</v>
      </c>
      <c r="K237" s="16">
        <v>38</v>
      </c>
      <c r="L237" s="16">
        <v>35</v>
      </c>
      <c r="M237" s="16">
        <v>41</v>
      </c>
      <c r="N237" s="16">
        <v>37</v>
      </c>
      <c r="O237" s="16">
        <v>47</v>
      </c>
      <c r="P237" s="16">
        <v>45</v>
      </c>
      <c r="Q237" s="18">
        <f>SUM(E237:P237)</f>
        <v>492</v>
      </c>
      <c r="R237" s="16">
        <f ca="1">OFFSET($D237,0,MONTH(reporting_month))</f>
        <v>38</v>
      </c>
      <c r="S237" s="17">
        <f ca="1">SUM(OFFSET($E237,0,((_xlfn.CEILING.MATH(MONTH(reporting_month)/3))-1)*3,1,IF(MOD(MONTH(reporting_month),3)=0,3,MOD(MONTH(reporting_month),3))))</f>
        <v>38</v>
      </c>
      <c r="T237" s="16">
        <f ca="1">SUM(OFFSET($E237,0,0,1,MONTH(reporting_month)))</f>
        <v>287</v>
      </c>
      <c r="U237" s="15">
        <f ca="1">Q237-T237</f>
        <v>205</v>
      </c>
    </row>
    <row r="238" spans="2:21" x14ac:dyDescent="0.25">
      <c r="B238" s="14" t="s">
        <v>39</v>
      </c>
      <c r="C238" t="s">
        <v>5</v>
      </c>
      <c r="D238" s="12" t="s">
        <v>0</v>
      </c>
      <c r="E238" s="9">
        <v>92</v>
      </c>
      <c r="F238" s="9">
        <v>89</v>
      </c>
      <c r="G238" s="9">
        <v>83</v>
      </c>
      <c r="H238" s="9">
        <v>101</v>
      </c>
      <c r="I238" s="9">
        <v>82</v>
      </c>
      <c r="J238" s="9">
        <v>91</v>
      </c>
      <c r="K238" s="9">
        <v>94</v>
      </c>
      <c r="L238" s="9">
        <v>115</v>
      </c>
      <c r="M238" s="9">
        <v>92</v>
      </c>
      <c r="N238" s="9">
        <v>74</v>
      </c>
      <c r="O238" s="9">
        <v>62</v>
      </c>
      <c r="P238" s="9">
        <v>95</v>
      </c>
      <c r="Q238" s="11">
        <f>SUM(E238:P238)</f>
        <v>1070</v>
      </c>
      <c r="R238" s="9">
        <f ca="1">OFFSET($D238,0,MONTH(reporting_month))</f>
        <v>94</v>
      </c>
      <c r="S238" s="10">
        <f ca="1">SUM(OFFSET($E238,0,((_xlfn.CEILING.MATH(MONTH(reporting_month)/3))-1)*3,1,IF(MOD(MONTH(reporting_month),3)=0,3,MOD(MONTH(reporting_month),3))))</f>
        <v>94</v>
      </c>
      <c r="T238" s="9">
        <f ca="1">SUM(OFFSET($E238,0,0,1,MONTH(reporting_month)))</f>
        <v>632</v>
      </c>
      <c r="U238" s="8">
        <f ca="1">Q238-T238</f>
        <v>438</v>
      </c>
    </row>
    <row r="239" spans="2:21" x14ac:dyDescent="0.25">
      <c r="B239" s="14" t="s">
        <v>39</v>
      </c>
      <c r="C239" s="13" t="s">
        <v>4</v>
      </c>
      <c r="D239" s="12" t="s">
        <v>0</v>
      </c>
      <c r="E239" s="9">
        <v>40</v>
      </c>
      <c r="F239" s="9">
        <v>42</v>
      </c>
      <c r="G239" s="9">
        <v>44</v>
      </c>
      <c r="H239" s="9">
        <v>20</v>
      </c>
      <c r="I239" s="9">
        <v>47</v>
      </c>
      <c r="J239" s="9">
        <v>23</v>
      </c>
      <c r="K239" s="9">
        <v>25</v>
      </c>
      <c r="L239" s="9">
        <v>47</v>
      </c>
      <c r="M239" s="9">
        <v>42</v>
      </c>
      <c r="N239" s="9">
        <v>44</v>
      </c>
      <c r="O239" s="9">
        <v>31</v>
      </c>
      <c r="P239" s="9">
        <v>28</v>
      </c>
      <c r="Q239" s="11">
        <f>SUM(E239:P239)</f>
        <v>433</v>
      </c>
      <c r="R239" s="9">
        <f ca="1">OFFSET($D239,0,MONTH(reporting_month))</f>
        <v>25</v>
      </c>
      <c r="S239" s="10">
        <f ca="1">SUM(OFFSET($E239,0,((_xlfn.CEILING.MATH(MONTH(reporting_month)/3))-1)*3,1,IF(MOD(MONTH(reporting_month),3)=0,3,MOD(MONTH(reporting_month),3))))</f>
        <v>25</v>
      </c>
      <c r="T239" s="9">
        <f ca="1">SUM(OFFSET($E239,0,0,1,MONTH(reporting_month)))</f>
        <v>241</v>
      </c>
      <c r="U239" s="8">
        <f ca="1">Q239-T239</f>
        <v>192</v>
      </c>
    </row>
    <row r="240" spans="2:21" x14ac:dyDescent="0.25">
      <c r="B240" s="14" t="s">
        <v>39</v>
      </c>
      <c r="C240" s="13" t="s">
        <v>3</v>
      </c>
      <c r="D240" s="12" t="s">
        <v>0</v>
      </c>
      <c r="E240" s="9">
        <v>30</v>
      </c>
      <c r="F240" s="9">
        <v>27</v>
      </c>
      <c r="G240" s="9">
        <v>21</v>
      </c>
      <c r="H240" s="9">
        <v>34</v>
      </c>
      <c r="I240" s="9">
        <v>39</v>
      </c>
      <c r="J240" s="9">
        <v>25</v>
      </c>
      <c r="K240" s="9">
        <v>37</v>
      </c>
      <c r="L240" s="9">
        <v>26</v>
      </c>
      <c r="M240" s="9">
        <v>47</v>
      </c>
      <c r="N240" s="9">
        <v>32</v>
      </c>
      <c r="O240" s="9">
        <v>39</v>
      </c>
      <c r="P240" s="9">
        <v>46</v>
      </c>
      <c r="Q240" s="11">
        <f>SUM(E240:P240)</f>
        <v>403</v>
      </c>
      <c r="R240" s="9">
        <f ca="1">OFFSET($D240,0,MONTH(reporting_month))</f>
        <v>37</v>
      </c>
      <c r="S240" s="10">
        <f ca="1">SUM(OFFSET($E240,0,((_xlfn.CEILING.MATH(MONTH(reporting_month)/3))-1)*3,1,IF(MOD(MONTH(reporting_month),3)=0,3,MOD(MONTH(reporting_month),3))))</f>
        <v>37</v>
      </c>
      <c r="T240" s="9">
        <f ca="1">SUM(OFFSET($E240,0,0,1,MONTH(reporting_month)))</f>
        <v>213</v>
      </c>
      <c r="U240" s="8">
        <f ca="1">Q240-T240</f>
        <v>190</v>
      </c>
    </row>
    <row r="241" spans="2:21" ht="15.75" thickBot="1" x14ac:dyDescent="0.3">
      <c r="B241" s="7" t="s">
        <v>39</v>
      </c>
      <c r="C241" s="6" t="s">
        <v>1</v>
      </c>
      <c r="D241" s="5" t="s">
        <v>0</v>
      </c>
      <c r="E241" s="2">
        <f>E238-SUM(E239:E240)</f>
        <v>22</v>
      </c>
      <c r="F241" s="2">
        <f>F238-SUM(F239:F240)</f>
        <v>20</v>
      </c>
      <c r="G241" s="2">
        <f>G238-SUM(G239:G240)</f>
        <v>18</v>
      </c>
      <c r="H241" s="2">
        <f>H238-SUM(H239:H240)</f>
        <v>47</v>
      </c>
      <c r="I241" s="2">
        <f>I238-SUM(I239:I240)</f>
        <v>-4</v>
      </c>
      <c r="J241" s="2">
        <f>J238-SUM(J239:J240)</f>
        <v>43</v>
      </c>
      <c r="K241" s="2">
        <f>K238-SUM(K239:K240)</f>
        <v>32</v>
      </c>
      <c r="L241" s="2">
        <f>L238-SUM(L239:L240)</f>
        <v>42</v>
      </c>
      <c r="M241" s="2">
        <f>M238-SUM(M239:M240)</f>
        <v>3</v>
      </c>
      <c r="N241" s="2">
        <f>N238-SUM(N239:N240)</f>
        <v>-2</v>
      </c>
      <c r="O241" s="2">
        <f>O238-SUM(O239:O240)</f>
        <v>-8</v>
      </c>
      <c r="P241" s="2">
        <f>P238-SUM(P239:P240)</f>
        <v>21</v>
      </c>
      <c r="Q241" s="4">
        <f>SUM(E241:P241)</f>
        <v>234</v>
      </c>
      <c r="R241" s="2">
        <f ca="1">OFFSET($D241,0,MONTH(reporting_month))</f>
        <v>32</v>
      </c>
      <c r="S241" s="3">
        <f ca="1">SUM(OFFSET($E241,0,((_xlfn.CEILING.MATH(MONTH(reporting_month)/3))-1)*3,1,IF(MOD(MONTH(reporting_month),3)=0,3,MOD(MONTH(reporting_month),3))))</f>
        <v>32</v>
      </c>
      <c r="T241" s="2">
        <f ca="1">SUM(OFFSET($E241,0,0,1,MONTH(reporting_month)))</f>
        <v>178</v>
      </c>
      <c r="U241" s="1">
        <f ca="1">Q241-T241</f>
        <v>56</v>
      </c>
    </row>
    <row r="242" spans="2:2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Introduction</vt:lpstr>
      <vt:lpstr>Reporting</vt:lpstr>
      <vt:lpstr>Finance Example Data</vt:lpstr>
      <vt:lpstr>reporting_month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castlenthesky</dc:creator>
  <cp:lastModifiedBy>castlenthesky</cp:lastModifiedBy>
  <dcterms:created xsi:type="dcterms:W3CDTF">2021-09-16T04:09:37Z</dcterms:created>
  <dcterms:modified xsi:type="dcterms:W3CDTF">2021-09-16T04:58:54Z</dcterms:modified>
</cp:coreProperties>
</file>