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8_{68A54CC4-2273-48A4-92BF-2A282D6A8E96}" xr6:coauthVersionLast="47" xr6:coauthVersionMax="47" xr10:uidLastSave="{00000000-0000-0000-0000-000000000000}"/>
  <bookViews>
    <workbookView xWindow="-98" yWindow="-98" windowWidth="22695" windowHeight="14595" xr2:uid="{4549B6D7-B379-4071-8B60-EFFF56F8C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M24" i="1"/>
  <c r="H23" i="1"/>
  <c r="L23" i="1"/>
  <c r="N23" i="1" s="1"/>
  <c r="H22" i="1"/>
  <c r="L22" i="1"/>
  <c r="N22" i="1" s="1"/>
  <c r="H21" i="1"/>
  <c r="L21" i="1"/>
  <c r="N21" i="1" s="1"/>
  <c r="H20" i="1"/>
  <c r="L20" i="1"/>
  <c r="N20" i="1" s="1"/>
  <c r="H19" i="1"/>
  <c r="L19" i="1"/>
  <c r="N19" i="1" s="1"/>
  <c r="H18" i="1"/>
  <c r="L18" i="1"/>
  <c r="N18" i="1" s="1"/>
  <c r="H17" i="1"/>
  <c r="L17" i="1"/>
  <c r="N17" i="1" s="1"/>
  <c r="H14" i="1"/>
  <c r="L14" i="1"/>
  <c r="N14" i="1" s="1"/>
  <c r="L16" i="1"/>
  <c r="N16" i="1" s="1"/>
  <c r="H15" i="1"/>
  <c r="H16" i="1"/>
  <c r="L15" i="1"/>
  <c r="N15" i="1" s="1"/>
  <c r="L13" i="1"/>
  <c r="N13" i="1" s="1"/>
  <c r="H13" i="1"/>
  <c r="L12" i="1"/>
  <c r="N12" i="1" s="1"/>
  <c r="H12" i="1"/>
  <c r="L11" i="1"/>
  <c r="N11" i="1" s="1"/>
  <c r="H11" i="1"/>
  <c r="L10" i="1"/>
  <c r="N10" i="1" s="1"/>
  <c r="H10" i="1"/>
  <c r="L9" i="1"/>
  <c r="N9" i="1" s="1"/>
  <c r="H9" i="1"/>
  <c r="H8" i="1"/>
  <c r="L8" i="1"/>
  <c r="N8" i="1" s="1"/>
  <c r="L6" i="1"/>
  <c r="N6" i="1" s="1"/>
  <c r="L7" i="1"/>
  <c r="N7" i="1" s="1"/>
  <c r="L3" i="1"/>
  <c r="N3" i="1" s="1"/>
  <c r="L4" i="1"/>
  <c r="N4" i="1" s="1"/>
  <c r="H6" i="1"/>
  <c r="H7" i="1"/>
  <c r="H4" i="1"/>
  <c r="H3" i="1"/>
  <c r="L5" i="1"/>
  <c r="N5" i="1" s="1"/>
  <c r="H5" i="1"/>
  <c r="H2" i="1"/>
  <c r="L2" i="1"/>
  <c r="N2" i="1" s="1"/>
  <c r="L24" i="1" l="1"/>
  <c r="M26" i="1" s="1"/>
  <c r="N24" i="1"/>
</calcChain>
</file>

<file path=xl/sharedStrings.xml><?xml version="1.0" encoding="utf-8"?>
<sst xmlns="http://schemas.openxmlformats.org/spreadsheetml/2006/main" count="147" uniqueCount="35">
  <si>
    <t>Coach</t>
  </si>
  <si>
    <t>Condition</t>
  </si>
  <si>
    <t>Outcome</t>
  </si>
  <si>
    <t>Bonus</t>
  </si>
  <si>
    <t>Ratio</t>
  </si>
  <si>
    <t>2019-2020</t>
  </si>
  <si>
    <t>2020-2021</t>
  </si>
  <si>
    <t>2021-2022</t>
  </si>
  <si>
    <t>Sam Dyche</t>
  </si>
  <si>
    <t>Draw</t>
  </si>
  <si>
    <t>Away</t>
  </si>
  <si>
    <t>Balance</t>
  </si>
  <si>
    <t>Season</t>
  </si>
  <si>
    <t>Matches</t>
  </si>
  <si>
    <t>Success</t>
  </si>
  <si>
    <t>Expends</t>
  </si>
  <si>
    <t>Earnings</t>
  </si>
  <si>
    <t>Dean Smith</t>
  </si>
  <si>
    <t>League</t>
  </si>
  <si>
    <t>Team</t>
  </si>
  <si>
    <t>Burnley</t>
  </si>
  <si>
    <t>E0</t>
  </si>
  <si>
    <t>Aston Villa</t>
  </si>
  <si>
    <t>Home</t>
  </si>
  <si>
    <t>Norwich</t>
  </si>
  <si>
    <t>Jurgen Klop</t>
  </si>
  <si>
    <t>Liverpool</t>
  </si>
  <si>
    <t>Rafael Benitez</t>
  </si>
  <si>
    <t>Everton</t>
  </si>
  <si>
    <t>Nuno Espiritu Santo</t>
  </si>
  <si>
    <t>Tottenham</t>
  </si>
  <si>
    <t>Ralph Hasenhuttl</t>
  </si>
  <si>
    <t>Southampton</t>
  </si>
  <si>
    <t>Balance%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</si>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</sst>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44AE9-7C7A-4956-870C-72DA72429B72}" name="Table1" displayName="Table1" ref="A1:N24" totalsRowCount="1">
  <autoFilter ref="A1:N23" xr:uid="{67C44AE9-7C7A-4956-870C-72DA72429B72}">
    <filterColumn colId="1">
      <filters>
        <filter val="10"/>
        <filter val="11"/>
        <filter val="3"/>
        <filter val="4"/>
        <filter val="5"/>
        <filter val="6"/>
        <filter val="7"/>
        <filter val="8"/>
        <filter val="9"/>
      </filters>
    </filterColumn>
    <filterColumn colId="4">
      <filters>
        <filter val="Away"/>
      </filters>
    </filterColumn>
  </autoFilter>
  <tableColumns count="14">
    <tableColumn id="1" xr3:uid="{6AF59D79-E090-4791-B744-CD0D3A21DB9B}" name="Coach"/>
    <tableColumn id="14" xr3:uid="{91737FFD-A1B1-417C-B8E6-4B0C49E6EB17}" name="Index"/>
    <tableColumn id="2" xr3:uid="{DBD014E7-A994-4A74-AC48-6EE5FA382E58}" name="League"/>
    <tableColumn id="3" xr3:uid="{03BDCFD5-8FCD-468B-BCC1-AAAEBC623FF1}" name="Team"/>
    <tableColumn id="4" xr3:uid="{16BB4BE8-EBBD-440D-ADB9-81E188CEA3C8}" name="Condition"/>
    <tableColumn id="5" xr3:uid="{45CB5C3C-C43F-4254-AE0C-46DEF9E69B27}" name="Outcome"/>
    <tableColumn id="6" xr3:uid="{000AA405-F5A1-4A97-AB5C-AD892AD3860E}" name="Bonus"/>
    <tableColumn id="7" xr3:uid="{B0731268-E741-4FBA-827F-DA6CEE6A339B}" name="Ratio" dataDxfId="1" totalsRowDxfId="0" dataCellStyle="Percent" totalsRowCellStyle="Percent">
      <calculatedColumnFormula>K2/J2</calculatedColumnFormula>
    </tableColumn>
    <tableColumn id="8" xr3:uid="{1B0E5B18-566F-4C7A-B742-ABD790BB4B81}" name="Season"/>
    <tableColumn id="9" xr3:uid="{58F65184-250E-47A8-AFC9-F1BD870B55BD}" name="Matches" totalsRowFunction="sum"/>
    <tableColumn id="10" xr3:uid="{FD54F2CF-6140-40B1-BE89-251AFA68C860}" name="Success"/>
    <tableColumn id="11" xr3:uid="{C4908B4D-2C36-4A6D-B067-E1121D2C2E6D}" name="Expends" totalsRowFunction="sum">
      <calculatedColumnFormula>J2*100</calculatedColumnFormula>
    </tableColumn>
    <tableColumn id="12" xr3:uid="{D149A682-2447-4CA5-A182-7D86ED944A15}" name="Earnings" totalsRowFunction="sum"/>
    <tableColumn id="13" xr3:uid="{58681158-F4E1-4A18-8807-8712FF382EB8}" name="Balance" totalsRowFunction="sum">
      <calculatedColumnFormula>M2-L2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4575-F89A-461C-AEF5-05904765C4FA}">
  <dimension ref="A1:N26"/>
  <sheetViews>
    <sheetView tabSelected="1" workbookViewId="0">
      <selection activeCell="R20" sqref="R20"/>
    </sheetView>
  </sheetViews>
  <sheetFormatPr defaultRowHeight="14.25" x14ac:dyDescent="0.45"/>
  <cols>
    <col min="5" max="5" width="10.19921875" customWidth="1"/>
    <col min="6" max="6" width="9.796875" customWidth="1"/>
    <col min="10" max="10" width="9.33203125" customWidth="1"/>
    <col min="13" max="13" width="9.265625" customWidth="1"/>
  </cols>
  <sheetData>
    <row r="1" spans="1:14" x14ac:dyDescent="0.45">
      <c r="A1" t="s">
        <v>0</v>
      </c>
      <c r="B1" t="s">
        <v>34</v>
      </c>
      <c r="C1" t="s">
        <v>18</v>
      </c>
      <c r="D1" t="s">
        <v>19</v>
      </c>
      <c r="E1" t="s">
        <v>1</v>
      </c>
      <c r="F1" t="s">
        <v>2</v>
      </c>
      <c r="G1" t="s">
        <v>3</v>
      </c>
      <c r="H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11</v>
      </c>
    </row>
    <row r="2" spans="1:14" hidden="1" x14ac:dyDescent="0.45">
      <c r="A2" t="s">
        <v>8</v>
      </c>
      <c r="C2" t="s">
        <v>21</v>
      </c>
      <c r="D2" t="s">
        <v>20</v>
      </c>
      <c r="E2" t="s">
        <v>10</v>
      </c>
      <c r="F2" t="s">
        <v>9</v>
      </c>
      <c r="G2">
        <v>1.5</v>
      </c>
      <c r="H2" s="1">
        <f>K2/J2</f>
        <v>0.26315789473684209</v>
      </c>
      <c r="I2" t="s">
        <v>5</v>
      </c>
      <c r="J2">
        <v>19</v>
      </c>
      <c r="K2">
        <v>5</v>
      </c>
      <c r="L2">
        <f>J2*100</f>
        <v>1900</v>
      </c>
      <c r="M2">
        <v>1970</v>
      </c>
      <c r="N2">
        <f>M2-L2</f>
        <v>70</v>
      </c>
    </row>
    <row r="3" spans="1:14" hidden="1" x14ac:dyDescent="0.45">
      <c r="A3" t="s">
        <v>8</v>
      </c>
      <c r="B3">
        <v>1</v>
      </c>
      <c r="C3" t="s">
        <v>21</v>
      </c>
      <c r="D3" t="s">
        <v>20</v>
      </c>
      <c r="E3" t="s">
        <v>10</v>
      </c>
      <c r="F3" t="s">
        <v>9</v>
      </c>
      <c r="G3">
        <v>1.5</v>
      </c>
      <c r="H3" s="1">
        <f>K3/J3</f>
        <v>0.15789473684210525</v>
      </c>
      <c r="I3" t="s">
        <v>6</v>
      </c>
      <c r="J3">
        <v>19</v>
      </c>
      <c r="K3">
        <v>3</v>
      </c>
      <c r="L3">
        <f t="shared" ref="L3:L4" si="0">J3*100</f>
        <v>1900</v>
      </c>
      <c r="M3">
        <v>1060</v>
      </c>
      <c r="N3" s="3">
        <f t="shared" ref="N3:N8" si="1">M3-L3</f>
        <v>-840</v>
      </c>
    </row>
    <row r="4" spans="1:14" hidden="1" x14ac:dyDescent="0.45">
      <c r="A4" t="s">
        <v>8</v>
      </c>
      <c r="B4">
        <v>2</v>
      </c>
      <c r="C4" t="s">
        <v>21</v>
      </c>
      <c r="D4" t="s">
        <v>20</v>
      </c>
      <c r="E4" t="s">
        <v>10</v>
      </c>
      <c r="F4" t="s">
        <v>9</v>
      </c>
      <c r="G4">
        <v>1.5</v>
      </c>
      <c r="H4" s="1">
        <f>K4/J4</f>
        <v>0.4</v>
      </c>
      <c r="I4" t="s">
        <v>7</v>
      </c>
      <c r="J4">
        <v>15</v>
      </c>
      <c r="K4">
        <v>6</v>
      </c>
      <c r="L4">
        <f t="shared" si="0"/>
        <v>1500</v>
      </c>
      <c r="M4">
        <v>2535</v>
      </c>
      <c r="N4" s="4">
        <f t="shared" si="1"/>
        <v>1035</v>
      </c>
    </row>
    <row r="5" spans="1:14" hidden="1" x14ac:dyDescent="0.45">
      <c r="A5" t="s">
        <v>8</v>
      </c>
      <c r="C5" t="s">
        <v>21</v>
      </c>
      <c r="D5" t="s">
        <v>20</v>
      </c>
      <c r="E5" t="s">
        <v>10</v>
      </c>
      <c r="F5" t="s">
        <v>10</v>
      </c>
      <c r="G5">
        <v>2</v>
      </c>
      <c r="H5" s="1">
        <f>K5/J5</f>
        <v>0.31578947368421051</v>
      </c>
      <c r="I5" t="s">
        <v>5</v>
      </c>
      <c r="J5">
        <v>19</v>
      </c>
      <c r="K5">
        <v>6</v>
      </c>
      <c r="L5">
        <f>J5*100</f>
        <v>1900</v>
      </c>
      <c r="M5">
        <v>2930</v>
      </c>
      <c r="N5">
        <f t="shared" si="1"/>
        <v>1030</v>
      </c>
    </row>
    <row r="6" spans="1:14" x14ac:dyDescent="0.45">
      <c r="A6" t="s">
        <v>8</v>
      </c>
      <c r="B6">
        <v>3</v>
      </c>
      <c r="C6" t="s">
        <v>21</v>
      </c>
      <c r="D6" t="s">
        <v>20</v>
      </c>
      <c r="E6" t="s">
        <v>10</v>
      </c>
      <c r="F6" t="s">
        <v>10</v>
      </c>
      <c r="G6">
        <v>2</v>
      </c>
      <c r="H6" s="1">
        <f t="shared" ref="H6:H8" si="2">K6/J6</f>
        <v>0.31578947368421051</v>
      </c>
      <c r="I6" t="s">
        <v>6</v>
      </c>
      <c r="J6">
        <v>19</v>
      </c>
      <c r="K6">
        <v>6</v>
      </c>
      <c r="L6">
        <f t="shared" ref="L6:L8" si="3">J6*100</f>
        <v>1900</v>
      </c>
      <c r="M6">
        <v>3615</v>
      </c>
      <c r="N6" s="4">
        <f t="shared" si="1"/>
        <v>1715</v>
      </c>
    </row>
    <row r="7" spans="1:14" x14ac:dyDescent="0.45">
      <c r="A7" t="s">
        <v>8</v>
      </c>
      <c r="B7">
        <v>4</v>
      </c>
      <c r="C7" t="s">
        <v>21</v>
      </c>
      <c r="D7" t="s">
        <v>20</v>
      </c>
      <c r="E7" t="s">
        <v>10</v>
      </c>
      <c r="F7" t="s">
        <v>10</v>
      </c>
      <c r="G7">
        <v>2</v>
      </c>
      <c r="H7" s="1">
        <f t="shared" si="2"/>
        <v>6.6666666666666666E-2</v>
      </c>
      <c r="I7" t="s">
        <v>7</v>
      </c>
      <c r="J7">
        <v>15</v>
      </c>
      <c r="K7">
        <v>1</v>
      </c>
      <c r="L7">
        <f t="shared" si="3"/>
        <v>1500</v>
      </c>
      <c r="M7">
        <v>600</v>
      </c>
      <c r="N7" s="3">
        <f t="shared" si="1"/>
        <v>-900</v>
      </c>
    </row>
    <row r="8" spans="1:14" hidden="1" x14ac:dyDescent="0.45">
      <c r="A8" t="s">
        <v>17</v>
      </c>
      <c r="C8" t="s">
        <v>21</v>
      </c>
      <c r="D8" t="s">
        <v>22</v>
      </c>
      <c r="E8" t="s">
        <v>10</v>
      </c>
      <c r="F8" t="s">
        <v>9</v>
      </c>
      <c r="G8">
        <v>2</v>
      </c>
      <c r="H8" s="1">
        <f t="shared" si="2"/>
        <v>0.75</v>
      </c>
      <c r="I8" t="s">
        <v>5</v>
      </c>
      <c r="J8">
        <v>4</v>
      </c>
      <c r="K8">
        <v>3</v>
      </c>
      <c r="L8">
        <f t="shared" si="3"/>
        <v>400</v>
      </c>
      <c r="M8">
        <v>1380</v>
      </c>
      <c r="N8">
        <f t="shared" si="1"/>
        <v>980</v>
      </c>
    </row>
    <row r="9" spans="1:14" hidden="1" x14ac:dyDescent="0.45">
      <c r="A9" t="s">
        <v>17</v>
      </c>
      <c r="C9" t="s">
        <v>21</v>
      </c>
      <c r="D9" t="s">
        <v>22</v>
      </c>
      <c r="E9" t="s">
        <v>23</v>
      </c>
      <c r="F9" t="s">
        <v>9</v>
      </c>
      <c r="G9">
        <v>2</v>
      </c>
      <c r="H9" s="1">
        <f t="shared" ref="H9:H10" si="4">K9/J9</f>
        <v>0.16666666666666666</v>
      </c>
      <c r="I9" t="s">
        <v>5</v>
      </c>
      <c r="J9">
        <v>6</v>
      </c>
      <c r="K9">
        <v>1</v>
      </c>
      <c r="L9">
        <f t="shared" ref="L9:L10" si="5">J9*100</f>
        <v>600</v>
      </c>
      <c r="M9">
        <v>340</v>
      </c>
      <c r="N9">
        <f t="shared" ref="N9:N10" si="6">M9-L9</f>
        <v>-260</v>
      </c>
    </row>
    <row r="10" spans="1:14" x14ac:dyDescent="0.45">
      <c r="A10" t="s">
        <v>17</v>
      </c>
      <c r="B10">
        <v>5</v>
      </c>
      <c r="C10" t="s">
        <v>21</v>
      </c>
      <c r="D10" t="s">
        <v>22</v>
      </c>
      <c r="E10" t="s">
        <v>10</v>
      </c>
      <c r="F10" t="s">
        <v>9</v>
      </c>
      <c r="G10">
        <v>2</v>
      </c>
      <c r="H10" s="1">
        <f t="shared" si="4"/>
        <v>0.15789473684210525</v>
      </c>
      <c r="I10" t="s">
        <v>6</v>
      </c>
      <c r="J10">
        <v>19</v>
      </c>
      <c r="K10">
        <v>3</v>
      </c>
      <c r="L10">
        <f t="shared" si="5"/>
        <v>1900</v>
      </c>
      <c r="M10">
        <v>1100</v>
      </c>
      <c r="N10" s="3">
        <f t="shared" si="6"/>
        <v>-800</v>
      </c>
    </row>
    <row r="11" spans="1:14" hidden="1" x14ac:dyDescent="0.45">
      <c r="A11" t="s">
        <v>17</v>
      </c>
      <c r="C11" t="s">
        <v>21</v>
      </c>
      <c r="D11" t="s">
        <v>22</v>
      </c>
      <c r="E11" t="s">
        <v>23</v>
      </c>
      <c r="F11" t="s">
        <v>9</v>
      </c>
      <c r="G11">
        <v>2</v>
      </c>
      <c r="H11" s="1">
        <f t="shared" ref="H11:H12" si="7">K11/J11</f>
        <v>0.21052631578947367</v>
      </c>
      <c r="I11" t="s">
        <v>6</v>
      </c>
      <c r="J11">
        <v>19</v>
      </c>
      <c r="K11">
        <v>4</v>
      </c>
      <c r="L11">
        <f t="shared" ref="L11:L12" si="8">J11*100</f>
        <v>1900</v>
      </c>
      <c r="M11">
        <v>1405</v>
      </c>
      <c r="N11">
        <f t="shared" ref="N11:N12" si="9">M11-L11</f>
        <v>-495</v>
      </c>
    </row>
    <row r="12" spans="1:14" x14ac:dyDescent="0.45">
      <c r="A12" t="s">
        <v>17</v>
      </c>
      <c r="B12">
        <v>6</v>
      </c>
      <c r="C12" t="s">
        <v>21</v>
      </c>
      <c r="D12" t="s">
        <v>24</v>
      </c>
      <c r="E12" t="s">
        <v>10</v>
      </c>
      <c r="F12" t="s">
        <v>9</v>
      </c>
      <c r="G12">
        <v>2</v>
      </c>
      <c r="H12" s="1">
        <f t="shared" si="7"/>
        <v>0.2</v>
      </c>
      <c r="I12" t="s">
        <v>7</v>
      </c>
      <c r="J12">
        <v>10</v>
      </c>
      <c r="K12">
        <v>2</v>
      </c>
      <c r="L12">
        <f t="shared" si="8"/>
        <v>1000</v>
      </c>
      <c r="M12">
        <v>750</v>
      </c>
      <c r="N12" s="3">
        <f t="shared" si="9"/>
        <v>-250</v>
      </c>
    </row>
    <row r="13" spans="1:14" hidden="1" x14ac:dyDescent="0.45">
      <c r="A13" t="s">
        <v>17</v>
      </c>
      <c r="C13" t="s">
        <v>21</v>
      </c>
      <c r="D13" t="s">
        <v>24</v>
      </c>
      <c r="E13" t="s">
        <v>23</v>
      </c>
      <c r="F13" t="s">
        <v>9</v>
      </c>
      <c r="G13">
        <v>2</v>
      </c>
      <c r="H13" s="1">
        <f t="shared" ref="H13:H23" si="10">K13/J13</f>
        <v>9.0909090909090912E-2</v>
      </c>
      <c r="I13" t="s">
        <v>7</v>
      </c>
      <c r="J13">
        <v>11</v>
      </c>
      <c r="K13">
        <v>1</v>
      </c>
      <c r="L13">
        <f t="shared" ref="L13:L23" si="11">J13*100</f>
        <v>1100</v>
      </c>
      <c r="M13">
        <v>655</v>
      </c>
      <c r="N13">
        <f t="shared" ref="N13:N23" si="12">M13-L13</f>
        <v>-445</v>
      </c>
    </row>
    <row r="14" spans="1:14" hidden="1" x14ac:dyDescent="0.45">
      <c r="A14" t="s">
        <v>25</v>
      </c>
      <c r="C14" t="s">
        <v>21</v>
      </c>
      <c r="D14" t="s">
        <v>26</v>
      </c>
      <c r="E14" t="s">
        <v>23</v>
      </c>
      <c r="F14" t="s">
        <v>9</v>
      </c>
      <c r="G14">
        <v>1.5</v>
      </c>
      <c r="H14" s="1">
        <f t="shared" si="10"/>
        <v>5.2631578947368418E-2</v>
      </c>
      <c r="I14" t="s">
        <v>5</v>
      </c>
      <c r="J14">
        <v>19</v>
      </c>
      <c r="K14">
        <v>1</v>
      </c>
      <c r="L14">
        <f t="shared" si="11"/>
        <v>1900</v>
      </c>
      <c r="M14">
        <v>650</v>
      </c>
      <c r="N14">
        <f t="shared" si="12"/>
        <v>-1250</v>
      </c>
    </row>
    <row r="15" spans="1:14" hidden="1" x14ac:dyDescent="0.45">
      <c r="A15" t="s">
        <v>25</v>
      </c>
      <c r="C15" t="s">
        <v>21</v>
      </c>
      <c r="D15" t="s">
        <v>26</v>
      </c>
      <c r="E15" t="s">
        <v>23</v>
      </c>
      <c r="F15" t="s">
        <v>9</v>
      </c>
      <c r="G15">
        <v>1.5</v>
      </c>
      <c r="H15" s="1">
        <f t="shared" si="10"/>
        <v>0.15789473684210525</v>
      </c>
      <c r="I15" t="s">
        <v>6</v>
      </c>
      <c r="J15">
        <v>19</v>
      </c>
      <c r="K15">
        <v>3</v>
      </c>
      <c r="L15">
        <f t="shared" si="11"/>
        <v>1900</v>
      </c>
      <c r="M15">
        <v>2030</v>
      </c>
      <c r="N15">
        <f t="shared" si="12"/>
        <v>130</v>
      </c>
    </row>
    <row r="16" spans="1:14" hidden="1" x14ac:dyDescent="0.45">
      <c r="A16" t="s">
        <v>25</v>
      </c>
      <c r="C16" t="s">
        <v>21</v>
      </c>
      <c r="D16" t="s">
        <v>26</v>
      </c>
      <c r="E16" t="s">
        <v>23</v>
      </c>
      <c r="F16" t="s">
        <v>9</v>
      </c>
      <c r="G16">
        <v>1.5</v>
      </c>
      <c r="H16" s="1">
        <f t="shared" si="10"/>
        <v>0.1875</v>
      </c>
      <c r="I16" t="s">
        <v>7</v>
      </c>
      <c r="J16">
        <v>16</v>
      </c>
      <c r="K16">
        <v>3</v>
      </c>
      <c r="L16">
        <f t="shared" si="11"/>
        <v>1600</v>
      </c>
      <c r="M16">
        <v>1330</v>
      </c>
      <c r="N16">
        <f t="shared" si="12"/>
        <v>-270</v>
      </c>
    </row>
    <row r="17" spans="1:14" x14ac:dyDescent="0.45">
      <c r="A17" t="s">
        <v>27</v>
      </c>
      <c r="B17">
        <v>7</v>
      </c>
      <c r="C17" t="s">
        <v>21</v>
      </c>
      <c r="D17" t="s">
        <v>28</v>
      </c>
      <c r="E17" t="s">
        <v>10</v>
      </c>
      <c r="F17" t="s">
        <v>23</v>
      </c>
      <c r="G17">
        <v>1.5</v>
      </c>
      <c r="H17" s="1">
        <f t="shared" si="10"/>
        <v>0.54545454545454541</v>
      </c>
      <c r="I17" t="s">
        <v>7</v>
      </c>
      <c r="J17">
        <v>11</v>
      </c>
      <c r="K17">
        <v>6</v>
      </c>
      <c r="L17">
        <f t="shared" si="11"/>
        <v>1100</v>
      </c>
      <c r="M17">
        <v>1404</v>
      </c>
      <c r="N17" s="4">
        <f t="shared" si="12"/>
        <v>304</v>
      </c>
    </row>
    <row r="18" spans="1:14" x14ac:dyDescent="0.45">
      <c r="A18" t="s">
        <v>29</v>
      </c>
      <c r="B18">
        <v>8</v>
      </c>
      <c r="C18" t="s">
        <v>21</v>
      </c>
      <c r="D18" t="s">
        <v>30</v>
      </c>
      <c r="E18" t="s">
        <v>10</v>
      </c>
      <c r="F18" t="s">
        <v>23</v>
      </c>
      <c r="G18">
        <v>-2.5</v>
      </c>
      <c r="H18" s="1">
        <f t="shared" si="10"/>
        <v>0.4</v>
      </c>
      <c r="I18" t="s">
        <v>7</v>
      </c>
      <c r="J18">
        <v>10</v>
      </c>
      <c r="K18">
        <v>4</v>
      </c>
      <c r="L18">
        <f t="shared" si="11"/>
        <v>1000</v>
      </c>
      <c r="M18">
        <v>1026</v>
      </c>
      <c r="N18" s="4">
        <f t="shared" si="12"/>
        <v>26</v>
      </c>
    </row>
    <row r="19" spans="1:14" hidden="1" x14ac:dyDescent="0.45">
      <c r="A19" t="s">
        <v>29</v>
      </c>
      <c r="C19" t="s">
        <v>21</v>
      </c>
      <c r="D19" t="s">
        <v>30</v>
      </c>
      <c r="E19" t="s">
        <v>10</v>
      </c>
      <c r="F19" t="s">
        <v>23</v>
      </c>
      <c r="G19">
        <v>-2.5</v>
      </c>
      <c r="H19" s="1">
        <f t="shared" si="10"/>
        <v>0.26315789473684209</v>
      </c>
      <c r="I19" t="s">
        <v>5</v>
      </c>
      <c r="J19">
        <v>19</v>
      </c>
      <c r="K19">
        <v>5</v>
      </c>
      <c r="L19">
        <f t="shared" si="11"/>
        <v>1900</v>
      </c>
      <c r="M19">
        <v>1210</v>
      </c>
      <c r="N19">
        <f t="shared" si="12"/>
        <v>-690</v>
      </c>
    </row>
    <row r="20" spans="1:14" x14ac:dyDescent="0.45">
      <c r="A20" t="s">
        <v>29</v>
      </c>
      <c r="B20">
        <v>9</v>
      </c>
      <c r="C20" t="s">
        <v>21</v>
      </c>
      <c r="D20" t="s">
        <v>30</v>
      </c>
      <c r="E20" t="s">
        <v>10</v>
      </c>
      <c r="F20" t="s">
        <v>23</v>
      </c>
      <c r="G20">
        <v>-2.5</v>
      </c>
      <c r="H20" s="1">
        <f t="shared" si="10"/>
        <v>0.47368421052631576</v>
      </c>
      <c r="I20" t="s">
        <v>6</v>
      </c>
      <c r="J20">
        <v>19</v>
      </c>
      <c r="K20">
        <v>9</v>
      </c>
      <c r="L20">
        <f t="shared" si="11"/>
        <v>1900</v>
      </c>
      <c r="M20">
        <v>1983</v>
      </c>
      <c r="N20" s="4">
        <f t="shared" si="12"/>
        <v>83</v>
      </c>
    </row>
    <row r="21" spans="1:14" hidden="1" x14ac:dyDescent="0.45">
      <c r="A21" t="s">
        <v>31</v>
      </c>
      <c r="C21" t="s">
        <v>21</v>
      </c>
      <c r="D21" t="s">
        <v>32</v>
      </c>
      <c r="E21" t="s">
        <v>10</v>
      </c>
      <c r="F21" t="s">
        <v>23</v>
      </c>
      <c r="G21">
        <v>-2</v>
      </c>
      <c r="H21" s="1">
        <f t="shared" si="10"/>
        <v>0.31578947368421051</v>
      </c>
      <c r="I21" t="s">
        <v>5</v>
      </c>
      <c r="J21">
        <v>19</v>
      </c>
      <c r="K21">
        <v>6</v>
      </c>
      <c r="L21">
        <f t="shared" si="11"/>
        <v>1900</v>
      </c>
      <c r="M21">
        <v>1149</v>
      </c>
      <c r="N21">
        <f t="shared" si="12"/>
        <v>-751</v>
      </c>
    </row>
    <row r="22" spans="1:14" x14ac:dyDescent="0.45">
      <c r="A22" t="s">
        <v>31</v>
      </c>
      <c r="B22">
        <v>10</v>
      </c>
      <c r="C22" t="s">
        <v>21</v>
      </c>
      <c r="D22" t="s">
        <v>32</v>
      </c>
      <c r="E22" t="s">
        <v>10</v>
      </c>
      <c r="F22" t="s">
        <v>23</v>
      </c>
      <c r="G22">
        <v>-2</v>
      </c>
      <c r="H22" s="1">
        <f t="shared" si="10"/>
        <v>0.57894736842105265</v>
      </c>
      <c r="I22" t="s">
        <v>6</v>
      </c>
      <c r="J22">
        <v>19</v>
      </c>
      <c r="K22">
        <v>11</v>
      </c>
      <c r="L22">
        <f t="shared" si="11"/>
        <v>1900</v>
      </c>
      <c r="M22">
        <v>2313</v>
      </c>
      <c r="N22" s="4">
        <f t="shared" si="12"/>
        <v>413</v>
      </c>
    </row>
    <row r="23" spans="1:14" x14ac:dyDescent="0.45">
      <c r="A23" t="s">
        <v>31</v>
      </c>
      <c r="B23">
        <v>11</v>
      </c>
      <c r="C23" t="s">
        <v>21</v>
      </c>
      <c r="D23" t="s">
        <v>32</v>
      </c>
      <c r="E23" t="s">
        <v>10</v>
      </c>
      <c r="F23" t="s">
        <v>23</v>
      </c>
      <c r="G23">
        <v>-2</v>
      </c>
      <c r="H23" s="1">
        <f t="shared" si="10"/>
        <v>0.54545454545454541</v>
      </c>
      <c r="I23" t="s">
        <v>7</v>
      </c>
      <c r="J23">
        <v>11</v>
      </c>
      <c r="K23">
        <v>6</v>
      </c>
      <c r="L23">
        <f t="shared" si="11"/>
        <v>1100</v>
      </c>
      <c r="M23">
        <v>1200</v>
      </c>
      <c r="N23" s="4">
        <f t="shared" si="12"/>
        <v>100</v>
      </c>
    </row>
    <row r="24" spans="1:14" x14ac:dyDescent="0.45">
      <c r="H24" s="1"/>
      <c r="J24">
        <f>SUBTOTAL(109,Table1[Matches])</f>
        <v>133</v>
      </c>
      <c r="L24">
        <f>SUBTOTAL(109,Table1[Expends])</f>
        <v>13300</v>
      </c>
      <c r="M24">
        <f>SUBTOTAL(109,Table1[Earnings])</f>
        <v>13991</v>
      </c>
      <c r="N24">
        <f>SUBTOTAL(109,Table1[Balance])</f>
        <v>691</v>
      </c>
    </row>
    <row r="26" spans="1:14" x14ac:dyDescent="0.45">
      <c r="L26" t="s">
        <v>33</v>
      </c>
      <c r="M26" s="2">
        <f>Table1[[#Totals],[Earnings]]/Table1[[#Totals],[Expends]]</f>
        <v>1.0519548872180451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2022-04-24T17:02:13Z</dcterms:created>
  <dcterms:modified xsi:type="dcterms:W3CDTF">2022-04-25T01:58:20Z</dcterms:modified>
</cp:coreProperties>
</file>