
<file path=[Content_Types].xml><?xml version="1.0" encoding="utf-8"?>
<Types xmlns="http://schemas.openxmlformats.org/package/2006/content-types"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3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4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7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2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5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Articulos\Artículos\C02_La_Caja_de_Pandora\"/>
    </mc:Choice>
  </mc:AlternateContent>
  <xr:revisionPtr revIDLastSave="0" documentId="13_ncr:1_{3777D228-D80A-4CDA-A96B-DA08518276FE}" xr6:coauthVersionLast="47" xr6:coauthVersionMax="47" xr10:uidLastSave="{00000000-0000-0000-0000-000000000000}"/>
  <bookViews>
    <workbookView minimized="1" xWindow="353" yWindow="353" windowWidth="22485" windowHeight="14385" firstSheet="2" activeTab="3" xr2:uid="{062E0EC3-8B49-4AA9-B55F-037D16D68A6A}"/>
  </bookViews>
  <sheets>
    <sheet name="Antonio Mohamed" sheetId="9" r:id="rId1"/>
    <sheet name="Victor Vucetich" sheetId="10" r:id="rId2"/>
    <sheet name="Diego Simeone" sheetId="1" r:id="rId3"/>
    <sheet name="Josep Guardiola" sheetId="6" r:id="rId4"/>
    <sheet name="Thomas Tuchel" sheetId="2" r:id="rId5"/>
    <sheet name="Jurguen Klopp" sheetId="3" r:id="rId6"/>
    <sheet name="Zinedine Zidane" sheetId="4" r:id="rId7"/>
    <sheet name="Ricardo Ferreti" sheetId="5" r:id="rId8"/>
    <sheet name="Massimiliano Allegri" sheetId="7" r:id="rId9"/>
    <sheet name="Miguel Herrera" sheetId="8" r:id="rId10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9" l="1"/>
  <c r="C29" i="9"/>
  <c r="B68" i="8"/>
  <c r="C68" i="8"/>
  <c r="D68" i="8"/>
  <c r="A68" i="8"/>
  <c r="D40" i="8"/>
  <c r="C40" i="8"/>
  <c r="C31" i="8"/>
  <c r="C38" i="8"/>
  <c r="D38" i="8"/>
  <c r="C37" i="8"/>
  <c r="D37" i="8"/>
  <c r="C36" i="8"/>
  <c r="D36" i="8"/>
  <c r="C35" i="8"/>
  <c r="D35" i="8"/>
  <c r="C34" i="8"/>
  <c r="D34" i="8"/>
  <c r="C33" i="8"/>
  <c r="D33" i="8"/>
  <c r="C32" i="8"/>
  <c r="D32" i="8"/>
  <c r="D31" i="8"/>
  <c r="D39" i="8"/>
  <c r="C39" i="8"/>
  <c r="D44" i="7"/>
  <c r="C44" i="7"/>
  <c r="C41" i="7"/>
  <c r="D41" i="7"/>
  <c r="C40" i="7"/>
  <c r="D40" i="7"/>
  <c r="C39" i="7"/>
  <c r="D39" i="7"/>
  <c r="C38" i="7"/>
  <c r="D38" i="7"/>
  <c r="C37" i="7"/>
  <c r="D37" i="7"/>
  <c r="C36" i="7"/>
  <c r="D36" i="7"/>
  <c r="C35" i="7"/>
  <c r="D35" i="7"/>
  <c r="C34" i="7"/>
  <c r="D34" i="7"/>
  <c r="C33" i="7"/>
  <c r="D33" i="7"/>
  <c r="C32" i="7"/>
  <c r="D32" i="7"/>
  <c r="C31" i="7"/>
  <c r="D31" i="7"/>
  <c r="C30" i="7"/>
  <c r="D30" i="7"/>
  <c r="D42" i="7"/>
  <c r="C42" i="7"/>
  <c r="B16" i="1"/>
  <c r="D14" i="2"/>
  <c r="C9" i="4"/>
  <c r="B14" i="5"/>
  <c r="B16" i="6"/>
  <c r="A15" i="7"/>
  <c r="C40" i="1" l="1"/>
  <c r="B14" i="1"/>
  <c r="C14" i="6"/>
  <c r="C8" i="6"/>
  <c r="C5" i="6"/>
  <c r="C25" i="3"/>
  <c r="D46" i="6"/>
  <c r="C46" i="6"/>
  <c r="D45" i="6"/>
  <c r="C45" i="6"/>
  <c r="F44" i="6"/>
  <c r="E44" i="6"/>
  <c r="F38" i="6"/>
  <c r="E38" i="6"/>
  <c r="F35" i="6"/>
  <c r="E35" i="6"/>
  <c r="C43" i="6"/>
  <c r="D43" i="6"/>
  <c r="C42" i="6"/>
  <c r="D42" i="6"/>
  <c r="C41" i="6"/>
  <c r="D41" i="6"/>
  <c r="C40" i="6"/>
  <c r="D40" i="6"/>
  <c r="C39" i="6"/>
  <c r="D39" i="6"/>
  <c r="C38" i="6"/>
  <c r="D38" i="6"/>
  <c r="C37" i="6"/>
  <c r="D37" i="6"/>
  <c r="C36" i="6"/>
  <c r="D36" i="6"/>
  <c r="C35" i="6"/>
  <c r="D35" i="6"/>
  <c r="C34" i="6"/>
  <c r="D34" i="6"/>
  <c r="C33" i="6"/>
  <c r="D33" i="6"/>
  <c r="C32" i="6"/>
  <c r="D32" i="6"/>
  <c r="C31" i="6"/>
  <c r="D31" i="6"/>
  <c r="D44" i="6"/>
  <c r="C44" i="6"/>
  <c r="D24" i="3"/>
  <c r="D17" i="3"/>
  <c r="D9" i="3"/>
  <c r="M107" i="3"/>
  <c r="N107" i="3"/>
  <c r="O107" i="3"/>
  <c r="L107" i="3"/>
  <c r="O100" i="3"/>
  <c r="N100" i="3"/>
  <c r="M100" i="3"/>
  <c r="L100" i="3"/>
  <c r="M92" i="3"/>
  <c r="N92" i="3"/>
  <c r="O92" i="3"/>
  <c r="L92" i="3"/>
  <c r="F51" i="3"/>
  <c r="E51" i="3"/>
  <c r="F43" i="3"/>
  <c r="E43" i="3"/>
  <c r="F35" i="3"/>
  <c r="E35" i="3"/>
  <c r="E41" i="2"/>
  <c r="E42" i="2"/>
  <c r="E43" i="2"/>
  <c r="D43" i="2"/>
  <c r="D42" i="2"/>
  <c r="D41" i="2"/>
  <c r="D39" i="2"/>
  <c r="E39" i="2"/>
  <c r="D38" i="2"/>
  <c r="E38" i="2"/>
  <c r="D37" i="2"/>
  <c r="E37" i="2"/>
  <c r="D36" i="2"/>
  <c r="E36" i="2"/>
  <c r="D35" i="2"/>
  <c r="E35" i="2"/>
  <c r="D34" i="2"/>
  <c r="E34" i="2"/>
  <c r="D33" i="2"/>
  <c r="E33" i="2"/>
  <c r="D32" i="2"/>
  <c r="E32" i="2"/>
  <c r="D31" i="2"/>
  <c r="E31" i="2"/>
  <c r="D30" i="2"/>
  <c r="E30" i="2"/>
  <c r="E40" i="2"/>
  <c r="D40" i="2"/>
  <c r="D53" i="3"/>
  <c r="D54" i="3"/>
  <c r="C54" i="3"/>
  <c r="C53" i="3"/>
  <c r="D52" i="3"/>
  <c r="C52" i="3"/>
  <c r="C45" i="4"/>
  <c r="C46" i="4"/>
  <c r="B46" i="4"/>
  <c r="B45" i="4"/>
  <c r="C44" i="4"/>
  <c r="B44" i="4"/>
  <c r="D42" i="1"/>
  <c r="D43" i="1"/>
  <c r="D44" i="1"/>
  <c r="C44" i="1"/>
  <c r="C43" i="1"/>
  <c r="C42" i="1"/>
  <c r="D40" i="1"/>
  <c r="C39" i="1"/>
  <c r="D39" i="1"/>
  <c r="C38" i="1"/>
  <c r="D38" i="1"/>
  <c r="C37" i="1"/>
  <c r="D37" i="1"/>
  <c r="C36" i="1"/>
  <c r="D36" i="1"/>
  <c r="C35" i="1"/>
  <c r="D35" i="1"/>
  <c r="C34" i="1"/>
  <c r="D34" i="1"/>
  <c r="C33" i="1"/>
  <c r="D33" i="1"/>
  <c r="C32" i="1"/>
  <c r="D32" i="1"/>
  <c r="C31" i="1"/>
  <c r="D31" i="1"/>
  <c r="C30" i="1"/>
  <c r="D30" i="1"/>
  <c r="D41" i="1"/>
  <c r="C41" i="1"/>
  <c r="D45" i="5"/>
  <c r="C45" i="5"/>
  <c r="D44" i="5"/>
  <c r="C44" i="5"/>
  <c r="D43" i="5"/>
  <c r="C43" i="5"/>
  <c r="C41" i="5"/>
  <c r="D41" i="5"/>
  <c r="C40" i="5"/>
  <c r="D40" i="5"/>
  <c r="C39" i="5"/>
  <c r="D39" i="5"/>
  <c r="C38" i="5"/>
  <c r="D38" i="5"/>
  <c r="C37" i="5"/>
  <c r="D37" i="5"/>
  <c r="C36" i="5"/>
  <c r="D36" i="5"/>
  <c r="C35" i="5"/>
  <c r="D35" i="5"/>
  <c r="C34" i="5"/>
  <c r="D34" i="5"/>
  <c r="C33" i="5"/>
  <c r="D33" i="5"/>
  <c r="C32" i="5"/>
  <c r="D32" i="5"/>
  <c r="C31" i="5"/>
  <c r="D31" i="5"/>
  <c r="D42" i="5"/>
  <c r="C42" i="5"/>
  <c r="C43" i="4"/>
  <c r="B43" i="4"/>
  <c r="C42" i="4"/>
  <c r="B42" i="4"/>
  <c r="C41" i="4"/>
  <c r="B41" i="4"/>
  <c r="C40" i="4"/>
  <c r="B40" i="4"/>
  <c r="C39" i="4"/>
  <c r="B39" i="4"/>
  <c r="C38" i="4"/>
  <c r="B38" i="4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</calcChain>
</file>

<file path=xl/sharedStrings.xml><?xml version="1.0" encoding="utf-8"?>
<sst xmlns="http://schemas.openxmlformats.org/spreadsheetml/2006/main" count="25" uniqueCount="10">
  <si>
    <t>Scored Goals</t>
  </si>
  <si>
    <t>Conceided Goals</t>
  </si>
  <si>
    <t>Points</t>
  </si>
  <si>
    <t xml:space="preserve">                   </t>
  </si>
  <si>
    <t>obSG</t>
  </si>
  <si>
    <t>obCG</t>
  </si>
  <si>
    <t>exSG</t>
  </si>
  <si>
    <t>exCG</t>
  </si>
  <si>
    <t>Goles Recibidos</t>
  </si>
  <si>
    <t>Goles Anotados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</si>
</sst>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Antonio</a:t>
            </a:r>
            <a:r>
              <a:rPr lang="es-MX" sz="2400" baseline="0"/>
              <a:t> Mohamed</a:t>
            </a:r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aseline="0"/>
              <a:t>Points' Performance per 30 matches</a:t>
            </a:r>
            <a:endParaRPr lang="es-MX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92D050"/>
                </a:solidFill>
                <a:prstDash val="dash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'Antonio Mohamed'!$A$1:$A$9</c:f>
              <c:numCache>
                <c:formatCode>0%</c:formatCode>
                <c:ptCount val="9"/>
                <c:pt idx="0">
                  <c:v>1.3281486138943901</c:v>
                </c:pt>
                <c:pt idx="1">
                  <c:v>1.033128533094835</c:v>
                </c:pt>
                <c:pt idx="2">
                  <c:v>1.0960368849704929</c:v>
                </c:pt>
                <c:pt idx="3">
                  <c:v>1.032985398494999</c:v>
                </c:pt>
                <c:pt idx="4">
                  <c:v>1.168882073830998</c:v>
                </c:pt>
                <c:pt idx="5">
                  <c:v>0.96084451071679378</c:v>
                </c:pt>
                <c:pt idx="6">
                  <c:v>1.1130817469004399</c:v>
                </c:pt>
                <c:pt idx="7">
                  <c:v>1.0141369275375809</c:v>
                </c:pt>
                <c:pt idx="8">
                  <c:v>0.80620113126439397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0-452C-910B-9974E9387EC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92488552"/>
        <c:axId val="592482648"/>
      </c:lineChart>
      <c:catAx>
        <c:axId val="592488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Clusters of 30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2482648"/>
        <c:crosses val="autoZero"/>
        <c:auto val="1"/>
        <c:lblAlgn val="ctr"/>
        <c:lblOffset val="100"/>
        <c:noMultiLvlLbl val="0"/>
      </c:catAx>
      <c:valAx>
        <c:axId val="5924826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 b="1" i="0" baseline="0">
                    <a:effectLst/>
                  </a:rPr>
                  <a:t>Performance</a:t>
                </a:r>
                <a:endParaRPr lang="es-MX" sz="1200">
                  <a:effectLst/>
                </a:endParaRPr>
              </a:p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 b="1" i="0" baseline="0">
                    <a:effectLst/>
                  </a:rPr>
                  <a:t>Ratio of Obtained Points vs Expected Points</a:t>
                </a:r>
                <a:endParaRPr lang="es-MX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none"/>
        <c:minorTickMark val="none"/>
        <c:tickLblPos val="nextTo"/>
        <c:crossAx val="592488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Jurguen Klopp</a:t>
            </a:r>
            <a:endParaRPr lang="es-MX"/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/>
              <a:t>Goal</a:t>
            </a:r>
            <a:r>
              <a:rPr lang="es-MX" sz="1400" baseline="0"/>
              <a:t> </a:t>
            </a:r>
            <a:r>
              <a:rPr lang="es-MX" sz="1400"/>
              <a:t>Performance per 30 league matches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'Jurguen Klopp'!$C$28</c:f>
              <c:strCache>
                <c:ptCount val="1"/>
                <c:pt idx="0">
                  <c:v>Scored Goals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noFill/>
              <a:ln>
                <a:noFill/>
              </a:ln>
              <a:effectLst/>
            </c:spPr>
          </c:marker>
          <c:val>
            <c:numRef>
              <c:f>'Jurguen Klopp'!$C$29:$C$51</c:f>
              <c:numCache>
                <c:formatCode>0%</c:formatCode>
                <c:ptCount val="23"/>
                <c:pt idx="0">
                  <c:v>1.3916605993035791</c:v>
                </c:pt>
                <c:pt idx="1">
                  <c:v>1.142335929997587</c:v>
                </c:pt>
                <c:pt idx="2">
                  <c:v>1.1416786664282241</c:v>
                </c:pt>
                <c:pt idx="3">
                  <c:v>1.182080190173572</c:v>
                </c:pt>
                <c:pt idx="4">
                  <c:v>1.3719835791717059</c:v>
                </c:pt>
                <c:pt idx="5">
                  <c:v>0.95112499294249897</c:v>
                </c:pt>
                <c:pt idx="6">
                  <c:v>1.071546524529889</c:v>
                </c:pt>
                <c:pt idx="7">
                  <c:v>1.143679990810877</c:v>
                </c:pt>
                <c:pt idx="8">
                  <c:v>1.292809046394412</c:v>
                </c:pt>
                <c:pt idx="9">
                  <c:v>1.1717117086925219</c:v>
                </c:pt>
                <c:pt idx="10">
                  <c:v>1.1909714324588889</c:v>
                </c:pt>
                <c:pt idx="11">
                  <c:v>1.0892878568028579</c:v>
                </c:pt>
                <c:pt idx="12">
                  <c:v>1.1361146618461559</c:v>
                </c:pt>
                <c:pt idx="13">
                  <c:v>1.2731198242365489</c:v>
                </c:pt>
                <c:pt idx="14">
                  <c:v>0.96336539774043795</c:v>
                </c:pt>
                <c:pt idx="15">
                  <c:v>0.87903220858426667</c:v>
                </c:pt>
                <c:pt idx="16">
                  <c:v>1.3540300812204442</c:v>
                </c:pt>
                <c:pt idx="17">
                  <c:v>1.0186601231774148</c:v>
                </c:pt>
                <c:pt idx="18">
                  <c:v>1.2263301664999999</c:v>
                </c:pt>
                <c:pt idx="19">
                  <c:v>1.0042876430814101</c:v>
                </c:pt>
                <c:pt idx="20">
                  <c:v>1.114587191113704</c:v>
                </c:pt>
                <c:pt idx="21">
                  <c:v>1.0046775330993492</c:v>
                </c:pt>
                <c:pt idx="22">
                  <c:v>0.83838954603987947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3-4A7E-A38E-7A70A1D9059C}"/>
            </c:ext>
          </c:extLst>
        </c:ser>
        <c:ser>
          <c:idx val="1"/>
          <c:order val="1"/>
          <c:tx>
            <c:strRef>
              <c:f>'Jurguen Klopp'!$D$28</c:f>
              <c:strCache>
                <c:ptCount val="1"/>
                <c:pt idx="0">
                  <c:v>Conceided Goals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7"/>
            <c:spPr>
              <a:noFill/>
              <a:ln>
                <a:noFill/>
              </a:ln>
              <a:effectLst/>
            </c:spPr>
          </c:marker>
          <c:val>
            <c:numRef>
              <c:f>'Jurguen Klopp'!$D$29:$D$51</c:f>
              <c:numCache>
                <c:formatCode>0%</c:formatCode>
                <c:ptCount val="23"/>
                <c:pt idx="0">
                  <c:v>0.96210863195664187</c:v>
                </c:pt>
                <c:pt idx="1">
                  <c:v>0.91571324463801307</c:v>
                </c:pt>
                <c:pt idx="2">
                  <c:v>1.084419332729134</c:v>
                </c:pt>
                <c:pt idx="3">
                  <c:v>0.99595029085089271</c:v>
                </c:pt>
                <c:pt idx="4">
                  <c:v>1.0308052771552199</c:v>
                </c:pt>
                <c:pt idx="5">
                  <c:v>0.9783658096359753</c:v>
                </c:pt>
                <c:pt idx="6">
                  <c:v>1.0646819700276469</c:v>
                </c:pt>
                <c:pt idx="7">
                  <c:v>0.90909882342877379</c:v>
                </c:pt>
                <c:pt idx="8">
                  <c:v>0.90185039081507723</c:v>
                </c:pt>
                <c:pt idx="9">
                  <c:v>0.94860565454861989</c:v>
                </c:pt>
                <c:pt idx="10">
                  <c:v>0.70692672055504591</c:v>
                </c:pt>
                <c:pt idx="11">
                  <c:v>0.76769774166245153</c:v>
                </c:pt>
                <c:pt idx="12">
                  <c:v>1.1916441709343619</c:v>
                </c:pt>
                <c:pt idx="13">
                  <c:v>1.3684279863042459</c:v>
                </c:pt>
                <c:pt idx="14">
                  <c:v>1.461191592101404</c:v>
                </c:pt>
                <c:pt idx="15">
                  <c:v>1.0350537769823029</c:v>
                </c:pt>
                <c:pt idx="16">
                  <c:v>1.3044965085001321</c:v>
                </c:pt>
                <c:pt idx="17">
                  <c:v>1.1513847727658</c:v>
                </c:pt>
                <c:pt idx="18">
                  <c:v>1.144224581658924</c:v>
                </c:pt>
                <c:pt idx="19">
                  <c:v>0.67575588326165326</c:v>
                </c:pt>
                <c:pt idx="20">
                  <c:v>0.92799459480236623</c:v>
                </c:pt>
                <c:pt idx="21">
                  <c:v>1.3656953376307379</c:v>
                </c:pt>
                <c:pt idx="22">
                  <c:v>0.9740028552035398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23-4A7E-A38E-7A70A1D90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567104"/>
        <c:axId val="604561200"/>
      </c:lineChart>
      <c:catAx>
        <c:axId val="60456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Clusters of 30 league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4561200"/>
        <c:crosses val="autoZero"/>
        <c:auto val="1"/>
        <c:lblAlgn val="ctr"/>
        <c:lblOffset val="100"/>
        <c:noMultiLvlLbl val="0"/>
      </c:catAx>
      <c:valAx>
        <c:axId val="6045612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 b="1" i="0" baseline="0">
                    <a:effectLst/>
                  </a:rPr>
                  <a:t>Scored &amp; Conceided Goals</a:t>
                </a:r>
                <a:endParaRPr lang="es-MX" sz="1200">
                  <a:effectLst/>
                </a:endParaRPr>
              </a:p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 b="1" i="0" baseline="0">
                    <a:effectLst/>
                  </a:rPr>
                  <a:t>Performance</a:t>
                </a:r>
                <a:endParaRPr lang="es-MX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456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Jurguen Klopp</a:t>
            </a:r>
            <a:endParaRPr lang="es-MX"/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>
                <a:solidFill>
                  <a:srgbClr val="00B050"/>
                </a:solidFill>
              </a:rPr>
              <a:t>Points</a:t>
            </a:r>
            <a:r>
              <a:rPr lang="es-MX" sz="1400"/>
              <a:t>, </a:t>
            </a:r>
            <a:r>
              <a:rPr lang="es-MX" sz="1400">
                <a:solidFill>
                  <a:srgbClr val="0070C0"/>
                </a:solidFill>
              </a:rPr>
              <a:t>Scored Goals</a:t>
            </a:r>
            <a:r>
              <a:rPr lang="es-MX" sz="1400"/>
              <a:t> &amp; </a:t>
            </a:r>
            <a:r>
              <a:rPr lang="es-MX" sz="1400">
                <a:solidFill>
                  <a:srgbClr val="FF0000"/>
                </a:solidFill>
              </a:rPr>
              <a:t>Conceided Goals</a:t>
            </a:r>
            <a:r>
              <a:rPr lang="es-MX" sz="1400"/>
              <a:t> Performance per 30 league matches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'Jurguen Klopp'!$B$58</c:f>
              <c:strCache>
                <c:ptCount val="1"/>
                <c:pt idx="0">
                  <c:v>Points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val>
            <c:numRef>
              <c:f>'Jurguen Klopp'!$B$59:$B$81</c:f>
              <c:numCache>
                <c:formatCode>0%</c:formatCode>
                <c:ptCount val="23"/>
                <c:pt idx="0">
                  <c:v>1.236447871206239</c:v>
                </c:pt>
                <c:pt idx="1">
                  <c:v>1.0931073613412949</c:v>
                </c:pt>
                <c:pt idx="2">
                  <c:v>0.99646503533002007</c:v>
                </c:pt>
                <c:pt idx="3">
                  <c:v>1.069241957591982</c:v>
                </c:pt>
                <c:pt idx="4">
                  <c:v>1.0890821195689619</c:v>
                </c:pt>
                <c:pt idx="5">
                  <c:v>0.89291231914136304</c:v>
                </c:pt>
                <c:pt idx="6">
                  <c:v>1.087775926142643</c:v>
                </c:pt>
                <c:pt idx="7">
                  <c:v>1.033664723378128</c:v>
                </c:pt>
                <c:pt idx="8">
                  <c:v>1.1392876700610759</c:v>
                </c:pt>
                <c:pt idx="9">
                  <c:v>1.1869902599122391</c:v>
                </c:pt>
                <c:pt idx="10">
                  <c:v>1.2181275134554339</c:v>
                </c:pt>
                <c:pt idx="11">
                  <c:v>1.0095778076746531</c:v>
                </c:pt>
                <c:pt idx="12">
                  <c:v>1.0029252459478419</c:v>
                </c:pt>
                <c:pt idx="13">
                  <c:v>0.99695483534535723</c:v>
                </c:pt>
                <c:pt idx="14">
                  <c:v>0.77856919643177558</c:v>
                </c:pt>
                <c:pt idx="15">
                  <c:v>0.83661134313484575</c:v>
                </c:pt>
                <c:pt idx="16">
                  <c:v>1.0583440325007849</c:v>
                </c:pt>
                <c:pt idx="17">
                  <c:v>0.93875709895612991</c:v>
                </c:pt>
                <c:pt idx="18">
                  <c:v>1.020512426583646</c:v>
                </c:pt>
                <c:pt idx="19">
                  <c:v>1.06734001565206</c:v>
                </c:pt>
                <c:pt idx="20">
                  <c:v>1.196030357605383</c:v>
                </c:pt>
                <c:pt idx="21">
                  <c:v>1.0689445288282311</c:v>
                </c:pt>
                <c:pt idx="22">
                  <c:v>0.82441429021217671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0-43CA-A137-A78301B3ADA7}"/>
            </c:ext>
          </c:extLst>
        </c:ser>
        <c:ser>
          <c:idx val="1"/>
          <c:order val="1"/>
          <c:tx>
            <c:strRef>
              <c:f>'Jurguen Klopp'!$C$58</c:f>
              <c:strCache>
                <c:ptCount val="1"/>
                <c:pt idx="0">
                  <c:v>Scored Goals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8"/>
            <c:spPr>
              <a:gradFill>
                <a:gsLst>
                  <a:gs pos="60000">
                    <a:srgbClr val="0070C0"/>
                  </a:gs>
                  <a:gs pos="0">
                    <a:srgbClr val="0070C0"/>
                  </a:gs>
                  <a:gs pos="20350">
                    <a:srgbClr val="0070C0"/>
                  </a:gs>
                  <a:gs pos="0">
                    <a:srgbClr val="0070C0"/>
                  </a:gs>
                  <a:gs pos="50000">
                    <a:srgbClr val="0070C0"/>
                  </a:gs>
                  <a:gs pos="100000">
                    <a:srgbClr val="0070C0"/>
                  </a:gs>
                </a:gsLst>
                <a:lin ang="5400000" scaled="0"/>
              </a:gradFill>
              <a:ln w="12700">
                <a:solidFill>
                  <a:srgbClr val="002060"/>
                </a:solidFill>
              </a:ln>
              <a:effectLst/>
            </c:spPr>
          </c:marker>
          <c:dLbls>
            <c:delete val="1"/>
          </c:dLbls>
          <c:val>
            <c:numRef>
              <c:f>'Jurguen Klopp'!$C$59:$C$81</c:f>
              <c:numCache>
                <c:formatCode>0%</c:formatCode>
                <c:ptCount val="23"/>
                <c:pt idx="0">
                  <c:v>1.3916605993035791</c:v>
                </c:pt>
                <c:pt idx="1">
                  <c:v>1.142335929997587</c:v>
                </c:pt>
                <c:pt idx="2">
                  <c:v>1.1416786664282241</c:v>
                </c:pt>
                <c:pt idx="3">
                  <c:v>1.182080190173572</c:v>
                </c:pt>
                <c:pt idx="4">
                  <c:v>1.3719835791717059</c:v>
                </c:pt>
                <c:pt idx="5">
                  <c:v>0.95112499294249897</c:v>
                </c:pt>
                <c:pt idx="6">
                  <c:v>1.071546524529889</c:v>
                </c:pt>
                <c:pt idx="7">
                  <c:v>1.143679990810877</c:v>
                </c:pt>
                <c:pt idx="8">
                  <c:v>1.292809046394412</c:v>
                </c:pt>
                <c:pt idx="9">
                  <c:v>1.1717117086925219</c:v>
                </c:pt>
                <c:pt idx="10">
                  <c:v>1.1909714324588889</c:v>
                </c:pt>
                <c:pt idx="11">
                  <c:v>1.0892878568028579</c:v>
                </c:pt>
                <c:pt idx="12">
                  <c:v>1.1361146618461559</c:v>
                </c:pt>
                <c:pt idx="13">
                  <c:v>1.2731198242365489</c:v>
                </c:pt>
                <c:pt idx="14">
                  <c:v>0.96336539774043795</c:v>
                </c:pt>
                <c:pt idx="15">
                  <c:v>0.87903220858426667</c:v>
                </c:pt>
                <c:pt idx="16">
                  <c:v>1.3540300812204442</c:v>
                </c:pt>
                <c:pt idx="17">
                  <c:v>1.0186601231774148</c:v>
                </c:pt>
                <c:pt idx="18">
                  <c:v>1.2263301664999999</c:v>
                </c:pt>
                <c:pt idx="19">
                  <c:v>1.0042876430814101</c:v>
                </c:pt>
                <c:pt idx="20">
                  <c:v>1.114587191113704</c:v>
                </c:pt>
                <c:pt idx="21">
                  <c:v>1.0046775330993492</c:v>
                </c:pt>
                <c:pt idx="22">
                  <c:v>0.83838954603987947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0-43CA-A137-A78301B3ADA7}"/>
            </c:ext>
          </c:extLst>
        </c:ser>
        <c:ser>
          <c:idx val="2"/>
          <c:order val="2"/>
          <c:tx>
            <c:strRef>
              <c:f>'Jurguen Klopp'!$D$58</c:f>
              <c:strCache>
                <c:ptCount val="1"/>
                <c:pt idx="0">
                  <c:v>Conceided Goals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val>
            <c:numRef>
              <c:f>'Jurguen Klopp'!$D$59:$D$81</c:f>
              <c:numCache>
                <c:formatCode>0%</c:formatCode>
                <c:ptCount val="23"/>
                <c:pt idx="0">
                  <c:v>0.96210863195664187</c:v>
                </c:pt>
                <c:pt idx="1">
                  <c:v>0.91571324463801307</c:v>
                </c:pt>
                <c:pt idx="2">
                  <c:v>1.084419332729134</c:v>
                </c:pt>
                <c:pt idx="3">
                  <c:v>0.99595029085089271</c:v>
                </c:pt>
                <c:pt idx="4">
                  <c:v>1.0308052771552199</c:v>
                </c:pt>
                <c:pt idx="5">
                  <c:v>0.9783658096359753</c:v>
                </c:pt>
                <c:pt idx="6">
                  <c:v>1.0646819700276469</c:v>
                </c:pt>
                <c:pt idx="7">
                  <c:v>0.90909882342877379</c:v>
                </c:pt>
                <c:pt idx="8">
                  <c:v>0.90185039081507723</c:v>
                </c:pt>
                <c:pt idx="9">
                  <c:v>0.94860565454861989</c:v>
                </c:pt>
                <c:pt idx="10">
                  <c:v>0.70692672055504591</c:v>
                </c:pt>
                <c:pt idx="11">
                  <c:v>0.76769774166245153</c:v>
                </c:pt>
                <c:pt idx="12">
                  <c:v>1.1916441709343619</c:v>
                </c:pt>
                <c:pt idx="13">
                  <c:v>1.3684279863042459</c:v>
                </c:pt>
                <c:pt idx="14">
                  <c:v>1.461191592101404</c:v>
                </c:pt>
                <c:pt idx="15">
                  <c:v>1.0350537769823029</c:v>
                </c:pt>
                <c:pt idx="16">
                  <c:v>1.3044965085001321</c:v>
                </c:pt>
                <c:pt idx="17">
                  <c:v>1.1513847727658</c:v>
                </c:pt>
                <c:pt idx="18">
                  <c:v>1.144224581658924</c:v>
                </c:pt>
                <c:pt idx="19">
                  <c:v>0.67575588326165326</c:v>
                </c:pt>
                <c:pt idx="20">
                  <c:v>0.92799459480236623</c:v>
                </c:pt>
                <c:pt idx="21">
                  <c:v>1.3656953376307379</c:v>
                </c:pt>
                <c:pt idx="22">
                  <c:v>0.9740028552035398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60-43CA-A137-A78301B3ADA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6033344"/>
        <c:axId val="576034984"/>
      </c:lineChart>
      <c:catAx>
        <c:axId val="576033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Clusters of 30 league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6034984"/>
        <c:crosses val="autoZero"/>
        <c:auto val="1"/>
        <c:lblAlgn val="ctr"/>
        <c:lblOffset val="100"/>
        <c:noMultiLvlLbl val="0"/>
      </c:catAx>
      <c:valAx>
        <c:axId val="5760349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Performance</a:t>
                </a:r>
              </a:p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Ratios of Obtained vs Expected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603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Zinedine Zidane</a:t>
            </a:r>
            <a:endParaRPr lang="es-MX"/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>
                <a:solidFill>
                  <a:srgbClr val="00B050"/>
                </a:solidFill>
              </a:rPr>
              <a:t>Points' Performance</a:t>
            </a:r>
            <a:r>
              <a:rPr lang="es-MX" sz="1400" baseline="0">
                <a:solidFill>
                  <a:srgbClr val="00B050"/>
                </a:solidFill>
              </a:rPr>
              <a:t> </a:t>
            </a:r>
            <a:r>
              <a:rPr lang="es-MX" sz="1400"/>
              <a:t>per 30 league matches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solidFill>
                  <a:srgbClr val="00B050"/>
                </a:solidFill>
              </a:ln>
              <a:effectLst/>
            </c:spPr>
          </c:marker>
          <c:dLbls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dash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'Zinedine Zidane'!$C$2:$C$7</c:f>
              <c:numCache>
                <c:formatCode>0%</c:formatCode>
                <c:ptCount val="6"/>
                <c:pt idx="0">
                  <c:v>1.1198395913594119</c:v>
                </c:pt>
                <c:pt idx="1">
                  <c:v>0.96057255432194233</c:v>
                </c:pt>
                <c:pt idx="2">
                  <c:v>0.90566627934892618</c:v>
                </c:pt>
                <c:pt idx="3">
                  <c:v>0.88941650651433457</c:v>
                </c:pt>
                <c:pt idx="4">
                  <c:v>1.0885720772093681</c:v>
                </c:pt>
                <c:pt idx="5">
                  <c:v>1.096599547152338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9-4858-9218-9CEF9747671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9233456"/>
        <c:axId val="1119233784"/>
      </c:lineChart>
      <c:catAx>
        <c:axId val="111923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Clusters of 30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19233784"/>
        <c:crosses val="autoZero"/>
        <c:auto val="1"/>
        <c:lblAlgn val="ctr"/>
        <c:lblOffset val="100"/>
        <c:noMultiLvlLbl val="0"/>
      </c:catAx>
      <c:valAx>
        <c:axId val="1119233784"/>
        <c:scaling>
          <c:orientation val="minMax"/>
          <c:max val="1.6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Performance</a:t>
                </a:r>
              </a:p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Ratio of Observed Points vs Expected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crossAx val="111923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Zinedine Zidane</a:t>
            </a:r>
            <a:endParaRPr lang="es-MX"/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/>
              <a:t>Goal Performance per 30 league matches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'Zinedine Zidane'!$B$37</c:f>
              <c:strCache>
                <c:ptCount val="1"/>
                <c:pt idx="0">
                  <c:v>Scored Goals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4.0863841091982031E-2"/>
                  <c:y val="-2.41327312888989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AE-4BB5-B8EB-92BA32BF1CC9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'Zinedine Zidane'!$B$38:$B$43</c:f>
              <c:numCache>
                <c:formatCode>0%</c:formatCode>
                <c:ptCount val="6"/>
                <c:pt idx="0">
                  <c:v>1.2741939030394169</c:v>
                </c:pt>
                <c:pt idx="1">
                  <c:v>1.1524342782910961</c:v>
                </c:pt>
                <c:pt idx="2">
                  <c:v>1.062402503283246</c:v>
                </c:pt>
                <c:pt idx="3">
                  <c:v>0.9798485195678629</c:v>
                </c:pt>
                <c:pt idx="4">
                  <c:v>0.86767329949982852</c:v>
                </c:pt>
                <c:pt idx="5">
                  <c:v>0.92863733761519318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E-4E5F-B953-69C3CEDE3C98}"/>
            </c:ext>
          </c:extLst>
        </c:ser>
        <c:ser>
          <c:idx val="1"/>
          <c:order val="1"/>
          <c:tx>
            <c:strRef>
              <c:f>'Zinedine Zidane'!$C$37</c:f>
              <c:strCache>
                <c:ptCount val="1"/>
                <c:pt idx="0">
                  <c:v>Conceided Goals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lt1"/>
              </a:solidFill>
              <a:ln w="12700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'Zinedine Zidane'!$C$38:$C$43</c:f>
              <c:numCache>
                <c:formatCode>0%</c:formatCode>
                <c:ptCount val="6"/>
                <c:pt idx="0">
                  <c:v>0.98277892786571297</c:v>
                </c:pt>
                <c:pt idx="1">
                  <c:v>1.4168043805820492</c:v>
                </c:pt>
                <c:pt idx="2">
                  <c:v>1.4555627846684169</c:v>
                </c:pt>
                <c:pt idx="3">
                  <c:v>1.1605047131826729</c:v>
                </c:pt>
                <c:pt idx="4">
                  <c:v>0.8004990984762117</c:v>
                </c:pt>
                <c:pt idx="5">
                  <c:v>0.69698645378525359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6E-4E5F-B953-69C3CEDE3C9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3757344"/>
        <c:axId val="603764560"/>
      </c:lineChart>
      <c:catAx>
        <c:axId val="60375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Clusters of 30 goals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3764560"/>
        <c:crosses val="autoZero"/>
        <c:auto val="1"/>
        <c:lblAlgn val="ctr"/>
        <c:lblOffset val="100"/>
        <c:noMultiLvlLbl val="0"/>
      </c:catAx>
      <c:valAx>
        <c:axId val="6037645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Scored &amp; Conceided Goals</a:t>
                </a:r>
              </a:p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375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Zinedine Zidane</a:t>
            </a:r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/>
              <a:t>Performance per 30 league matches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'Zinedine Zidane'!$A$37</c:f>
              <c:strCache>
                <c:ptCount val="1"/>
                <c:pt idx="0">
                  <c:v>Points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4.0914093944829248E-2"/>
                  <c:y val="8.028097075496983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17-46FE-B0BD-4E2BF550E53B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'Zinedine Zidane'!$A$38:$A$43</c:f>
              <c:numCache>
                <c:formatCode>0%</c:formatCode>
                <c:ptCount val="6"/>
                <c:pt idx="0">
                  <c:v>1.1198395913594119</c:v>
                </c:pt>
                <c:pt idx="1">
                  <c:v>0.96057255432194233</c:v>
                </c:pt>
                <c:pt idx="2">
                  <c:v>0.90566627934892618</c:v>
                </c:pt>
                <c:pt idx="3">
                  <c:v>0.88941650651433457</c:v>
                </c:pt>
                <c:pt idx="4">
                  <c:v>1.0885720772093681</c:v>
                </c:pt>
                <c:pt idx="5">
                  <c:v>1.096599547152338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B-4B38-BA60-DDCC5F5367BD}"/>
            </c:ext>
          </c:extLst>
        </c:ser>
        <c:ser>
          <c:idx val="1"/>
          <c:order val="1"/>
          <c:tx>
            <c:strRef>
              <c:f>'Zinedine Zidane'!$B$37</c:f>
              <c:strCache>
                <c:ptCount val="1"/>
                <c:pt idx="0">
                  <c:v>Scored Goals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4.0914093944829248E-2"/>
                  <c:y val="-8.028097075496983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517-46FE-B0BD-4E2BF550E53B}"/>
                </c:ext>
              </c:extLst>
            </c:dLbl>
            <c:dLbl>
              <c:idx val="4"/>
              <c:layout>
                <c:manualLayout>
                  <c:x val="-4.0914093944829366E-2"/>
                  <c:y val="-8.028097075496983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517-46FE-B0BD-4E2BF550E53B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'Zinedine Zidane'!$B$38:$B$43</c:f>
              <c:numCache>
                <c:formatCode>0%</c:formatCode>
                <c:ptCount val="6"/>
                <c:pt idx="0">
                  <c:v>1.2741939030394169</c:v>
                </c:pt>
                <c:pt idx="1">
                  <c:v>1.1524342782910961</c:v>
                </c:pt>
                <c:pt idx="2">
                  <c:v>1.062402503283246</c:v>
                </c:pt>
                <c:pt idx="3">
                  <c:v>0.9798485195678629</c:v>
                </c:pt>
                <c:pt idx="4">
                  <c:v>0.86767329949982852</c:v>
                </c:pt>
                <c:pt idx="5">
                  <c:v>0.92863733761519318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7B-4B38-BA60-DDCC5F5367BD}"/>
            </c:ext>
          </c:extLst>
        </c:ser>
        <c:ser>
          <c:idx val="2"/>
          <c:order val="2"/>
          <c:tx>
            <c:strRef>
              <c:f>'Zinedine Zidane'!$C$37</c:f>
              <c:strCache>
                <c:ptCount val="1"/>
                <c:pt idx="0">
                  <c:v>Conceided Goals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3.990572933381839E-2"/>
                  <c:y val="1.87322265094928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517-46FE-B0BD-4E2BF550E53B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'Zinedine Zidane'!$C$38:$C$43</c:f>
              <c:numCache>
                <c:formatCode>0%</c:formatCode>
                <c:ptCount val="6"/>
                <c:pt idx="0">
                  <c:v>0.98277892786571297</c:v>
                </c:pt>
                <c:pt idx="1">
                  <c:v>1.4168043805820492</c:v>
                </c:pt>
                <c:pt idx="2">
                  <c:v>1.4555627846684169</c:v>
                </c:pt>
                <c:pt idx="3">
                  <c:v>1.1605047131826729</c:v>
                </c:pt>
                <c:pt idx="4">
                  <c:v>0.8004990984762117</c:v>
                </c:pt>
                <c:pt idx="5">
                  <c:v>0.69698645378525359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7B-4B38-BA60-DDCC5F5367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30454192"/>
        <c:axId val="430452224"/>
      </c:lineChart>
      <c:catAx>
        <c:axId val="43045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Clusters of 30 goals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0452224"/>
        <c:crosses val="autoZero"/>
        <c:auto val="1"/>
        <c:lblAlgn val="ctr"/>
        <c:lblOffset val="100"/>
        <c:noMultiLvlLbl val="0"/>
      </c:catAx>
      <c:valAx>
        <c:axId val="4304522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Performance</a:t>
                </a:r>
              </a:p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Obtained vs Expected Points &amp; Goals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none"/>
        <c:minorTickMark val="none"/>
        <c:tickLblPos val="nextTo"/>
        <c:crossAx val="43045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Ricardo Ferretti</a:t>
            </a:r>
            <a:endParaRPr lang="es-MX"/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>
                <a:solidFill>
                  <a:srgbClr val="00B050"/>
                </a:solidFill>
              </a:rPr>
              <a:t>Points' Performance</a:t>
            </a:r>
            <a:r>
              <a:rPr lang="es-MX" sz="1400"/>
              <a:t> per 30 league matches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5863256358827811E-2"/>
                  <c:y val="6.17967995985429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CF7-4D7D-B6BB-5ADABF94F523}"/>
                </c:ext>
              </c:extLst>
            </c:dLbl>
            <c:dLbl>
              <c:idx val="3"/>
              <c:layout>
                <c:manualLayout>
                  <c:x val="4.9085620664347891E-3"/>
                  <c:y val="-4.03022606077454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CF7-4D7D-B6BB-5ADABF94F523}"/>
                </c:ext>
              </c:extLst>
            </c:dLbl>
            <c:dLbl>
              <c:idx val="6"/>
              <c:layout>
                <c:manualLayout>
                  <c:x val="-2.1227218975400211E-2"/>
                  <c:y val="-4.29890779815950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CF7-4D7D-B6BB-5ADABF94F523}"/>
                </c:ext>
              </c:extLst>
            </c:dLbl>
            <c:dLbl>
              <c:idx val="7"/>
              <c:layout>
                <c:manualLayout>
                  <c:x val="-3.1028136866088456E-2"/>
                  <c:y val="-4.83627127292944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CF7-4D7D-B6BB-5ADABF94F523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dash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'Ricardo Ferreti'!$B$2:$B$12</c:f>
              <c:numCache>
                <c:formatCode>0%</c:formatCode>
                <c:ptCount val="11"/>
                <c:pt idx="0">
                  <c:v>0.98661145803173766</c:v>
                </c:pt>
                <c:pt idx="1">
                  <c:v>0.91710211297987543</c:v>
                </c:pt>
                <c:pt idx="2">
                  <c:v>1.138562513941896</c:v>
                </c:pt>
                <c:pt idx="3">
                  <c:v>1.013200304411503</c:v>
                </c:pt>
                <c:pt idx="4">
                  <c:v>0.92323518323167364</c:v>
                </c:pt>
                <c:pt idx="5">
                  <c:v>1.130649189807249</c:v>
                </c:pt>
                <c:pt idx="6">
                  <c:v>1.0285149990599729</c:v>
                </c:pt>
                <c:pt idx="7">
                  <c:v>1.0194194455240611</c:v>
                </c:pt>
                <c:pt idx="8">
                  <c:v>1.10875347737531</c:v>
                </c:pt>
                <c:pt idx="9">
                  <c:v>0.874624773390278</c:v>
                </c:pt>
                <c:pt idx="10">
                  <c:v>0.94839805358128715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7-42BB-B875-FDF8765021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9898624"/>
        <c:axId val="559895016"/>
      </c:lineChart>
      <c:catAx>
        <c:axId val="55989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Clusters of 30 matches</a:t>
                </a:r>
              </a:p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*Only includes matches from 20/05/2010 to 08/05/2021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9895016"/>
        <c:crosses val="autoZero"/>
        <c:auto val="1"/>
        <c:lblAlgn val="ctr"/>
        <c:lblOffset val="100"/>
        <c:noMultiLvlLbl val="0"/>
      </c:catAx>
      <c:valAx>
        <c:axId val="559895016"/>
        <c:scaling>
          <c:orientation val="minMax"/>
          <c:max val="1.6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Performance</a:t>
                </a:r>
              </a:p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Ratio of Observed Points vs Expected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crossAx val="55989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Ricardo Ferretti</a:t>
            </a:r>
            <a:endParaRPr lang="es-MX"/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aseline="0"/>
              <a:t>Goal Performance per 30 league matches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'Ricardo Ferreti'!$C$30</c:f>
              <c:strCache>
                <c:ptCount val="1"/>
                <c:pt idx="0">
                  <c:v>Scored Goals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noFill/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4.0639243350885638E-2"/>
                  <c:y val="-8.05233978591348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F6F-47C9-9495-98A406CE3A5A}"/>
                </c:ext>
              </c:extLst>
            </c:dLbl>
            <c:dLbl>
              <c:idx val="5"/>
              <c:layout>
                <c:manualLayout>
                  <c:x val="-4.5589878689687051E-2"/>
                  <c:y val="-1.34205663098557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F6F-47C9-9495-98A406CE3A5A}"/>
                </c:ext>
              </c:extLst>
            </c:dLbl>
            <c:dLbl>
              <c:idx val="7"/>
              <c:layout>
                <c:manualLayout>
                  <c:x val="-4.0639243350885638E-2"/>
                  <c:y val="-1.61046795718268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F6F-47C9-9495-98A406CE3A5A}"/>
                </c:ext>
              </c:extLst>
            </c:dLbl>
            <c:dLbl>
              <c:idx val="10"/>
              <c:layout>
                <c:manualLayout>
                  <c:x val="-4.0639243350885638E-2"/>
                  <c:y val="-2.41570193577403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F6F-47C9-9495-98A406CE3A5A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'Ricardo Ferreti'!$C$31:$C$42</c:f>
              <c:numCache>
                <c:formatCode>0%</c:formatCode>
                <c:ptCount val="12"/>
                <c:pt idx="0">
                  <c:v>0.93825075382577017</c:v>
                </c:pt>
                <c:pt idx="1">
                  <c:v>1.0099121342396651</c:v>
                </c:pt>
                <c:pt idx="2">
                  <c:v>0.74838144681362961</c:v>
                </c:pt>
                <c:pt idx="3">
                  <c:v>0.91747195151275218</c:v>
                </c:pt>
                <c:pt idx="4">
                  <c:v>1.0231966462464741</c:v>
                </c:pt>
                <c:pt idx="5">
                  <c:v>1.0104684307304159</c:v>
                </c:pt>
                <c:pt idx="6">
                  <c:v>1.2022635648651421</c:v>
                </c:pt>
                <c:pt idx="7">
                  <c:v>0.96995764881564583</c:v>
                </c:pt>
                <c:pt idx="8">
                  <c:v>1.069332635083881</c:v>
                </c:pt>
                <c:pt idx="9">
                  <c:v>1.0315651046411731</c:v>
                </c:pt>
                <c:pt idx="10">
                  <c:v>0.84844841792417081</c:v>
                </c:pt>
                <c:pt idx="11">
                  <c:v>0.88067203402716321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6F-47C9-9495-98A406CE3A5A}"/>
            </c:ext>
          </c:extLst>
        </c:ser>
        <c:ser>
          <c:idx val="1"/>
          <c:order val="1"/>
          <c:tx>
            <c:strRef>
              <c:f>'Ricardo Ferreti'!$D$30</c:f>
              <c:strCache>
                <c:ptCount val="1"/>
                <c:pt idx="0">
                  <c:v>Conceided Goals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7"/>
            <c:spPr>
              <a:noFill/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4.0639243350885638E-2"/>
                  <c:y val="1.0736453047884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F6F-47C9-9495-98A406CE3A5A}"/>
                </c:ext>
              </c:extLst>
            </c:dLbl>
            <c:dLbl>
              <c:idx val="5"/>
              <c:layout>
                <c:manualLayout>
                  <c:x val="-4.0639243350885701E-2"/>
                  <c:y val="2.1472906095769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F6F-47C9-9495-98A406CE3A5A}"/>
                </c:ext>
              </c:extLst>
            </c:dLbl>
            <c:dLbl>
              <c:idx val="7"/>
              <c:layout>
                <c:manualLayout>
                  <c:x val="-4.0639243350885638E-2"/>
                  <c:y val="1.61046795718268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F6F-47C9-9495-98A406CE3A5A}"/>
                </c:ext>
              </c:extLst>
            </c:dLbl>
            <c:dLbl>
              <c:idx val="10"/>
              <c:layout>
                <c:manualLayout>
                  <c:x val="-4.0639243350885638E-2"/>
                  <c:y val="2.41570193577403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F6F-47C9-9495-98A406CE3A5A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'Ricardo Ferreti'!$D$31:$D$42</c:f>
              <c:numCache>
                <c:formatCode>0%</c:formatCode>
                <c:ptCount val="12"/>
                <c:pt idx="0">
                  <c:v>0.86113502809363296</c:v>
                </c:pt>
                <c:pt idx="1">
                  <c:v>0.85051463256351278</c:v>
                </c:pt>
                <c:pt idx="2">
                  <c:v>0.90686380094319563</c:v>
                </c:pt>
                <c:pt idx="3">
                  <c:v>0.76841076390435059</c:v>
                </c:pt>
                <c:pt idx="4">
                  <c:v>0.84017090546490325</c:v>
                </c:pt>
                <c:pt idx="5">
                  <c:v>0.95938442550662539</c:v>
                </c:pt>
                <c:pt idx="6">
                  <c:v>0.66823207766204762</c:v>
                </c:pt>
                <c:pt idx="7">
                  <c:v>0.92115621401086867</c:v>
                </c:pt>
                <c:pt idx="8">
                  <c:v>0.89818479589445643</c:v>
                </c:pt>
                <c:pt idx="9">
                  <c:v>0.90302729980793972</c:v>
                </c:pt>
                <c:pt idx="10">
                  <c:v>0.8433007963185597</c:v>
                </c:pt>
                <c:pt idx="11">
                  <c:v>1.0022854021969438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6F-47C9-9495-98A406CE3A5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0076232"/>
        <c:axId val="580083448"/>
      </c:lineChart>
      <c:catAx>
        <c:axId val="580076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 b="1" i="0" baseline="0">
                    <a:effectLst/>
                  </a:rPr>
                  <a:t>Clusters of 30 matches</a:t>
                </a:r>
                <a:endParaRPr lang="es-MX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83448"/>
        <c:crosses val="autoZero"/>
        <c:auto val="1"/>
        <c:lblAlgn val="ctr"/>
        <c:lblOffset val="100"/>
        <c:noMultiLvlLbl val="0"/>
      </c:catAx>
      <c:valAx>
        <c:axId val="580083448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 b="1" i="0" baseline="0">
                    <a:effectLst/>
                  </a:rPr>
                  <a:t>Scored &amp; Conceided Goals</a:t>
                </a:r>
                <a:endParaRPr lang="es-MX" sz="1200">
                  <a:effectLst/>
                </a:endParaRPr>
              </a:p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 b="1" i="0" baseline="0">
                    <a:effectLst/>
                  </a:rPr>
                  <a:t>Performance</a:t>
                </a:r>
                <a:endParaRPr lang="es-MX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07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Massimiliano Allegri</a:t>
            </a:r>
            <a:endParaRPr lang="es-MX"/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>
                <a:solidFill>
                  <a:srgbClr val="00B050"/>
                </a:solidFill>
              </a:rPr>
              <a:t>Point's Performance</a:t>
            </a:r>
            <a:r>
              <a:rPr lang="es-MX" sz="1400"/>
              <a:t> per 30 league matches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3.9219585120812417E-2"/>
                  <c:y val="2.697689100040295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2AF-4427-9CB4-8A39131BE2CD}"/>
                </c:ext>
              </c:extLst>
            </c:dLbl>
            <c:dLbl>
              <c:idx val="3"/>
              <c:layout>
                <c:manualLayout>
                  <c:x val="-2.7778174602102135E-2"/>
                  <c:y val="-5.6651471100846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2AF-4427-9CB4-8A39131BE2CD}"/>
                </c:ext>
              </c:extLst>
            </c:dLbl>
            <c:dLbl>
              <c:idx val="10"/>
              <c:layout>
                <c:manualLayout>
                  <c:x val="-3.5950610686895305E-2"/>
                  <c:y val="4.85584038007253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2AF-4427-9CB4-8A39131BE2CD}"/>
                </c:ext>
              </c:extLst>
            </c:dLbl>
            <c:dLbl>
              <c:idx val="12"/>
              <c:layout>
                <c:manualLayout>
                  <c:x val="-3.4316123469936566E-2"/>
                  <c:y val="5.66514711008461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2AF-4427-9CB4-8A39131BE2CD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dash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'Massimiliano Allegri'!$A$1:$A$13</c:f>
              <c:numCache>
                <c:formatCode>0%</c:formatCode>
                <c:ptCount val="13"/>
                <c:pt idx="0">
                  <c:v>1.2140602505757649</c:v>
                </c:pt>
                <c:pt idx="1">
                  <c:v>1.0090453183129879</c:v>
                </c:pt>
                <c:pt idx="2">
                  <c:v>1.1245265552930099</c:v>
                </c:pt>
                <c:pt idx="3">
                  <c:v>1.089593889160996</c:v>
                </c:pt>
                <c:pt idx="4">
                  <c:v>0.94908422201306863</c:v>
                </c:pt>
                <c:pt idx="5">
                  <c:v>1.020172866392171</c:v>
                </c:pt>
                <c:pt idx="6">
                  <c:v>0.858839177587296</c:v>
                </c:pt>
                <c:pt idx="7">
                  <c:v>0.99638943877731401</c:v>
                </c:pt>
                <c:pt idx="8">
                  <c:v>1.2067123006098159</c:v>
                </c:pt>
                <c:pt idx="9">
                  <c:v>1.115277217431059</c:v>
                </c:pt>
                <c:pt idx="10">
                  <c:v>1.0387789445744731</c:v>
                </c:pt>
                <c:pt idx="11">
                  <c:v>1.187864230242994</c:v>
                </c:pt>
                <c:pt idx="12">
                  <c:v>1.0398996690443141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F-4427-9CB4-8A39131BE2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99791896"/>
        <c:axId val="599793208"/>
      </c:lineChart>
      <c:catAx>
        <c:axId val="599791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Clusters of 30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9793208"/>
        <c:crosses val="autoZero"/>
        <c:auto val="1"/>
        <c:lblAlgn val="ctr"/>
        <c:lblOffset val="100"/>
        <c:noMultiLvlLbl val="0"/>
      </c:catAx>
      <c:valAx>
        <c:axId val="599793208"/>
        <c:scaling>
          <c:orientation val="minMax"/>
          <c:max val="1.6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Performance</a:t>
                </a:r>
              </a:p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Ratio</a:t>
                </a:r>
                <a:r>
                  <a:rPr lang="es-MX" sz="1200" baseline="0"/>
                  <a:t> of Obtained Points vs Expected Points</a:t>
                </a:r>
                <a:endParaRPr lang="es-MX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crossAx val="599791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Massimiliano Allegri</a:t>
            </a:r>
            <a:endParaRPr lang="es-MX"/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/>
              <a:t>Goal Performance by 30 league matches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'Massimiliano Allegri'!$C$29</c:f>
              <c:strCache>
                <c:ptCount val="1"/>
                <c:pt idx="0">
                  <c:v>Scored Goals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3.9219595215919063E-2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AF3-4D0D-8FFF-EAA0F2911EED}"/>
                </c:ext>
              </c:extLst>
            </c:dLbl>
            <c:dLbl>
              <c:idx val="5"/>
              <c:layout>
                <c:manualLayout>
                  <c:x val="-3.0981777522036947E-2"/>
                  <c:y val="1.34748182172750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AF3-4D0D-8FFF-EAA0F2911EED}"/>
                </c:ext>
              </c:extLst>
            </c:dLbl>
            <c:dLbl>
              <c:idx val="6"/>
              <c:layout>
                <c:manualLayout>
                  <c:x val="4.9769505068134323E-3"/>
                  <c:y val="7.54589820167409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AF3-4D0D-8FFF-EAA0F2911EED}"/>
                </c:ext>
              </c:extLst>
            </c:dLbl>
            <c:dLbl>
              <c:idx val="7"/>
              <c:layout>
                <c:manualLayout>
                  <c:x val="-3.0981777522036947E-2"/>
                  <c:y val="-1.88647455041852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AF3-4D0D-8FFF-EAA0F2911EED}"/>
                </c:ext>
              </c:extLst>
            </c:dLbl>
            <c:dLbl>
              <c:idx val="10"/>
              <c:layout>
                <c:manualLayout>
                  <c:x val="-3.5950619940569001E-2"/>
                  <c:y val="-2.15597091476402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AF3-4D0D-8FFF-EAA0F2911EED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'Massimiliano Allegri'!$C$30:$C$42</c:f>
              <c:numCache>
                <c:formatCode>0%</c:formatCode>
                <c:ptCount val="13"/>
                <c:pt idx="0">
                  <c:v>1.082851896099746</c:v>
                </c:pt>
                <c:pt idx="1">
                  <c:v>1.3593440905628298</c:v>
                </c:pt>
                <c:pt idx="2">
                  <c:v>0.96693047227379825</c:v>
                </c:pt>
                <c:pt idx="3">
                  <c:v>1.0294711840778881</c:v>
                </c:pt>
                <c:pt idx="4">
                  <c:v>1.010520644102177</c:v>
                </c:pt>
                <c:pt idx="5">
                  <c:v>0.98396831740795976</c:v>
                </c:pt>
                <c:pt idx="6">
                  <c:v>0.88560135532562712</c:v>
                </c:pt>
                <c:pt idx="7">
                  <c:v>0.92826084992078772</c:v>
                </c:pt>
                <c:pt idx="8">
                  <c:v>0.95997754149495951</c:v>
                </c:pt>
                <c:pt idx="9">
                  <c:v>1.012850771499034</c:v>
                </c:pt>
                <c:pt idx="10">
                  <c:v>1.0408939700276361</c:v>
                </c:pt>
                <c:pt idx="11">
                  <c:v>0.94762498947132301</c:v>
                </c:pt>
                <c:pt idx="12">
                  <c:v>0.84142732354478156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3-4D0D-8FFF-EAA0F2911EED}"/>
            </c:ext>
          </c:extLst>
        </c:ser>
        <c:ser>
          <c:idx val="1"/>
          <c:order val="1"/>
          <c:tx>
            <c:strRef>
              <c:f>'Massimiliano Allegri'!$D$29</c:f>
              <c:strCache>
                <c:ptCount val="1"/>
                <c:pt idx="0">
                  <c:v>Conceided Goals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3.9219595215919063E-2"/>
                  <c:y val="-4.9407096041686127E-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AF3-4D0D-8FFF-EAA0F2911EED}"/>
                </c:ext>
              </c:extLst>
            </c:dLbl>
            <c:dLbl>
              <c:idx val="5"/>
              <c:layout>
                <c:manualLayout>
                  <c:x val="-3.5950619940569001E-2"/>
                  <c:y val="-1.61697818607302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AF3-4D0D-8FFF-EAA0F2911EED}"/>
                </c:ext>
              </c:extLst>
            </c:dLbl>
            <c:dLbl>
              <c:idx val="6"/>
              <c:layout>
                <c:manualLayout>
                  <c:x val="9.8150339143314828E-3"/>
                  <c:y val="-7.0069054729830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AF3-4D0D-8FFF-EAA0F2911EED}"/>
                </c:ext>
              </c:extLst>
            </c:dLbl>
            <c:dLbl>
              <c:idx val="7"/>
              <c:layout>
                <c:manualLayout>
                  <c:x val="-3.0981777522036947E-2"/>
                  <c:y val="8.084890930365110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AF3-4D0D-8FFF-EAA0F2911EED}"/>
                </c:ext>
              </c:extLst>
            </c:dLbl>
            <c:dLbl>
              <c:idx val="10"/>
              <c:layout>
                <c:manualLayout>
                  <c:x val="-3.5950619940569001E-2"/>
                  <c:y val="2.15597091476402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AF3-4D0D-8FFF-EAA0F2911EED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'Massimiliano Allegri'!$D$30:$D$42</c:f>
              <c:numCache>
                <c:formatCode>0%</c:formatCode>
                <c:ptCount val="13"/>
                <c:pt idx="0">
                  <c:v>0.89669990392861609</c:v>
                </c:pt>
                <c:pt idx="1">
                  <c:v>1.154048982149996</c:v>
                </c:pt>
                <c:pt idx="2">
                  <c:v>0.72992492333594838</c:v>
                </c:pt>
                <c:pt idx="3">
                  <c:v>0.7810687456049118</c:v>
                </c:pt>
                <c:pt idx="4">
                  <c:v>1.117007565919786</c:v>
                </c:pt>
                <c:pt idx="5">
                  <c:v>1.0486594145736681</c:v>
                </c:pt>
                <c:pt idx="6">
                  <c:v>1.0851663964841509</c:v>
                </c:pt>
                <c:pt idx="7">
                  <c:v>0.85863718948867485</c:v>
                </c:pt>
                <c:pt idx="8">
                  <c:v>0.53688144826435757</c:v>
                </c:pt>
                <c:pt idx="9">
                  <c:v>0.79396397312764422</c:v>
                </c:pt>
                <c:pt idx="10">
                  <c:v>1.0129753477035179</c:v>
                </c:pt>
                <c:pt idx="11">
                  <c:v>0.63682754803008235</c:v>
                </c:pt>
                <c:pt idx="12">
                  <c:v>0.96136320439743794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F3-4D0D-8FFF-EAA0F2911EE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7561376"/>
        <c:axId val="517564656"/>
      </c:lineChart>
      <c:catAx>
        <c:axId val="51756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Clusters of 30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7564656"/>
        <c:crosses val="autoZero"/>
        <c:auto val="1"/>
        <c:lblAlgn val="ctr"/>
        <c:lblOffset val="100"/>
        <c:noMultiLvlLbl val="0"/>
      </c:catAx>
      <c:valAx>
        <c:axId val="5175646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400" b="1" i="0" baseline="0">
                    <a:effectLst/>
                  </a:rPr>
                  <a:t>Scored and Conceided </a:t>
                </a:r>
                <a:endParaRPr lang="es-MX" sz="1400">
                  <a:effectLst/>
                </a:endParaRPr>
              </a:p>
              <a:p>
                <a:pPr>
                  <a:defRPr sz="14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400" b="1" i="0" baseline="0">
                    <a:effectLst/>
                  </a:rPr>
                  <a:t>Goal Performance</a:t>
                </a:r>
                <a:endParaRPr lang="es-MX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crossAx val="51756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Miguel Herrera</a:t>
            </a:r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>
                <a:solidFill>
                  <a:srgbClr val="00B050"/>
                </a:solidFill>
              </a:rPr>
              <a:t>Points'</a:t>
            </a:r>
            <a:r>
              <a:rPr lang="es-MX" sz="1400" baseline="0">
                <a:solidFill>
                  <a:srgbClr val="00B050"/>
                </a:solidFill>
              </a:rPr>
              <a:t> Performance</a:t>
            </a:r>
            <a:r>
              <a:rPr lang="es-MX" sz="1400" baseline="0"/>
              <a:t> per 30 league matches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6016849991316102E-2"/>
                  <c:y val="7.04965222498510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8C6-48F4-84C3-1600CB5B03F5}"/>
                </c:ext>
              </c:extLst>
            </c:dLbl>
            <c:dLbl>
              <c:idx val="1"/>
              <c:layout>
                <c:manualLayout>
                  <c:x val="-3.6016849991316102E-2"/>
                  <c:y val="-5.42280940383469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8C6-48F4-84C3-1600CB5B03F5}"/>
                </c:ext>
              </c:extLst>
            </c:dLbl>
            <c:dLbl>
              <c:idx val="2"/>
              <c:layout>
                <c:manualLayout>
                  <c:x val="-3.6016849991316102E-2"/>
                  <c:y val="4.88052846345122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8C6-48F4-84C3-1600CB5B03F5}"/>
                </c:ext>
              </c:extLst>
            </c:dLbl>
            <c:dLbl>
              <c:idx val="4"/>
              <c:layout>
                <c:manualLayout>
                  <c:x val="-5.7304334046655366E-2"/>
                  <c:y val="-7.8630736355603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8C6-48F4-84C3-1600CB5B03F5}"/>
                </c:ext>
              </c:extLst>
            </c:dLbl>
            <c:dLbl>
              <c:idx val="5"/>
              <c:layout>
                <c:manualLayout>
                  <c:x val="-3.6016849991316102E-2"/>
                  <c:y val="5.15166893364296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8C6-48F4-84C3-1600CB5B03F5}"/>
                </c:ext>
              </c:extLst>
            </c:dLbl>
            <c:dLbl>
              <c:idx val="6"/>
              <c:layout>
                <c:manualLayout>
                  <c:x val="-3.7654348764803731E-2"/>
                  <c:y val="-4.88052846345122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8C6-48F4-84C3-1600CB5B03F5}"/>
                </c:ext>
              </c:extLst>
            </c:dLbl>
            <c:dLbl>
              <c:idx val="7"/>
              <c:layout>
                <c:manualLayout>
                  <c:x val="-3.6016849991316102E-2"/>
                  <c:y val="4.3382475230677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8C6-48F4-84C3-1600CB5B03F5}"/>
                </c:ext>
              </c:extLst>
            </c:dLbl>
            <c:dLbl>
              <c:idx val="8"/>
              <c:layout>
                <c:manualLayout>
                  <c:x val="-3.601684999131622E-2"/>
                  <c:y val="-4.880528463451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8C6-48F4-84C3-1600CB5B03F5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dash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'Miguel Herrera'!$B$1:$B$9</c:f>
              <c:numCache>
                <c:formatCode>0%</c:formatCode>
                <c:ptCount val="9"/>
                <c:pt idx="0">
                  <c:v>1.124798793412382</c:v>
                </c:pt>
                <c:pt idx="1">
                  <c:v>1.145583451987666</c:v>
                </c:pt>
                <c:pt idx="2">
                  <c:v>1.049112333041782</c:v>
                </c:pt>
                <c:pt idx="3">
                  <c:v>1.178431522863548</c:v>
                </c:pt>
                <c:pt idx="4">
                  <c:v>1.097991254374834</c:v>
                </c:pt>
                <c:pt idx="5">
                  <c:v>1.0150841652865199</c:v>
                </c:pt>
                <c:pt idx="6">
                  <c:v>1.0921669241930649</c:v>
                </c:pt>
                <c:pt idx="7">
                  <c:v>1.0083754156638749</c:v>
                </c:pt>
                <c:pt idx="8">
                  <c:v>1.058171291524195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6-48F4-84C3-1600CB5B03F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1402568"/>
        <c:axId val="661402896"/>
      </c:lineChart>
      <c:catAx>
        <c:axId val="661402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Clusters</a:t>
                </a:r>
                <a:r>
                  <a:rPr lang="es-MX" sz="1200" baseline="0"/>
                  <a:t> of 30 matches</a:t>
                </a:r>
                <a:endParaRPr lang="es-MX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1402896"/>
        <c:crosses val="autoZero"/>
        <c:auto val="1"/>
        <c:lblAlgn val="ctr"/>
        <c:lblOffset val="100"/>
        <c:noMultiLvlLbl val="0"/>
      </c:catAx>
      <c:valAx>
        <c:axId val="661402896"/>
        <c:scaling>
          <c:orientation val="minMax"/>
          <c:max val="1.6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 b="1" i="0" baseline="0">
                    <a:effectLst/>
                  </a:rPr>
                  <a:t>Performance</a:t>
                </a:r>
                <a:endParaRPr lang="es-MX" sz="1200">
                  <a:effectLst/>
                </a:endParaRPr>
              </a:p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 b="1" i="0" baseline="0">
                    <a:effectLst/>
                  </a:rPr>
                  <a:t>Ratio of Obtained Points vs Expected Points</a:t>
                </a:r>
                <a:endParaRPr lang="es-MX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crossAx val="66140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'Victor Vucetich'!$A$2:$A$8</c:f>
              <c:numCache>
                <c:formatCode>0%</c:formatCode>
                <c:ptCount val="7"/>
                <c:pt idx="0">
                  <c:v>1.0976664899462121</c:v>
                </c:pt>
                <c:pt idx="1">
                  <c:v>0.84683632368293471</c:v>
                </c:pt>
                <c:pt idx="2">
                  <c:v>1.1088824300031379</c:v>
                </c:pt>
                <c:pt idx="3">
                  <c:v>1.1059984752809791</c:v>
                </c:pt>
                <c:pt idx="4">
                  <c:v>0.98504252084896615</c:v>
                </c:pt>
                <c:pt idx="5">
                  <c:v>1.044925937241898</c:v>
                </c:pt>
                <c:pt idx="6">
                  <c:v>1.1330130865497461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7F-4DF1-9835-34D26FE2F61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6321968"/>
        <c:axId val="1846317048"/>
      </c:lineChart>
      <c:catAx>
        <c:axId val="18463219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6317048"/>
        <c:crosses val="autoZero"/>
        <c:auto val="1"/>
        <c:lblAlgn val="ctr"/>
        <c:lblOffset val="100"/>
        <c:noMultiLvlLbl val="0"/>
      </c:catAx>
      <c:valAx>
        <c:axId val="18463170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none"/>
        <c:minorTickMark val="none"/>
        <c:tickLblPos val="nextTo"/>
        <c:crossAx val="184632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Miguel Herrera</a:t>
            </a:r>
            <a:endParaRPr lang="es-MX"/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/>
              <a:t>Goal</a:t>
            </a:r>
            <a:r>
              <a:rPr lang="es-MX" sz="1400" baseline="0"/>
              <a:t> Performance per 30 league matches</a:t>
            </a:r>
            <a:endParaRPr lang="es-MX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'Miguel Herrera'!$C$30</c:f>
              <c:strCache>
                <c:ptCount val="1"/>
                <c:pt idx="0">
                  <c:v>Scored Goals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3.6083319856088862E-2"/>
                  <c:y val="-2.17133128894798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729-4784-98A9-00690DA93B95}"/>
                </c:ext>
              </c:extLst>
            </c:dLbl>
            <c:dLbl>
              <c:idx val="4"/>
              <c:layout>
                <c:manualLayout>
                  <c:x val="-5.2422907147555355E-2"/>
                  <c:y val="-9.2281579780289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729-4784-98A9-00690DA93B95}"/>
                </c:ext>
              </c:extLst>
            </c:dLbl>
            <c:dLbl>
              <c:idx val="7"/>
              <c:layout>
                <c:manualLayout>
                  <c:x val="-3.6083319856088862E-2"/>
                  <c:y val="-1.89991487782948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729-4784-98A9-00690DA93B95}"/>
                </c:ext>
              </c:extLst>
            </c:dLbl>
            <c:dLbl>
              <c:idx val="8"/>
              <c:layout>
                <c:manualLayout>
                  <c:x val="-3.6083319856088862E-2"/>
                  <c:y val="1.89991487782948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729-4784-98A9-00690DA93B95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'Miguel Herrera'!$C$31:$C$39</c:f>
              <c:numCache>
                <c:formatCode>0%</c:formatCode>
                <c:ptCount val="9"/>
                <c:pt idx="0">
                  <c:v>1.1492512737094511</c:v>
                </c:pt>
                <c:pt idx="1">
                  <c:v>1.1698272572227231</c:v>
                </c:pt>
                <c:pt idx="2">
                  <c:v>1.014799644418747</c:v>
                </c:pt>
                <c:pt idx="3">
                  <c:v>1.1770821974860839</c:v>
                </c:pt>
                <c:pt idx="4">
                  <c:v>0.9170534806125028</c:v>
                </c:pt>
                <c:pt idx="5">
                  <c:v>1.0249136486443791</c:v>
                </c:pt>
                <c:pt idx="6">
                  <c:v>1.263195168988609</c:v>
                </c:pt>
                <c:pt idx="7">
                  <c:v>1.084640425625796</c:v>
                </c:pt>
                <c:pt idx="8">
                  <c:v>1.0671642979542291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9-4784-98A9-00690DA93B95}"/>
            </c:ext>
          </c:extLst>
        </c:ser>
        <c:ser>
          <c:idx val="1"/>
          <c:order val="1"/>
          <c:tx>
            <c:strRef>
              <c:f>'Miguel Herrera'!$D$30</c:f>
              <c:strCache>
                <c:ptCount val="1"/>
                <c:pt idx="0">
                  <c:v>Conceided Goals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3.1096136586404352E-2"/>
                  <c:y val="1.62849846671099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729-4784-98A9-00690DA93B95}"/>
                </c:ext>
              </c:extLst>
            </c:dLbl>
            <c:dLbl>
              <c:idx val="4"/>
              <c:layout>
                <c:manualLayout>
                  <c:x val="-5.2422907147555355E-2"/>
                  <c:y val="7.05682668908096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729-4784-98A9-00690DA93B95}"/>
                </c:ext>
              </c:extLst>
            </c:dLbl>
            <c:dLbl>
              <c:idx val="7"/>
              <c:layout>
                <c:manualLayout>
                  <c:x val="-3.6083319856088862E-2"/>
                  <c:y val="1.35708205559249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729-4784-98A9-00690DA93B95}"/>
                </c:ext>
              </c:extLst>
            </c:dLbl>
            <c:dLbl>
              <c:idx val="8"/>
              <c:layout>
                <c:manualLayout>
                  <c:x val="-3.6083319856088862E-2"/>
                  <c:y val="-8.142492333555004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729-4784-98A9-00690DA93B95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'Miguel Herrera'!$D$31:$D$39</c:f>
              <c:numCache>
                <c:formatCode>0%</c:formatCode>
                <c:ptCount val="9"/>
                <c:pt idx="0">
                  <c:v>0.92678628366686711</c:v>
                </c:pt>
                <c:pt idx="1">
                  <c:v>0.81013147737005686</c:v>
                </c:pt>
                <c:pt idx="2">
                  <c:v>0.96877804701745762</c:v>
                </c:pt>
                <c:pt idx="3">
                  <c:v>1.0388497558223619</c:v>
                </c:pt>
                <c:pt idx="4">
                  <c:v>0.89862012388300883</c:v>
                </c:pt>
                <c:pt idx="5">
                  <c:v>0.88017331717122649</c:v>
                </c:pt>
                <c:pt idx="6">
                  <c:v>1.09165002620303</c:v>
                </c:pt>
                <c:pt idx="7">
                  <c:v>1.026421636841947</c:v>
                </c:pt>
                <c:pt idx="8">
                  <c:v>1.1347108704191431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29-4784-98A9-00690DA93B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9882472"/>
        <c:axId val="519874928"/>
      </c:lineChart>
      <c:catAx>
        <c:axId val="519882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Clusters</a:t>
                </a:r>
                <a:r>
                  <a:rPr lang="es-MX" sz="1200" baseline="0"/>
                  <a:t> of 30 matches</a:t>
                </a:r>
                <a:endParaRPr lang="es-MX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9874928"/>
        <c:crosses val="autoZero"/>
        <c:auto val="1"/>
        <c:lblAlgn val="ctr"/>
        <c:lblOffset val="100"/>
        <c:noMultiLvlLbl val="0"/>
      </c:catAx>
      <c:valAx>
        <c:axId val="519874928"/>
        <c:scaling>
          <c:orientation val="minMax"/>
          <c:max val="1.6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Scored and Conceided </a:t>
                </a:r>
              </a:p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Goals 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crossAx val="519882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MX" sz="2600" b="1" i="0" baseline="0">
                <a:solidFill>
                  <a:srgbClr val="00B050"/>
                </a:solidFill>
                <a:effectLst/>
              </a:rPr>
              <a:t>Desempeño en Puntos</a:t>
            </a:r>
            <a:endParaRPr lang="es-MX" sz="2600">
              <a:solidFill>
                <a:srgbClr val="00B050"/>
              </a:solidFill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Diego Simeone</a:t>
            </a:r>
            <a:endParaRPr lang="es-MX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423219973629716E-2"/>
                  <c:y val="-2.42792019003627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894-43F3-B637-F1E0CBC0AC71}"/>
                </c:ext>
              </c:extLst>
            </c:dLbl>
            <c:dLbl>
              <c:idx val="1"/>
              <c:layout>
                <c:manualLayout>
                  <c:x val="-4.1161781830179982E-2"/>
                  <c:y val="-4.31630256006447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1B-433A-94A4-D142779694C0}"/>
                </c:ext>
              </c:extLst>
            </c:dLbl>
            <c:dLbl>
              <c:idx val="2"/>
              <c:layout>
                <c:manualLayout>
                  <c:x val="-3.9531291925736962E-2"/>
                  <c:y val="-2.69768910004029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C1B-433A-94A4-D142779694C0}"/>
                </c:ext>
              </c:extLst>
            </c:dLbl>
            <c:dLbl>
              <c:idx val="3"/>
              <c:layout>
                <c:manualLayout>
                  <c:x val="-2.9340730022968081E-2"/>
                  <c:y val="-3.77676474005641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894-43F3-B637-F1E0CBC0AC71}"/>
                </c:ext>
              </c:extLst>
            </c:dLbl>
            <c:dLbl>
              <c:idx val="4"/>
              <c:layout>
                <c:manualLayout>
                  <c:x val="-3.7493179545183185E-2"/>
                  <c:y val="-3.77676474005641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894-43F3-B637-F1E0CBC0AC71}"/>
                </c:ext>
              </c:extLst>
            </c:dLbl>
            <c:dLbl>
              <c:idx val="5"/>
              <c:layout>
                <c:manualLayout>
                  <c:x val="-3.5862689640740165E-2"/>
                  <c:y val="-3.5069958300523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894-43F3-B637-F1E0CBC0AC71}"/>
                </c:ext>
              </c:extLst>
            </c:dLbl>
            <c:dLbl>
              <c:idx val="6"/>
              <c:layout>
                <c:manualLayout>
                  <c:x val="-3.3747032700951522E-2"/>
                  <c:y val="1.88838237002820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C1B-433A-94A4-D142779694C0}"/>
                </c:ext>
              </c:extLst>
            </c:dLbl>
            <c:dLbl>
              <c:idx val="7"/>
              <c:layout>
                <c:manualLayout>
                  <c:x val="-3.7900802021293943E-2"/>
                  <c:y val="-2.96745801004432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C1B-433A-94A4-D142779694C0}"/>
                </c:ext>
              </c:extLst>
            </c:dLbl>
            <c:dLbl>
              <c:idx val="8"/>
              <c:layout>
                <c:manualLayout>
                  <c:x val="-3.3747032700951578E-2"/>
                  <c:y val="3.23722692004835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C1B-433A-94A4-D142779694C0}"/>
                </c:ext>
              </c:extLst>
            </c:dLbl>
            <c:dLbl>
              <c:idx val="9"/>
              <c:layout>
                <c:manualLayout>
                  <c:x val="-3.4232199736297146E-2"/>
                  <c:y val="-3.77676474005641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894-43F3-B637-F1E0CBC0AC71}"/>
                </c:ext>
              </c:extLst>
            </c:dLbl>
            <c:dLbl>
              <c:idx val="10"/>
              <c:layout>
                <c:manualLayout>
                  <c:x val="-2.5594583178736356E-2"/>
                  <c:y val="1.61861346002417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C1B-433A-94A4-D142779694C0}"/>
                </c:ext>
              </c:extLst>
            </c:dLbl>
            <c:dLbl>
              <c:idx val="11"/>
              <c:layout>
                <c:manualLayout>
                  <c:x val="-2.9748352499078957E-2"/>
                  <c:y val="-3.50699583005238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C1B-433A-94A4-D142779694C0}"/>
                </c:ext>
              </c:extLst>
            </c:dLbl>
            <c:spPr>
              <a:noFill/>
              <a:ln w="12700" cap="flat" cmpd="sng" algn="ctr">
                <a:noFill/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'Diego Simeone'!$B$2:$B$13</c:f>
              <c:numCache>
                <c:formatCode>0%</c:formatCode>
                <c:ptCount val="12"/>
                <c:pt idx="0">
                  <c:v>1.099165513104235</c:v>
                </c:pt>
                <c:pt idx="1">
                  <c:v>1.014170363894441</c:v>
                </c:pt>
                <c:pt idx="2">
                  <c:v>1.175718608712188</c:v>
                </c:pt>
                <c:pt idx="3">
                  <c:v>1.0764167656316279</c:v>
                </c:pt>
                <c:pt idx="4">
                  <c:v>1.0387496721104561</c:v>
                </c:pt>
                <c:pt idx="5">
                  <c:v>1.110641614638243</c:v>
                </c:pt>
                <c:pt idx="6">
                  <c:v>0.98350504176215936</c:v>
                </c:pt>
                <c:pt idx="7">
                  <c:v>1.1330552411954271</c:v>
                </c:pt>
                <c:pt idx="8">
                  <c:v>0.95433653810611763</c:v>
                </c:pt>
                <c:pt idx="9">
                  <c:v>1.008779633737215</c:v>
                </c:pt>
                <c:pt idx="10">
                  <c:v>0.97439701095472375</c:v>
                </c:pt>
                <c:pt idx="11">
                  <c:v>1.1666840791017561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6-4C00-A2C3-AA23EDA0E8E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5068816"/>
        <c:axId val="635069144"/>
      </c:lineChart>
      <c:catAx>
        <c:axId val="6350688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600"/>
                  <a:t>Bloques de 30 partidos de</a:t>
                </a:r>
                <a:r>
                  <a:rPr lang="es-MX" sz="1600" baseline="0"/>
                  <a:t> </a:t>
                </a:r>
                <a:r>
                  <a:rPr lang="es-MX" sz="1600"/>
                  <a:t>liga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5069144"/>
        <c:crosses val="autoZero"/>
        <c:auto val="1"/>
        <c:lblAlgn val="ctr"/>
        <c:lblOffset val="100"/>
        <c:noMultiLvlLbl val="0"/>
      </c:catAx>
      <c:valAx>
        <c:axId val="635069144"/>
        <c:scaling>
          <c:orientation val="minMax"/>
          <c:max val="1.6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400"/>
                  <a:t>Desempeño</a:t>
                </a:r>
              </a:p>
              <a:p>
                <a:pPr>
                  <a:defRPr sz="14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400"/>
                  <a:t>Puntos Obtenidos / Puntos</a:t>
                </a:r>
                <a:r>
                  <a:rPr lang="es-MX" sz="1400" baseline="0"/>
                  <a:t> Esperados</a:t>
                </a:r>
                <a:endParaRPr lang="es-MX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crossAx val="63506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3">
            <a:lumMod val="5000"/>
            <a:lumOff val="95000"/>
          </a:schemeClr>
        </a:gs>
        <a:gs pos="74000">
          <a:schemeClr val="accent3">
            <a:lumMod val="45000"/>
            <a:lumOff val="55000"/>
          </a:schemeClr>
        </a:gs>
        <a:gs pos="83000">
          <a:schemeClr val="accent3">
            <a:lumMod val="45000"/>
            <a:lumOff val="55000"/>
          </a:schemeClr>
        </a:gs>
        <a:gs pos="100000">
          <a:schemeClr val="accent3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MX" sz="2600" b="1" i="0" baseline="0">
                <a:effectLst/>
              </a:rPr>
              <a:t>Desempeño en Goles</a:t>
            </a:r>
            <a:endParaRPr lang="es-MX" sz="2600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Diego Simeone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'Diego Simeone'!$C$29</c:f>
              <c:strCache>
                <c:ptCount val="1"/>
                <c:pt idx="0">
                  <c:v>Goles Anotados</c:v>
                </c:pt>
              </c:strCache>
            </c:strRef>
          </c:tx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2576330952045526E-2"/>
                  <c:y val="-3.05821640367682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E3A-4E1D-ACA7-7670E2E2E07F}"/>
                </c:ext>
              </c:extLst>
            </c:dLbl>
            <c:dLbl>
              <c:idx val="3"/>
              <c:layout>
                <c:manualLayout>
                  <c:x val="-3.0943844523535057E-2"/>
                  <c:y val="3.42279453196597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E3A-4E1D-ACA7-7670E2E2E07F}"/>
                </c:ext>
              </c:extLst>
            </c:dLbl>
            <c:dLbl>
              <c:idx val="6"/>
              <c:layout>
                <c:manualLayout>
                  <c:x val="-2.9311358095024533E-2"/>
                  <c:y val="-3.86834277063218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E3A-4E1D-ACA7-7670E2E2E07F}"/>
                </c:ext>
              </c:extLst>
            </c:dLbl>
            <c:dLbl>
              <c:idx val="8"/>
              <c:layout>
                <c:manualLayout>
                  <c:x val="-3.3788355718535688E-2"/>
                  <c:y val="2.82330102041901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DB-4E1A-A8D8-9966F839663D}"/>
                </c:ext>
              </c:extLst>
            </c:dLbl>
            <c:dLbl>
              <c:idx val="9"/>
              <c:layout>
                <c:manualLayout>
                  <c:x val="-2.9311358095024592E-2"/>
                  <c:y val="1.80254179805527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E3A-4E1D-ACA7-7670E2E2E07F}"/>
                </c:ext>
              </c:extLst>
            </c:dLbl>
            <c:dLbl>
              <c:idx val="11"/>
              <c:layout>
                <c:manualLayout>
                  <c:x val="-3.0943844523535175E-2"/>
                  <c:y val="-3.868342770632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E3A-4E1D-ACA7-7670E2E2E07F}"/>
                </c:ext>
              </c:extLst>
            </c:dLbl>
            <c:spPr>
              <a:noFill/>
              <a:ln w="12700" cap="flat" cmpd="sng" algn="ctr">
                <a:noFill/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'Diego Simeone'!$C$30:$C$41</c:f>
              <c:numCache>
                <c:formatCode>0%</c:formatCode>
                <c:ptCount val="12"/>
                <c:pt idx="0">
                  <c:v>0.96816164591697129</c:v>
                </c:pt>
                <c:pt idx="1">
                  <c:v>1.0784547129107549</c:v>
                </c:pt>
                <c:pt idx="2">
                  <c:v>0.96592602867207189</c:v>
                </c:pt>
                <c:pt idx="3">
                  <c:v>0.91992145549214899</c:v>
                </c:pt>
                <c:pt idx="4">
                  <c:v>0.71161459498260815</c:v>
                </c:pt>
                <c:pt idx="5">
                  <c:v>1.0369340062762731</c:v>
                </c:pt>
                <c:pt idx="6">
                  <c:v>0.88862687576842314</c:v>
                </c:pt>
                <c:pt idx="7">
                  <c:v>0.82109872289402575</c:v>
                </c:pt>
                <c:pt idx="8">
                  <c:v>0.69854130892822786</c:v>
                </c:pt>
                <c:pt idx="9">
                  <c:v>0.7089229588639705</c:v>
                </c:pt>
                <c:pt idx="10">
                  <c:v>0.98066537346659655</c:v>
                </c:pt>
                <c:pt idx="11">
                  <c:v>0.8784419223235379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A-4E1D-ACA7-7670E2E2E07F}"/>
            </c:ext>
          </c:extLst>
        </c:ser>
        <c:ser>
          <c:idx val="1"/>
          <c:order val="1"/>
          <c:tx>
            <c:strRef>
              <c:f>'Diego Simeone'!$D$29</c:f>
              <c:strCache>
                <c:ptCount val="1"/>
                <c:pt idx="0">
                  <c:v>Goles Recibidos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2576330952045519E-2"/>
                  <c:y val="2.34262604269217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E3A-4E1D-ACA7-7670E2E2E07F}"/>
                </c:ext>
              </c:extLst>
            </c:dLbl>
            <c:dLbl>
              <c:idx val="4"/>
              <c:layout>
                <c:manualLayout>
                  <c:x val="-3.3788355718535688E-2"/>
                  <c:y val="3.09334314273745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DB-4E1A-A8D8-9966F839663D}"/>
                </c:ext>
              </c:extLst>
            </c:dLbl>
            <c:dLbl>
              <c:idx val="6"/>
              <c:layout>
                <c:manualLayout>
                  <c:x val="-3.2576330952045457E-2"/>
                  <c:y val="4.23292089892131E-2"/>
                </c:manualLayout>
              </c:layout>
              <c:spPr>
                <a:noFill/>
                <a:ln w="12700" cap="flat" cmpd="sng" algn="ctr">
                  <a:noFill/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E3A-4E1D-ACA7-7670E2E2E07F}"/>
                </c:ext>
              </c:extLst>
            </c:dLbl>
            <c:dLbl>
              <c:idx val="7"/>
              <c:layout>
                <c:manualLayout>
                  <c:x val="-3.3788355718535806E-2"/>
                  <c:y val="2.55325889810056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DB-4E1A-A8D8-9966F839663D}"/>
                </c:ext>
              </c:extLst>
            </c:dLbl>
            <c:dLbl>
              <c:idx val="9"/>
              <c:layout>
                <c:manualLayout>
                  <c:x val="-3.2576330952045519E-2"/>
                  <c:y val="-2.78817428135838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E3A-4E1D-ACA7-7670E2E2E07F}"/>
                </c:ext>
              </c:extLst>
            </c:dLbl>
            <c:dLbl>
              <c:idx val="11"/>
              <c:layout>
                <c:manualLayout>
                  <c:x val="-3.0943844523535175E-2"/>
                  <c:y val="3.69283665428442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E3A-4E1D-ACA7-7670E2E2E07F}"/>
                </c:ext>
              </c:extLst>
            </c:dLbl>
            <c:spPr>
              <a:noFill/>
              <a:ln w="12700" cap="flat" cmpd="sng" algn="ctr">
                <a:noFill/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'Diego Simeone'!$D$30:$D$41</c:f>
              <c:numCache>
                <c:formatCode>0%</c:formatCode>
                <c:ptCount val="12"/>
                <c:pt idx="0">
                  <c:v>0.93403093140658666</c:v>
                </c:pt>
                <c:pt idx="1">
                  <c:v>0.73184736410030082</c:v>
                </c:pt>
                <c:pt idx="2">
                  <c:v>0.68433170327998061</c:v>
                </c:pt>
                <c:pt idx="3">
                  <c:v>0.95502945679711038</c:v>
                </c:pt>
                <c:pt idx="4">
                  <c:v>0.50187477095390842</c:v>
                </c:pt>
                <c:pt idx="5">
                  <c:v>0.57694394461560727</c:v>
                </c:pt>
                <c:pt idx="6">
                  <c:v>0.89069124147945256</c:v>
                </c:pt>
                <c:pt idx="7">
                  <c:v>0.42076087421010072</c:v>
                </c:pt>
                <c:pt idx="8">
                  <c:v>0.8361995073192291</c:v>
                </c:pt>
                <c:pt idx="9">
                  <c:v>0.73832755922318571</c:v>
                </c:pt>
                <c:pt idx="10">
                  <c:v>0.65335643424910328</c:v>
                </c:pt>
                <c:pt idx="11">
                  <c:v>0.81177288028187311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A-4E1D-ACA7-7670E2E2E0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7138368"/>
        <c:axId val="787141320"/>
      </c:lineChart>
      <c:catAx>
        <c:axId val="7871383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600"/>
                  <a:t>Bloques de 30 partidos de liga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87141320"/>
        <c:crosses val="autoZero"/>
        <c:auto val="1"/>
        <c:lblAlgn val="ctr"/>
        <c:lblOffset val="100"/>
        <c:noMultiLvlLbl val="0"/>
      </c:catAx>
      <c:valAx>
        <c:axId val="787141320"/>
        <c:scaling>
          <c:orientation val="minMax"/>
          <c:max val="1.6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 sz="2400" b="0" i="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Desempeño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crossAx val="78713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3">
            <a:lumMod val="5000"/>
            <a:lumOff val="95000"/>
          </a:schemeClr>
        </a:gs>
        <a:gs pos="74000">
          <a:schemeClr val="accent3">
            <a:lumMod val="45000"/>
            <a:lumOff val="55000"/>
          </a:schemeClr>
        </a:gs>
        <a:gs pos="83000">
          <a:schemeClr val="accent3">
            <a:lumMod val="45000"/>
            <a:lumOff val="55000"/>
          </a:schemeClr>
        </a:gs>
        <a:gs pos="100000">
          <a:schemeClr val="accent3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800">
                <a:solidFill>
                  <a:srgbClr val="00B050"/>
                </a:solidFill>
              </a:rPr>
              <a:t>Desempeño en Puntos</a:t>
            </a:r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Josep Guardiola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1085263386583396E-2"/>
                  <c:y val="-2.68952693974189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968-4346-B56A-5ED99CFF5EE9}"/>
                </c:ext>
              </c:extLst>
            </c:dLbl>
            <c:dLbl>
              <c:idx val="1"/>
              <c:layout>
                <c:manualLayout>
                  <c:x val="-3.5994744664450483E-2"/>
                  <c:y val="-2.6895269397418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032-4C19-8989-D57F26298E47}"/>
                </c:ext>
              </c:extLst>
            </c:dLbl>
            <c:dLbl>
              <c:idx val="2"/>
              <c:layout>
                <c:manualLayout>
                  <c:x val="-2.7812275868005339E-2"/>
                  <c:y val="-2.95847963371607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032-4C19-8989-D57F26298E47}"/>
                </c:ext>
              </c:extLst>
            </c:dLbl>
            <c:dLbl>
              <c:idx val="3"/>
              <c:layout>
                <c:manualLayout>
                  <c:x val="-3.1019803636211877E-2"/>
                  <c:y val="2.4205742457677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032-4C19-8989-D57F26298E47}"/>
                </c:ext>
              </c:extLst>
            </c:dLbl>
            <c:dLbl>
              <c:idx val="4"/>
              <c:layout>
                <c:manualLayout>
                  <c:x val="-3.1085263386583378E-2"/>
                  <c:y val="-2.95847963371607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968-4346-B56A-5ED99CFF5EE9}"/>
                </c:ext>
              </c:extLst>
            </c:dLbl>
            <c:dLbl>
              <c:idx val="5"/>
              <c:layout>
                <c:manualLayout>
                  <c:x val="-2.6175782108716274E-2"/>
                  <c:y val="-3.49638502166445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968-4346-B56A-5ED99CFF5EE9}"/>
                </c:ext>
              </c:extLst>
            </c:dLbl>
            <c:dLbl>
              <c:idx val="6"/>
              <c:layout>
                <c:manualLayout>
                  <c:x val="-3.1019803636211759E-2"/>
                  <c:y val="2.95847963371606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968-4346-B56A-5ED99CFF5EE9}"/>
                </c:ext>
              </c:extLst>
            </c:dLbl>
            <c:dLbl>
              <c:idx val="7"/>
              <c:layout>
                <c:manualLayout>
                  <c:x val="-4.2540719701606625E-2"/>
                  <c:y val="-3.49638502166446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968-4346-B56A-5ED99CFF5EE9}"/>
                </c:ext>
              </c:extLst>
            </c:dLbl>
            <c:dLbl>
              <c:idx val="8"/>
              <c:layout>
                <c:manualLayout>
                  <c:x val="-3.1019803636211939E-2"/>
                  <c:y val="2.4205742457677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032-4C19-8989-D57F26298E47}"/>
                </c:ext>
              </c:extLst>
            </c:dLbl>
            <c:dLbl>
              <c:idx val="9"/>
              <c:layout>
                <c:manualLayout>
                  <c:x val="-3.5994744664450483E-2"/>
                  <c:y val="-1.6137161638451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032-4C19-8989-D57F26298E47}"/>
                </c:ext>
              </c:extLst>
            </c:dLbl>
            <c:dLbl>
              <c:idx val="10"/>
              <c:layout>
                <c:manualLayout>
                  <c:x val="-3.10852633865835E-2"/>
                  <c:y val="-2.42057424576770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032-4C19-8989-D57F26298E47}"/>
                </c:ext>
              </c:extLst>
            </c:dLbl>
            <c:dLbl>
              <c:idx val="11"/>
              <c:layout>
                <c:manualLayout>
                  <c:x val="-4.2475259951235182E-2"/>
                  <c:y val="1.88266885781932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968-4346-B56A-5ED99CFF5EE9}"/>
                </c:ext>
              </c:extLst>
            </c:dLbl>
            <c:dLbl>
              <c:idx val="12"/>
              <c:layout>
                <c:manualLayout>
                  <c:x val="-2.9383309876922902E-2"/>
                  <c:y val="2.42057424576769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032-4C19-8989-D57F26298E47}"/>
                </c:ext>
              </c:extLst>
            </c:dLbl>
            <c:dLbl>
              <c:idx val="13"/>
              <c:layout>
                <c:manualLayout>
                  <c:x val="-2.9448769627294466E-2"/>
                  <c:y val="-3.22743232769026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968-4346-B56A-5ED99CFF5EE9}"/>
                </c:ext>
              </c:extLst>
            </c:dLbl>
            <c:spPr>
              <a:noFill/>
              <a:ln w="12700" cap="flat" cmpd="sng" algn="ctr">
                <a:noFill/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'Josep Guardiola'!$B$1:$B$14</c:f>
              <c:numCache>
                <c:formatCode>0%</c:formatCode>
                <c:ptCount val="14"/>
                <c:pt idx="0">
                  <c:v>1.008809043124228</c:v>
                </c:pt>
                <c:pt idx="1">
                  <c:v>1.0755243063750051</c:v>
                </c:pt>
                <c:pt idx="2">
                  <c:v>1.0843926768277701</c:v>
                </c:pt>
                <c:pt idx="3">
                  <c:v>0.84592906134560975</c:v>
                </c:pt>
                <c:pt idx="4">
                  <c:v>1.0692227946599639</c:v>
                </c:pt>
                <c:pt idx="5">
                  <c:v>1.014803198347894</c:v>
                </c:pt>
                <c:pt idx="6">
                  <c:v>0.98773394849923013</c:v>
                </c:pt>
                <c:pt idx="7">
                  <c:v>1.014852413126726</c:v>
                </c:pt>
                <c:pt idx="8">
                  <c:v>0.9350254242570224</c:v>
                </c:pt>
                <c:pt idx="9">
                  <c:v>1.1048325893363471</c:v>
                </c:pt>
                <c:pt idx="10">
                  <c:v>1.066074845069056</c:v>
                </c:pt>
                <c:pt idx="11">
                  <c:v>0.9587486190476594</c:v>
                </c:pt>
                <c:pt idx="12">
                  <c:v>0.90765274169119115</c:v>
                </c:pt>
                <c:pt idx="13">
                  <c:v>1.0024112869298201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8-4346-B56A-5ED99CFF5EE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11061608"/>
        <c:axId val="611059640"/>
      </c:lineChart>
      <c:catAx>
        <c:axId val="611061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600"/>
                  <a:t>Bloques de 30 partidos de liga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1059640"/>
        <c:crosses val="autoZero"/>
        <c:auto val="1"/>
        <c:lblAlgn val="ctr"/>
        <c:lblOffset val="100"/>
        <c:noMultiLvlLbl val="0"/>
      </c:catAx>
      <c:valAx>
        <c:axId val="611059640"/>
        <c:scaling>
          <c:orientation val="minMax"/>
          <c:max val="1.6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400" b="1" i="0" baseline="0">
                    <a:effectLst/>
                  </a:rPr>
                  <a:t>Desempeño</a:t>
                </a:r>
                <a:endParaRPr lang="es-MX" sz="1400">
                  <a:effectLst/>
                </a:endParaRPr>
              </a:p>
              <a:p>
                <a:pPr>
                  <a:defRPr sz="14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400" b="1" i="0" baseline="0">
                    <a:effectLst/>
                  </a:rPr>
                  <a:t>Puntos Obtenidos / Puntos Esperados</a:t>
                </a:r>
                <a:endParaRPr lang="es-MX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crossAx val="61106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600" b="1" i="0" baseline="0">
                <a:effectLst/>
              </a:rPr>
              <a:t>Desempeño en Goles</a:t>
            </a:r>
            <a:endParaRPr lang="es-MX" sz="2600">
              <a:effectLst/>
            </a:endParaRPr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 b="1" i="0" baseline="0">
                <a:effectLst/>
              </a:rPr>
              <a:t>Josep Guardiola</a:t>
            </a:r>
            <a:endParaRPr lang="es-MX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'Josep Guardiola'!$C$30</c:f>
              <c:strCache>
                <c:ptCount val="1"/>
                <c:pt idx="0">
                  <c:v>Goles Anotados</c:v>
                </c:pt>
              </c:strCache>
            </c:strRef>
          </c:tx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5972666455211993E-2"/>
                  <c:y val="-2.42546676442097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D2D-4F94-96F9-0D6FCB1A47E5}"/>
                </c:ext>
              </c:extLst>
            </c:dLbl>
            <c:dLbl>
              <c:idx val="1"/>
              <c:layout>
                <c:manualLayout>
                  <c:x val="-3.4337176477224125E-2"/>
                  <c:y val="-3.50345199305251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CC-4C3D-A82F-38C10296BC56}"/>
                </c:ext>
              </c:extLst>
            </c:dLbl>
            <c:dLbl>
              <c:idx val="2"/>
              <c:layout>
                <c:manualLayout>
                  <c:x val="-3.597266645521198E-2"/>
                  <c:y val="-2.42546676442097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CC-4C3D-A82F-38C10296BC56}"/>
                </c:ext>
              </c:extLst>
            </c:dLbl>
            <c:dLbl>
              <c:idx val="3"/>
              <c:layout>
                <c:manualLayout>
                  <c:x val="-3.1000776922128975E-2"/>
                  <c:y val="2.42546676442097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D2D-4F94-96F9-0D6FCB1A47E5}"/>
                </c:ext>
              </c:extLst>
            </c:dLbl>
            <c:dLbl>
              <c:idx val="4"/>
              <c:layout>
                <c:manualLayout>
                  <c:x val="-3.5972666455212035E-2"/>
                  <c:y val="-3.23395568589463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D2D-4F94-96F9-0D6FCB1A47E5}"/>
                </c:ext>
              </c:extLst>
            </c:dLbl>
            <c:dLbl>
              <c:idx val="5"/>
              <c:layout>
                <c:manualLayout>
                  <c:x val="-3.597266645521198E-2"/>
                  <c:y val="-2.96445937873674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CC-4C3D-A82F-38C10296BC56}"/>
                </c:ext>
              </c:extLst>
            </c:dLbl>
            <c:dLbl>
              <c:idx val="6"/>
              <c:layout>
                <c:manualLayout>
                  <c:x val="-3.597266645521198E-2"/>
                  <c:y val="-2.69496307157886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7CC-4C3D-A82F-38C10296BC56}"/>
                </c:ext>
              </c:extLst>
            </c:dLbl>
            <c:dLbl>
              <c:idx val="7"/>
              <c:layout>
                <c:manualLayout>
                  <c:x val="-2.9365286944141124E-2"/>
                  <c:y val="-3.50345199305251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7CC-4C3D-A82F-38C10296BC56}"/>
                </c:ext>
              </c:extLst>
            </c:dLbl>
            <c:dLbl>
              <c:idx val="8"/>
              <c:layout>
                <c:manualLayout>
                  <c:x val="-3.1000776922128912E-2"/>
                  <c:y val="3.2339556858946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7CC-4C3D-A82F-38C10296BC56}"/>
                </c:ext>
              </c:extLst>
            </c:dLbl>
            <c:dLbl>
              <c:idx val="9"/>
              <c:layout>
                <c:manualLayout>
                  <c:x val="-3.597266645521198E-2"/>
                  <c:y val="-2.42546676442097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7CC-4C3D-A82F-38C10296BC56}"/>
                </c:ext>
              </c:extLst>
            </c:dLbl>
            <c:dLbl>
              <c:idx val="10"/>
              <c:layout>
                <c:manualLayout>
                  <c:x val="-3.5972666455212098E-2"/>
                  <c:y val="-3.50345199305250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7CC-4C3D-A82F-38C10296BC56}"/>
                </c:ext>
              </c:extLst>
            </c:dLbl>
            <c:dLbl>
              <c:idx val="11"/>
              <c:layout>
                <c:manualLayout>
                  <c:x val="-3.597266645521198E-2"/>
                  <c:y val="2.15597045726307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7CC-4C3D-A82F-38C10296BC56}"/>
                </c:ext>
              </c:extLst>
            </c:dLbl>
            <c:dLbl>
              <c:idx val="12"/>
              <c:layout>
                <c:manualLayout>
                  <c:x val="-3.597266645521198E-2"/>
                  <c:y val="2.42546676442097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2D-4F94-96F9-0D6FCB1A47E5}"/>
                </c:ext>
              </c:extLst>
            </c:dLbl>
            <c:dLbl>
              <c:idx val="13"/>
              <c:layout>
                <c:manualLayout>
                  <c:x val="-2.6777349416767654E-2"/>
                  <c:y val="2.42546676442097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D2D-4F94-96F9-0D6FCB1A47E5}"/>
                </c:ext>
              </c:extLst>
            </c:dLbl>
            <c:spPr>
              <a:noFill/>
              <a:ln w="12700" cap="flat" cmpd="sng" algn="ctr">
                <a:noFill/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'Josep Guardiola'!$C$31:$C$44</c:f>
              <c:numCache>
                <c:formatCode>0%</c:formatCode>
                <c:ptCount val="14"/>
                <c:pt idx="0">
                  <c:v>1.207737286796279</c:v>
                </c:pt>
                <c:pt idx="1">
                  <c:v>1.085090067548667</c:v>
                </c:pt>
                <c:pt idx="2">
                  <c:v>1.0717887906692551</c:v>
                </c:pt>
                <c:pt idx="3">
                  <c:v>0.96418023907332706</c:v>
                </c:pt>
                <c:pt idx="4">
                  <c:v>1.0465945138025079</c:v>
                </c:pt>
                <c:pt idx="5">
                  <c:v>1.1418811441988042</c:v>
                </c:pt>
                <c:pt idx="6">
                  <c:v>1.041504443435068</c:v>
                </c:pt>
                <c:pt idx="7">
                  <c:v>0.85529121399485586</c:v>
                </c:pt>
                <c:pt idx="8">
                  <c:v>0.97860734445797504</c:v>
                </c:pt>
                <c:pt idx="9">
                  <c:v>1.2127323584796721</c:v>
                </c:pt>
                <c:pt idx="10">
                  <c:v>1.089341924879762</c:v>
                </c:pt>
                <c:pt idx="11">
                  <c:v>1.0157086804458819</c:v>
                </c:pt>
                <c:pt idx="12">
                  <c:v>1.0469433000291239</c:v>
                </c:pt>
                <c:pt idx="13">
                  <c:v>0.90792527906235776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D-4F94-96F9-0D6FCB1A47E5}"/>
            </c:ext>
          </c:extLst>
        </c:ser>
        <c:ser>
          <c:idx val="1"/>
          <c:order val="1"/>
          <c:tx>
            <c:strRef>
              <c:f>'Josep Guardiola'!$D$30</c:f>
              <c:strCache>
                <c:ptCount val="1"/>
                <c:pt idx="0">
                  <c:v>Goles Recibidos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7608156433199827E-2"/>
                  <c:y val="6.46791137178925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D2D-4F94-96F9-0D6FCB1A47E5}"/>
                </c:ext>
              </c:extLst>
            </c:dLbl>
            <c:dLbl>
              <c:idx val="1"/>
              <c:layout>
                <c:manualLayout>
                  <c:x val="-3.1000776922128943E-2"/>
                  <c:y val="2.42546676442096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7CC-4C3D-A82F-38C10296BC56}"/>
                </c:ext>
              </c:extLst>
            </c:dLbl>
            <c:dLbl>
              <c:idx val="2"/>
              <c:layout>
                <c:manualLayout>
                  <c:x val="-3.1000776922128943E-2"/>
                  <c:y val="1.88647415010519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7CC-4C3D-A82F-38C10296BC56}"/>
                </c:ext>
              </c:extLst>
            </c:dLbl>
            <c:dLbl>
              <c:idx val="3"/>
              <c:layout>
                <c:manualLayout>
                  <c:x val="-3.597266645521198E-2"/>
                  <c:y val="-1.88647415010520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D2D-4F94-96F9-0D6FCB1A47E5}"/>
                </c:ext>
              </c:extLst>
            </c:dLbl>
            <c:dLbl>
              <c:idx val="4"/>
              <c:layout>
                <c:manualLayout>
                  <c:x val="-3.2636266900116825E-2"/>
                  <c:y val="3.50345199305251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D2D-4F94-96F9-0D6FCB1A47E5}"/>
                </c:ext>
              </c:extLst>
            </c:dLbl>
            <c:dLbl>
              <c:idx val="5"/>
              <c:layout>
                <c:manualLayout>
                  <c:x val="-3.1000776922128912E-2"/>
                  <c:y val="2.69496307157884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CC-4C3D-A82F-38C10296BC56}"/>
                </c:ext>
              </c:extLst>
            </c:dLbl>
            <c:dLbl>
              <c:idx val="6"/>
              <c:layout>
                <c:manualLayout>
                  <c:x val="-3.1000776922128975E-2"/>
                  <c:y val="2.69496307157885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CC-4C3D-A82F-38C10296BC56}"/>
                </c:ext>
              </c:extLst>
            </c:dLbl>
            <c:dLbl>
              <c:idx val="7"/>
              <c:layout>
                <c:manualLayout>
                  <c:x val="-3.1000776922128975E-2"/>
                  <c:y val="1.88647415010518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7CC-4C3D-A82F-38C10296BC56}"/>
                </c:ext>
              </c:extLst>
            </c:dLbl>
            <c:dLbl>
              <c:idx val="8"/>
              <c:layout>
                <c:manualLayout>
                  <c:x val="-3.4337176477224125E-2"/>
                  <c:y val="-2.15597045726308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7CC-4C3D-A82F-38C10296BC56}"/>
                </c:ext>
              </c:extLst>
            </c:dLbl>
            <c:dLbl>
              <c:idx val="9"/>
              <c:layout>
                <c:manualLayout>
                  <c:x val="-3.597266645521198E-2"/>
                  <c:y val="3.50345199305251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7CC-4C3D-A82F-38C10296BC56}"/>
                </c:ext>
              </c:extLst>
            </c:dLbl>
            <c:dLbl>
              <c:idx val="10"/>
              <c:layout>
                <c:manualLayout>
                  <c:x val="-3.1000776922128912E-2"/>
                  <c:y val="1.61697784294731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7CC-4C3D-A82F-38C10296BC56}"/>
                </c:ext>
              </c:extLst>
            </c:dLbl>
            <c:dLbl>
              <c:idx val="11"/>
              <c:layout>
                <c:manualLayout>
                  <c:x val="-3.597266645521198E-2"/>
                  <c:y val="-2.96445937873673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D2D-4F94-96F9-0D6FCB1A47E5}"/>
                </c:ext>
              </c:extLst>
            </c:dLbl>
            <c:dLbl>
              <c:idx val="12"/>
              <c:layout>
                <c:manualLayout>
                  <c:x val="-3.597266645521198E-2"/>
                  <c:y val="-2.96445937873674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2D-4F94-96F9-0D6FCB1A47E5}"/>
                </c:ext>
              </c:extLst>
            </c:dLbl>
            <c:dLbl>
              <c:idx val="13"/>
              <c:layout>
                <c:manualLayout>
                  <c:x val="-2.6777349416767654E-2"/>
                  <c:y val="-3.77294830021039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D2D-4F94-96F9-0D6FCB1A47E5}"/>
                </c:ext>
              </c:extLst>
            </c:dLbl>
            <c:spPr>
              <a:noFill/>
              <a:ln w="12700" cap="flat" cmpd="sng" algn="ctr">
                <a:noFill/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'Josep Guardiola'!$D$31:$D$44</c:f>
              <c:numCache>
                <c:formatCode>0%</c:formatCode>
                <c:ptCount val="14"/>
                <c:pt idx="0">
                  <c:v>1.1903779995479611</c:v>
                </c:pt>
                <c:pt idx="1">
                  <c:v>0.82991103031000213</c:v>
                </c:pt>
                <c:pt idx="2">
                  <c:v>0.71482290387526948</c:v>
                </c:pt>
                <c:pt idx="3">
                  <c:v>1.0236912264623441</c:v>
                </c:pt>
                <c:pt idx="4">
                  <c:v>0.97912089890506726</c:v>
                </c:pt>
                <c:pt idx="5">
                  <c:v>0.90794833157364108</c:v>
                </c:pt>
                <c:pt idx="6">
                  <c:v>0.83883290992109838</c:v>
                </c:pt>
                <c:pt idx="7">
                  <c:v>0.75398781795202385</c:v>
                </c:pt>
                <c:pt idx="8">
                  <c:v>1.2111991168295699</c:v>
                </c:pt>
                <c:pt idx="9">
                  <c:v>0.99523405438939061</c:v>
                </c:pt>
                <c:pt idx="10">
                  <c:v>0.79661811912011737</c:v>
                </c:pt>
                <c:pt idx="11">
                  <c:v>1.132881024443209</c:v>
                </c:pt>
                <c:pt idx="12">
                  <c:v>1.135805850567648</c:v>
                </c:pt>
                <c:pt idx="13">
                  <c:v>0.9215145224109107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2D-4F94-96F9-0D6FCB1A47E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0966592"/>
        <c:axId val="470965936"/>
      </c:lineChart>
      <c:catAx>
        <c:axId val="4709665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Bloques de 30 partidos de liga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0965936"/>
        <c:crosses val="autoZero"/>
        <c:auto val="1"/>
        <c:lblAlgn val="ctr"/>
        <c:lblOffset val="100"/>
        <c:noMultiLvlLbl val="0"/>
      </c:catAx>
      <c:valAx>
        <c:axId val="470965936"/>
        <c:scaling>
          <c:orientation val="minMax"/>
          <c:max val="1.6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 sz="2400" b="0" i="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Desempeño</a:t>
                </a:r>
                <a:endParaRPr lang="es-MX" sz="2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crossAx val="47096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Thomas Tuchel</a:t>
            </a:r>
            <a:endParaRPr lang="es-MX"/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>
                <a:solidFill>
                  <a:srgbClr val="00B050"/>
                </a:solidFill>
              </a:rPr>
              <a:t>Points Performance</a:t>
            </a:r>
            <a:r>
              <a:rPr lang="es-MX" sz="1400"/>
              <a:t> per 30 league matches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2.9358682796040803E-2"/>
                  <c:y val="-4.84848382014713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531-4225-B147-598B9DD8DF69}"/>
                </c:ext>
              </c:extLst>
            </c:dLbl>
            <c:dLbl>
              <c:idx val="4"/>
              <c:layout>
                <c:manualLayout>
                  <c:x val="-4.4042070797053613E-2"/>
                  <c:y val="-5.11784403237752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531-4225-B147-598B9DD8DF69}"/>
                </c:ext>
              </c:extLst>
            </c:dLbl>
            <c:dLbl>
              <c:idx val="5"/>
              <c:layout>
                <c:manualLayout>
                  <c:x val="-3.5884633018713225E-2"/>
                  <c:y val="-4.3097633956863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531-4225-B147-598B9DD8DF69}"/>
                </c:ext>
              </c:extLst>
            </c:dLbl>
            <c:dLbl>
              <c:idx val="6"/>
              <c:layout>
                <c:manualLayout>
                  <c:x val="-5.0502761517499183E-2"/>
                  <c:y val="4.0404031834559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531-4225-B147-598B9DD8DF69}"/>
                </c:ext>
              </c:extLst>
            </c:dLbl>
            <c:dLbl>
              <c:idx val="7"/>
              <c:layout>
                <c:manualLayout>
                  <c:x val="-3.5884633018713162E-2"/>
                  <c:y val="-1.6161612733823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531-4225-B147-598B9DD8DF69}"/>
                </c:ext>
              </c:extLst>
            </c:dLbl>
            <c:dLbl>
              <c:idx val="8"/>
              <c:layout>
                <c:manualLayout>
                  <c:x val="-4.8871273961831156E-2"/>
                  <c:y val="4.57912360791672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531-4225-B147-598B9DD8DF69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00B050"/>
                </a:solidFill>
                <a:prstDash val="dash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'Thomas Tuchel'!$D$2:$D$12</c:f>
              <c:numCache>
                <c:formatCode>0%</c:formatCode>
                <c:ptCount val="11"/>
                <c:pt idx="0">
                  <c:v>1.4467235236856999</c:v>
                </c:pt>
                <c:pt idx="1">
                  <c:v>1.1786126428076831</c:v>
                </c:pt>
                <c:pt idx="2">
                  <c:v>0.87657052163748717</c:v>
                </c:pt>
                <c:pt idx="3">
                  <c:v>1.0215110641402241</c:v>
                </c:pt>
                <c:pt idx="4">
                  <c:v>1.077117382733364</c:v>
                </c:pt>
                <c:pt idx="5">
                  <c:v>1.0575968501454249</c:v>
                </c:pt>
                <c:pt idx="6">
                  <c:v>0.93551896788627464</c:v>
                </c:pt>
                <c:pt idx="7">
                  <c:v>1.0475591417982639</c:v>
                </c:pt>
                <c:pt idx="8">
                  <c:v>0.88551530522845834</c:v>
                </c:pt>
                <c:pt idx="9">
                  <c:v>1.0122205424934669</c:v>
                </c:pt>
                <c:pt idx="10">
                  <c:v>0.96301336259118542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8-45A7-A0AB-516D776320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24387616"/>
        <c:axId val="724383680"/>
      </c:lineChart>
      <c:catAx>
        <c:axId val="72438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Clusters of 30 matches</a:t>
                </a:r>
              </a:p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*Only includes first division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4383680"/>
        <c:crosses val="autoZero"/>
        <c:auto val="1"/>
        <c:lblAlgn val="ctr"/>
        <c:lblOffset val="100"/>
        <c:noMultiLvlLbl val="0"/>
      </c:catAx>
      <c:valAx>
        <c:axId val="7243836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Performance</a:t>
                </a:r>
              </a:p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Ratio of Obtained Points vs Expected Points</a:t>
                </a:r>
              </a:p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crossAx val="72438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 b="1" i="0" baseline="0">
                <a:effectLst/>
              </a:rPr>
              <a:t>Thomas Tuchel</a:t>
            </a:r>
            <a:endParaRPr lang="es-MX">
              <a:effectLst/>
            </a:endParaRPr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baseline="0">
                <a:solidFill>
                  <a:srgbClr val="0070C0"/>
                </a:solidFill>
                <a:effectLst/>
              </a:rPr>
              <a:t>Scored Goals</a:t>
            </a:r>
            <a:r>
              <a:rPr lang="es-MX" sz="1400" b="1" i="0" baseline="0">
                <a:effectLst/>
              </a:rPr>
              <a:t> &amp; </a:t>
            </a:r>
            <a:r>
              <a:rPr lang="es-MX" sz="1400" b="1" i="0" baseline="0">
                <a:solidFill>
                  <a:srgbClr val="FF0000"/>
                </a:solidFill>
                <a:effectLst/>
              </a:rPr>
              <a:t>Conceided Goals</a:t>
            </a:r>
            <a:r>
              <a:rPr lang="es-MX" sz="1400" b="1" i="0" baseline="0">
                <a:effectLst/>
              </a:rPr>
              <a:t> Performance per 30 league matches</a:t>
            </a:r>
            <a:endParaRPr lang="es-MX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'Thomas Tuchel'!$D$29</c:f>
              <c:strCache>
                <c:ptCount val="1"/>
                <c:pt idx="0">
                  <c:v>Scored Goals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3.5862694244973306E-2"/>
                  <c:y val="-1.07798545738201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AF8-47AB-8AB3-ED796C2DAD1C}"/>
                </c:ext>
              </c:extLst>
            </c:dLbl>
            <c:dLbl>
              <c:idx val="3"/>
              <c:layout>
                <c:manualLayout>
                  <c:x val="-3.0906004299101789E-2"/>
                  <c:y val="-1.88647455041853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AF8-47AB-8AB3-ED796C2DAD1C}"/>
                </c:ext>
              </c:extLst>
            </c:dLbl>
            <c:dLbl>
              <c:idx val="4"/>
              <c:layout>
                <c:manualLayout>
                  <c:x val="-3.5862694244973306E-2"/>
                  <c:y val="2.69496364345503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AF8-47AB-8AB3-ED796C2DAD1C}"/>
                </c:ext>
              </c:extLst>
            </c:dLbl>
            <c:dLbl>
              <c:idx val="5"/>
              <c:layout>
                <c:manualLayout>
                  <c:x val="-1.3035832652143664E-2"/>
                  <c:y val="8.62388365905612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AF8-47AB-8AB3-ED796C2DAD1C}"/>
                </c:ext>
              </c:extLst>
            </c:dLbl>
            <c:dLbl>
              <c:idx val="6"/>
              <c:layout>
                <c:manualLayout>
                  <c:x val="-3.9123674472520402E-2"/>
                  <c:y val="2.15597091476402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AF8-47AB-8AB3-ED796C2DAD1C}"/>
                </c:ext>
              </c:extLst>
            </c:dLbl>
            <c:dLbl>
              <c:idx val="7"/>
              <c:layout>
                <c:manualLayout>
                  <c:x val="-5.2167595382708765E-2"/>
                  <c:y val="-7.0069054729830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AF8-47AB-8AB3-ED796C2DAD1C}"/>
                </c:ext>
              </c:extLst>
            </c:dLbl>
            <c:dLbl>
              <c:idx val="8"/>
              <c:layout>
                <c:manualLayout>
                  <c:x val="-3.912367447252052E-2"/>
                  <c:y val="4.9407096041686127E-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AF8-47AB-8AB3-ED796C2DAD1C}"/>
                </c:ext>
              </c:extLst>
            </c:dLbl>
            <c:dLbl>
              <c:idx val="9"/>
              <c:layout>
                <c:manualLayout>
                  <c:x val="-3.5862694244973431E-2"/>
                  <c:y val="1.61697818607302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AF8-47AB-8AB3-ED796C2DAD1C}"/>
                </c:ext>
              </c:extLst>
            </c:dLbl>
            <c:dLbl>
              <c:idx val="10"/>
              <c:layout>
                <c:manualLayout>
                  <c:x val="-3.0906004299101727E-2"/>
                  <c:y val="-1.34748182172752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AF8-47AB-8AB3-ED796C2DAD1C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'Thomas Tuchel'!$D$30:$D$40</c:f>
              <c:numCache>
                <c:formatCode>0%</c:formatCode>
                <c:ptCount val="11"/>
                <c:pt idx="0">
                  <c:v>1.0707189917494759</c:v>
                </c:pt>
                <c:pt idx="1">
                  <c:v>1.1213641107415619</c:v>
                </c:pt>
                <c:pt idx="2">
                  <c:v>1.2128087235009031</c:v>
                </c:pt>
                <c:pt idx="3">
                  <c:v>0.89441880192635603</c:v>
                </c:pt>
                <c:pt idx="4">
                  <c:v>1.1186638914042459</c:v>
                </c:pt>
                <c:pt idx="5">
                  <c:v>1.324500480071517</c:v>
                </c:pt>
                <c:pt idx="6">
                  <c:v>1.0528102838466749</c:v>
                </c:pt>
                <c:pt idx="7">
                  <c:v>1.15703860926338</c:v>
                </c:pt>
                <c:pt idx="8">
                  <c:v>1.040548638002881</c:v>
                </c:pt>
                <c:pt idx="9">
                  <c:v>1.087660767436144</c:v>
                </c:pt>
                <c:pt idx="10">
                  <c:v>0.85854679928633426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F8-47AB-8AB3-ED796C2DAD1C}"/>
            </c:ext>
          </c:extLst>
        </c:ser>
        <c:ser>
          <c:idx val="1"/>
          <c:order val="1"/>
          <c:tx>
            <c:strRef>
              <c:f>'Thomas Tuchel'!$E$29</c:f>
              <c:strCache>
                <c:ptCount val="1"/>
                <c:pt idx="0">
                  <c:v>Conceided Goals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3.5862694244973306E-2"/>
                  <c:y val="2.96446000780053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AF8-47AB-8AB3-ED796C2DAD1C}"/>
                </c:ext>
              </c:extLst>
            </c:dLbl>
            <c:dLbl>
              <c:idx val="3"/>
              <c:layout>
                <c:manualLayout>
                  <c:x val="-3.0906004299101789E-2"/>
                  <c:y val="1.07798545738201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AF8-47AB-8AB3-ED796C2DAD1C}"/>
                </c:ext>
              </c:extLst>
            </c:dLbl>
            <c:dLbl>
              <c:idx val="4"/>
              <c:layout>
                <c:manualLayout>
                  <c:x val="-3.5862694244973306E-2"/>
                  <c:y val="-1.07798545738201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AF8-47AB-8AB3-ED796C2DAD1C}"/>
                </c:ext>
              </c:extLst>
            </c:dLbl>
            <c:dLbl>
              <c:idx val="5"/>
              <c:layout>
                <c:manualLayout>
                  <c:x val="-4.8833820832759342E-3"/>
                  <c:y val="-4.3119418295280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AF8-47AB-8AB3-ED796C2DAD1C}"/>
                </c:ext>
              </c:extLst>
            </c:dLbl>
            <c:dLbl>
              <c:idx val="6"/>
              <c:layout>
                <c:manualLayout>
                  <c:x val="-3.9123674472520402E-2"/>
                  <c:y val="-2.96446000780054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AF8-47AB-8AB3-ED796C2DAD1C}"/>
                </c:ext>
              </c:extLst>
            </c:dLbl>
            <c:dLbl>
              <c:idx val="7"/>
              <c:layout>
                <c:manualLayout>
                  <c:x val="-5.2167595382708765E-2"/>
                  <c:y val="7.27640183732859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AF8-47AB-8AB3-ED796C2DAD1C}"/>
                </c:ext>
              </c:extLst>
            </c:dLbl>
            <c:dLbl>
              <c:idx val="8"/>
              <c:layout>
                <c:manualLayout>
                  <c:x val="-3.912367447252052E-2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AF8-47AB-8AB3-ED796C2DAD1C}"/>
                </c:ext>
              </c:extLst>
            </c:dLbl>
            <c:dLbl>
              <c:idx val="9"/>
              <c:layout>
                <c:manualLayout>
                  <c:x val="-3.5862694244973431E-2"/>
                  <c:y val="-1.07798545738201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AF8-47AB-8AB3-ED796C2DAD1C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'Thomas Tuchel'!$E$30:$E$40</c:f>
              <c:numCache>
                <c:formatCode>0%</c:formatCode>
                <c:ptCount val="11"/>
                <c:pt idx="0">
                  <c:v>0.69406868258263077</c:v>
                </c:pt>
                <c:pt idx="1">
                  <c:v>0.87856177664831681</c:v>
                </c:pt>
                <c:pt idx="2">
                  <c:v>1.1724728928742669</c:v>
                </c:pt>
                <c:pt idx="3">
                  <c:v>0.8322970370187045</c:v>
                </c:pt>
                <c:pt idx="4">
                  <c:v>1.1642807052445141</c:v>
                </c:pt>
                <c:pt idx="5">
                  <c:v>1.374601382750827</c:v>
                </c:pt>
                <c:pt idx="6">
                  <c:v>1.059251090169802</c:v>
                </c:pt>
                <c:pt idx="7">
                  <c:v>1.1212586261994231</c:v>
                </c:pt>
                <c:pt idx="8">
                  <c:v>1.3999795366060519</c:v>
                </c:pt>
                <c:pt idx="9">
                  <c:v>1.1563839861269569</c:v>
                </c:pt>
                <c:pt idx="10">
                  <c:v>0.75705899879911809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F8-47AB-8AB3-ED796C2DAD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17603168"/>
        <c:axId val="617603496"/>
      </c:lineChart>
      <c:catAx>
        <c:axId val="61760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Clusters of 30 matches</a:t>
                </a:r>
              </a:p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*Only</a:t>
                </a:r>
                <a:r>
                  <a:rPr lang="es-MX" sz="1200" baseline="0"/>
                  <a:t> includes first division matches</a:t>
                </a:r>
                <a:endParaRPr lang="es-MX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7603496"/>
        <c:crosses val="autoZero"/>
        <c:auto val="1"/>
        <c:lblAlgn val="ctr"/>
        <c:lblOffset val="100"/>
        <c:noMultiLvlLbl val="0"/>
      </c:catAx>
      <c:valAx>
        <c:axId val="6176034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 b="1" i="0" baseline="0">
                    <a:effectLst/>
                  </a:rPr>
                  <a:t>Scored &amp; Conceided Goals</a:t>
                </a:r>
                <a:endParaRPr lang="es-MX" sz="1200">
                  <a:effectLst/>
                </a:endParaRPr>
              </a:p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 b="1" i="0" baseline="0">
                    <a:effectLst/>
                  </a:rPr>
                  <a:t>Performance</a:t>
                </a:r>
                <a:endParaRPr lang="es-MX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crossAx val="61760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Jurguen Klopp</a:t>
            </a:r>
            <a:endParaRPr lang="es-MX"/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>
                <a:solidFill>
                  <a:srgbClr val="00B050"/>
                </a:solidFill>
              </a:rPr>
              <a:t>Points' Performance</a:t>
            </a:r>
            <a:r>
              <a:rPr lang="es-MX" sz="1400"/>
              <a:t> per 30 league matches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  <a:headEnd type="oval" w="med" len="med"/>
              <a:tailEnd type="oval" w="med" len="med"/>
            </a:ln>
            <a:effectLst/>
          </c:spPr>
          <c:marker>
            <c:symbol val="circle"/>
            <c:size val="17"/>
            <c:spPr>
              <a:noFill/>
              <a:ln w="28575">
                <a:noFill/>
                <a:headEnd type="oval" w="med" len="med"/>
                <a:tailEnd type="oval" w="med" len="med"/>
              </a:ln>
              <a:effectLst/>
            </c:spPr>
          </c:marker>
          <c:dLbls>
            <c:dLbl>
              <c:idx val="1"/>
              <c:layout>
                <c:manualLayout>
                  <c:x val="-3.3146898321681439E-2"/>
                  <c:y val="-4.31630347691839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050-440A-A9DC-1F7F7243D11C}"/>
                </c:ext>
              </c:extLst>
            </c:dLbl>
            <c:dLbl>
              <c:idx val="3"/>
              <c:layout>
                <c:manualLayout>
                  <c:x val="-5.2738119366189024E-2"/>
                  <c:y val="-5.93491728076280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050-440A-A9DC-1F7F7243D11C}"/>
                </c:ext>
              </c:extLst>
            </c:dLbl>
            <c:dLbl>
              <c:idx val="4"/>
              <c:layout>
                <c:manualLayout>
                  <c:x val="-3.4653915325105103E-2"/>
                  <c:y val="-6.20468624807019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050-440A-A9DC-1F7F7243D11C}"/>
                </c:ext>
              </c:extLst>
            </c:dLbl>
            <c:dLbl>
              <c:idx val="6"/>
              <c:layout>
                <c:manualLayout>
                  <c:x val="-4.5203034349070706E-2"/>
                  <c:y val="-4.31630347691839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050-440A-A9DC-1F7F7243D11C}"/>
                </c:ext>
              </c:extLst>
            </c:dLbl>
            <c:dLbl>
              <c:idx val="7"/>
              <c:layout>
                <c:manualLayout>
                  <c:x val="-4.5135752566319428E-3"/>
                  <c:y val="5.39537934614799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050-440A-A9DC-1F7F7243D11C}"/>
                </c:ext>
              </c:extLst>
            </c:dLbl>
            <c:dLbl>
              <c:idx val="8"/>
              <c:layout>
                <c:manualLayout>
                  <c:x val="-3.7667949331952416E-2"/>
                  <c:y val="-9.71168282306639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050-440A-A9DC-1F7F7243D11C}"/>
                </c:ext>
              </c:extLst>
            </c:dLbl>
            <c:dLbl>
              <c:idx val="9"/>
              <c:layout>
                <c:manualLayout>
                  <c:x val="-4.520303434907065E-2"/>
                  <c:y val="-5.395379346147996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050-440A-A9DC-1F7F7243D11C}"/>
                </c:ext>
              </c:extLst>
            </c:dLbl>
            <c:dLbl>
              <c:idx val="10"/>
              <c:layout>
                <c:manualLayout>
                  <c:x val="-3.1639881318257783E-2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050-440A-A9DC-1F7F7243D11C}"/>
                </c:ext>
              </c:extLst>
            </c:dLbl>
            <c:dLbl>
              <c:idx val="11"/>
              <c:layout>
                <c:manualLayout>
                  <c:x val="-7.5276092634792586E-3"/>
                  <c:y val="-6.74422418268499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050-440A-A9DC-1F7F7243D11C}"/>
                </c:ext>
              </c:extLst>
            </c:dLbl>
            <c:dLbl>
              <c:idx val="12"/>
              <c:layout>
                <c:manualLayout>
                  <c:x val="-4.3696017345647049E-2"/>
                  <c:y val="5.39537934614799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050-440A-A9DC-1F7F7243D11C}"/>
                </c:ext>
              </c:extLst>
            </c:dLbl>
            <c:dLbl>
              <c:idx val="13"/>
              <c:layout>
                <c:manualLayout>
                  <c:x val="7.4757536390307436E-6"/>
                  <c:y val="-5.6651483134553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050-440A-A9DC-1F7F7243D11C}"/>
                </c:ext>
              </c:extLst>
            </c:dLbl>
            <c:dLbl>
              <c:idx val="15"/>
              <c:layout>
                <c:manualLayout>
                  <c:x val="4.5888074440469506E-3"/>
                  <c:y val="4.31630347691839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050-440A-A9DC-1F7F7243D11C}"/>
                </c:ext>
              </c:extLst>
            </c:dLbl>
            <c:dLbl>
              <c:idx val="16"/>
              <c:layout>
                <c:manualLayout>
                  <c:x val="-4.5203034349070817E-2"/>
                  <c:y val="-7.01399314999239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050-440A-A9DC-1F7F7243D11C}"/>
                </c:ext>
              </c:extLst>
            </c:dLbl>
            <c:dLbl>
              <c:idx val="18"/>
              <c:layout>
                <c:manualLayout>
                  <c:x val="-6.0273204383307286E-2"/>
                  <c:y val="-5.66514831345540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050-440A-A9DC-1F7F7243D11C}"/>
                </c:ext>
              </c:extLst>
            </c:dLbl>
            <c:dLbl>
              <c:idx val="19"/>
              <c:layout>
                <c:manualLayout>
                  <c:x val="-7.6850391420967515E-2"/>
                  <c:y val="-8.90237592114419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050-440A-A9DC-1F7F7243D11C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dash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'Jurguen Klopp'!$C$2:$C$24</c:f>
              <c:numCache>
                <c:formatCode>0%</c:formatCode>
                <c:ptCount val="23"/>
                <c:pt idx="0">
                  <c:v>1.236447871206239</c:v>
                </c:pt>
                <c:pt idx="1">
                  <c:v>1.0931073613412949</c:v>
                </c:pt>
                <c:pt idx="2">
                  <c:v>0.99646503533002007</c:v>
                </c:pt>
                <c:pt idx="3">
                  <c:v>1.069241957591982</c:v>
                </c:pt>
                <c:pt idx="4">
                  <c:v>1.0890821195689619</c:v>
                </c:pt>
                <c:pt idx="5">
                  <c:v>0.89291231914136304</c:v>
                </c:pt>
                <c:pt idx="6">
                  <c:v>1.087775926142643</c:v>
                </c:pt>
                <c:pt idx="7">
                  <c:v>1.033664723378128</c:v>
                </c:pt>
                <c:pt idx="8">
                  <c:v>1.1392876700610759</c:v>
                </c:pt>
                <c:pt idx="9">
                  <c:v>1.1869902599122391</c:v>
                </c:pt>
                <c:pt idx="10">
                  <c:v>1.2181275134554339</c:v>
                </c:pt>
                <c:pt idx="11">
                  <c:v>1.0095778076746531</c:v>
                </c:pt>
                <c:pt idx="12">
                  <c:v>1.0029252459478419</c:v>
                </c:pt>
                <c:pt idx="13">
                  <c:v>0.99695483534535723</c:v>
                </c:pt>
                <c:pt idx="14">
                  <c:v>0.77856919643177558</c:v>
                </c:pt>
                <c:pt idx="15">
                  <c:v>0.83661134313484575</c:v>
                </c:pt>
                <c:pt idx="16">
                  <c:v>1.0583440325007849</c:v>
                </c:pt>
                <c:pt idx="17">
                  <c:v>0.93875709895612991</c:v>
                </c:pt>
                <c:pt idx="18">
                  <c:v>1.020512426583646</c:v>
                </c:pt>
                <c:pt idx="19">
                  <c:v>1.06734001565206</c:v>
                </c:pt>
                <c:pt idx="20">
                  <c:v>1.196030357605383</c:v>
                </c:pt>
                <c:pt idx="21">
                  <c:v>1.0689445288282311</c:v>
                </c:pt>
                <c:pt idx="22">
                  <c:v>0.82441429021217671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0-495C-999F-CE07A163DEA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21274016"/>
        <c:axId val="1221275000"/>
      </c:lineChart>
      <c:catAx>
        <c:axId val="122127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Clusters of 30 league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21275000"/>
        <c:crosses val="autoZero"/>
        <c:auto val="1"/>
        <c:lblAlgn val="ctr"/>
        <c:lblOffset val="100"/>
        <c:noMultiLvlLbl val="0"/>
      </c:catAx>
      <c:valAx>
        <c:axId val="1221275000"/>
        <c:scaling>
          <c:orientation val="minMax"/>
          <c:max val="1.6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Performance</a:t>
                </a:r>
              </a:p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Ratio of Observed Points vs Expected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crossAx val="122127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hyperlink" Target="https://en.wikipedia.org/wiki/1._FSV_Mainz_05" TargetMode="External"/><Relationship Id="rId1" Type="http://schemas.openxmlformats.org/officeDocument/2006/relationships/image" Target="../media/image7.png"/><Relationship Id="rId4" Type="http://schemas.openxmlformats.org/officeDocument/2006/relationships/hyperlink" Target="https://pt.wikipedia.org/wiki/Borussia_Dortmund" TargetMode="Externa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hyperlink" Target="https://en.wikipedia.org/wiki/1._FSV_Mainz_05" TargetMode="External"/><Relationship Id="rId7" Type="http://schemas.openxmlformats.org/officeDocument/2006/relationships/hyperlink" Target="https://it.wikipedia.org/wiki/File:Paris_Saint-Germain_2013.svg" TargetMode="External"/><Relationship Id="rId2" Type="http://schemas.openxmlformats.org/officeDocument/2006/relationships/image" Target="../media/image7.png"/><Relationship Id="rId1" Type="http://schemas.openxmlformats.org/officeDocument/2006/relationships/image" Target="../media/image11.jpeg"/><Relationship Id="rId6" Type="http://schemas.openxmlformats.org/officeDocument/2006/relationships/image" Target="../media/image9.png"/><Relationship Id="rId5" Type="http://schemas.openxmlformats.org/officeDocument/2006/relationships/hyperlink" Target="https://pt.wikipedia.org/wiki/Borussia_Dortmund" TargetMode="External"/><Relationship Id="rId4" Type="http://schemas.openxmlformats.org/officeDocument/2006/relationships/image" Target="../media/image8.png"/><Relationship Id="rId9" Type="http://schemas.openxmlformats.org/officeDocument/2006/relationships/hyperlink" Target="https://en.wikipedia.org/wiki/Chelsea_F.C." TargetMode="Externa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Liverpool_F.C._Women" TargetMode="External"/><Relationship Id="rId2" Type="http://schemas.openxmlformats.org/officeDocument/2006/relationships/image" Target="../media/image12.png"/><Relationship Id="rId1" Type="http://schemas.openxmlformats.org/officeDocument/2006/relationships/chart" Target="../charts/chart9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image" Target="../media/image13.jpe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hyperlink" Target="https://en.wikipedia.org/wiki/1._FSV_Mainz_05" TargetMode="External"/><Relationship Id="rId1" Type="http://schemas.openxmlformats.org/officeDocument/2006/relationships/image" Target="../media/image7.png"/><Relationship Id="rId4" Type="http://schemas.openxmlformats.org/officeDocument/2006/relationships/hyperlink" Target="https://pt.wikipedia.org/wiki/Borussia_Dortmund" TargetMode="Externa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1._FSV_Mainz_05" TargetMode="External"/><Relationship Id="rId7" Type="http://schemas.openxmlformats.org/officeDocument/2006/relationships/hyperlink" Target="https://en.wikipedia.org/wiki/Liverpool_F.C._Women" TargetMode="External"/><Relationship Id="rId2" Type="http://schemas.openxmlformats.org/officeDocument/2006/relationships/image" Target="../media/image7.png"/><Relationship Id="rId1" Type="http://schemas.openxmlformats.org/officeDocument/2006/relationships/image" Target="../media/image14.jpeg"/><Relationship Id="rId6" Type="http://schemas.openxmlformats.org/officeDocument/2006/relationships/image" Target="../media/image12.png"/><Relationship Id="rId5" Type="http://schemas.openxmlformats.org/officeDocument/2006/relationships/hyperlink" Target="https://pt.wikipedia.org/wiki/Borussia_Dortmund" TargetMode="External"/><Relationship Id="rId4" Type="http://schemas.openxmlformats.org/officeDocument/2006/relationships/image" Target="../media/image8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4.jpeg"/><Relationship Id="rId2" Type="http://schemas.openxmlformats.org/officeDocument/2006/relationships/hyperlink" Target="https://en.wikipedia.org/wiki/1._FSV_Mainz_05" TargetMode="External"/><Relationship Id="rId1" Type="http://schemas.openxmlformats.org/officeDocument/2006/relationships/image" Target="../media/image7.png"/><Relationship Id="rId6" Type="http://schemas.openxmlformats.org/officeDocument/2006/relationships/hyperlink" Target="https://en.wikipedia.org/wiki/Liverpool_F.C._Women" TargetMode="External"/><Relationship Id="rId5" Type="http://schemas.openxmlformats.org/officeDocument/2006/relationships/image" Target="../media/image12.png"/><Relationship Id="rId4" Type="http://schemas.openxmlformats.org/officeDocument/2006/relationships/hyperlink" Target="https://pt.wikipedia.org/wiki/Borussia_Dortmund" TargetMode="Externa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Real_Madrid_C.F." TargetMode="External"/><Relationship Id="rId2" Type="http://schemas.openxmlformats.org/officeDocument/2006/relationships/image" Target="../media/image15.png"/><Relationship Id="rId1" Type="http://schemas.openxmlformats.org/officeDocument/2006/relationships/chart" Target="../charts/chart12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image" Target="../media/image16.jpe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Real_Madrid_C.F." TargetMode="External"/><Relationship Id="rId2" Type="http://schemas.openxmlformats.org/officeDocument/2006/relationships/image" Target="../media/image15.png"/><Relationship Id="rId1" Type="http://schemas.openxmlformats.org/officeDocument/2006/relationships/image" Target="../media/image16.jpe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Real_Madrid_C.F." TargetMode="External"/><Relationship Id="rId2" Type="http://schemas.openxmlformats.org/officeDocument/2006/relationships/image" Target="../media/image15.png"/><Relationship Id="rId1" Type="http://schemas.openxmlformats.org/officeDocument/2006/relationships/image" Target="../media/image16.jpe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Tigres_UANL" TargetMode="External"/><Relationship Id="rId2" Type="http://schemas.openxmlformats.org/officeDocument/2006/relationships/image" Target="../media/image17.png"/><Relationship Id="rId1" Type="http://schemas.openxmlformats.org/officeDocument/2006/relationships/chart" Target="../charts/chart15.xml"/><Relationship Id="rId5" Type="http://schemas.openxmlformats.org/officeDocument/2006/relationships/chart" Target="../charts/chart16.xml"/><Relationship Id="rId4" Type="http://schemas.openxmlformats.org/officeDocument/2006/relationships/image" Target="../media/image18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Tigres_UANL" TargetMode="External"/><Relationship Id="rId2" Type="http://schemas.openxmlformats.org/officeDocument/2006/relationships/image" Target="../media/image17.png"/><Relationship Id="rId1" Type="http://schemas.openxmlformats.org/officeDocument/2006/relationships/image" Target="../media/image18.jpe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hyperlink" Target="https://it.wikipedia.org/wiki/Cagliari_Calcio" TargetMode="External"/><Relationship Id="rId7" Type="http://schemas.openxmlformats.org/officeDocument/2006/relationships/chart" Target="../charts/chart18.xml"/><Relationship Id="rId2" Type="http://schemas.openxmlformats.org/officeDocument/2006/relationships/image" Target="../media/image20.png"/><Relationship Id="rId1" Type="http://schemas.openxmlformats.org/officeDocument/2006/relationships/chart" Target="../charts/chart17.xml"/><Relationship Id="rId6" Type="http://schemas.openxmlformats.org/officeDocument/2006/relationships/image" Target="../media/image22.png"/><Relationship Id="rId5" Type="http://schemas.openxmlformats.org/officeDocument/2006/relationships/hyperlink" Target="https://en.wikipedia.org/wiki/A.C._Milan" TargetMode="External"/><Relationship Id="rId4" Type="http://schemas.openxmlformats.org/officeDocument/2006/relationships/image" Target="../media/image2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jpe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hyperlink" Target="https://it.wikipedia.org/wiki/Cagliari_Calcio" TargetMode="External"/><Relationship Id="rId2" Type="http://schemas.openxmlformats.org/officeDocument/2006/relationships/image" Target="../media/image23.png"/><Relationship Id="rId1" Type="http://schemas.openxmlformats.org/officeDocument/2006/relationships/image" Target="../media/image19.jpeg"/><Relationship Id="rId6" Type="http://schemas.openxmlformats.org/officeDocument/2006/relationships/image" Target="../media/image25.png"/><Relationship Id="rId5" Type="http://schemas.openxmlformats.org/officeDocument/2006/relationships/hyperlink" Target="https://en.wikipedia.org/wiki/A.C._Milan" TargetMode="External"/><Relationship Id="rId4" Type="http://schemas.openxmlformats.org/officeDocument/2006/relationships/image" Target="../media/image24.png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Club_Am%C3%A9rica" TargetMode="External"/><Relationship Id="rId3" Type="http://schemas.openxmlformats.org/officeDocument/2006/relationships/image" Target="../media/image30.png"/><Relationship Id="rId7" Type="http://schemas.openxmlformats.org/officeDocument/2006/relationships/image" Target="../media/image32.png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hyperlink" Target="https://en.wikipedia.org/wiki/Xolos_de_Tijuana" TargetMode="External"/><Relationship Id="rId5" Type="http://schemas.openxmlformats.org/officeDocument/2006/relationships/image" Target="../media/image31.png"/><Relationship Id="rId4" Type="http://schemas.openxmlformats.org/officeDocument/2006/relationships/hyperlink" Target="http://en.wikipedia.org/wiki/file:atlante_fc_logo.svg" TargetMode="Externa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Xolos_de_Tijuana" TargetMode="External"/><Relationship Id="rId2" Type="http://schemas.openxmlformats.org/officeDocument/2006/relationships/image" Target="../media/image27.png"/><Relationship Id="rId1" Type="http://schemas.openxmlformats.org/officeDocument/2006/relationships/image" Target="../media/image26.jpeg"/><Relationship Id="rId5" Type="http://schemas.openxmlformats.org/officeDocument/2006/relationships/hyperlink" Target="https://en.wikipedia.org/wiki/Club_Am%C3%A9rica" TargetMode="External"/><Relationship Id="rId4" Type="http://schemas.openxmlformats.org/officeDocument/2006/relationships/image" Target="../media/image28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hyperlink" Target="http://en.wikipedia.org/wiki/file:atlante_fc_logo.svg" TargetMode="External"/><Relationship Id="rId2" Type="http://schemas.openxmlformats.org/officeDocument/2006/relationships/image" Target="../media/image29.png"/><Relationship Id="rId1" Type="http://schemas.openxmlformats.org/officeDocument/2006/relationships/image" Target="../media/image26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hyperlink" Target="https://en.wikipedia.org/wiki/Atl%C3%A9tico_Madrid_Femenino" TargetMode="External"/><Relationship Id="rId1" Type="http://schemas.openxmlformats.org/officeDocument/2006/relationships/image" Target="../media/image1.png"/><Relationship Id="rId4" Type="http://schemas.openxmlformats.org/officeDocument/2006/relationships/hyperlink" Target="https://es.wikipedia.org/wiki/Diego_Simeone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hyperlink" Target="https://en.wikipedia.org/wiki/Atl%C3%A9tico_Madrid_Femenino" TargetMode="External"/><Relationship Id="rId1" Type="http://schemas.openxmlformats.org/officeDocument/2006/relationships/image" Target="../media/image1.png"/><Relationship Id="rId4" Type="http://schemas.openxmlformats.org/officeDocument/2006/relationships/hyperlink" Target="https://es.wikipedia.org/wiki/Diego_Simeone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Manchester_City_F.C." TargetMode="External"/><Relationship Id="rId3" Type="http://schemas.openxmlformats.org/officeDocument/2006/relationships/image" Target="../media/image4.png"/><Relationship Id="rId7" Type="http://schemas.openxmlformats.org/officeDocument/2006/relationships/image" Target="../media/image6.png"/><Relationship Id="rId2" Type="http://schemas.openxmlformats.org/officeDocument/2006/relationships/hyperlink" Target="https://www.soccer24.co.zw/2020/02/27/guardiola-warns-his-man-city-side-after-real-madrid-victory/" TargetMode="External"/><Relationship Id="rId1" Type="http://schemas.openxmlformats.org/officeDocument/2006/relationships/image" Target="../media/image3.jpg"/><Relationship Id="rId6" Type="http://schemas.openxmlformats.org/officeDocument/2006/relationships/hyperlink" Target="https://en.wikipedia.org/wiki/FC_Bayern_Munich" TargetMode="External"/><Relationship Id="rId5" Type="http://schemas.openxmlformats.org/officeDocument/2006/relationships/image" Target="../media/image5.png"/><Relationship Id="rId4" Type="http://schemas.openxmlformats.org/officeDocument/2006/relationships/hyperlink" Target="https://en.wikipedia.org/wiki/FC_Barcelona" TargetMode="Externa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occer24.co.zw/2020/02/27/guardiola-warns-his-man-city-side-after-real-madrid-victory/" TargetMode="External"/><Relationship Id="rId3" Type="http://schemas.openxmlformats.org/officeDocument/2006/relationships/image" Target="../media/image5.png"/><Relationship Id="rId7" Type="http://schemas.openxmlformats.org/officeDocument/2006/relationships/image" Target="../media/image3.jpg"/><Relationship Id="rId2" Type="http://schemas.openxmlformats.org/officeDocument/2006/relationships/hyperlink" Target="https://en.wikipedia.org/wiki/FC_Barcelona" TargetMode="External"/><Relationship Id="rId1" Type="http://schemas.openxmlformats.org/officeDocument/2006/relationships/image" Target="../media/image4.png"/><Relationship Id="rId6" Type="http://schemas.openxmlformats.org/officeDocument/2006/relationships/hyperlink" Target="https://en.wikipedia.org/wiki/Manchester_City_F.C." TargetMode="External"/><Relationship Id="rId5" Type="http://schemas.openxmlformats.org/officeDocument/2006/relationships/image" Target="../media/image6.png"/><Relationship Id="rId4" Type="http://schemas.openxmlformats.org/officeDocument/2006/relationships/hyperlink" Target="https://en.wikipedia.org/wiki/FC_Bayern_Munich" TargetMode="Externa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https://it.wikipedia.org/wiki/File:Paris_Saint-Germain_2013.svg" TargetMode="External"/><Relationship Id="rId7" Type="http://schemas.openxmlformats.org/officeDocument/2006/relationships/chart" Target="../charts/chart8.xml"/><Relationship Id="rId2" Type="http://schemas.openxmlformats.org/officeDocument/2006/relationships/image" Target="../media/image9.png"/><Relationship Id="rId1" Type="http://schemas.openxmlformats.org/officeDocument/2006/relationships/chart" Target="../charts/chart7.xml"/><Relationship Id="rId6" Type="http://schemas.openxmlformats.org/officeDocument/2006/relationships/image" Target="../media/image11.jpeg"/><Relationship Id="rId5" Type="http://schemas.openxmlformats.org/officeDocument/2006/relationships/hyperlink" Target="https://en.wikipedia.org/wiki/Chelsea_F.C." TargetMode="External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</xdr:colOff>
      <xdr:row>0</xdr:row>
      <xdr:rowOff>159543</xdr:rowOff>
    </xdr:from>
    <xdr:to>
      <xdr:col>14</xdr:col>
      <xdr:colOff>638175</xdr:colOff>
      <xdr:row>26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938667-2B35-4AE6-AC9D-A563C02DB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0.21413</cdr:x>
      <cdr:y>0.57576</cdr:y>
    </cdr:from>
    <cdr:to>
      <cdr:x>0.3319</cdr:x>
      <cdr:y>0.76474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B5A8655B-B998-447F-9A54-91A30FFC234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666880" y="2714614"/>
          <a:ext cx="916757" cy="89101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0.46323</cdr:x>
      <cdr:y>0.57071</cdr:y>
    </cdr:from>
    <cdr:to>
      <cdr:x>0.59095</cdr:x>
      <cdr:y>0.77374</cdr:y>
    </cdr:to>
    <cdr:pic>
      <cdr:nvPicPr>
        <cdr:cNvPr id="5" name="Picture 4">
          <a:extLst xmlns:a="http://schemas.openxmlformats.org/drawingml/2006/main">
            <a:ext uri="{FF2B5EF4-FFF2-40B4-BE49-F238E27FC236}">
              <a16:creationId xmlns:a16="http://schemas.microsoft.com/office/drawing/2014/main" id="{E1414C28-5558-4FAA-AE1D-85D77112D8A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605935" y="2690804"/>
          <a:ext cx="994211" cy="957261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0.85152</cdr:x>
      <cdr:y>0.01583</cdr:y>
    </cdr:from>
    <cdr:to>
      <cdr:x>0.98971</cdr:x>
      <cdr:y>0.27657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633EF9CD-87D4-4D4C-B09E-64162A4B6C72}"/>
            </a:ext>
          </a:extLst>
        </cdr:cNvPr>
        <cdr:cNvPicPr/>
      </cdr:nvPicPr>
      <cdr:blipFill rotWithShape="1"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l="27107" r="23630" b="15314"/>
        <a:stretch xmlns:a="http://schemas.openxmlformats.org/drawingml/2006/main"/>
      </cdr:blipFill>
      <cdr:spPr bwMode="auto">
        <a:xfrm xmlns:a="http://schemas.openxmlformats.org/drawingml/2006/main">
          <a:off x="6632575" y="74613"/>
          <a:ext cx="1076324" cy="1228724"/>
        </a:xfrm>
        <a:prstGeom xmlns:a="http://schemas.openxmlformats.org/drawingml/2006/main" prst="roundRect">
          <a:avLst>
            <a:gd name="adj" fmla="val 16667"/>
          </a:avLst>
        </a:prstGeom>
        <a:ln xmlns:a="http://schemas.openxmlformats.org/drawingml/2006/main">
          <a:noFill/>
        </a:ln>
        <a:effectLst xmlns:a="http://schemas.openxmlformats.org/drawingml/2006/main">
          <a:outerShdw blurRad="76200" dist="38100" dir="7800000" algn="tl" rotWithShape="0">
            <a:srgbClr val="000000">
              <a:alpha val="40000"/>
            </a:srgbClr>
          </a:outerShdw>
        </a:effectLst>
        <a:scene3d xmlns:a="http://schemas.openxmlformats.org/drawingml/2006/main">
          <a:camera prst="orthographicFront"/>
          <a:lightRig rig="contrasting" dir="t">
            <a:rot lat="0" lon="0" rev="4200000"/>
          </a:lightRig>
        </a:scene3d>
        <a:sp3d xmlns:a="http://schemas.openxmlformats.org/drawingml/2006/main" prstMaterial="plastic">
          <a:bevelT w="381000" h="114300" prst="relaxedInset"/>
          <a:contourClr>
            <a:srgbClr val="969696"/>
          </a:contourClr>
        </a:sp3d>
        <a:extLst xmlns:a="http://schemas.openxmlformats.org/drawingml/2006/main">
          <a:ext uri="{53640926-AAD7-44D8-BBD7-CCE9431645EC}">
            <a14:shadowObscured xmlns:a14="http://schemas.microsoft.com/office/drawing/2010/main"/>
          </a:ext>
        </a:extLst>
      </cdr:spPr>
    </cdr:pic>
  </cdr:relSizeAnchor>
  <cdr:relSizeAnchor xmlns:cdr="http://schemas.openxmlformats.org/drawingml/2006/chartDrawing">
    <cdr:from>
      <cdr:x>0.52308</cdr:x>
      <cdr:y>0.24406</cdr:y>
    </cdr:from>
    <cdr:to>
      <cdr:x>0.52502</cdr:x>
      <cdr:y>0.83544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9101206-75BD-4FBC-AA91-BF5EA5683164}"/>
            </a:ext>
          </a:extLst>
        </cdr:cNvPr>
        <cdr:cNvCxnSpPr/>
      </cdr:nvCxnSpPr>
      <cdr:spPr>
        <a:xfrm xmlns:a="http://schemas.openxmlformats.org/drawingml/2006/main" flipH="1" flipV="1">
          <a:off x="4074320" y="1150144"/>
          <a:ext cx="15080" cy="278685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0.706</cdr:x>
      <cdr:y>0.24423</cdr:y>
    </cdr:from>
    <cdr:to>
      <cdr:x>0.70794</cdr:x>
      <cdr:y>0.83561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29A853BA-28E1-4869-A663-83A8857BF1F5}"/>
            </a:ext>
          </a:extLst>
        </cdr:cNvPr>
        <cdr:cNvCxnSpPr/>
      </cdr:nvCxnSpPr>
      <cdr:spPr>
        <a:xfrm xmlns:a="http://schemas.openxmlformats.org/drawingml/2006/main" flipH="1" flipV="1">
          <a:off x="5499099" y="1150936"/>
          <a:ext cx="15080" cy="278685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0.88688</cdr:x>
      <cdr:y>0.27337</cdr:y>
    </cdr:from>
    <cdr:to>
      <cdr:x>0.88943</cdr:x>
      <cdr:y>0.83241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D8B2C3CC-6463-4FB4-919C-CB3997607FC4}"/>
            </a:ext>
          </a:extLst>
        </cdr:cNvPr>
        <cdr:cNvCxnSpPr/>
      </cdr:nvCxnSpPr>
      <cdr:spPr>
        <a:xfrm xmlns:a="http://schemas.openxmlformats.org/drawingml/2006/main" flipH="1" flipV="1">
          <a:off x="6908007" y="1288257"/>
          <a:ext cx="19845" cy="2634458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0.26149</cdr:x>
      <cdr:y>0.59592</cdr:y>
    </cdr:from>
    <cdr:to>
      <cdr:x>0.37919</cdr:x>
      <cdr:y>0.785</cdr:y>
    </cdr:to>
    <cdr:pic>
      <cdr:nvPicPr>
        <cdr:cNvPr id="8" name="Picture 7">
          <a:extLst xmlns:a="http://schemas.openxmlformats.org/drawingml/2006/main">
            <a:ext uri="{FF2B5EF4-FFF2-40B4-BE49-F238E27FC236}">
              <a16:creationId xmlns:a16="http://schemas.microsoft.com/office/drawing/2014/main" id="{2E43E764-FE25-4784-8B10-651C2DED8A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036763" y="2808288"/>
          <a:ext cx="916757" cy="89101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0.5507</cdr:x>
      <cdr:y>0.58683</cdr:y>
    </cdr:from>
    <cdr:to>
      <cdr:x>0.67834</cdr:x>
      <cdr:y>0.78996</cdr:y>
    </cdr:to>
    <cdr:pic>
      <cdr:nvPicPr>
        <cdr:cNvPr id="9" name="Picture 8">
          <a:extLst xmlns:a="http://schemas.openxmlformats.org/drawingml/2006/main">
            <a:ext uri="{FF2B5EF4-FFF2-40B4-BE49-F238E27FC236}">
              <a16:creationId xmlns:a16="http://schemas.microsoft.com/office/drawing/2014/main" id="{9DACDA2B-1620-4A0F-9417-DB8A05B4EFB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5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289425" y="2765425"/>
          <a:ext cx="994211" cy="95726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0.7378</cdr:x>
      <cdr:y>0.58885</cdr:y>
    </cdr:from>
    <cdr:to>
      <cdr:x>0.85947</cdr:x>
      <cdr:y>0.78996</cdr:y>
    </cdr:to>
    <cdr:pic>
      <cdr:nvPicPr>
        <cdr:cNvPr id="10" name="Picture 9">
          <a:extLst xmlns:a="http://schemas.openxmlformats.org/drawingml/2006/main">
            <a:ext uri="{FF2B5EF4-FFF2-40B4-BE49-F238E27FC236}">
              <a16:creationId xmlns:a16="http://schemas.microsoft.com/office/drawing/2014/main" id="{DEF814BF-AF7B-484C-931C-362A0EF96C7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746750" y="2774951"/>
          <a:ext cx="947736" cy="94773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0.86976</cdr:x>
      <cdr:y>0.58279</cdr:y>
    </cdr:from>
    <cdr:to>
      <cdr:x>0.99389</cdr:x>
      <cdr:y>0.78794</cdr:y>
    </cdr:to>
    <cdr:pic>
      <cdr:nvPicPr>
        <cdr:cNvPr id="11" name="Picture 10">
          <a:extLst xmlns:a="http://schemas.openxmlformats.org/drawingml/2006/main">
            <a:ext uri="{FF2B5EF4-FFF2-40B4-BE49-F238E27FC236}">
              <a16:creationId xmlns:a16="http://schemas.microsoft.com/office/drawing/2014/main" id="{6FC50374-7803-47EA-8FFA-FC1DD621084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774656" y="2746375"/>
          <a:ext cx="966788" cy="966788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635794</xdr:colOff>
      <xdr:row>0</xdr:row>
      <xdr:rowOff>173831</xdr:rowOff>
    </xdr:from>
    <xdr:to>
      <xdr:col>16</xdr:col>
      <xdr:colOff>642938</xdr:colOff>
      <xdr:row>26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4FF636-A452-4A2E-AB92-E70B7BD2C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451380</xdr:colOff>
      <xdr:row>14</xdr:row>
      <xdr:rowOff>168806</xdr:rowOff>
    </xdr:from>
    <xdr:to>
      <xdr:col>15</xdr:col>
      <xdr:colOff>16549</xdr:colOff>
      <xdr:row>21</xdr:row>
      <xdr:rowOff>73769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05CB2F2-9162-4DBA-982F-F9E92FA7C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8843963" y="2687639"/>
          <a:ext cx="856336" cy="1164380"/>
        </a:xfrm>
        <a:prstGeom prst="rect">
          <a:avLst/>
        </a:prstGeom>
      </xdr:spPr>
    </xdr:pic>
    <xdr:clientData/>
  </xdr:twoCellAnchor>
  <xdr:twoCellAnchor editAs="oneCell">
    <xdr:from>
      <xdr:col>15</xdr:col>
      <xdr:colOff>137584</xdr:colOff>
      <xdr:row>1</xdr:row>
      <xdr:rowOff>56620</xdr:rowOff>
    </xdr:from>
    <xdr:to>
      <xdr:col>16</xdr:col>
      <xdr:colOff>550335</xdr:colOff>
      <xdr:row>8</xdr:row>
      <xdr:rowOff>63499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2BB5D05-BAD5-4B5F-82DB-2CD97A06E361}"/>
            </a:ext>
          </a:extLst>
        </xdr:cNvPr>
        <xdr:cNvPicPr/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2235"/>
        <a:stretch/>
      </xdr:blipFill>
      <xdr:spPr bwMode="auto">
        <a:xfrm>
          <a:off x="9821334" y="236537"/>
          <a:ext cx="1058334" cy="1266295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6</xdr:col>
      <xdr:colOff>39422</xdr:colOff>
      <xdr:row>27</xdr:row>
      <xdr:rowOff>107156</xdr:rowOff>
    </xdr:from>
    <xdr:to>
      <xdr:col>19</xdr:col>
      <xdr:colOff>41803</xdr:colOff>
      <xdr:row>53</xdr:row>
      <xdr:rowOff>128588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D480B6D-E451-4D0B-B414-C4A5C3B9E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7145</xdr:colOff>
      <xdr:row>55</xdr:row>
      <xdr:rowOff>11904</xdr:rowOff>
    </xdr:from>
    <xdr:to>
      <xdr:col>18</xdr:col>
      <xdr:colOff>4763</xdr:colOff>
      <xdr:row>81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66409B-0942-4496-89A5-A9FB2254C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291041</xdr:colOff>
      <xdr:row>21</xdr:row>
      <xdr:rowOff>116416</xdr:rowOff>
    </xdr:from>
    <xdr:to>
      <xdr:col>7</xdr:col>
      <xdr:colOff>354541</xdr:colOff>
      <xdr:row>23</xdr:row>
      <xdr:rowOff>10584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B631F06-B5D3-449D-81A0-FD3725C1346A}"/>
            </a:ext>
          </a:extLst>
        </xdr:cNvPr>
        <xdr:cNvSpPr txBox="1"/>
      </xdr:nvSpPr>
      <xdr:spPr>
        <a:xfrm>
          <a:off x="3518958" y="3894666"/>
          <a:ext cx="1354666" cy="254001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 b="1"/>
            <a:t>Performance: 106%</a:t>
          </a:r>
        </a:p>
      </xdr:txBody>
    </xdr:sp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0.1394</cdr:x>
      <cdr:y>0.58135</cdr:y>
    </cdr:from>
    <cdr:to>
      <cdr:x>0.24818</cdr:x>
      <cdr:y>0.77061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E46A95C9-4ED2-4593-B48D-492822838B2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174785" y="2736833"/>
          <a:ext cx="916716" cy="8909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0.43044</cdr:x>
      <cdr:y>0.57427</cdr:y>
    </cdr:from>
    <cdr:to>
      <cdr:x>0.54842</cdr:x>
      <cdr:y>0.77761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C3A03721-685D-4AAE-8E59-2DE7B9ED945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627410" y="2703525"/>
          <a:ext cx="994247" cy="95727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0.34445</cdr:x>
      <cdr:y>0.17957</cdr:y>
    </cdr:from>
    <cdr:to>
      <cdr:x>0.34671</cdr:x>
      <cdr:y>0.87253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09101206-75BD-4FBC-AA91-BF5EA5683164}"/>
            </a:ext>
          </a:extLst>
        </cdr:cNvPr>
        <cdr:cNvCxnSpPr/>
      </cdr:nvCxnSpPr>
      <cdr:spPr>
        <a:xfrm xmlns:a="http://schemas.openxmlformats.org/drawingml/2006/main" flipH="1" flipV="1">
          <a:off x="2902744" y="845345"/>
          <a:ext cx="19050" cy="326231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0.63945</cdr:x>
      <cdr:y>0.17855</cdr:y>
    </cdr:from>
    <cdr:to>
      <cdr:x>0.64058</cdr:x>
      <cdr:y>0.87456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1AF6CE46-0655-477D-8C62-E63411EA200E}"/>
            </a:ext>
          </a:extLst>
        </cdr:cNvPr>
        <cdr:cNvCxnSpPr/>
      </cdr:nvCxnSpPr>
      <cdr:spPr>
        <a:xfrm xmlns:a="http://schemas.openxmlformats.org/drawingml/2006/main" flipV="1">
          <a:off x="5388769" y="840582"/>
          <a:ext cx="9525" cy="327660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0.40924</cdr:x>
      <cdr:y>0.79841</cdr:y>
    </cdr:from>
    <cdr:to>
      <cdr:x>0.57051</cdr:x>
      <cdr:y>0.85381</cdr:y>
    </cdr:to>
    <cdr:sp macro="" textlink="">
      <cdr:nvSpPr>
        <cdr:cNvPr id="14" name="TextBox 7">
          <a:extLst xmlns:a="http://schemas.openxmlformats.org/drawingml/2006/main">
            <a:ext uri="{FF2B5EF4-FFF2-40B4-BE49-F238E27FC236}">
              <a16:creationId xmlns:a16="http://schemas.microsoft.com/office/drawing/2014/main" id="{7B631F06-B5D3-449D-81A0-FD3725C1346A}"/>
            </a:ext>
          </a:extLst>
        </cdr:cNvPr>
        <cdr:cNvSpPr txBox="1"/>
      </cdr:nvSpPr>
      <cdr:spPr>
        <a:xfrm xmlns:a="http://schemas.openxmlformats.org/drawingml/2006/main">
          <a:off x="3437467" y="3736711"/>
          <a:ext cx="1354666" cy="259292"/>
        </a:xfrm>
        <a:prstGeom xmlns:a="http://schemas.openxmlformats.org/drawingml/2006/main" prst="rect">
          <a:avLst/>
        </a:prstGeom>
        <a:ln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100" b="1"/>
            <a:t>Performance: 102%</a:t>
          </a:r>
        </a:p>
      </cdr:txBody>
    </cdr:sp>
  </cdr:relSizeAnchor>
  <cdr:relSizeAnchor xmlns:cdr="http://schemas.openxmlformats.org/drawingml/2006/chartDrawing">
    <cdr:from>
      <cdr:x>0.71793</cdr:x>
      <cdr:y>0.79841</cdr:y>
    </cdr:from>
    <cdr:to>
      <cdr:x>0.8792</cdr:x>
      <cdr:y>0.85155</cdr:y>
    </cdr:to>
    <cdr:sp macro="" textlink="">
      <cdr:nvSpPr>
        <cdr:cNvPr id="15" name="TextBox 7">
          <a:extLst xmlns:a="http://schemas.openxmlformats.org/drawingml/2006/main">
            <a:ext uri="{FF2B5EF4-FFF2-40B4-BE49-F238E27FC236}">
              <a16:creationId xmlns:a16="http://schemas.microsoft.com/office/drawing/2014/main" id="{7B631F06-B5D3-449D-81A0-FD3725C1346A}"/>
            </a:ext>
          </a:extLst>
        </cdr:cNvPr>
        <cdr:cNvSpPr txBox="1"/>
      </cdr:nvSpPr>
      <cdr:spPr>
        <a:xfrm xmlns:a="http://schemas.openxmlformats.org/drawingml/2006/main">
          <a:off x="6030383" y="3736711"/>
          <a:ext cx="1354666" cy="248708"/>
        </a:xfrm>
        <a:prstGeom xmlns:a="http://schemas.openxmlformats.org/drawingml/2006/main" prst="rect">
          <a:avLst/>
        </a:prstGeom>
        <a:ln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100" b="1"/>
            <a:t>Performance: 102%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0.3965</cdr:x>
      <cdr:y>0.23906</cdr:y>
    </cdr:from>
    <cdr:to>
      <cdr:x>0.39763</cdr:x>
      <cdr:y>0.87281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4D3799C6-6ADC-4C78-A86E-3B883C29708C}"/>
            </a:ext>
          </a:extLst>
        </cdr:cNvPr>
        <cdr:cNvCxnSpPr/>
      </cdr:nvCxnSpPr>
      <cdr:spPr>
        <a:xfrm xmlns:a="http://schemas.openxmlformats.org/drawingml/2006/main" flipV="1">
          <a:off x="3328580" y="1123396"/>
          <a:ext cx="9492" cy="297817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0.85572</cdr:x>
      <cdr:y>0.00933</cdr:y>
    </cdr:from>
    <cdr:to>
      <cdr:x>0.99205</cdr:x>
      <cdr:y>0.29475</cdr:y>
    </cdr:to>
    <cdr:pic>
      <cdr:nvPicPr>
        <cdr:cNvPr id="5" name="Picture 4">
          <a:extLst xmlns:a="http://schemas.openxmlformats.org/drawingml/2006/main">
            <a:ext uri="{FF2B5EF4-FFF2-40B4-BE49-F238E27FC236}">
              <a16:creationId xmlns:a16="http://schemas.microsoft.com/office/drawing/2014/main" id="{D2BB5D05-BAD5-4B5F-82DB-2CD97A06E361}"/>
            </a:ext>
          </a:extLst>
        </cdr:cNvPr>
        <cdr:cNvPicPr/>
      </cdr:nvPicPr>
      <cdr:blipFill rotWithShape="1"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b="22235"/>
        <a:stretch xmlns:a="http://schemas.openxmlformats.org/drawingml/2006/main"/>
      </cdr:blipFill>
      <cdr:spPr bwMode="auto">
        <a:xfrm xmlns:a="http://schemas.openxmlformats.org/drawingml/2006/main">
          <a:off x="7183703" y="43831"/>
          <a:ext cx="1144536" cy="1341263"/>
        </a:xfrm>
        <a:prstGeom xmlns:a="http://schemas.openxmlformats.org/drawingml/2006/main" prst="roundRect">
          <a:avLst>
            <a:gd name="adj" fmla="val 16667"/>
          </a:avLst>
        </a:prstGeom>
        <a:ln xmlns:a="http://schemas.openxmlformats.org/drawingml/2006/main">
          <a:noFill/>
        </a:ln>
        <a:effectLst xmlns:a="http://schemas.openxmlformats.org/drawingml/2006/main">
          <a:outerShdw blurRad="76200" dist="38100" dir="7800000" algn="tl" rotWithShape="0">
            <a:srgbClr val="000000">
              <a:alpha val="40000"/>
            </a:srgbClr>
          </a:outerShdw>
        </a:effectLst>
        <a:scene3d xmlns:a="http://schemas.openxmlformats.org/drawingml/2006/main">
          <a:camera prst="orthographicFront"/>
          <a:lightRig rig="contrasting" dir="t">
            <a:rot lat="0" lon="0" rev="4200000"/>
          </a:lightRig>
        </a:scene3d>
        <a:sp3d xmlns:a="http://schemas.openxmlformats.org/drawingml/2006/main" prstMaterial="plastic">
          <a:bevelT w="381000" h="114300" prst="relaxedInset"/>
          <a:contourClr>
            <a:srgbClr val="969696"/>
          </a:contourClr>
        </a:sp3d>
        <a:extLst xmlns:a="http://schemas.openxmlformats.org/drawingml/2006/main">
          <a:ext uri="{53640926-AAD7-44D8-BBD7-CCE9431645EC}">
            <a14:shadowObscured xmlns:a14="http://schemas.microsoft.com/office/drawing/2010/main"/>
          </a:ext>
        </a:extLst>
      </cdr:spPr>
    </cdr:pic>
  </cdr:relSizeAnchor>
  <cdr:relSizeAnchor xmlns:cdr="http://schemas.openxmlformats.org/drawingml/2006/chartDrawing">
    <cdr:from>
      <cdr:x>0.21318</cdr:x>
      <cdr:y>0.63816</cdr:y>
    </cdr:from>
    <cdr:to>
      <cdr:x>0.29554</cdr:x>
      <cdr:y>0.78079</cdr:y>
    </cdr:to>
    <cdr:pic>
      <cdr:nvPicPr>
        <cdr:cNvPr id="6" name="Picture 5">
          <a:extLst xmlns:a="http://schemas.openxmlformats.org/drawingml/2006/main">
            <a:ext uri="{FF2B5EF4-FFF2-40B4-BE49-F238E27FC236}">
              <a16:creationId xmlns:a16="http://schemas.microsoft.com/office/drawing/2014/main" id="{C8F537CB-31D6-41B8-914E-4F11D1738A9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789635" y="2998872"/>
          <a:ext cx="691405" cy="67027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0.50722</cdr:x>
      <cdr:y>0.63679</cdr:y>
    </cdr:from>
    <cdr:to>
      <cdr:x>0.59345</cdr:x>
      <cdr:y>0.78474</cdr:y>
    </cdr:to>
    <cdr:pic>
      <cdr:nvPicPr>
        <cdr:cNvPr id="7" name="Picture 6">
          <a:extLst xmlns:a="http://schemas.openxmlformats.org/drawingml/2006/main">
            <a:ext uri="{FF2B5EF4-FFF2-40B4-BE49-F238E27FC236}">
              <a16:creationId xmlns:a16="http://schemas.microsoft.com/office/drawing/2014/main" id="{E192DEB7-3239-4422-A902-4774173D652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5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258053" y="2992466"/>
          <a:ext cx="723935" cy="69522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0.81361</cdr:x>
      <cdr:y>0.61442</cdr:y>
    </cdr:from>
    <cdr:to>
      <cdr:x>0.88619</cdr:x>
      <cdr:y>0.79096</cdr:y>
    </cdr:to>
    <cdr:pic>
      <cdr:nvPicPr>
        <cdr:cNvPr id="8" name="Picture 7">
          <a:extLst xmlns:a="http://schemas.openxmlformats.org/drawingml/2006/main">
            <a:ext uri="{FF2B5EF4-FFF2-40B4-BE49-F238E27FC236}">
              <a16:creationId xmlns:a16="http://schemas.microsoft.com/office/drawing/2014/main" id="{F05CB2F2-9162-4DBA-982F-F9E92FA7CC7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830199" y="2887307"/>
          <a:ext cx="609350" cy="82963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0.69796</cdr:x>
      <cdr:y>0.2358</cdr:y>
    </cdr:from>
    <cdr:to>
      <cdr:x>0.69862</cdr:x>
      <cdr:y>0.87173</cdr:y>
    </cdr:to>
    <cdr:cxnSp macro="">
      <cdr:nvCxnSpPr>
        <cdr:cNvPr id="19" name="Straight Connector 18">
          <a:extLst xmlns:a="http://schemas.openxmlformats.org/drawingml/2006/main">
            <a:ext uri="{FF2B5EF4-FFF2-40B4-BE49-F238E27FC236}">
              <a16:creationId xmlns:a16="http://schemas.microsoft.com/office/drawing/2014/main" id="{28233A93-5E90-4C31-913C-000E4F18E1E5}"/>
            </a:ext>
          </a:extLst>
        </cdr:cNvPr>
        <cdr:cNvCxnSpPr/>
      </cdr:nvCxnSpPr>
      <cdr:spPr>
        <a:xfrm xmlns:a="http://schemas.openxmlformats.org/drawingml/2006/main" flipH="1" flipV="1">
          <a:off x="5859321" y="1108078"/>
          <a:ext cx="5536" cy="298843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0.1573</cdr:x>
      <cdr:y>0.78233</cdr:y>
    </cdr:from>
    <cdr:to>
      <cdr:x>0.35208</cdr:x>
      <cdr:y>0.87354</cdr:y>
    </cdr:to>
    <cdr:sp macro="" textlink="">
      <cdr:nvSpPr>
        <cdr:cNvPr id="22" name="TextBox 21">
          <a:extLst xmlns:a="http://schemas.openxmlformats.org/drawingml/2006/main">
            <a:ext uri="{FF2B5EF4-FFF2-40B4-BE49-F238E27FC236}">
              <a16:creationId xmlns:a16="http://schemas.microsoft.com/office/drawing/2014/main" id="{253B175B-AFEF-4384-B764-8660494EEF5D}"/>
            </a:ext>
          </a:extLst>
        </cdr:cNvPr>
        <cdr:cNvSpPr txBox="1"/>
      </cdr:nvSpPr>
      <cdr:spPr>
        <a:xfrm xmlns:a="http://schemas.openxmlformats.org/drawingml/2006/main">
          <a:off x="1320537" y="3676386"/>
          <a:ext cx="1635125" cy="42862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s-MX" sz="1050" b="1">
              <a:solidFill>
                <a:srgbClr val="0070C0"/>
              </a:solidFill>
            </a:rPr>
            <a:t>Scored</a:t>
          </a:r>
          <a:r>
            <a:rPr lang="es-MX" sz="1050" b="1" baseline="0">
              <a:solidFill>
                <a:srgbClr val="0070C0"/>
              </a:solidFill>
            </a:rPr>
            <a:t> Goals: 118%</a:t>
          </a:r>
          <a:endParaRPr lang="es-MX" sz="1050" baseline="0">
            <a:solidFill>
              <a:srgbClr val="0070C0"/>
            </a:solidFill>
          </a:endParaRPr>
        </a:p>
        <a:p xmlns:a="http://schemas.openxmlformats.org/drawingml/2006/main">
          <a:pPr algn="ctr"/>
          <a:r>
            <a:rPr lang="es-MX" sz="1050" b="1" baseline="0">
              <a:solidFill>
                <a:srgbClr val="FF0000"/>
              </a:solidFill>
            </a:rPr>
            <a:t>Conceided Goals: 100%</a:t>
          </a:r>
        </a:p>
      </cdr:txBody>
    </cdr:sp>
  </cdr:relSizeAnchor>
  <cdr:relSizeAnchor xmlns:cdr="http://schemas.openxmlformats.org/drawingml/2006/chartDrawing">
    <cdr:from>
      <cdr:x>0.45482</cdr:x>
      <cdr:y>0.78684</cdr:y>
    </cdr:from>
    <cdr:to>
      <cdr:x>0.64266</cdr:x>
      <cdr:y>0.87242</cdr:y>
    </cdr:to>
    <cdr:sp macro="" textlink="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5A795CE3-34C4-4FC0-953B-BF5381512FE8}"/>
            </a:ext>
          </a:extLst>
        </cdr:cNvPr>
        <cdr:cNvSpPr txBox="1"/>
      </cdr:nvSpPr>
      <cdr:spPr>
        <a:xfrm xmlns:a="http://schemas.openxmlformats.org/drawingml/2006/main">
          <a:off x="3818203" y="3697552"/>
          <a:ext cx="1576916" cy="40216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050" b="1">
              <a:solidFill>
                <a:srgbClr val="0070C0"/>
              </a:solidFill>
            </a:rPr>
            <a:t>Scored</a:t>
          </a:r>
          <a:r>
            <a:rPr lang="es-MX" sz="1050" b="1" baseline="0">
              <a:solidFill>
                <a:srgbClr val="0070C0"/>
              </a:solidFill>
            </a:rPr>
            <a:t> Goals: 116%</a:t>
          </a:r>
          <a:endParaRPr lang="es-MX" sz="1050" baseline="0">
            <a:solidFill>
              <a:srgbClr val="0070C0"/>
            </a:solidFill>
          </a:endParaRPr>
        </a:p>
        <a:p xmlns:a="http://schemas.openxmlformats.org/drawingml/2006/main">
          <a:pPr algn="ctr"/>
          <a:r>
            <a:rPr lang="es-MX" sz="1050" b="1" baseline="0">
              <a:solidFill>
                <a:srgbClr val="FF0000"/>
              </a:solidFill>
            </a:rPr>
            <a:t>Conceided Goals: 103%</a:t>
          </a:r>
        </a:p>
      </cdr:txBody>
    </cdr:sp>
  </cdr:relSizeAnchor>
  <cdr:relSizeAnchor xmlns:cdr="http://schemas.openxmlformats.org/drawingml/2006/chartDrawing">
    <cdr:from>
      <cdr:x>0.75108</cdr:x>
      <cdr:y>0.79134</cdr:y>
    </cdr:from>
    <cdr:to>
      <cdr:x>0.93829</cdr:x>
      <cdr:y>0.87242</cdr:y>
    </cdr:to>
    <cdr:sp macro="" textlink="">
      <cdr:nvSpPr>
        <cdr:cNvPr id="24" name="TextBox 1">
          <a:extLst xmlns:a="http://schemas.openxmlformats.org/drawingml/2006/main">
            <a:ext uri="{FF2B5EF4-FFF2-40B4-BE49-F238E27FC236}">
              <a16:creationId xmlns:a16="http://schemas.microsoft.com/office/drawing/2014/main" id="{D7A516A4-E4A9-4DC0-BA96-2A5A58D8DDD9}"/>
            </a:ext>
          </a:extLst>
        </cdr:cNvPr>
        <cdr:cNvSpPr txBox="1"/>
      </cdr:nvSpPr>
      <cdr:spPr>
        <a:xfrm xmlns:a="http://schemas.openxmlformats.org/drawingml/2006/main">
          <a:off x="6305287" y="3718719"/>
          <a:ext cx="1571624" cy="381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050" b="1">
              <a:solidFill>
                <a:srgbClr val="0070C0"/>
              </a:solidFill>
            </a:rPr>
            <a:t>Scored</a:t>
          </a:r>
          <a:r>
            <a:rPr lang="es-MX" sz="1050" b="1" baseline="0">
              <a:solidFill>
                <a:srgbClr val="0070C0"/>
              </a:solidFill>
            </a:rPr>
            <a:t> Goals: 107%</a:t>
          </a:r>
          <a:endParaRPr lang="es-MX" sz="1050" baseline="0">
            <a:solidFill>
              <a:srgbClr val="0070C0"/>
            </a:solidFill>
          </a:endParaRPr>
        </a:p>
        <a:p xmlns:a="http://schemas.openxmlformats.org/drawingml/2006/main">
          <a:pPr algn="ctr"/>
          <a:r>
            <a:rPr lang="es-MX" sz="1050" b="1" baseline="0">
              <a:solidFill>
                <a:srgbClr val="FF0000"/>
              </a:solidFill>
            </a:rPr>
            <a:t>Conceided Goals: 109%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0.195</cdr:x>
      <cdr:y>0.667</cdr:y>
    </cdr:from>
    <cdr:to>
      <cdr:x>0.30391</cdr:x>
      <cdr:y>0.85531</cdr:y>
    </cdr:to>
    <cdr:pic>
      <cdr:nvPicPr>
        <cdr:cNvPr id="5" name="Picture 4">
          <a:extLst xmlns:a="http://schemas.openxmlformats.org/drawingml/2006/main">
            <a:ext uri="{FF2B5EF4-FFF2-40B4-BE49-F238E27FC236}">
              <a16:creationId xmlns:a16="http://schemas.microsoft.com/office/drawing/2014/main" id="{CA954C44-4B6E-450B-8A95-F34FE2F991A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641474" y="3155949"/>
          <a:ext cx="916716" cy="8909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0.50108</cdr:x>
      <cdr:y>0.66902</cdr:y>
    </cdr:from>
    <cdr:to>
      <cdr:x>0.61205</cdr:x>
      <cdr:y>0.85908</cdr:y>
    </cdr:to>
    <cdr:pic>
      <cdr:nvPicPr>
        <cdr:cNvPr id="6" name="Picture 5">
          <a:extLst xmlns:a="http://schemas.openxmlformats.org/drawingml/2006/main">
            <a:ext uri="{FF2B5EF4-FFF2-40B4-BE49-F238E27FC236}">
              <a16:creationId xmlns:a16="http://schemas.microsoft.com/office/drawing/2014/main" id="{DD9CB52E-3CE6-4584-A626-4DD6A55F98C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217988" y="3165477"/>
          <a:ext cx="934057" cy="89931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0.8066</cdr:x>
      <cdr:y>0.63479</cdr:y>
    </cdr:from>
    <cdr:to>
      <cdr:x>0.89962</cdr:x>
      <cdr:y>0.86069</cdr:y>
    </cdr:to>
    <cdr:pic>
      <cdr:nvPicPr>
        <cdr:cNvPr id="7" name="Picture 6">
          <a:extLst xmlns:a="http://schemas.openxmlformats.org/drawingml/2006/main">
            <a:ext uri="{FF2B5EF4-FFF2-40B4-BE49-F238E27FC236}">
              <a16:creationId xmlns:a16="http://schemas.microsoft.com/office/drawing/2014/main" id="{EF00AC7C-955D-46B0-AD69-E6D7633F47B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789738" y="3003549"/>
          <a:ext cx="783045" cy="106885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0.90165</cdr:x>
      <cdr:y>0.01275</cdr:y>
    </cdr:from>
    <cdr:to>
      <cdr:x>0.99172</cdr:x>
      <cdr:y>0.19795</cdr:y>
    </cdr:to>
    <cdr:pic>
      <cdr:nvPicPr>
        <cdr:cNvPr id="10" name="Picture 9">
          <a:extLst xmlns:a="http://schemas.openxmlformats.org/drawingml/2006/main">
            <a:ext uri="{FF2B5EF4-FFF2-40B4-BE49-F238E27FC236}">
              <a16:creationId xmlns:a16="http://schemas.microsoft.com/office/drawing/2014/main" id="{2DCC6041-955A-4E4C-B169-5EA2C79AB570}"/>
            </a:ext>
          </a:extLst>
        </cdr:cNvPr>
        <cdr:cNvPicPr/>
      </cdr:nvPicPr>
      <cdr:blipFill rotWithShape="1">
        <a:blip xmlns:a="http://schemas.openxmlformats.org/drawingml/2006/main"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b="22235"/>
        <a:stretch xmlns:a="http://schemas.openxmlformats.org/drawingml/2006/main"/>
      </cdr:blipFill>
      <cdr:spPr bwMode="auto">
        <a:xfrm xmlns:a="http://schemas.openxmlformats.org/drawingml/2006/main">
          <a:off x="7589837" y="60326"/>
          <a:ext cx="758191" cy="876298"/>
        </a:xfrm>
        <a:prstGeom xmlns:a="http://schemas.openxmlformats.org/drawingml/2006/main" prst="roundRect">
          <a:avLst>
            <a:gd name="adj" fmla="val 16667"/>
          </a:avLst>
        </a:prstGeom>
        <a:ln xmlns:a="http://schemas.openxmlformats.org/drawingml/2006/main">
          <a:noFill/>
        </a:ln>
        <a:effectLst xmlns:a="http://schemas.openxmlformats.org/drawingml/2006/main">
          <a:outerShdw blurRad="76200" dist="38100" dir="7800000" algn="tl" rotWithShape="0">
            <a:srgbClr val="000000">
              <a:alpha val="40000"/>
            </a:srgbClr>
          </a:outerShdw>
        </a:effectLst>
        <a:scene3d xmlns:a="http://schemas.openxmlformats.org/drawingml/2006/main">
          <a:camera prst="orthographicFront"/>
          <a:lightRig rig="contrasting" dir="t">
            <a:rot lat="0" lon="0" rev="4200000"/>
          </a:lightRig>
        </a:scene3d>
        <a:sp3d xmlns:a="http://schemas.openxmlformats.org/drawingml/2006/main" prstMaterial="plastic">
          <a:bevelT w="381000" h="114300" prst="relaxedInset"/>
          <a:contourClr>
            <a:srgbClr val="969696"/>
          </a:contourClr>
        </a:sp3d>
        <a:extLst xmlns:a="http://schemas.openxmlformats.org/drawingml/2006/main">
          <a:ext uri="{53640926-AAD7-44D8-BBD7-CCE9431645EC}">
            <a14:shadowObscured xmlns:a14="http://schemas.microsoft.com/office/drawing/2010/main"/>
          </a:ext>
        </a:extLst>
      </cdr:spPr>
    </cdr:pic>
  </cdr:relSizeAnchor>
  <cdr:relSizeAnchor xmlns:cdr="http://schemas.openxmlformats.org/drawingml/2006/chartDrawing">
    <cdr:from>
      <cdr:x>0.40537</cdr:x>
      <cdr:y>0.24006</cdr:y>
    </cdr:from>
    <cdr:to>
      <cdr:x>0.40651</cdr:x>
      <cdr:y>0.87318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338164BD-2D73-443D-BFBC-15093F02CFE4}"/>
            </a:ext>
          </a:extLst>
        </cdr:cNvPr>
        <cdr:cNvCxnSpPr/>
      </cdr:nvCxnSpPr>
      <cdr:spPr>
        <a:xfrm xmlns:a="http://schemas.openxmlformats.org/drawingml/2006/main" flipV="1">
          <a:off x="3412330" y="1135859"/>
          <a:ext cx="9525" cy="299561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0.70636</cdr:x>
      <cdr:y>0.24006</cdr:y>
    </cdr:from>
    <cdr:to>
      <cdr:x>0.70637</cdr:x>
      <cdr:y>0.87318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D487CBD6-9AC5-4E70-8571-366A9938963E}"/>
            </a:ext>
          </a:extLst>
        </cdr:cNvPr>
        <cdr:cNvCxnSpPr/>
      </cdr:nvCxnSpPr>
      <cdr:spPr>
        <a:xfrm xmlns:a="http://schemas.openxmlformats.org/drawingml/2006/main" flipH="1" flipV="1">
          <a:off x="5945981" y="1135859"/>
          <a:ext cx="2" cy="299561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</xdr:colOff>
      <xdr:row>0</xdr:row>
      <xdr:rowOff>173830</xdr:rowOff>
    </xdr:from>
    <xdr:to>
      <xdr:col>16</xdr:col>
      <xdr:colOff>4763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E90B86-FA6E-4E78-9C5B-7A8E1F3CF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557213</xdr:colOff>
      <xdr:row>5</xdr:row>
      <xdr:rowOff>119064</xdr:rowOff>
    </xdr:from>
    <xdr:to>
      <xdr:col>8</xdr:col>
      <xdr:colOff>561977</xdr:colOff>
      <xdr:row>23</xdr:row>
      <xdr:rowOff>123825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AFE1231-DAE9-4173-83BE-2DFE98D61378}"/>
            </a:ext>
          </a:extLst>
        </xdr:cNvPr>
        <xdr:cNvCxnSpPr/>
      </xdr:nvCxnSpPr>
      <xdr:spPr>
        <a:xfrm flipV="1">
          <a:off x="5738813" y="1023939"/>
          <a:ext cx="4764" cy="3262311"/>
        </a:xfrm>
        <a:prstGeom prst="line">
          <a:avLst/>
        </a:prstGeom>
        <a:ln w="19050">
          <a:solidFill>
            <a:sysClr val="windowText" lastClr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171184</xdr:colOff>
      <xdr:row>13</xdr:row>
      <xdr:rowOff>109537</xdr:rowOff>
    </xdr:from>
    <xdr:to>
      <xdr:col>7</xdr:col>
      <xdr:colOff>415010</xdr:colOff>
      <xdr:row>20</xdr:row>
      <xdr:rowOff>38100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3C4A1A0-00FD-469D-98C3-5A1C8E6D0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4057384" y="2462212"/>
          <a:ext cx="891526" cy="1195388"/>
        </a:xfrm>
        <a:prstGeom prst="rect">
          <a:avLst/>
        </a:prstGeom>
      </xdr:spPr>
    </xdr:pic>
    <xdr:clientData/>
  </xdr:twoCellAnchor>
  <xdr:twoCellAnchor editAs="oneCell">
    <xdr:from>
      <xdr:col>10</xdr:col>
      <xdr:colOff>61636</xdr:colOff>
      <xdr:row>13</xdr:row>
      <xdr:rowOff>114307</xdr:rowOff>
    </xdr:from>
    <xdr:to>
      <xdr:col>11</xdr:col>
      <xdr:colOff>305462</xdr:colOff>
      <xdr:row>20</xdr:row>
      <xdr:rowOff>42870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11ED0A3-E96E-4B24-9FA0-F5D4B4E737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6538636" y="2466982"/>
          <a:ext cx="891526" cy="1195388"/>
        </a:xfrm>
        <a:prstGeom prst="rect">
          <a:avLst/>
        </a:prstGeom>
      </xdr:spPr>
    </xdr:pic>
    <xdr:clientData/>
  </xdr:twoCellAnchor>
  <xdr:twoCellAnchor editAs="oneCell">
    <xdr:from>
      <xdr:col>14</xdr:col>
      <xdr:colOff>385762</xdr:colOff>
      <xdr:row>1</xdr:row>
      <xdr:rowOff>80962</xdr:rowOff>
    </xdr:from>
    <xdr:to>
      <xdr:col>15</xdr:col>
      <xdr:colOff>536892</xdr:colOff>
      <xdr:row>7</xdr:row>
      <xdr:rowOff>55562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2F9E2B3-B32C-4A09-82EC-80D24C974908}"/>
            </a:ext>
          </a:extLst>
        </xdr:cNvPr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3562" y="261937"/>
          <a:ext cx="798830" cy="106045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4</xdr:col>
      <xdr:colOff>2381</xdr:colOff>
      <xdr:row>29</xdr:row>
      <xdr:rowOff>7144</xdr:rowOff>
    </xdr:from>
    <xdr:to>
      <xdr:col>15</xdr:col>
      <xdr:colOff>633413</xdr:colOff>
      <xdr:row>55</xdr:row>
      <xdr:rowOff>38100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FDA946D-C721-4746-95BC-F49CE91CB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190500</xdr:colOff>
      <xdr:row>35</xdr:row>
      <xdr:rowOff>42863</xdr:rowOff>
    </xdr:from>
    <xdr:to>
      <xdr:col>10</xdr:col>
      <xdr:colOff>209551</xdr:colOff>
      <xdr:row>51</xdr:row>
      <xdr:rowOff>171450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673829ED-7536-4855-B7FC-F44105186C4F}"/>
            </a:ext>
          </a:extLst>
        </xdr:cNvPr>
        <xdr:cNvCxnSpPr/>
      </xdr:nvCxnSpPr>
      <xdr:spPr>
        <a:xfrm flipH="1" flipV="1">
          <a:off x="6667500" y="6376988"/>
          <a:ext cx="19051" cy="3024187"/>
        </a:xfrm>
        <a:prstGeom prst="line">
          <a:avLst/>
        </a:prstGeom>
        <a:ln w="19050">
          <a:solidFill>
            <a:sysClr val="windowText" lastClr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419099</xdr:colOff>
      <xdr:row>20</xdr:row>
      <xdr:rowOff>104777</xdr:rowOff>
    </xdr:from>
    <xdr:to>
      <xdr:col>8</xdr:col>
      <xdr:colOff>161131</xdr:colOff>
      <xdr:row>23</xdr:row>
      <xdr:rowOff>14289</xdr:rowOff>
    </xdr:to>
    <xdr:sp macro="" textlink="">
      <xdr:nvSpPr>
        <xdr:cNvPr id="25" name="TextBox 14">
          <a:extLst>
            <a:ext uri="{FF2B5EF4-FFF2-40B4-BE49-F238E27FC236}">
              <a16:creationId xmlns:a16="http://schemas.microsoft.com/office/drawing/2014/main" id="{7EFE1A77-0E1C-46B3-AC67-50E0FDCB74C0}"/>
            </a:ext>
          </a:extLst>
        </xdr:cNvPr>
        <xdr:cNvSpPr txBox="1"/>
      </xdr:nvSpPr>
      <xdr:spPr>
        <a:xfrm>
          <a:off x="3657599" y="3724277"/>
          <a:ext cx="1685132" cy="452437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1050">
              <a:solidFill>
                <a:sysClr val="windowText" lastClr="000000"/>
              </a:solidFill>
            </a:rPr>
            <a:t>First serving period</a:t>
          </a:r>
          <a:endParaRPr lang="es-MX" sz="1050" baseline="0">
            <a:solidFill>
              <a:sysClr val="windowText" lastClr="000000"/>
            </a:solidFill>
          </a:endParaRPr>
        </a:p>
        <a:p>
          <a:pPr algn="ctr"/>
          <a:r>
            <a:rPr lang="es-MX" sz="1050">
              <a:solidFill>
                <a:sysClr val="windowText" lastClr="000000"/>
              </a:solidFill>
            </a:rPr>
            <a:t>04/01/2016 - 31/05/2018</a:t>
          </a:r>
        </a:p>
      </xdr:txBody>
    </xdr:sp>
    <xdr:clientData/>
  </xdr:twoCellAnchor>
  <xdr:twoCellAnchor>
    <xdr:from>
      <xdr:col>9</xdr:col>
      <xdr:colOff>314326</xdr:colOff>
      <xdr:row>20</xdr:row>
      <xdr:rowOff>95248</xdr:rowOff>
    </xdr:from>
    <xdr:to>
      <xdr:col>12</xdr:col>
      <xdr:colOff>52388</xdr:colOff>
      <xdr:row>23</xdr:row>
      <xdr:rowOff>33336</xdr:rowOff>
    </xdr:to>
    <xdr:sp macro="" textlink="">
      <xdr:nvSpPr>
        <xdr:cNvPr id="26" name="TextBox 15">
          <a:extLst>
            <a:ext uri="{FF2B5EF4-FFF2-40B4-BE49-F238E27FC236}">
              <a16:creationId xmlns:a16="http://schemas.microsoft.com/office/drawing/2014/main" id="{D4597FA9-EB8F-4953-A3EF-6F77F9F161C9}"/>
            </a:ext>
          </a:extLst>
        </xdr:cNvPr>
        <xdr:cNvSpPr txBox="1"/>
      </xdr:nvSpPr>
      <xdr:spPr>
        <a:xfrm>
          <a:off x="6143626" y="3714748"/>
          <a:ext cx="1681162" cy="481013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1050">
              <a:solidFill>
                <a:sysClr val="windowText" lastClr="000000"/>
              </a:solidFill>
            </a:rPr>
            <a:t>Second serving period</a:t>
          </a:r>
          <a:endParaRPr lang="es-MX" sz="1050" baseline="0">
            <a:solidFill>
              <a:sysClr val="windowText" lastClr="000000"/>
            </a:solidFill>
          </a:endParaRPr>
        </a:p>
        <a:p>
          <a:pPr algn="ctr"/>
          <a:r>
            <a:rPr lang="es-MX" sz="1050">
              <a:solidFill>
                <a:sysClr val="windowText" lastClr="000000"/>
              </a:solidFill>
            </a:rPr>
            <a:t>11/03/2019 - 27/05/2021</a:t>
          </a:r>
        </a:p>
      </xdr:txBody>
    </xdr:sp>
    <xdr:clientData/>
  </xdr:twoCellAnchor>
  <xdr:twoCellAnchor>
    <xdr:from>
      <xdr:col>4</xdr:col>
      <xdr:colOff>2381</xdr:colOff>
      <xdr:row>56</xdr:row>
      <xdr:rowOff>7143</xdr:rowOff>
    </xdr:from>
    <xdr:to>
      <xdr:col>15</xdr:col>
      <xdr:colOff>623887</xdr:colOff>
      <xdr:row>82</xdr:row>
      <xdr:rowOff>47625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663DEA73-5A8E-4FEF-AB7E-11AAB629A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0.88896</cdr:x>
      <cdr:y>0.01073</cdr:y>
    </cdr:from>
    <cdr:to>
      <cdr:x>0.99196</cdr:x>
      <cdr:y>0.23462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72F9E2B3-B32C-4A09-82EC-80D24C974908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6894513" y="50798"/>
          <a:ext cx="798830" cy="1060450"/>
        </a:xfrm>
        <a:prstGeom xmlns:a="http://schemas.openxmlformats.org/drawingml/2006/main" prst="roundRect">
          <a:avLst>
            <a:gd name="adj" fmla="val 16667"/>
          </a:avLst>
        </a:prstGeom>
        <a:ln xmlns:a="http://schemas.openxmlformats.org/drawingml/2006/main">
          <a:noFill/>
        </a:ln>
        <a:effectLst xmlns:a="http://schemas.openxmlformats.org/drawingml/2006/main">
          <a:outerShdw blurRad="76200" dist="38100" dir="7800000" algn="tl" rotWithShape="0">
            <a:srgbClr val="000000">
              <a:alpha val="40000"/>
            </a:srgbClr>
          </a:outerShdw>
        </a:effectLst>
        <a:scene3d xmlns:a="http://schemas.openxmlformats.org/drawingml/2006/main">
          <a:camera prst="orthographicFront"/>
          <a:lightRig rig="contrasting" dir="t">
            <a:rot lat="0" lon="0" rev="4200000"/>
          </a:lightRig>
        </a:scene3d>
        <a:sp3d xmlns:a="http://schemas.openxmlformats.org/drawingml/2006/main" prstMaterial="plastic">
          <a:bevelT w="381000" h="114300" prst="relaxedInset"/>
          <a:contourClr>
            <a:srgbClr val="969696"/>
          </a:contourClr>
        </a:sp3d>
      </cdr:spPr>
    </cdr:pic>
  </cdr:relSizeAnchor>
  <cdr:relSizeAnchor xmlns:cdr="http://schemas.openxmlformats.org/drawingml/2006/chartDrawing">
    <cdr:from>
      <cdr:x>0.31298</cdr:x>
      <cdr:y>0.58672</cdr:y>
    </cdr:from>
    <cdr:to>
      <cdr:x>0.37999</cdr:x>
      <cdr:y>0.73385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53C4A1A0-00FD-469D-98C3-5A1C8E6D013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427366" y="2778897"/>
          <a:ext cx="519712" cy="69685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0.23744</cdr:x>
      <cdr:y>0.75079</cdr:y>
    </cdr:from>
    <cdr:to>
      <cdr:x>0.45472</cdr:x>
      <cdr:y>0.84632</cdr:y>
    </cdr:to>
    <cdr:sp macro="" textlink="">
      <cdr:nvSpPr>
        <cdr:cNvPr id="5" name="TextBox 14">
          <a:extLst xmlns:a="http://schemas.openxmlformats.org/drawingml/2006/main">
            <a:ext uri="{FF2B5EF4-FFF2-40B4-BE49-F238E27FC236}">
              <a16:creationId xmlns:a16="http://schemas.microsoft.com/office/drawing/2014/main" id="{92455DB2-A8DE-4C49-B210-1C110EEE7E20}"/>
            </a:ext>
          </a:extLst>
        </cdr:cNvPr>
        <cdr:cNvSpPr txBox="1"/>
      </cdr:nvSpPr>
      <cdr:spPr>
        <a:xfrm xmlns:a="http://schemas.openxmlformats.org/drawingml/2006/main">
          <a:off x="1841498" y="3555983"/>
          <a:ext cx="1685165" cy="452459"/>
        </a:xfrm>
        <a:prstGeom xmlns:a="http://schemas.openxmlformats.org/drawingml/2006/main" prst="rect">
          <a:avLst/>
        </a:prstGeom>
        <a:ln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050">
              <a:solidFill>
                <a:sysClr val="windowText" lastClr="000000"/>
              </a:solidFill>
            </a:rPr>
            <a:t>First serving period</a:t>
          </a:r>
          <a:endParaRPr lang="es-MX" sz="1050" baseline="0">
            <a:solidFill>
              <a:sysClr val="windowText" lastClr="000000"/>
            </a:solidFill>
          </a:endParaRPr>
        </a:p>
        <a:p xmlns:a="http://schemas.openxmlformats.org/drawingml/2006/main">
          <a:pPr algn="ctr"/>
          <a:r>
            <a:rPr lang="es-MX" sz="1050">
              <a:solidFill>
                <a:sysClr val="windowText" lastClr="000000"/>
              </a:solidFill>
            </a:rPr>
            <a:t>04/01/2016 - 31/05/2018</a:t>
          </a:r>
        </a:p>
      </cdr:txBody>
    </cdr:sp>
  </cdr:relSizeAnchor>
  <cdr:relSizeAnchor xmlns:cdr="http://schemas.openxmlformats.org/drawingml/2006/chartDrawing">
    <cdr:from>
      <cdr:x>0.5936</cdr:x>
      <cdr:y>0.75079</cdr:y>
    </cdr:from>
    <cdr:to>
      <cdr:x>0.8121</cdr:x>
      <cdr:y>0.84716</cdr:y>
    </cdr:to>
    <cdr:sp macro="" textlink="">
      <cdr:nvSpPr>
        <cdr:cNvPr id="6" name="TextBox 15">
          <a:extLst xmlns:a="http://schemas.openxmlformats.org/drawingml/2006/main">
            <a:ext uri="{FF2B5EF4-FFF2-40B4-BE49-F238E27FC236}">
              <a16:creationId xmlns:a16="http://schemas.microsoft.com/office/drawing/2014/main" id="{BD5DCBFB-6181-4BBE-ADF0-19ED948B53B1}"/>
            </a:ext>
          </a:extLst>
        </cdr:cNvPr>
        <cdr:cNvSpPr txBox="1"/>
      </cdr:nvSpPr>
      <cdr:spPr>
        <a:xfrm xmlns:a="http://schemas.openxmlformats.org/drawingml/2006/main">
          <a:off x="4603779" y="3555988"/>
          <a:ext cx="1694628" cy="456438"/>
        </a:xfrm>
        <a:prstGeom xmlns:a="http://schemas.openxmlformats.org/drawingml/2006/main" prst="rect">
          <a:avLst/>
        </a:prstGeom>
        <a:ln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050">
              <a:solidFill>
                <a:sysClr val="windowText" lastClr="000000"/>
              </a:solidFill>
            </a:rPr>
            <a:t>Second serving period</a:t>
          </a:r>
          <a:endParaRPr lang="es-MX" sz="1050" baseline="0">
            <a:solidFill>
              <a:sysClr val="windowText" lastClr="000000"/>
            </a:solidFill>
          </a:endParaRPr>
        </a:p>
        <a:p xmlns:a="http://schemas.openxmlformats.org/drawingml/2006/main">
          <a:pPr algn="ctr"/>
          <a:r>
            <a:rPr lang="es-MX" sz="1050">
              <a:solidFill>
                <a:sysClr val="windowText" lastClr="000000"/>
              </a:solidFill>
            </a:rPr>
            <a:t>11/03/2019 - 27/05/2021</a:t>
          </a:r>
        </a:p>
      </cdr:txBody>
    </cdr:sp>
  </cdr:relSizeAnchor>
  <cdr:relSizeAnchor xmlns:cdr="http://schemas.openxmlformats.org/drawingml/2006/chartDrawing">
    <cdr:from>
      <cdr:x>0.66851</cdr:x>
      <cdr:y>0.5879</cdr:y>
    </cdr:from>
    <cdr:to>
      <cdr:x>0.73552</cdr:x>
      <cdr:y>0.73502</cdr:y>
    </cdr:to>
    <cdr:pic>
      <cdr:nvPicPr>
        <cdr:cNvPr id="8" name="Picture 7">
          <a:extLst xmlns:a="http://schemas.openxmlformats.org/drawingml/2006/main">
            <a:ext uri="{FF2B5EF4-FFF2-40B4-BE49-F238E27FC236}">
              <a16:creationId xmlns:a16="http://schemas.microsoft.com/office/drawing/2014/main" id="{E8E76E67-32EB-4E3B-9965-1887A78B8C3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84761" y="2784491"/>
          <a:ext cx="519712" cy="696805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0.88827</cdr:x>
      <cdr:y>0.0097</cdr:y>
    </cdr:from>
    <cdr:to>
      <cdr:x>0.99139</cdr:x>
      <cdr:y>0.23315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E8D1BC93-99BF-4788-9F98-FADC0FA91C4F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6880702" y="46037"/>
          <a:ext cx="798830" cy="1060450"/>
        </a:xfrm>
        <a:prstGeom xmlns:a="http://schemas.openxmlformats.org/drawingml/2006/main" prst="roundRect">
          <a:avLst>
            <a:gd name="adj" fmla="val 16667"/>
          </a:avLst>
        </a:prstGeom>
        <a:ln xmlns:a="http://schemas.openxmlformats.org/drawingml/2006/main">
          <a:noFill/>
        </a:ln>
        <a:effectLst xmlns:a="http://schemas.openxmlformats.org/drawingml/2006/main">
          <a:outerShdw blurRad="76200" dist="38100" dir="7800000" algn="tl" rotWithShape="0">
            <a:srgbClr val="000000">
              <a:alpha val="40000"/>
            </a:srgbClr>
          </a:outerShdw>
        </a:effectLst>
        <a:scene3d xmlns:a="http://schemas.openxmlformats.org/drawingml/2006/main">
          <a:camera prst="orthographicFront"/>
          <a:lightRig rig="contrasting" dir="t">
            <a:rot lat="0" lon="0" rev="4200000"/>
          </a:lightRig>
        </a:scene3d>
        <a:sp3d xmlns:a="http://schemas.openxmlformats.org/drawingml/2006/main" prstMaterial="plastic">
          <a:bevelT w="381000" h="114300" prst="relaxedInset"/>
          <a:contourClr>
            <a:srgbClr val="969696"/>
          </a:contourClr>
        </a:sp3d>
      </cdr:spPr>
    </cdr:pic>
  </cdr:relSizeAnchor>
  <cdr:relSizeAnchor xmlns:cdr="http://schemas.openxmlformats.org/drawingml/2006/chartDrawing">
    <cdr:from>
      <cdr:x>0.52475</cdr:x>
      <cdr:y>0.28149</cdr:y>
    </cdr:from>
    <cdr:to>
      <cdr:x>0.52475</cdr:x>
      <cdr:y>0.87556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73829ED-7536-4855-B7FC-F44105186C4F}"/>
            </a:ext>
          </a:extLst>
        </cdr:cNvPr>
        <cdr:cNvCxnSpPr/>
      </cdr:nvCxnSpPr>
      <cdr:spPr>
        <a:xfrm xmlns:a="http://schemas.openxmlformats.org/drawingml/2006/main" flipV="1">
          <a:off x="4064795" y="1335883"/>
          <a:ext cx="2" cy="281939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0.32751</cdr:x>
      <cdr:y>0.55863</cdr:y>
    </cdr:from>
    <cdr:to>
      <cdr:x>0.3946</cdr:x>
      <cdr:y>0.70545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id="{81BE7468-9E8E-4C12-A8FE-F5EE1368B10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536947" y="2651142"/>
          <a:ext cx="519693" cy="69678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0.25617</cdr:x>
      <cdr:y>0.70932</cdr:y>
    </cdr:from>
    <cdr:to>
      <cdr:x>0.47371</cdr:x>
      <cdr:y>0.80465</cdr:y>
    </cdr:to>
    <cdr:sp macro="" textlink="">
      <cdr:nvSpPr>
        <cdr:cNvPr id="5" name="TextBox 14">
          <a:extLst xmlns:a="http://schemas.openxmlformats.org/drawingml/2006/main">
            <a:ext uri="{FF2B5EF4-FFF2-40B4-BE49-F238E27FC236}">
              <a16:creationId xmlns:a16="http://schemas.microsoft.com/office/drawing/2014/main" id="{1356B44A-D5EA-43D5-B9D6-3AEFA6DA7CB8}"/>
            </a:ext>
          </a:extLst>
        </cdr:cNvPr>
        <cdr:cNvSpPr txBox="1"/>
      </cdr:nvSpPr>
      <cdr:spPr>
        <a:xfrm xmlns:a="http://schemas.openxmlformats.org/drawingml/2006/main">
          <a:off x="1984361" y="3366312"/>
          <a:ext cx="1685109" cy="452420"/>
        </a:xfrm>
        <a:prstGeom xmlns:a="http://schemas.openxmlformats.org/drawingml/2006/main" prst="rect">
          <a:avLst/>
        </a:prstGeom>
        <a:ln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050">
              <a:solidFill>
                <a:sysClr val="windowText" lastClr="000000"/>
              </a:solidFill>
            </a:rPr>
            <a:t>First serving period</a:t>
          </a:r>
          <a:endParaRPr lang="es-MX" sz="1050" baseline="0">
            <a:solidFill>
              <a:sysClr val="windowText" lastClr="000000"/>
            </a:solidFill>
          </a:endParaRPr>
        </a:p>
        <a:p xmlns:a="http://schemas.openxmlformats.org/drawingml/2006/main">
          <a:pPr algn="ctr"/>
          <a:r>
            <a:rPr lang="es-MX" sz="1050">
              <a:solidFill>
                <a:sysClr val="windowText" lastClr="000000"/>
              </a:solidFill>
            </a:rPr>
            <a:t>04/01/2016 - 31/05/2018</a:t>
          </a:r>
        </a:p>
      </cdr:txBody>
    </cdr:sp>
  </cdr:relSizeAnchor>
  <cdr:relSizeAnchor xmlns:cdr="http://schemas.openxmlformats.org/drawingml/2006/chartDrawing">
    <cdr:from>
      <cdr:x>0.64721</cdr:x>
      <cdr:y>0.56063</cdr:y>
    </cdr:from>
    <cdr:to>
      <cdr:x>0.7143</cdr:x>
      <cdr:y>0.70746</cdr:y>
    </cdr:to>
    <cdr:pic>
      <cdr:nvPicPr>
        <cdr:cNvPr id="6" name="Picture 5">
          <a:extLst xmlns:a="http://schemas.openxmlformats.org/drawingml/2006/main">
            <a:ext uri="{FF2B5EF4-FFF2-40B4-BE49-F238E27FC236}">
              <a16:creationId xmlns:a16="http://schemas.microsoft.com/office/drawing/2014/main" id="{4D1995E4-816F-4483-A7B0-F01B50B1256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13417" y="2660633"/>
          <a:ext cx="519693" cy="69683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0.56974</cdr:x>
      <cdr:y>0.70932</cdr:y>
    </cdr:from>
    <cdr:to>
      <cdr:x>0.78727</cdr:x>
      <cdr:y>0.80465</cdr:y>
    </cdr:to>
    <cdr:sp macro="" textlink="">
      <cdr:nvSpPr>
        <cdr:cNvPr id="7" name="TextBox 14">
          <a:extLst xmlns:a="http://schemas.openxmlformats.org/drawingml/2006/main">
            <a:ext uri="{FF2B5EF4-FFF2-40B4-BE49-F238E27FC236}">
              <a16:creationId xmlns:a16="http://schemas.microsoft.com/office/drawing/2014/main" id="{8FC13E81-E826-457A-A9E1-C6492B4E6A56}"/>
            </a:ext>
          </a:extLst>
        </cdr:cNvPr>
        <cdr:cNvSpPr txBox="1"/>
      </cdr:nvSpPr>
      <cdr:spPr>
        <a:xfrm xmlns:a="http://schemas.openxmlformats.org/drawingml/2006/main">
          <a:off x="4413285" y="3366312"/>
          <a:ext cx="1685109" cy="452420"/>
        </a:xfrm>
        <a:prstGeom xmlns:a="http://schemas.openxmlformats.org/drawingml/2006/main" prst="rect">
          <a:avLst/>
        </a:prstGeom>
        <a:ln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050">
              <a:solidFill>
                <a:sysClr val="windowText" lastClr="000000"/>
              </a:solidFill>
            </a:rPr>
            <a:t>Second serving period</a:t>
          </a:r>
          <a:endParaRPr lang="es-MX" sz="1050" baseline="0">
            <a:solidFill>
              <a:sysClr val="windowText" lastClr="000000"/>
            </a:solidFill>
          </a:endParaRPr>
        </a:p>
        <a:p xmlns:a="http://schemas.openxmlformats.org/drawingml/2006/main">
          <a:pPr algn="ctr"/>
          <a:r>
            <a:rPr lang="es-MX" sz="1050">
              <a:solidFill>
                <a:sysClr val="windowText" lastClr="000000"/>
              </a:solidFill>
            </a:rPr>
            <a:t>11/03/2019 - 27/05/2021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</xdr:colOff>
      <xdr:row>0</xdr:row>
      <xdr:rowOff>178593</xdr:rowOff>
    </xdr:from>
    <xdr:to>
      <xdr:col>15</xdr:col>
      <xdr:colOff>14288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25DF3F-DF23-4F48-93B8-9127E6B16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214313</xdr:colOff>
      <xdr:row>11</xdr:row>
      <xdr:rowOff>161686</xdr:rowOff>
    </xdr:from>
    <xdr:to>
      <xdr:col>10</xdr:col>
      <xdr:colOff>219077</xdr:colOff>
      <xdr:row>22</xdr:row>
      <xdr:rowOff>54032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4405149-58F7-4A1D-9318-4D8695645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5395913" y="2152411"/>
          <a:ext cx="1300164" cy="1883071"/>
        </a:xfrm>
        <a:prstGeom prst="rect">
          <a:avLst/>
        </a:prstGeom>
      </xdr:spPr>
    </xdr:pic>
    <xdr:clientData/>
  </xdr:twoCellAnchor>
  <xdr:twoCellAnchor editAs="oneCell">
    <xdr:from>
      <xdr:col>13</xdr:col>
      <xdr:colOff>247650</xdr:colOff>
      <xdr:row>1</xdr:row>
      <xdr:rowOff>57149</xdr:rowOff>
    </xdr:from>
    <xdr:to>
      <xdr:col>14</xdr:col>
      <xdr:colOff>586423</xdr:colOff>
      <xdr:row>7</xdr:row>
      <xdr:rowOff>180974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8BC8C28-7226-4C92-B794-F7EDE4D588BF}"/>
            </a:ext>
          </a:extLst>
        </xdr:cNvPr>
        <xdr:cNvPicPr/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822" r="24992" b="13802"/>
        <a:stretch/>
      </xdr:blipFill>
      <xdr:spPr bwMode="auto">
        <a:xfrm>
          <a:off x="8667750" y="238124"/>
          <a:ext cx="986473" cy="1209675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4</xdr:col>
      <xdr:colOff>130966</xdr:colOff>
      <xdr:row>28</xdr:row>
      <xdr:rowOff>164306</xdr:rowOff>
    </xdr:from>
    <xdr:to>
      <xdr:col>16</xdr:col>
      <xdr:colOff>157161</xdr:colOff>
      <xdr:row>55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2E312F-9D16-4196-9FEB-9B2B94F69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</xdr:colOff>
      <xdr:row>1</xdr:row>
      <xdr:rowOff>2380</xdr:rowOff>
    </xdr:from>
    <xdr:to>
      <xdr:col>15</xdr:col>
      <xdr:colOff>9525</xdr:colOff>
      <xdr:row>27</xdr:row>
      <xdr:rowOff>23811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C0FD90-B482-4D73-9ED4-DBCE472A1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0.85771</cdr:x>
      <cdr:y>0.01309</cdr:y>
    </cdr:from>
    <cdr:to>
      <cdr:x>0.98919</cdr:x>
      <cdr:y>0.28837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68BC8C28-7226-4C92-B794-F7EDE4D588BF}"/>
            </a:ext>
          </a:extLst>
        </cdr:cNvPr>
        <cdr:cNvPicPr/>
      </cdr:nvPicPr>
      <cdr:blipFill rotWithShape="1"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l="26822" r="24992" b="13802"/>
        <a:stretch xmlns:a="http://schemas.openxmlformats.org/drawingml/2006/main"/>
      </cdr:blipFill>
      <cdr:spPr bwMode="auto">
        <a:xfrm xmlns:a="http://schemas.openxmlformats.org/drawingml/2006/main">
          <a:off x="6688934" y="61913"/>
          <a:ext cx="1025364" cy="1302544"/>
        </a:xfrm>
        <a:prstGeom xmlns:a="http://schemas.openxmlformats.org/drawingml/2006/main" prst="roundRect">
          <a:avLst>
            <a:gd name="adj" fmla="val 16667"/>
          </a:avLst>
        </a:prstGeom>
        <a:ln xmlns:a="http://schemas.openxmlformats.org/drawingml/2006/main">
          <a:noFill/>
        </a:ln>
        <a:effectLst xmlns:a="http://schemas.openxmlformats.org/drawingml/2006/main">
          <a:outerShdw blurRad="76200" dist="38100" dir="7800000" algn="tl" rotWithShape="0">
            <a:srgbClr val="000000">
              <a:alpha val="40000"/>
            </a:srgbClr>
          </a:outerShdw>
        </a:effectLst>
        <a:scene3d xmlns:a="http://schemas.openxmlformats.org/drawingml/2006/main">
          <a:camera prst="orthographicFront"/>
          <a:lightRig rig="contrasting" dir="t">
            <a:rot lat="0" lon="0" rev="4200000"/>
          </a:lightRig>
        </a:scene3d>
        <a:sp3d xmlns:a="http://schemas.openxmlformats.org/drawingml/2006/main" prstMaterial="plastic">
          <a:bevelT w="381000" h="114300" prst="relaxedInset"/>
          <a:contourClr>
            <a:srgbClr val="969696"/>
          </a:contourClr>
        </a:sp3d>
        <a:extLst xmlns:a="http://schemas.openxmlformats.org/drawingml/2006/main">
          <a:ext uri="{53640926-AAD7-44D8-BBD7-CCE9431645EC}">
            <a14:shadowObscured xmlns:a14="http://schemas.microsoft.com/office/drawing/2010/main"/>
          </a:ext>
        </a:extLst>
      </cdr:spPr>
    </cdr:pic>
  </cdr:relSizeAnchor>
  <cdr:relSizeAnchor xmlns:cdr="http://schemas.openxmlformats.org/drawingml/2006/chartDrawing">
    <cdr:from>
      <cdr:x>0.47043</cdr:x>
      <cdr:y>0.6467</cdr:y>
    </cdr:from>
    <cdr:to>
      <cdr:x>0.56299</cdr:x>
      <cdr:y>0.86765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64405149-58F7-4A1D-9318-4D869564593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668722" y="3059907"/>
          <a:ext cx="721811" cy="1045423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7141</xdr:colOff>
      <xdr:row>1</xdr:row>
      <xdr:rowOff>2379</xdr:rowOff>
    </xdr:from>
    <xdr:to>
      <xdr:col>15</xdr:col>
      <xdr:colOff>4762</xdr:colOff>
      <xdr:row>27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A27F18-6D6C-400F-B351-A17E993DD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13855</xdr:colOff>
      <xdr:row>16</xdr:row>
      <xdr:rowOff>66679</xdr:rowOff>
    </xdr:from>
    <xdr:to>
      <xdr:col>5</xdr:col>
      <xdr:colOff>109535</xdr:colOff>
      <xdr:row>21</xdr:row>
      <xdr:rowOff>61914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99D715-2A40-44CC-8386-8FE0EDCFE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604655" y="2962279"/>
          <a:ext cx="743380" cy="900110"/>
        </a:xfrm>
        <a:prstGeom prst="rect">
          <a:avLst/>
        </a:prstGeom>
      </xdr:spPr>
    </xdr:pic>
    <xdr:clientData/>
  </xdr:twoCellAnchor>
  <xdr:twoCellAnchor>
    <xdr:from>
      <xdr:col>5</xdr:col>
      <xdr:colOff>180975</xdr:colOff>
      <xdr:row>5</xdr:row>
      <xdr:rowOff>109537</xdr:rowOff>
    </xdr:from>
    <xdr:to>
      <xdr:col>5</xdr:col>
      <xdr:colOff>195262</xdr:colOff>
      <xdr:row>23</xdr:row>
      <xdr:rowOff>138111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572174A8-660B-47C5-84AE-58F1F5DCBFDD}"/>
            </a:ext>
          </a:extLst>
        </xdr:cNvPr>
        <xdr:cNvCxnSpPr/>
      </xdr:nvCxnSpPr>
      <xdr:spPr>
        <a:xfrm flipH="1" flipV="1">
          <a:off x="3419475" y="1014412"/>
          <a:ext cx="14287" cy="3286124"/>
        </a:xfrm>
        <a:prstGeom prst="line">
          <a:avLst/>
        </a:prstGeom>
        <a:ln w="19050">
          <a:solidFill>
            <a:sysClr val="windowText" lastClr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361951</xdr:colOff>
      <xdr:row>5</xdr:row>
      <xdr:rowOff>119062</xdr:rowOff>
    </xdr:from>
    <xdr:to>
      <xdr:col>8</xdr:col>
      <xdr:colOff>376238</xdr:colOff>
      <xdr:row>23</xdr:row>
      <xdr:rowOff>147636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F2F634D1-6CEC-4D30-B9BF-AD9357FFFC13}"/>
            </a:ext>
          </a:extLst>
        </xdr:cNvPr>
        <xdr:cNvCxnSpPr/>
      </xdr:nvCxnSpPr>
      <xdr:spPr>
        <a:xfrm flipH="1" flipV="1">
          <a:off x="5543551" y="1023937"/>
          <a:ext cx="14287" cy="3286124"/>
        </a:xfrm>
        <a:prstGeom prst="line">
          <a:avLst/>
        </a:prstGeom>
        <a:ln w="19050">
          <a:solidFill>
            <a:sysClr val="windowText" lastClr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179250</xdr:colOff>
      <xdr:row>15</xdr:row>
      <xdr:rowOff>104775</xdr:rowOff>
    </xdr:from>
    <xdr:to>
      <xdr:col>7</xdr:col>
      <xdr:colOff>230354</xdr:colOff>
      <xdr:row>21</xdr:row>
      <xdr:rowOff>114300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1F71620-DF4F-4098-9EBF-06052198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5"/>
            </a:ext>
          </a:extLst>
        </a:blip>
        <a:stretch>
          <a:fillRect/>
        </a:stretch>
      </xdr:blipFill>
      <xdr:spPr>
        <a:xfrm>
          <a:off x="4065450" y="2819400"/>
          <a:ext cx="698804" cy="1095375"/>
        </a:xfrm>
        <a:prstGeom prst="rect">
          <a:avLst/>
        </a:prstGeom>
      </xdr:spPr>
    </xdr:pic>
    <xdr:clientData/>
  </xdr:twoCellAnchor>
  <xdr:twoCellAnchor editAs="oneCell">
    <xdr:from>
      <xdr:col>10</xdr:col>
      <xdr:colOff>461963</xdr:colOff>
      <xdr:row>15</xdr:row>
      <xdr:rowOff>85727</xdr:rowOff>
    </xdr:from>
    <xdr:to>
      <xdr:col>11</xdr:col>
      <xdr:colOff>393381</xdr:colOff>
      <xdr:row>21</xdr:row>
      <xdr:rowOff>119063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8E4E70B-C583-4523-9284-EBB060758F7C}"/>
            </a:ext>
          </a:extLst>
        </xdr:cNvPr>
        <xdr:cNvPicPr/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8963" y="2800352"/>
          <a:ext cx="579118" cy="1119186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5</xdr:col>
      <xdr:colOff>7143</xdr:colOff>
      <xdr:row>28</xdr:row>
      <xdr:rowOff>2381</xdr:rowOff>
    </xdr:from>
    <xdr:to>
      <xdr:col>17</xdr:col>
      <xdr:colOff>4762</xdr:colOff>
      <xdr:row>54</xdr:row>
      <xdr:rowOff>9525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45034CA-EFD6-446E-B4AA-DD5D887E3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0.8388</cdr:x>
      <cdr:y>0.01383</cdr:y>
    </cdr:from>
    <cdr:to>
      <cdr:x>0.99019</cdr:x>
      <cdr:y>0.2959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C521B6D0-9849-476B-8F76-059458DE4542}"/>
            </a:ext>
          </a:extLst>
        </cdr:cNvPr>
        <cdr:cNvPicPr/>
      </cdr:nvPicPr>
      <cdr:blipFill rotWithShape="1"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l="26909" r="29771" b="10569"/>
        <a:stretch xmlns:a="http://schemas.openxmlformats.org/drawingml/2006/main"/>
      </cdr:blipFill>
      <cdr:spPr bwMode="auto">
        <a:xfrm xmlns:a="http://schemas.openxmlformats.org/drawingml/2006/main">
          <a:off x="6517484" y="65087"/>
          <a:ext cx="1176336" cy="1327947"/>
        </a:xfrm>
        <a:prstGeom xmlns:a="http://schemas.openxmlformats.org/drawingml/2006/main" prst="roundRect">
          <a:avLst>
            <a:gd name="adj" fmla="val 16667"/>
          </a:avLst>
        </a:prstGeom>
        <a:ln xmlns:a="http://schemas.openxmlformats.org/drawingml/2006/main">
          <a:noFill/>
        </a:ln>
        <a:effectLst xmlns:a="http://schemas.openxmlformats.org/drawingml/2006/main">
          <a:outerShdw blurRad="76200" dist="38100" dir="7800000" algn="tl" rotWithShape="0">
            <a:srgbClr val="000000">
              <a:alpha val="40000"/>
            </a:srgbClr>
          </a:outerShdw>
        </a:effectLst>
        <a:scene3d xmlns:a="http://schemas.openxmlformats.org/drawingml/2006/main">
          <a:camera prst="orthographicFront"/>
          <a:lightRig rig="contrasting" dir="t">
            <a:rot lat="0" lon="0" rev="4200000"/>
          </a:lightRig>
        </a:scene3d>
        <a:sp3d xmlns:a="http://schemas.openxmlformats.org/drawingml/2006/main" prstMaterial="plastic">
          <a:bevelT w="381000" h="114300" prst="relaxedInset"/>
          <a:contourClr>
            <a:srgbClr val="969696"/>
          </a:contourClr>
        </a:sp3d>
        <a:extLst xmlns:a="http://schemas.openxmlformats.org/drawingml/2006/main">
          <a:ext uri="{53640926-AAD7-44D8-BBD7-CCE9431645EC}">
            <a14:shadowObscured xmlns:a14="http://schemas.microsoft.com/office/drawing/2010/main"/>
          </a:ext>
        </a:extLst>
      </cdr:spPr>
    </cdr:pic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0.84013</cdr:x>
      <cdr:y>0.01078</cdr:y>
    </cdr:from>
    <cdr:to>
      <cdr:x>0.99152</cdr:x>
      <cdr:y>0.29257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71D2257B-8419-4142-AAE1-E27713F74D25}"/>
            </a:ext>
          </a:extLst>
        </cdr:cNvPr>
        <cdr:cNvPicPr/>
      </cdr:nvPicPr>
      <cdr:blipFill rotWithShape="1"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l="26909" r="29771" b="10569"/>
        <a:stretch xmlns:a="http://schemas.openxmlformats.org/drawingml/2006/main"/>
      </cdr:blipFill>
      <cdr:spPr bwMode="auto">
        <a:xfrm xmlns:a="http://schemas.openxmlformats.org/drawingml/2006/main">
          <a:off x="6527800" y="50800"/>
          <a:ext cx="1176336" cy="1327947"/>
        </a:xfrm>
        <a:prstGeom xmlns:a="http://schemas.openxmlformats.org/drawingml/2006/main" prst="roundRect">
          <a:avLst>
            <a:gd name="adj" fmla="val 16667"/>
          </a:avLst>
        </a:prstGeom>
        <a:ln xmlns:a="http://schemas.openxmlformats.org/drawingml/2006/main">
          <a:noFill/>
        </a:ln>
        <a:effectLst xmlns:a="http://schemas.openxmlformats.org/drawingml/2006/main">
          <a:outerShdw blurRad="76200" dist="38100" dir="7800000" algn="tl" rotWithShape="0">
            <a:srgbClr val="000000">
              <a:alpha val="40000"/>
            </a:srgbClr>
          </a:outerShdw>
        </a:effectLst>
        <a:scene3d xmlns:a="http://schemas.openxmlformats.org/drawingml/2006/main">
          <a:camera prst="orthographicFront"/>
          <a:lightRig rig="contrasting" dir="t">
            <a:rot lat="0" lon="0" rev="4200000"/>
          </a:lightRig>
        </a:scene3d>
        <a:sp3d xmlns:a="http://schemas.openxmlformats.org/drawingml/2006/main" prstMaterial="plastic">
          <a:bevelT w="381000" h="114300" prst="relaxedInset"/>
          <a:contourClr>
            <a:srgbClr val="969696"/>
          </a:contourClr>
        </a:sp3d>
        <a:extLst xmlns:a="http://schemas.openxmlformats.org/drawingml/2006/main">
          <a:ext uri="{53640926-AAD7-44D8-BBD7-CCE9431645EC}">
            <a14:shadowObscured xmlns:a14="http://schemas.microsoft.com/office/drawing/2010/main"/>
          </a:ext>
        </a:extLst>
      </cdr:spPr>
    </cdr:pic>
  </cdr:relSizeAnchor>
  <cdr:relSizeAnchor xmlns:cdr="http://schemas.openxmlformats.org/drawingml/2006/chartDrawing">
    <cdr:from>
      <cdr:x>0.20993</cdr:x>
      <cdr:y>0.24103</cdr:y>
    </cdr:from>
    <cdr:to>
      <cdr:x>0.21187</cdr:x>
      <cdr:y>0.87182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72174A8-660B-47C5-84AE-58F1F5DCBFDD}"/>
            </a:ext>
          </a:extLst>
        </cdr:cNvPr>
        <cdr:cNvCxnSpPr/>
      </cdr:nvCxnSpPr>
      <cdr:spPr>
        <a:xfrm xmlns:a="http://schemas.openxmlformats.org/drawingml/2006/main" flipH="1" flipV="1">
          <a:off x="1631157" y="1135857"/>
          <a:ext cx="15081" cy="297259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0.52988</cdr:x>
      <cdr:y>0.23901</cdr:y>
    </cdr:from>
    <cdr:to>
      <cdr:x>0.52998</cdr:x>
      <cdr:y>0.87283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F2F634D1-6CEC-4D30-B9BF-AD9357FFFC13}"/>
            </a:ext>
          </a:extLst>
        </cdr:cNvPr>
        <cdr:cNvCxnSpPr/>
      </cdr:nvCxnSpPr>
      <cdr:spPr>
        <a:xfrm xmlns:a="http://schemas.openxmlformats.org/drawingml/2006/main" flipH="1" flipV="1">
          <a:off x="4117182" y="1126332"/>
          <a:ext cx="793" cy="298688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0.10104</cdr:x>
      <cdr:y>0.67071</cdr:y>
    </cdr:from>
    <cdr:to>
      <cdr:x>0.18802</cdr:x>
      <cdr:y>0.84437</cdr:y>
    </cdr:to>
    <cdr:pic>
      <cdr:nvPicPr>
        <cdr:cNvPr id="7" name="Picture 6">
          <a:extLst xmlns:a="http://schemas.openxmlformats.org/drawingml/2006/main">
            <a:ext uri="{FF2B5EF4-FFF2-40B4-BE49-F238E27FC236}">
              <a16:creationId xmlns:a16="http://schemas.microsoft.com/office/drawing/2014/main" id="{CB99D715-2A40-44CC-8386-8FE0EDCFE6E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85067" y="3160713"/>
          <a:ext cx="675861" cy="81835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0.33374</cdr:x>
      <cdr:y>0.64949</cdr:y>
    </cdr:from>
    <cdr:to>
      <cdr:x>0.4152</cdr:x>
      <cdr:y>0.86001</cdr:y>
    </cdr:to>
    <cdr:pic>
      <cdr:nvPicPr>
        <cdr:cNvPr id="8" name="Picture 7">
          <a:extLst xmlns:a="http://schemas.openxmlformats.org/drawingml/2006/main">
            <a:ext uri="{FF2B5EF4-FFF2-40B4-BE49-F238E27FC236}">
              <a16:creationId xmlns:a16="http://schemas.microsoft.com/office/drawing/2014/main" id="{21F71620-DF4F-4098-9EBF-06052198FBB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5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593182" y="3060701"/>
          <a:ext cx="632922" cy="99210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0.73583</cdr:x>
      <cdr:y>0.64224</cdr:y>
    </cdr:from>
    <cdr:to>
      <cdr:x>0.80311</cdr:x>
      <cdr:y>0.86155</cdr:y>
    </cdr:to>
    <cdr:pic>
      <cdr:nvPicPr>
        <cdr:cNvPr id="9" name="Picture 8">
          <a:extLst xmlns:a="http://schemas.openxmlformats.org/drawingml/2006/main">
            <a:ext uri="{FF2B5EF4-FFF2-40B4-BE49-F238E27FC236}">
              <a16:creationId xmlns:a16="http://schemas.microsoft.com/office/drawing/2014/main" id="{78E4E70B-C583-4523-9284-EBB060758F7C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717381" y="3026570"/>
          <a:ext cx="522761" cy="10334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</xdr:colOff>
      <xdr:row>1</xdr:row>
      <xdr:rowOff>11905</xdr:rowOff>
    </xdr:from>
    <xdr:to>
      <xdr:col>14</xdr:col>
      <xdr:colOff>638174</xdr:colOff>
      <xdr:row>26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A49D93-23C7-409E-A097-9E2BA5DE6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50007</xdr:colOff>
      <xdr:row>28</xdr:row>
      <xdr:rowOff>173829</xdr:rowOff>
    </xdr:from>
    <xdr:to>
      <xdr:col>16</xdr:col>
      <xdr:colOff>19051</xdr:colOff>
      <xdr:row>54</xdr:row>
      <xdr:rowOff>147636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C39D2B-A0C8-4924-9403-15037482A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547455</xdr:colOff>
      <xdr:row>16</xdr:row>
      <xdr:rowOff>180971</xdr:rowOff>
    </xdr:from>
    <xdr:to>
      <xdr:col>4</xdr:col>
      <xdr:colOff>481012</xdr:colOff>
      <xdr:row>21</xdr:row>
      <xdr:rowOff>28571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EAB3EFE-33E4-4BEB-A4CD-014E8B12C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2490555" y="3076571"/>
          <a:ext cx="581257" cy="752475"/>
        </a:xfrm>
        <a:prstGeom prst="rect">
          <a:avLst/>
        </a:prstGeom>
      </xdr:spPr>
    </xdr:pic>
    <xdr:clientData/>
  </xdr:twoCellAnchor>
  <xdr:twoCellAnchor editAs="oneCell">
    <xdr:from>
      <xdr:col>8</xdr:col>
      <xdr:colOff>616240</xdr:colOff>
      <xdr:row>44</xdr:row>
      <xdr:rowOff>83324</xdr:rowOff>
    </xdr:from>
    <xdr:to>
      <xdr:col>10</xdr:col>
      <xdr:colOff>2360</xdr:colOff>
      <xdr:row>49</xdr:row>
      <xdr:rowOff>28574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7C1085A-0C37-46CA-8CF8-2D07325C3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5797840" y="8046224"/>
          <a:ext cx="681520" cy="850125"/>
        </a:xfrm>
        <a:prstGeom prst="rect">
          <a:avLst/>
        </a:prstGeom>
      </xdr:spPr>
    </xdr:pic>
    <xdr:clientData/>
  </xdr:twoCellAnchor>
  <xdr:twoCellAnchor editAs="oneCell">
    <xdr:from>
      <xdr:col>6</xdr:col>
      <xdr:colOff>404812</xdr:colOff>
      <xdr:row>44</xdr:row>
      <xdr:rowOff>157164</xdr:rowOff>
    </xdr:from>
    <xdr:to>
      <xdr:col>7</xdr:col>
      <xdr:colOff>538161</xdr:colOff>
      <xdr:row>49</xdr:row>
      <xdr:rowOff>33338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92F0C38-C863-420E-BC2C-BBF497DC5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8"/>
            </a:ext>
          </a:extLst>
        </a:blip>
        <a:stretch>
          <a:fillRect/>
        </a:stretch>
      </xdr:blipFill>
      <xdr:spPr>
        <a:xfrm>
          <a:off x="4291012" y="8120064"/>
          <a:ext cx="781049" cy="781049"/>
        </a:xfrm>
        <a:prstGeom prst="rect">
          <a:avLst/>
        </a:prstGeom>
      </xdr:spPr>
    </xdr:pic>
    <xdr:clientData/>
  </xdr:twoCellAnchor>
  <xdr:twoCellAnchor editAs="oneCell">
    <xdr:from>
      <xdr:col>12</xdr:col>
      <xdr:colOff>414337</xdr:colOff>
      <xdr:row>44</xdr:row>
      <xdr:rowOff>157165</xdr:rowOff>
    </xdr:from>
    <xdr:to>
      <xdr:col>13</xdr:col>
      <xdr:colOff>547686</xdr:colOff>
      <xdr:row>49</xdr:row>
      <xdr:rowOff>33339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E606624-BBC4-4DC2-A329-E181E6366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8"/>
            </a:ext>
          </a:extLst>
        </a:blip>
        <a:stretch>
          <a:fillRect/>
        </a:stretch>
      </xdr:blipFill>
      <xdr:spPr>
        <a:xfrm>
          <a:off x="8186737" y="8120065"/>
          <a:ext cx="781049" cy="781049"/>
        </a:xfrm>
        <a:prstGeom prst="rect">
          <a:avLst/>
        </a:prstGeom>
      </xdr:spPr>
    </xdr:pic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0.83983</cdr:x>
      <cdr:y>0.01796</cdr:y>
    </cdr:from>
    <cdr:to>
      <cdr:x>0.98844</cdr:x>
      <cdr:y>0.26402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A42882AC-D063-4082-ADD6-DB8B74AB5550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6513512" y="84137"/>
          <a:ext cx="1152525" cy="1152525"/>
        </a:xfrm>
        <a:prstGeom xmlns:a="http://schemas.openxmlformats.org/drawingml/2006/main" prst="roundRect">
          <a:avLst>
            <a:gd name="adj" fmla="val 16667"/>
          </a:avLst>
        </a:prstGeom>
        <a:ln xmlns:a="http://schemas.openxmlformats.org/drawingml/2006/main">
          <a:noFill/>
        </a:ln>
        <a:effectLst xmlns:a="http://schemas.openxmlformats.org/drawingml/2006/main">
          <a:outerShdw blurRad="76200" dist="38100" dir="7800000" algn="tl" rotWithShape="0">
            <a:srgbClr val="000000">
              <a:alpha val="40000"/>
            </a:srgbClr>
          </a:outerShdw>
        </a:effectLst>
        <a:scene3d xmlns:a="http://schemas.openxmlformats.org/drawingml/2006/main">
          <a:camera prst="orthographicFront"/>
          <a:lightRig rig="contrasting" dir="t">
            <a:rot lat="0" lon="0" rev="4200000"/>
          </a:lightRig>
        </a:scene3d>
        <a:sp3d xmlns:a="http://schemas.openxmlformats.org/drawingml/2006/main" prstMaterial="plastic">
          <a:bevelT w="381000" h="114300" prst="relaxedInset"/>
          <a:contourClr>
            <a:srgbClr val="969696"/>
          </a:contourClr>
        </a:sp3d>
      </cdr:spPr>
    </cdr:pic>
  </cdr:relSizeAnchor>
  <cdr:relSizeAnchor xmlns:cdr="http://schemas.openxmlformats.org/drawingml/2006/chartDrawing">
    <cdr:from>
      <cdr:x>0.30918</cdr:x>
      <cdr:y>0.1815</cdr:y>
    </cdr:from>
    <cdr:to>
      <cdr:x>0.31</cdr:x>
      <cdr:y>0.87324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0298049-7B41-4B36-8C7A-CA0D6DC816B8}"/>
            </a:ext>
          </a:extLst>
        </cdr:cNvPr>
        <cdr:cNvCxnSpPr/>
      </cdr:nvCxnSpPr>
      <cdr:spPr>
        <a:xfrm xmlns:a="http://schemas.openxmlformats.org/drawingml/2006/main" flipH="1" flipV="1">
          <a:off x="2397920" y="850108"/>
          <a:ext cx="6350" cy="324008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0.14963</cdr:x>
      <cdr:y>0.17861</cdr:y>
    </cdr:from>
    <cdr:to>
      <cdr:x>0.15045</cdr:x>
      <cdr:y>0.87036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5AFDDFAD-75AD-4B41-835A-7825D0EC1857}"/>
            </a:ext>
          </a:extLst>
        </cdr:cNvPr>
        <cdr:cNvCxnSpPr/>
      </cdr:nvCxnSpPr>
      <cdr:spPr>
        <a:xfrm xmlns:a="http://schemas.openxmlformats.org/drawingml/2006/main" flipH="1" flipV="1">
          <a:off x="1160462" y="836612"/>
          <a:ext cx="6350" cy="324008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0.45236</cdr:x>
      <cdr:y>0.18166</cdr:y>
    </cdr:from>
    <cdr:to>
      <cdr:x>0.45318</cdr:x>
      <cdr:y>0.87341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29D8F14E-CAA9-4083-9A7A-FB62ED3CF302}"/>
            </a:ext>
          </a:extLst>
        </cdr:cNvPr>
        <cdr:cNvCxnSpPr/>
      </cdr:nvCxnSpPr>
      <cdr:spPr>
        <a:xfrm xmlns:a="http://schemas.openxmlformats.org/drawingml/2006/main" flipH="1" flipV="1">
          <a:off x="3508375" y="850900"/>
          <a:ext cx="6350" cy="324008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0.3406</cdr:x>
      <cdr:y>0.60261</cdr:y>
    </cdr:from>
    <cdr:to>
      <cdr:x>0.42847</cdr:x>
      <cdr:y>0.78411</cdr:y>
    </cdr:to>
    <cdr:pic>
      <cdr:nvPicPr>
        <cdr:cNvPr id="10" name="Picture 9">
          <a:extLst xmlns:a="http://schemas.openxmlformats.org/drawingml/2006/main">
            <a:ext uri="{FF2B5EF4-FFF2-40B4-BE49-F238E27FC236}">
              <a16:creationId xmlns:a16="http://schemas.microsoft.com/office/drawing/2014/main" id="{77C1085A-0C37-46CA-8CF8-2D07325C394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641600" y="2822575"/>
          <a:ext cx="681520" cy="85012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0.17972</cdr:x>
      <cdr:y>0.61583</cdr:y>
    </cdr:from>
    <cdr:to>
      <cdr:x>0.28042</cdr:x>
      <cdr:y>0.78258</cdr:y>
    </cdr:to>
    <cdr:pic>
      <cdr:nvPicPr>
        <cdr:cNvPr id="11" name="Picture 10">
          <a:extLst xmlns:a="http://schemas.openxmlformats.org/drawingml/2006/main">
            <a:ext uri="{FF2B5EF4-FFF2-40B4-BE49-F238E27FC236}">
              <a16:creationId xmlns:a16="http://schemas.microsoft.com/office/drawing/2014/main" id="{492F0C38-C863-420E-BC2C-BBF497DC543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5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393825" y="2884488"/>
          <a:ext cx="781049" cy="78104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0.61509</cdr:x>
      <cdr:y>0.60973</cdr:y>
    </cdr:from>
    <cdr:to>
      <cdr:x>0.71579</cdr:x>
      <cdr:y>0.77648</cdr:y>
    </cdr:to>
    <cdr:pic>
      <cdr:nvPicPr>
        <cdr:cNvPr id="12" name="Picture 11">
          <a:extLst xmlns:a="http://schemas.openxmlformats.org/drawingml/2006/main">
            <a:ext uri="{FF2B5EF4-FFF2-40B4-BE49-F238E27FC236}">
              <a16:creationId xmlns:a16="http://schemas.microsoft.com/office/drawing/2014/main" id="{492F0C38-C863-420E-BC2C-BBF497DC543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5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770437" y="2855912"/>
          <a:ext cx="781049" cy="781049"/>
        </a:xfrm>
        <a:prstGeom xmlns:a="http://schemas.openxmlformats.org/drawingml/2006/main" prst="rect">
          <a:avLst/>
        </a:prstGeom>
      </cdr:spPr>
    </cdr:pic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0.84077</cdr:x>
      <cdr:y>0.01595</cdr:y>
    </cdr:from>
    <cdr:to>
      <cdr:x>0.98964</cdr:x>
      <cdr:y>0.26226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71357934-D304-4D8F-BADD-36EADE4F63A4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6508750" y="74613"/>
          <a:ext cx="1152525" cy="1152525"/>
        </a:xfrm>
        <a:prstGeom xmlns:a="http://schemas.openxmlformats.org/drawingml/2006/main" prst="roundRect">
          <a:avLst>
            <a:gd name="adj" fmla="val 16667"/>
          </a:avLst>
        </a:prstGeom>
        <a:ln xmlns:a="http://schemas.openxmlformats.org/drawingml/2006/main">
          <a:noFill/>
        </a:ln>
        <a:effectLst xmlns:a="http://schemas.openxmlformats.org/drawingml/2006/main">
          <a:outerShdw blurRad="76200" dist="38100" dir="7800000" algn="tl" rotWithShape="0">
            <a:srgbClr val="000000">
              <a:alpha val="40000"/>
            </a:srgbClr>
          </a:outerShdw>
        </a:effectLst>
        <a:scene3d xmlns:a="http://schemas.openxmlformats.org/drawingml/2006/main">
          <a:camera prst="orthographicFront"/>
          <a:lightRig rig="contrasting" dir="t">
            <a:rot lat="0" lon="0" rev="4200000"/>
          </a:lightRig>
        </a:scene3d>
        <a:sp3d xmlns:a="http://schemas.openxmlformats.org/drawingml/2006/main" prstMaterial="plastic">
          <a:bevelT w="381000" h="114300" prst="relaxedInset"/>
          <a:contourClr>
            <a:srgbClr val="969696"/>
          </a:contourClr>
        </a:sp3d>
      </cdr:spPr>
    </cdr:pic>
  </cdr:relSizeAnchor>
  <cdr:relSizeAnchor xmlns:cdr="http://schemas.openxmlformats.org/drawingml/2006/chartDrawing">
    <cdr:from>
      <cdr:x>0.1621</cdr:x>
      <cdr:y>0.24071</cdr:y>
    </cdr:from>
    <cdr:to>
      <cdr:x>0.16487</cdr:x>
      <cdr:y>0.87125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9F4DBF29-87E3-48A9-AED6-1D5CD632778C}"/>
            </a:ext>
          </a:extLst>
        </cdr:cNvPr>
        <cdr:cNvCxnSpPr/>
      </cdr:nvCxnSpPr>
      <cdr:spPr>
        <a:xfrm xmlns:a="http://schemas.openxmlformats.org/drawingml/2006/main" flipH="1" flipV="1">
          <a:off x="1254918" y="1126334"/>
          <a:ext cx="21432" cy="295036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0.35958</cdr:x>
      <cdr:y>0.24173</cdr:y>
    </cdr:from>
    <cdr:to>
      <cdr:x>0.35999</cdr:x>
      <cdr:y>0.87549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1D76B141-883D-468B-8FE1-B32D4DE50058}"/>
            </a:ext>
          </a:extLst>
        </cdr:cNvPr>
        <cdr:cNvCxnSpPr/>
      </cdr:nvCxnSpPr>
      <cdr:spPr>
        <a:xfrm xmlns:a="http://schemas.openxmlformats.org/drawingml/2006/main" flipH="1" flipV="1">
          <a:off x="2783681" y="1131096"/>
          <a:ext cx="3176" cy="296544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0.53922</cdr:x>
      <cdr:y>0.24173</cdr:y>
    </cdr:from>
    <cdr:to>
      <cdr:x>0.54086</cdr:x>
      <cdr:y>0.87142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1D76B141-883D-468B-8FE1-B32D4DE50058}"/>
            </a:ext>
          </a:extLst>
        </cdr:cNvPr>
        <cdr:cNvCxnSpPr/>
      </cdr:nvCxnSpPr>
      <cdr:spPr>
        <a:xfrm xmlns:a="http://schemas.openxmlformats.org/drawingml/2006/main" flipH="1" flipV="1">
          <a:off x="4174331" y="1131096"/>
          <a:ext cx="12701" cy="294639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0.081</cdr:x>
      <cdr:y>0.61238</cdr:y>
    </cdr:from>
    <cdr:to>
      <cdr:x>0.15608</cdr:x>
      <cdr:y>0.7732</cdr:y>
    </cdr:to>
    <cdr:pic>
      <cdr:nvPicPr>
        <cdr:cNvPr id="8" name="Picture 7">
          <a:extLst xmlns:a="http://schemas.openxmlformats.org/drawingml/2006/main">
            <a:ext uri="{FF2B5EF4-FFF2-40B4-BE49-F238E27FC236}">
              <a16:creationId xmlns:a16="http://schemas.microsoft.com/office/drawing/2014/main" id="{7EAB3EFE-33E4-4BEB-A4CD-014E8B12CDF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27063" y="2865437"/>
          <a:ext cx="581257" cy="752475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2380</xdr:colOff>
      <xdr:row>1</xdr:row>
      <xdr:rowOff>7141</xdr:rowOff>
    </xdr:from>
    <xdr:to>
      <xdr:col>15</xdr:col>
      <xdr:colOff>19050</xdr:colOff>
      <xdr:row>27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DC3E0A-7C17-44DA-9E20-7D63BDFF2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626269</xdr:colOff>
      <xdr:row>28</xdr:row>
      <xdr:rowOff>73817</xdr:rowOff>
    </xdr:from>
    <xdr:to>
      <xdr:col>15</xdr:col>
      <xdr:colOff>633413</xdr:colOff>
      <xdr:row>54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A9F377-AA8B-4314-9597-8C26A78B6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0.43171</cdr:x>
      <cdr:y>0.56297</cdr:y>
    </cdr:from>
    <cdr:to>
      <cdr:x>0.5702</cdr:x>
      <cdr:y>0.8557</cdr:y>
    </cdr:to>
    <cdr:pic>
      <cdr:nvPicPr>
        <cdr:cNvPr id="7" name="Picture 6">
          <a:extLst xmlns:a="http://schemas.openxmlformats.org/drawingml/2006/main">
            <a:ext uri="{FF2B5EF4-FFF2-40B4-BE49-F238E27FC236}">
              <a16:creationId xmlns:a16="http://schemas.microsoft.com/office/drawing/2014/main" id="{6ED2EA36-E1EE-44BE-9412-773B024B8855}"/>
            </a:ext>
          </a:extLst>
        </cdr:cNvPr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rcRect xmlns:a="http://schemas.openxmlformats.org/drawingml/2006/main" l="637" r="871"/>
        <a:stretch xmlns:a="http://schemas.openxmlformats.org/drawingml/2006/main"/>
      </cdr:blipFill>
      <cdr:spPr>
        <a:xfrm xmlns:a="http://schemas.openxmlformats.org/drawingml/2006/main">
          <a:off x="3362598" y="2650334"/>
          <a:ext cx="1078708" cy="137809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0.83614</cdr:x>
      <cdr:y>0.01315</cdr:y>
    </cdr:from>
    <cdr:to>
      <cdr:x>0.99022</cdr:x>
      <cdr:y>0.31196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82D8BD83-A202-E1AA-4983-4973E3AC2438}"/>
            </a:ext>
          </a:extLst>
        </cdr:cNvPr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rcRect xmlns:a="http://schemas.openxmlformats.org/drawingml/2006/main" l="6088" r="7766" b="24149"/>
        <a:stretch xmlns:a="http://schemas.openxmlformats.org/drawingml/2006/main"/>
      </cdr:blipFill>
      <cdr:spPr>
        <a:xfrm xmlns:a="http://schemas.openxmlformats.org/drawingml/2006/main">
          <a:off x="6512753" y="61907"/>
          <a:ext cx="1200140" cy="1406717"/>
        </a:xfrm>
        <a:prstGeom xmlns:a="http://schemas.openxmlformats.org/drawingml/2006/main" prst="roundRect">
          <a:avLst>
            <a:gd name="adj" fmla="val 16667"/>
          </a:avLst>
        </a:prstGeom>
        <a:ln xmlns:a="http://schemas.openxmlformats.org/drawingml/2006/main">
          <a:noFill/>
        </a:ln>
        <a:effectLst xmlns:a="http://schemas.openxmlformats.org/drawingml/2006/main">
          <a:outerShdw blurRad="76200" dist="38100" dir="7800000" algn="tl" rotWithShape="0">
            <a:srgbClr val="000000">
              <a:alpha val="40000"/>
            </a:srgbClr>
          </a:outerShdw>
        </a:effectLst>
        <a:scene3d xmlns:a="http://schemas.openxmlformats.org/drawingml/2006/main">
          <a:camera prst="orthographicFront"/>
          <a:lightRig rig="contrasting" dir="t">
            <a:rot lat="0" lon="0" rev="4200000"/>
          </a:lightRig>
        </a:scene3d>
        <a:sp3d xmlns:a="http://schemas.openxmlformats.org/drawingml/2006/main" prstMaterial="plastic">
          <a:bevelT w="381000" h="114300" prst="relaxedInset"/>
          <a:contourClr>
            <a:srgbClr val="969696"/>
          </a:contourClr>
        </a:sp3d>
      </cdr:spPr>
    </cdr:pic>
  </cdr:relSizeAnchor>
  <cdr:relSizeAnchor xmlns:cdr="http://schemas.openxmlformats.org/drawingml/2006/chartDrawing">
    <cdr:from>
      <cdr:x>0.07684</cdr:x>
      <cdr:y>0.79076</cdr:y>
    </cdr:from>
    <cdr:to>
      <cdr:x>0.16611</cdr:x>
      <cdr:y>0.84539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A2259485-0C4C-98AE-978F-76CC3004A57B}"/>
            </a:ext>
          </a:extLst>
        </cdr:cNvPr>
        <cdr:cNvSpPr txBox="1"/>
      </cdr:nvSpPr>
      <cdr:spPr>
        <a:xfrm xmlns:a="http://schemas.openxmlformats.org/drawingml/2006/main">
          <a:off x="598488" y="3722687"/>
          <a:ext cx="695326" cy="2571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 b="0" cap="none" spc="0">
              <a:ln w="0"/>
              <a:solidFill>
                <a:schemeClr val="accent2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2011</a:t>
          </a:r>
        </a:p>
      </cdr:txBody>
    </cdr:sp>
  </cdr:relSizeAnchor>
  <cdr:relSizeAnchor xmlns:cdr="http://schemas.openxmlformats.org/drawingml/2006/chartDrawing">
    <cdr:from>
      <cdr:x>0.90533</cdr:x>
      <cdr:y>0.79278</cdr:y>
    </cdr:from>
    <cdr:to>
      <cdr:x>0.9946</cdr:x>
      <cdr:y>0.84741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BE0E2EAC-95E3-FAA1-166B-80D17464B319}"/>
            </a:ext>
          </a:extLst>
        </cdr:cNvPr>
        <cdr:cNvSpPr txBox="1"/>
      </cdr:nvSpPr>
      <cdr:spPr>
        <a:xfrm xmlns:a="http://schemas.openxmlformats.org/drawingml/2006/main">
          <a:off x="7051675" y="3732213"/>
          <a:ext cx="695326" cy="2571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 b="0" cap="none" spc="0">
              <a:ln w="0"/>
              <a:solidFill>
                <a:schemeClr val="accent2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2021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0.03412</cdr:x>
      <cdr:y>0.0319</cdr:y>
    </cdr:from>
    <cdr:to>
      <cdr:x>0.14767</cdr:x>
      <cdr:y>0.2719</cdr:y>
    </cdr:to>
    <cdr:pic>
      <cdr:nvPicPr>
        <cdr:cNvPr id="7" name="Picture 6">
          <a:extLst xmlns:a="http://schemas.openxmlformats.org/drawingml/2006/main">
            <a:ext uri="{FF2B5EF4-FFF2-40B4-BE49-F238E27FC236}">
              <a16:creationId xmlns:a16="http://schemas.microsoft.com/office/drawing/2014/main" id="{A7DFDB16-F2F8-4084-B354-364A03DD519F}"/>
            </a:ext>
          </a:extLst>
        </cdr:cNvPr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rcRect xmlns:a="http://schemas.openxmlformats.org/drawingml/2006/main" l="637" r="871"/>
        <a:stretch xmlns:a="http://schemas.openxmlformats.org/drawingml/2006/main"/>
      </cdr:blipFill>
      <cdr:spPr>
        <a:xfrm xmlns:a="http://schemas.openxmlformats.org/drawingml/2006/main">
          <a:off x="265411" y="150036"/>
          <a:ext cx="883405" cy="112869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0.8342</cdr:x>
      <cdr:y>0.02498</cdr:y>
    </cdr:from>
    <cdr:to>
      <cdr:x>0.98847</cdr:x>
      <cdr:y>0.32409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id="{EC8CFFE1-C762-9ADF-6C38-314AD2D0C8C3}"/>
            </a:ext>
          </a:extLst>
        </cdr:cNvPr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rcRect xmlns:a="http://schemas.openxmlformats.org/drawingml/2006/main" l="6088" r="7766" b="24149"/>
        <a:stretch xmlns:a="http://schemas.openxmlformats.org/drawingml/2006/main"/>
      </cdr:blipFill>
      <cdr:spPr>
        <a:xfrm xmlns:a="http://schemas.openxmlformats.org/drawingml/2006/main">
          <a:off x="6489700" y="117475"/>
          <a:ext cx="1200140" cy="1406717"/>
        </a:xfrm>
        <a:prstGeom xmlns:a="http://schemas.openxmlformats.org/drawingml/2006/main" prst="roundRect">
          <a:avLst>
            <a:gd name="adj" fmla="val 16667"/>
          </a:avLst>
        </a:prstGeom>
        <a:ln xmlns:a="http://schemas.openxmlformats.org/drawingml/2006/main">
          <a:noFill/>
        </a:ln>
        <a:effectLst xmlns:a="http://schemas.openxmlformats.org/drawingml/2006/main">
          <a:outerShdw blurRad="76200" dist="38100" dir="7800000" algn="tl" rotWithShape="0">
            <a:srgbClr val="000000">
              <a:alpha val="40000"/>
            </a:srgbClr>
          </a:outerShdw>
        </a:effectLst>
        <a:scene3d xmlns:a="http://schemas.openxmlformats.org/drawingml/2006/main">
          <a:camera prst="orthographicFront"/>
          <a:lightRig rig="contrasting" dir="t">
            <a:rot lat="0" lon="0" rev="4200000"/>
          </a:lightRig>
        </a:scene3d>
        <a:sp3d xmlns:a="http://schemas.openxmlformats.org/drawingml/2006/main" prstMaterial="plastic">
          <a:bevelT w="381000" h="114300" prst="relaxedInset"/>
          <a:contourClr>
            <a:srgbClr val="969696"/>
          </a:contourClr>
        </a:sp3d>
      </cdr:spPr>
    </cdr:pic>
  </cdr:relSizeAnchor>
  <cdr:relSizeAnchor xmlns:cdr="http://schemas.openxmlformats.org/drawingml/2006/chartDrawing">
    <cdr:from>
      <cdr:x>0.06887</cdr:x>
      <cdr:y>0.79544</cdr:y>
    </cdr:from>
    <cdr:to>
      <cdr:x>0.15825</cdr:x>
      <cdr:y>0.85013</cdr:y>
    </cdr:to>
    <cdr:sp macro="" textlink="">
      <cdr:nvSpPr>
        <cdr:cNvPr id="5" name="TextBox 3">
          <a:extLst xmlns:a="http://schemas.openxmlformats.org/drawingml/2006/main">
            <a:ext uri="{FF2B5EF4-FFF2-40B4-BE49-F238E27FC236}">
              <a16:creationId xmlns:a16="http://schemas.microsoft.com/office/drawing/2014/main" id="{F731F1FE-56A8-1403-1E12-66D503E74C3B}"/>
            </a:ext>
          </a:extLst>
        </cdr:cNvPr>
        <cdr:cNvSpPr txBox="1"/>
      </cdr:nvSpPr>
      <cdr:spPr>
        <a:xfrm xmlns:a="http://schemas.openxmlformats.org/drawingml/2006/main">
          <a:off x="535779" y="3740945"/>
          <a:ext cx="695326" cy="2571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 b="0" cap="none" spc="0">
              <a:ln w="0"/>
              <a:solidFill>
                <a:schemeClr val="accent2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2011</a:t>
          </a:r>
        </a:p>
      </cdr:txBody>
    </cdr:sp>
  </cdr:relSizeAnchor>
  <cdr:relSizeAnchor xmlns:cdr="http://schemas.openxmlformats.org/drawingml/2006/chartDrawing">
    <cdr:from>
      <cdr:x>0.90572</cdr:x>
      <cdr:y>0.79241</cdr:y>
    </cdr:from>
    <cdr:to>
      <cdr:x>0.9951</cdr:x>
      <cdr:y>0.84709</cdr:y>
    </cdr:to>
    <cdr:sp macro="" textlink="">
      <cdr:nvSpPr>
        <cdr:cNvPr id="6" name="TextBox 4">
          <a:extLst xmlns:a="http://schemas.openxmlformats.org/drawingml/2006/main">
            <a:ext uri="{FF2B5EF4-FFF2-40B4-BE49-F238E27FC236}">
              <a16:creationId xmlns:a16="http://schemas.microsoft.com/office/drawing/2014/main" id="{6B9EC8D6-9E4F-4294-B5EA-4801545C54DA}"/>
            </a:ext>
          </a:extLst>
        </cdr:cNvPr>
        <cdr:cNvSpPr txBox="1"/>
      </cdr:nvSpPr>
      <cdr:spPr>
        <a:xfrm xmlns:a="http://schemas.openxmlformats.org/drawingml/2006/main">
          <a:off x="7046118" y="3726657"/>
          <a:ext cx="695326" cy="2571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 b="0" cap="none" spc="0">
              <a:ln w="0"/>
              <a:solidFill>
                <a:schemeClr val="accent2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2021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26193</xdr:colOff>
      <xdr:row>1</xdr:row>
      <xdr:rowOff>150018</xdr:rowOff>
    </xdr:from>
    <xdr:to>
      <xdr:col>15</xdr:col>
      <xdr:colOff>14287</xdr:colOff>
      <xdr:row>27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A34E04-9D13-4463-81A0-32D5C1363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45242</xdr:colOff>
      <xdr:row>29</xdr:row>
      <xdr:rowOff>35717</xdr:rowOff>
    </xdr:from>
    <xdr:to>
      <xdr:col>18</xdr:col>
      <xdr:colOff>38099</xdr:colOff>
      <xdr:row>55</xdr:row>
      <xdr:rowOff>42862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031F964-1AEE-496D-97A6-F81250449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0.07405</cdr:x>
      <cdr:y>0.79139</cdr:y>
    </cdr:from>
    <cdr:to>
      <cdr:x>0.16365</cdr:x>
      <cdr:y>0.84586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F731F1FE-56A8-1403-1E12-66D503E74C3B}"/>
            </a:ext>
          </a:extLst>
        </cdr:cNvPr>
        <cdr:cNvSpPr txBox="1"/>
      </cdr:nvSpPr>
      <cdr:spPr>
        <a:xfrm xmlns:a="http://schemas.openxmlformats.org/drawingml/2006/main">
          <a:off x="574675" y="3736975"/>
          <a:ext cx="695326" cy="2571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 b="0" cap="none" spc="0">
              <a:ln w="0"/>
              <a:solidFill>
                <a:schemeClr val="accent2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2007</a:t>
          </a:r>
        </a:p>
      </cdr:txBody>
    </cdr:sp>
  </cdr:relSizeAnchor>
  <cdr:relSizeAnchor xmlns:cdr="http://schemas.openxmlformats.org/drawingml/2006/chartDrawing">
    <cdr:from>
      <cdr:x>0.9104</cdr:x>
      <cdr:y>0.79744</cdr:y>
    </cdr:from>
    <cdr:to>
      <cdr:x>1</cdr:x>
      <cdr:y>0.85191</cdr:y>
    </cdr:to>
    <cdr:sp macro="" textlink="">
      <cdr:nvSpPr>
        <cdr:cNvPr id="3" name="TextBox 4">
          <a:extLst xmlns:a="http://schemas.openxmlformats.org/drawingml/2006/main">
            <a:ext uri="{FF2B5EF4-FFF2-40B4-BE49-F238E27FC236}">
              <a16:creationId xmlns:a16="http://schemas.microsoft.com/office/drawing/2014/main" id="{6B9EC8D6-9E4F-4294-B5EA-4801545C54DA}"/>
            </a:ext>
          </a:extLst>
        </cdr:cNvPr>
        <cdr:cNvSpPr txBox="1"/>
      </cdr:nvSpPr>
      <cdr:spPr>
        <a:xfrm xmlns:a="http://schemas.openxmlformats.org/drawingml/2006/main">
          <a:off x="7065168" y="3765550"/>
          <a:ext cx="695326" cy="2571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/>
          <a:lightRig rig="threePt" dir="t"/>
        </a:scene3d>
        <a:sp3d xmlns:a="http://schemas.openxmlformats.org/drawingml/2006/main">
          <a:bevelT/>
        </a:sp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 b="0" cap="none" spc="0">
              <a:ln w="0"/>
              <a:solidFill>
                <a:schemeClr val="accent2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2021</a:t>
          </a:r>
        </a:p>
      </cdr:txBody>
    </cdr:sp>
  </cdr:relSizeAnchor>
  <cdr:relSizeAnchor xmlns:cdr="http://schemas.openxmlformats.org/drawingml/2006/chartDrawing">
    <cdr:from>
      <cdr:x>0.8073</cdr:x>
      <cdr:y>0.02017</cdr:y>
    </cdr:from>
    <cdr:to>
      <cdr:x>0.98589</cdr:x>
      <cdr:y>0.25785</cdr:y>
    </cdr:to>
    <cdr:pic>
      <cdr:nvPicPr>
        <cdr:cNvPr id="13" name="Picture 12">
          <a:extLst xmlns:a="http://schemas.openxmlformats.org/drawingml/2006/main">
            <a:ext uri="{FF2B5EF4-FFF2-40B4-BE49-F238E27FC236}">
              <a16:creationId xmlns:a16="http://schemas.microsoft.com/office/drawing/2014/main" id="{A9516142-A6F8-36F3-3BC4-378521F35B5E}"/>
            </a:ext>
          </a:extLst>
        </cdr:cNvPr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rcRect xmlns:a="http://schemas.openxmlformats.org/drawingml/2006/main" l="20481" r="14313" b="20545"/>
        <a:stretch xmlns:a="http://schemas.openxmlformats.org/drawingml/2006/main"/>
      </cdr:blipFill>
      <cdr:spPr>
        <a:xfrm xmlns:a="http://schemas.openxmlformats.org/drawingml/2006/main">
          <a:off x="6265069" y="95250"/>
          <a:ext cx="1385887" cy="1122332"/>
        </a:xfrm>
        <a:prstGeom xmlns:a="http://schemas.openxmlformats.org/drawingml/2006/main" prst="roundRect">
          <a:avLst>
            <a:gd name="adj" fmla="val 16667"/>
          </a:avLst>
        </a:prstGeom>
        <a:ln xmlns:a="http://schemas.openxmlformats.org/drawingml/2006/main">
          <a:noFill/>
        </a:ln>
        <a:effectLst xmlns:a="http://schemas.openxmlformats.org/drawingml/2006/main">
          <a:outerShdw blurRad="76200" dist="38100" dir="7800000" algn="tl" rotWithShape="0">
            <a:srgbClr val="000000">
              <a:alpha val="40000"/>
            </a:srgbClr>
          </a:outerShdw>
        </a:effectLst>
        <a:scene3d xmlns:a="http://schemas.openxmlformats.org/drawingml/2006/main">
          <a:camera prst="orthographicFront"/>
          <a:lightRig rig="contrasting" dir="t">
            <a:rot lat="0" lon="0" rev="4200000"/>
          </a:lightRig>
        </a:scene3d>
        <a:sp3d xmlns:a="http://schemas.openxmlformats.org/drawingml/2006/main" prstMaterial="plastic">
          <a:bevelT w="381000" h="114300" prst="relaxedInset"/>
          <a:contourClr>
            <a:srgbClr val="969696"/>
          </a:contourClr>
        </a:sp3d>
      </cdr:spPr>
    </cdr:pic>
  </cdr:relSizeAnchor>
  <cdr:relSizeAnchor xmlns:cdr="http://schemas.openxmlformats.org/drawingml/2006/chartDrawing">
    <cdr:from>
      <cdr:x>0.38079</cdr:x>
      <cdr:y>0.22054</cdr:y>
    </cdr:from>
    <cdr:to>
      <cdr:x>0.38202</cdr:x>
      <cdr:y>0.85779</cdr:y>
    </cdr:to>
    <cdr:cxnSp macro="">
      <cdr:nvCxnSpPr>
        <cdr:cNvPr id="14" name="Straight Connector 13">
          <a:extLst xmlns:a="http://schemas.openxmlformats.org/drawingml/2006/main">
            <a:ext uri="{FF2B5EF4-FFF2-40B4-BE49-F238E27FC236}">
              <a16:creationId xmlns:a16="http://schemas.microsoft.com/office/drawing/2014/main" id="{E8238181-2CB2-C1D4-9039-6BBF2EB0383D}"/>
            </a:ext>
          </a:extLst>
        </cdr:cNvPr>
        <cdr:cNvCxnSpPr/>
      </cdr:nvCxnSpPr>
      <cdr:spPr>
        <a:xfrm xmlns:a="http://schemas.openxmlformats.org/drawingml/2006/main" flipV="1">
          <a:off x="2955132" y="1041401"/>
          <a:ext cx="9510" cy="3009106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rgbClr val="00B05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0.59558</cdr:x>
      <cdr:y>0.21852</cdr:y>
    </cdr:from>
    <cdr:to>
      <cdr:x>0.59558</cdr:x>
      <cdr:y>0.85981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757A11CA-E47A-3F47-2E62-43014EAC3642}"/>
            </a:ext>
          </a:extLst>
        </cdr:cNvPr>
        <cdr:cNvCxnSpPr/>
      </cdr:nvCxnSpPr>
      <cdr:spPr>
        <a:xfrm xmlns:a="http://schemas.openxmlformats.org/drawingml/2006/main" flipH="1" flipV="1">
          <a:off x="4621991" y="1031876"/>
          <a:ext cx="16" cy="3028157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rgbClr val="00B05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0.18206</cdr:x>
      <cdr:y>0.58279</cdr:y>
    </cdr:from>
    <cdr:to>
      <cdr:x>0.2916</cdr:x>
      <cdr:y>0.76534</cdr:y>
    </cdr:to>
    <cdr:pic>
      <cdr:nvPicPr>
        <cdr:cNvPr id="16" name="Picture 15">
          <a:extLst xmlns:a="http://schemas.openxmlformats.org/drawingml/2006/main">
            <a:ext uri="{FF2B5EF4-FFF2-40B4-BE49-F238E27FC236}">
              <a16:creationId xmlns:a16="http://schemas.microsoft.com/office/drawing/2014/main" id="{259867A9-53AD-FCD0-6B17-B1B8BBB6DFF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412875" y="2751952"/>
          <a:ext cx="850063" cy="86200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0.45147</cdr:x>
      <cdr:y>0.57573</cdr:y>
    </cdr:from>
    <cdr:to>
      <cdr:x>0.57052</cdr:x>
      <cdr:y>0.77139</cdr:y>
    </cdr:to>
    <cdr:pic>
      <cdr:nvPicPr>
        <cdr:cNvPr id="17" name="Picture 16">
          <a:extLst xmlns:a="http://schemas.openxmlformats.org/drawingml/2006/main">
            <a:ext uri="{FF2B5EF4-FFF2-40B4-BE49-F238E27FC236}">
              <a16:creationId xmlns:a16="http://schemas.microsoft.com/office/drawing/2014/main" id="{9A0858EF-BE69-8448-64A2-9468928E07E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503613" y="2718591"/>
          <a:ext cx="923910" cy="92393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0.74481</cdr:x>
      <cdr:y>0.56867</cdr:y>
    </cdr:from>
    <cdr:to>
      <cdr:x>0.86877</cdr:x>
      <cdr:y>0.7724</cdr:y>
    </cdr:to>
    <cdr:pic>
      <cdr:nvPicPr>
        <cdr:cNvPr id="18" name="Picture 17">
          <a:extLst xmlns:a="http://schemas.openxmlformats.org/drawingml/2006/main">
            <a:ext uri="{FF2B5EF4-FFF2-40B4-BE49-F238E27FC236}">
              <a16:creationId xmlns:a16="http://schemas.microsoft.com/office/drawing/2014/main" id="{3A985D34-727E-6091-DC65-8C1DCE8A0E2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8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780076" y="2685259"/>
          <a:ext cx="962038" cy="962009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0.37381</cdr:x>
      <cdr:y>0.29257</cdr:y>
    </cdr:from>
    <cdr:to>
      <cdr:x>0.37504</cdr:x>
      <cdr:y>0.86155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B9357DC9-A645-4F23-A93C-5620153F8D3B}"/>
            </a:ext>
          </a:extLst>
        </cdr:cNvPr>
        <cdr:cNvCxnSpPr/>
      </cdr:nvCxnSpPr>
      <cdr:spPr>
        <a:xfrm xmlns:a="http://schemas.openxmlformats.org/drawingml/2006/main" flipH="1" flipV="1">
          <a:off x="2902746" y="1378746"/>
          <a:ext cx="9525" cy="2681287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0.59031</cdr:x>
      <cdr:y>0.29156</cdr:y>
    </cdr:from>
    <cdr:to>
      <cdr:x>0.59154</cdr:x>
      <cdr:y>0.86054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669E299D-AFCA-436A-9419-27C74A569026}"/>
            </a:ext>
          </a:extLst>
        </cdr:cNvPr>
        <cdr:cNvCxnSpPr/>
      </cdr:nvCxnSpPr>
      <cdr:spPr>
        <a:xfrm xmlns:a="http://schemas.openxmlformats.org/drawingml/2006/main" flipH="1" flipV="1">
          <a:off x="4583908" y="1373983"/>
          <a:ext cx="9525" cy="2681288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0.17398</cdr:x>
      <cdr:y>0.65555</cdr:y>
    </cdr:from>
    <cdr:to>
      <cdr:x>0.28345</cdr:x>
      <cdr:y>0.83847</cdr:y>
    </cdr:to>
    <cdr:pic>
      <cdr:nvPicPr>
        <cdr:cNvPr id="6" name="Picture 5">
          <a:extLst xmlns:a="http://schemas.openxmlformats.org/drawingml/2006/main">
            <a:ext uri="{FF2B5EF4-FFF2-40B4-BE49-F238E27FC236}">
              <a16:creationId xmlns:a16="http://schemas.microsoft.com/office/drawing/2014/main" id="{004410A5-F46C-4933-AA09-B77107BC858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350979" y="3089297"/>
          <a:ext cx="850063" cy="86200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0.44322</cdr:x>
      <cdr:y>0.64848</cdr:y>
    </cdr:from>
    <cdr:to>
      <cdr:x>0.5622</cdr:x>
      <cdr:y>0.84454</cdr:y>
    </cdr:to>
    <cdr:pic>
      <cdr:nvPicPr>
        <cdr:cNvPr id="7" name="Picture 6">
          <a:extLst xmlns:a="http://schemas.openxmlformats.org/drawingml/2006/main">
            <a:ext uri="{FF2B5EF4-FFF2-40B4-BE49-F238E27FC236}">
              <a16:creationId xmlns:a16="http://schemas.microsoft.com/office/drawing/2014/main" id="{5C77F138-F8BE-4BB5-AE0F-839D734BD4A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441717" y="3055936"/>
          <a:ext cx="923910" cy="92393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0.73638</cdr:x>
      <cdr:y>0.6414</cdr:y>
    </cdr:from>
    <cdr:to>
      <cdr:x>0.86027</cdr:x>
      <cdr:y>0.84554</cdr:y>
    </cdr:to>
    <cdr:pic>
      <cdr:nvPicPr>
        <cdr:cNvPr id="8" name="Picture 7">
          <a:extLst xmlns:a="http://schemas.openxmlformats.org/drawingml/2006/main">
            <a:ext uri="{FF2B5EF4-FFF2-40B4-BE49-F238E27FC236}">
              <a16:creationId xmlns:a16="http://schemas.microsoft.com/office/drawing/2014/main" id="{B40F175D-13DA-4EEF-825A-3B398B1820E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718180" y="3022604"/>
          <a:ext cx="962038" cy="96200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0.06297</cdr:x>
      <cdr:y>0.794</cdr:y>
    </cdr:from>
    <cdr:to>
      <cdr:x>0.15251</cdr:x>
      <cdr:y>0.84858</cdr:y>
    </cdr:to>
    <cdr:sp macro="" textlink="">
      <cdr:nvSpPr>
        <cdr:cNvPr id="16" name="TextBox 3">
          <a:extLst xmlns:a="http://schemas.openxmlformats.org/drawingml/2006/main">
            <a:ext uri="{FF2B5EF4-FFF2-40B4-BE49-F238E27FC236}">
              <a16:creationId xmlns:a16="http://schemas.microsoft.com/office/drawing/2014/main" id="{6E0A85A1-97EB-8292-BB67-AB96DF15D9E7}"/>
            </a:ext>
          </a:extLst>
        </cdr:cNvPr>
        <cdr:cNvSpPr txBox="1"/>
      </cdr:nvSpPr>
      <cdr:spPr>
        <a:xfrm xmlns:a="http://schemas.openxmlformats.org/drawingml/2006/main">
          <a:off x="488950" y="3741737"/>
          <a:ext cx="695326" cy="2571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 b="0" cap="none" spc="0">
              <a:ln w="0"/>
              <a:solidFill>
                <a:schemeClr val="accent2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2007</a:t>
          </a:r>
        </a:p>
      </cdr:txBody>
    </cdr:sp>
  </cdr:relSizeAnchor>
  <cdr:relSizeAnchor xmlns:cdr="http://schemas.openxmlformats.org/drawingml/2006/chartDrawing">
    <cdr:from>
      <cdr:x>0.91046</cdr:x>
      <cdr:y>0.79198</cdr:y>
    </cdr:from>
    <cdr:to>
      <cdr:x>1</cdr:x>
      <cdr:y>0.84656</cdr:y>
    </cdr:to>
    <cdr:sp macro="" textlink="">
      <cdr:nvSpPr>
        <cdr:cNvPr id="17" name="TextBox 4">
          <a:extLst xmlns:a="http://schemas.openxmlformats.org/drawingml/2006/main">
            <a:ext uri="{FF2B5EF4-FFF2-40B4-BE49-F238E27FC236}">
              <a16:creationId xmlns:a16="http://schemas.microsoft.com/office/drawing/2014/main" id="{320CD895-3333-7AEB-5215-8F882BD480DD}"/>
            </a:ext>
          </a:extLst>
        </cdr:cNvPr>
        <cdr:cNvSpPr txBox="1"/>
      </cdr:nvSpPr>
      <cdr:spPr>
        <a:xfrm xmlns:a="http://schemas.openxmlformats.org/drawingml/2006/main">
          <a:off x="7069931" y="3732212"/>
          <a:ext cx="695326" cy="2571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/>
          <a:lightRig rig="threePt" dir="t"/>
        </a:scene3d>
        <a:sp3d xmlns:a="http://schemas.openxmlformats.org/drawingml/2006/main">
          <a:bevelT/>
        </a:sp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600" b="0" cap="none" spc="0">
              <a:ln w="0"/>
              <a:solidFill>
                <a:schemeClr val="accent2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2021</a:t>
          </a:r>
        </a:p>
      </cdr:txBody>
    </cdr:sp>
  </cdr:relSizeAnchor>
  <cdr:relSizeAnchor xmlns:cdr="http://schemas.openxmlformats.org/drawingml/2006/chartDrawing">
    <cdr:from>
      <cdr:x>0.80691</cdr:x>
      <cdr:y>0.01988</cdr:y>
    </cdr:from>
    <cdr:to>
      <cdr:x>0.98538</cdr:x>
      <cdr:y>0.25804</cdr:y>
    </cdr:to>
    <cdr:pic>
      <cdr:nvPicPr>
        <cdr:cNvPr id="18" name="Picture 17">
          <a:extLst xmlns:a="http://schemas.openxmlformats.org/drawingml/2006/main">
            <a:ext uri="{FF2B5EF4-FFF2-40B4-BE49-F238E27FC236}">
              <a16:creationId xmlns:a16="http://schemas.microsoft.com/office/drawing/2014/main" id="{B932289F-1E8C-4D04-223A-CEA59468FA5E}"/>
            </a:ext>
          </a:extLst>
        </cdr:cNvPr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8"/>
            </a:ext>
          </a:extLst>
        </a:blip>
        <a:srcRect xmlns:a="http://schemas.openxmlformats.org/drawingml/2006/main" l="20481" r="14313" b="20545"/>
        <a:stretch xmlns:a="http://schemas.openxmlformats.org/drawingml/2006/main"/>
      </cdr:blipFill>
      <cdr:spPr>
        <a:xfrm xmlns:a="http://schemas.openxmlformats.org/drawingml/2006/main">
          <a:off x="6265863" y="93662"/>
          <a:ext cx="1385887" cy="1122332"/>
        </a:xfrm>
        <a:prstGeom xmlns:a="http://schemas.openxmlformats.org/drawingml/2006/main" prst="roundRect">
          <a:avLst>
            <a:gd name="adj" fmla="val 16667"/>
          </a:avLst>
        </a:prstGeom>
        <a:ln xmlns:a="http://schemas.openxmlformats.org/drawingml/2006/main">
          <a:noFill/>
        </a:ln>
        <a:effectLst xmlns:a="http://schemas.openxmlformats.org/drawingml/2006/main">
          <a:outerShdw blurRad="76200" dist="38100" dir="7800000" algn="tl" rotWithShape="0">
            <a:srgbClr val="000000">
              <a:alpha val="40000"/>
            </a:srgbClr>
          </a:outerShdw>
        </a:effectLst>
        <a:scene3d xmlns:a="http://schemas.openxmlformats.org/drawingml/2006/main">
          <a:camera prst="orthographicFront"/>
          <a:lightRig rig="contrasting" dir="t">
            <a:rot lat="0" lon="0" rev="4200000"/>
          </a:lightRig>
        </a:scene3d>
        <a:sp3d xmlns:a="http://schemas.openxmlformats.org/drawingml/2006/main" prstMaterial="plastic">
          <a:bevelT w="381000" h="114300" prst="relaxedInset"/>
          <a:contourClr>
            <a:srgbClr val="969696"/>
          </a:contourClr>
        </a:sp3d>
      </cdr:spPr>
    </cdr:pic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640555</xdr:colOff>
      <xdr:row>0</xdr:row>
      <xdr:rowOff>171449</xdr:rowOff>
    </xdr:from>
    <xdr:to>
      <xdr:col>17</xdr:col>
      <xdr:colOff>4762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A74114-4D32-4EEB-BF23-24C17C283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5</xdr:row>
      <xdr:rowOff>100013</xdr:rowOff>
    </xdr:from>
    <xdr:to>
      <xdr:col>10</xdr:col>
      <xdr:colOff>242888</xdr:colOff>
      <xdr:row>22</xdr:row>
      <xdr:rowOff>100013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9101206-75BD-4FBC-AA91-BF5EA5683164}"/>
            </a:ext>
          </a:extLst>
        </xdr:cNvPr>
        <xdr:cNvCxnSpPr/>
      </xdr:nvCxnSpPr>
      <xdr:spPr>
        <a:xfrm flipH="1" flipV="1">
          <a:off x="6705600" y="1004888"/>
          <a:ext cx="14288" cy="3076575"/>
        </a:xfrm>
        <a:prstGeom prst="line">
          <a:avLst/>
        </a:prstGeom>
        <a:ln w="12700">
          <a:solidFill>
            <a:sysClr val="windowText" lastClr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161925</xdr:colOff>
      <xdr:row>5</xdr:row>
      <xdr:rowOff>104775</xdr:rowOff>
    </xdr:from>
    <xdr:to>
      <xdr:col>12</xdr:col>
      <xdr:colOff>185737</xdr:colOff>
      <xdr:row>22</xdr:row>
      <xdr:rowOff>109538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49DFA6F-DF27-4335-B1B2-4DDB13E88501}"/>
            </a:ext>
          </a:extLst>
        </xdr:cNvPr>
        <xdr:cNvCxnSpPr/>
      </xdr:nvCxnSpPr>
      <xdr:spPr>
        <a:xfrm flipH="1" flipV="1">
          <a:off x="7934325" y="1009650"/>
          <a:ext cx="23812" cy="3081338"/>
        </a:xfrm>
        <a:prstGeom prst="line">
          <a:avLst/>
        </a:prstGeom>
        <a:ln w="12700">
          <a:solidFill>
            <a:sysClr val="windowText" lastClr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109538</xdr:colOff>
      <xdr:row>5</xdr:row>
      <xdr:rowOff>104775</xdr:rowOff>
    </xdr:from>
    <xdr:to>
      <xdr:col>14</xdr:col>
      <xdr:colOff>123826</xdr:colOff>
      <xdr:row>22</xdr:row>
      <xdr:rowOff>109539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D8B2C3CC-6463-4FB4-919C-CB3997607FC4}"/>
            </a:ext>
          </a:extLst>
        </xdr:cNvPr>
        <xdr:cNvCxnSpPr/>
      </xdr:nvCxnSpPr>
      <xdr:spPr>
        <a:xfrm flipH="1" flipV="1">
          <a:off x="9177338" y="1009650"/>
          <a:ext cx="14288" cy="3081339"/>
        </a:xfrm>
        <a:prstGeom prst="line">
          <a:avLst/>
        </a:prstGeom>
        <a:ln w="12700">
          <a:solidFill>
            <a:sysClr val="windowText" lastClr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309566</xdr:colOff>
      <xdr:row>15</xdr:row>
      <xdr:rowOff>152400</xdr:rowOff>
    </xdr:from>
    <xdr:to>
      <xdr:col>13</xdr:col>
      <xdr:colOff>609602</xdr:colOff>
      <xdr:row>21</xdr:row>
      <xdr:rowOff>14286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EF814BF-AF7B-484C-931C-362A0EF96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8081966" y="2867025"/>
          <a:ext cx="947736" cy="947736"/>
        </a:xfrm>
        <a:prstGeom prst="rect">
          <a:avLst/>
        </a:prstGeom>
      </xdr:spPr>
    </xdr:pic>
    <xdr:clientData/>
  </xdr:twoCellAnchor>
  <xdr:twoCellAnchor editAs="oneCell">
    <xdr:from>
      <xdr:col>14</xdr:col>
      <xdr:colOff>147639</xdr:colOff>
      <xdr:row>15</xdr:row>
      <xdr:rowOff>133350</xdr:rowOff>
    </xdr:from>
    <xdr:to>
      <xdr:col>15</xdr:col>
      <xdr:colOff>466727</xdr:colOff>
      <xdr:row>21</xdr:row>
      <xdr:rowOff>14288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FC50374-7803-47EA-8FFA-FC1DD6210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5"/>
            </a:ext>
          </a:extLst>
        </a:blip>
        <a:stretch>
          <a:fillRect/>
        </a:stretch>
      </xdr:blipFill>
      <xdr:spPr>
        <a:xfrm>
          <a:off x="9215439" y="2847975"/>
          <a:ext cx="966788" cy="966788"/>
        </a:xfrm>
        <a:prstGeom prst="rect">
          <a:avLst/>
        </a:prstGeom>
      </xdr:spPr>
    </xdr:pic>
    <xdr:clientData/>
  </xdr:twoCellAnchor>
  <xdr:twoCellAnchor editAs="oneCell">
    <xdr:from>
      <xdr:col>15</xdr:col>
      <xdr:colOff>114300</xdr:colOff>
      <xdr:row>1</xdr:row>
      <xdr:rowOff>76201</xdr:rowOff>
    </xdr:from>
    <xdr:to>
      <xdr:col>16</xdr:col>
      <xdr:colOff>542924</xdr:colOff>
      <xdr:row>8</xdr:row>
      <xdr:rowOff>38100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33EF9CD-87D4-4D4C-B09E-64162A4B6C72}"/>
            </a:ext>
          </a:extLst>
        </xdr:cNvPr>
        <xdr:cNvPicPr/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107" r="23630" b="15314"/>
        <a:stretch/>
      </xdr:blipFill>
      <xdr:spPr bwMode="auto">
        <a:xfrm>
          <a:off x="9829800" y="257176"/>
          <a:ext cx="1076324" cy="122872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5</xdr:col>
      <xdr:colOff>640556</xdr:colOff>
      <xdr:row>28</xdr:row>
      <xdr:rowOff>173831</xdr:rowOff>
    </xdr:from>
    <xdr:to>
      <xdr:col>18</xdr:col>
      <xdr:colOff>9525</xdr:colOff>
      <xdr:row>55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3314950-1CDD-4B89-A83E-AD153E21B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11220-52AB-4FD0-843B-2A2AD7748572}">
  <dimension ref="A1:D37"/>
  <sheetViews>
    <sheetView workbookViewId="0">
      <selection activeCell="F34" sqref="F34"/>
    </sheetView>
  </sheetViews>
  <sheetFormatPr defaultRowHeight="14.25" x14ac:dyDescent="0.45"/>
  <sheetData>
    <row r="1" spans="1:1" x14ac:dyDescent="0.45">
      <c r="A1" s="1">
        <v>1.3281486138943901</v>
      </c>
    </row>
    <row r="2" spans="1:1" x14ac:dyDescent="0.45">
      <c r="A2" s="1">
        <v>1.033128533094835</v>
      </c>
    </row>
    <row r="3" spans="1:1" x14ac:dyDescent="0.45">
      <c r="A3" s="1">
        <v>1.0960368849704929</v>
      </c>
    </row>
    <row r="4" spans="1:1" x14ac:dyDescent="0.45">
      <c r="A4" s="1">
        <v>1.032985398494999</v>
      </c>
    </row>
    <row r="5" spans="1:1" x14ac:dyDescent="0.45">
      <c r="A5" s="1">
        <v>1.168882073830998</v>
      </c>
    </row>
    <row r="6" spans="1:1" x14ac:dyDescent="0.45">
      <c r="A6" s="1">
        <v>0.96084451071679378</v>
      </c>
    </row>
    <row r="7" spans="1:1" x14ac:dyDescent="0.45">
      <c r="A7" s="1">
        <v>1.1130817469004399</v>
      </c>
    </row>
    <row r="8" spans="1:1" x14ac:dyDescent="0.45">
      <c r="A8" s="1">
        <v>1.0141369275375809</v>
      </c>
    </row>
    <row r="9" spans="1:1" x14ac:dyDescent="0.45">
      <c r="A9" s="1">
        <v>0.80620113126439397</v>
      </c>
    </row>
    <row r="29" spans="1:4" x14ac:dyDescent="0.45">
      <c r="A29">
        <v>90.717950900758169</v>
      </c>
      <c r="B29">
        <v>128.37807322354061</v>
      </c>
      <c r="C29" s="1">
        <f>A29/100</f>
        <v>0.90717950900758171</v>
      </c>
      <c r="D29" s="1">
        <f>B29/100</f>
        <v>1.283780732235406</v>
      </c>
    </row>
    <row r="30" spans="1:4" x14ac:dyDescent="0.45">
      <c r="A30">
        <v>121.2709172648314</v>
      </c>
      <c r="B30">
        <v>107.7270076017473</v>
      </c>
      <c r="C30" s="1"/>
      <c r="D30" s="1"/>
    </row>
    <row r="31" spans="1:4" x14ac:dyDescent="0.45">
      <c r="A31">
        <v>102.17938272498409</v>
      </c>
      <c r="B31">
        <v>86.24379391326282</v>
      </c>
      <c r="C31" s="1"/>
      <c r="D31" s="1"/>
    </row>
    <row r="32" spans="1:4" x14ac:dyDescent="0.45">
      <c r="A32">
        <v>117.19281583087469</v>
      </c>
      <c r="B32">
        <v>104.47460515162039</v>
      </c>
      <c r="C32" s="1"/>
      <c r="D32" s="1"/>
    </row>
    <row r="33" spans="1:4" x14ac:dyDescent="0.45">
      <c r="A33">
        <v>147.42847373633299</v>
      </c>
      <c r="B33">
        <v>128.05868951615031</v>
      </c>
      <c r="C33" s="1"/>
      <c r="D33" s="1"/>
    </row>
    <row r="34" spans="1:4" x14ac:dyDescent="0.45">
      <c r="A34">
        <v>118.85484265773</v>
      </c>
      <c r="B34">
        <v>118.02530868419839</v>
      </c>
      <c r="C34" s="1"/>
      <c r="D34" s="1"/>
    </row>
    <row r="35" spans="1:4" x14ac:dyDescent="0.45">
      <c r="A35">
        <v>112.11820128831781</v>
      </c>
      <c r="B35">
        <v>91.140618765564355</v>
      </c>
      <c r="C35" s="1"/>
      <c r="D35" s="1"/>
    </row>
    <row r="36" spans="1:4" x14ac:dyDescent="0.45">
      <c r="A36">
        <v>85.810565115565268</v>
      </c>
      <c r="B36">
        <v>85.148085349489222</v>
      </c>
      <c r="C36" s="1"/>
      <c r="D36" s="1"/>
    </row>
    <row r="37" spans="1:4" x14ac:dyDescent="0.45">
      <c r="A37">
        <v>96.04338237090073</v>
      </c>
      <c r="B37">
        <v>62.263301264667</v>
      </c>
      <c r="C37" s="1"/>
      <c r="D37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E7EA4-729F-49EE-99DB-B2C4B84B6FF5}">
  <dimension ref="A1:D68"/>
  <sheetViews>
    <sheetView topLeftCell="A25" workbookViewId="0">
      <selection activeCell="B47" sqref="B47"/>
    </sheetView>
  </sheetViews>
  <sheetFormatPr defaultRowHeight="14.25" x14ac:dyDescent="0.45"/>
  <sheetData>
    <row r="1" spans="2:2" x14ac:dyDescent="0.45">
      <c r="B1" s="1">
        <v>1.124798793412382</v>
      </c>
    </row>
    <row r="2" spans="2:2" x14ac:dyDescent="0.45">
      <c r="B2" s="1">
        <v>1.145583451987666</v>
      </c>
    </row>
    <row r="3" spans="2:2" x14ac:dyDescent="0.45">
      <c r="B3" s="1">
        <v>1.049112333041782</v>
      </c>
    </row>
    <row r="4" spans="2:2" x14ac:dyDescent="0.45">
      <c r="B4" s="1">
        <v>1.178431522863548</v>
      </c>
    </row>
    <row r="5" spans="2:2" x14ac:dyDescent="0.45">
      <c r="B5" s="1">
        <v>1.097991254374834</v>
      </c>
    </row>
    <row r="6" spans="2:2" x14ac:dyDescent="0.45">
      <c r="B6" s="1">
        <v>1.0150841652865199</v>
      </c>
    </row>
    <row r="7" spans="2:2" x14ac:dyDescent="0.45">
      <c r="B7" s="1">
        <v>1.0921669241930649</v>
      </c>
    </row>
    <row r="8" spans="2:2" x14ac:dyDescent="0.45">
      <c r="B8" s="1">
        <v>1.0083754156638749</v>
      </c>
    </row>
    <row r="9" spans="2:2" x14ac:dyDescent="0.45">
      <c r="B9" s="1">
        <v>1.058171291524195</v>
      </c>
    </row>
    <row r="30" spans="1:4" x14ac:dyDescent="0.45">
      <c r="C30" t="s">
        <v>0</v>
      </c>
      <c r="D30" t="s">
        <v>1</v>
      </c>
    </row>
    <row r="31" spans="1:4" x14ac:dyDescent="0.45">
      <c r="A31">
        <v>106.7164297954229</v>
      </c>
      <c r="B31">
        <v>113.4710870419143</v>
      </c>
      <c r="C31" s="1">
        <f>A39/100</f>
        <v>1.1492512737094511</v>
      </c>
      <c r="D31" s="1">
        <f>B39/100</f>
        <v>0.92678628366686711</v>
      </c>
    </row>
    <row r="32" spans="1:4" x14ac:dyDescent="0.45">
      <c r="A32">
        <v>108.46404256257961</v>
      </c>
      <c r="B32">
        <v>102.6421636841947</v>
      </c>
      <c r="C32" s="1">
        <f>A38/100</f>
        <v>1.1698272572227231</v>
      </c>
      <c r="D32" s="1">
        <f>B38/100</f>
        <v>0.81013147737005686</v>
      </c>
    </row>
    <row r="33" spans="1:4" x14ac:dyDescent="0.45">
      <c r="A33">
        <v>126.3195168988609</v>
      </c>
      <c r="B33">
        <v>109.165002620303</v>
      </c>
      <c r="C33" s="1">
        <f>A37/100</f>
        <v>1.014799644418747</v>
      </c>
      <c r="D33" s="1">
        <f>B37/100</f>
        <v>0.96877804701745762</v>
      </c>
    </row>
    <row r="34" spans="1:4" x14ac:dyDescent="0.45">
      <c r="A34">
        <v>102.4913648644379</v>
      </c>
      <c r="B34">
        <v>88.017331717122644</v>
      </c>
      <c r="C34" s="1">
        <f>A36/100</f>
        <v>1.1770821974860839</v>
      </c>
      <c r="D34" s="1">
        <f>B36/100</f>
        <v>1.0388497558223619</v>
      </c>
    </row>
    <row r="35" spans="1:4" x14ac:dyDescent="0.45">
      <c r="A35">
        <v>91.705348061250277</v>
      </c>
      <c r="B35">
        <v>89.862012388300883</v>
      </c>
      <c r="C35" s="1">
        <f>A35/100</f>
        <v>0.9170534806125028</v>
      </c>
      <c r="D35" s="1">
        <f>B35/100</f>
        <v>0.89862012388300883</v>
      </c>
    </row>
    <row r="36" spans="1:4" x14ac:dyDescent="0.45">
      <c r="A36">
        <v>117.7082197486084</v>
      </c>
      <c r="B36">
        <v>103.88497558223619</v>
      </c>
      <c r="C36" s="1">
        <f>A34/100</f>
        <v>1.0249136486443791</v>
      </c>
      <c r="D36" s="1">
        <f>B34/100</f>
        <v>0.88017331717122649</v>
      </c>
    </row>
    <row r="37" spans="1:4" x14ac:dyDescent="0.45">
      <c r="A37">
        <v>101.4799644418747</v>
      </c>
      <c r="B37">
        <v>96.87780470174576</v>
      </c>
      <c r="C37" s="1">
        <f>A33/100</f>
        <v>1.263195168988609</v>
      </c>
      <c r="D37" s="1">
        <f>B33/100</f>
        <v>1.09165002620303</v>
      </c>
    </row>
    <row r="38" spans="1:4" x14ac:dyDescent="0.45">
      <c r="A38">
        <v>116.98272572227231</v>
      </c>
      <c r="B38">
        <v>81.013147737005681</v>
      </c>
      <c r="C38" s="1">
        <f>A32/100</f>
        <v>1.084640425625796</v>
      </c>
      <c r="D38" s="1">
        <f>B32/100</f>
        <v>1.026421636841947</v>
      </c>
    </row>
    <row r="39" spans="1:4" x14ac:dyDescent="0.45">
      <c r="A39">
        <v>114.92512737094511</v>
      </c>
      <c r="B39">
        <v>92.678628366686709</v>
      </c>
      <c r="C39" s="1">
        <f>A31/100</f>
        <v>1.0671642979542291</v>
      </c>
      <c r="D39" s="1">
        <f>B31/100</f>
        <v>1.1347108704191431</v>
      </c>
    </row>
    <row r="40" spans="1:4" x14ac:dyDescent="0.45">
      <c r="C40" s="2">
        <f>AVERAGE(C31:C39)</f>
        <v>1.0964363771847243</v>
      </c>
      <c r="D40" s="2">
        <f>AVERAGE(D31:D39)</f>
        <v>0.97512461537723327</v>
      </c>
    </row>
    <row r="57" spans="1:4" x14ac:dyDescent="0.45">
      <c r="A57" s="6" t="s">
        <v>4</v>
      </c>
      <c r="B57" s="6" t="s">
        <v>5</v>
      </c>
      <c r="C57" s="6" t="s">
        <v>6</v>
      </c>
      <c r="D57" s="6" t="s">
        <v>7</v>
      </c>
    </row>
    <row r="58" spans="1:4" x14ac:dyDescent="0.45">
      <c r="A58">
        <v>46</v>
      </c>
      <c r="B58">
        <v>39</v>
      </c>
      <c r="C58">
        <v>43.104890304316548</v>
      </c>
      <c r="D58">
        <v>34.369988881479628</v>
      </c>
    </row>
    <row r="59" spans="1:4" x14ac:dyDescent="0.45">
      <c r="A59">
        <v>48</v>
      </c>
      <c r="B59">
        <v>34</v>
      </c>
      <c r="C59">
        <v>44.254297429773423</v>
      </c>
      <c r="D59">
        <v>33.124788858319313</v>
      </c>
    </row>
    <row r="60" spans="1:4" x14ac:dyDescent="0.45">
      <c r="A60">
        <v>59</v>
      </c>
      <c r="B60">
        <v>35</v>
      </c>
      <c r="C60">
        <v>46.70695506794803</v>
      </c>
      <c r="D60">
        <v>32.06155742215001</v>
      </c>
    </row>
    <row r="61" spans="1:4" x14ac:dyDescent="0.45">
      <c r="A61">
        <v>44</v>
      </c>
      <c r="B61">
        <v>30</v>
      </c>
      <c r="C61">
        <v>42.930445953371191</v>
      </c>
      <c r="D61">
        <v>34.084196163110782</v>
      </c>
    </row>
    <row r="62" spans="1:4" x14ac:dyDescent="0.45">
      <c r="A62">
        <v>37</v>
      </c>
      <c r="B62">
        <v>33</v>
      </c>
      <c r="C62">
        <v>40.346610947147369</v>
      </c>
      <c r="D62">
        <v>36.722970166085737</v>
      </c>
    </row>
    <row r="63" spans="1:4" x14ac:dyDescent="0.45">
      <c r="A63">
        <v>45</v>
      </c>
      <c r="B63">
        <v>40</v>
      </c>
      <c r="C63">
        <v>38.230125386406591</v>
      </c>
      <c r="D63">
        <v>38.504124177548363</v>
      </c>
    </row>
    <row r="64" spans="1:4" x14ac:dyDescent="0.45">
      <c r="A64">
        <v>44</v>
      </c>
      <c r="B64">
        <v>33</v>
      </c>
      <c r="C64">
        <v>43.358312393972248</v>
      </c>
      <c r="D64">
        <v>34.063529929890457</v>
      </c>
    </row>
    <row r="65" spans="1:4" x14ac:dyDescent="0.45">
      <c r="A65">
        <v>52</v>
      </c>
      <c r="B65">
        <v>27</v>
      </c>
      <c r="C65">
        <v>44.451007342274423</v>
      </c>
      <c r="D65">
        <v>33.327923620065413</v>
      </c>
    </row>
    <row r="66" spans="1:4" x14ac:dyDescent="0.45">
      <c r="A66">
        <v>48</v>
      </c>
      <c r="B66">
        <v>32</v>
      </c>
      <c r="C66">
        <v>41.766323081870397</v>
      </c>
      <c r="D66">
        <v>34.527917130355789</v>
      </c>
    </row>
    <row r="68" spans="1:4" x14ac:dyDescent="0.45">
      <c r="A68">
        <f>SUM(A58:A66)</f>
        <v>423</v>
      </c>
      <c r="B68">
        <f>SUM(B58:B66)</f>
        <v>303</v>
      </c>
      <c r="C68">
        <f>SUM(C58:C66)</f>
        <v>385.14896790708019</v>
      </c>
      <c r="D68">
        <f>SUM(D58:D66)</f>
        <v>310.78699634900545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C1FDD-195C-415D-B4F2-1A645F6F2907}">
  <dimension ref="A2:B33"/>
  <sheetViews>
    <sheetView workbookViewId="0">
      <selection activeCell="A2" sqref="A2:A8"/>
    </sheetView>
  </sheetViews>
  <sheetFormatPr defaultRowHeight="14.25" x14ac:dyDescent="0.45"/>
  <sheetData>
    <row r="2" spans="1:1" x14ac:dyDescent="0.45">
      <c r="A2" s="1">
        <v>1.0976664899462121</v>
      </c>
    </row>
    <row r="3" spans="1:1" x14ac:dyDescent="0.45">
      <c r="A3" s="1">
        <v>0.84683632368293471</v>
      </c>
    </row>
    <row r="4" spans="1:1" x14ac:dyDescent="0.45">
      <c r="A4" s="1">
        <v>1.1088824300031379</v>
      </c>
    </row>
    <row r="5" spans="1:1" x14ac:dyDescent="0.45">
      <c r="A5" s="1">
        <v>1.1059984752809791</v>
      </c>
    </row>
    <row r="6" spans="1:1" x14ac:dyDescent="0.45">
      <c r="A6" s="1">
        <v>0.98504252084896615</v>
      </c>
    </row>
    <row r="7" spans="1:1" x14ac:dyDescent="0.45">
      <c r="A7" s="1">
        <v>1.044925937241898</v>
      </c>
    </row>
    <row r="8" spans="1:1" x14ac:dyDescent="0.45">
      <c r="A8" s="1">
        <v>1.1330130865497461</v>
      </c>
    </row>
    <row r="27" spans="1:2" x14ac:dyDescent="0.45">
      <c r="A27">
        <v>97.647252315394553</v>
      </c>
      <c r="B27">
        <v>90.146732495173325</v>
      </c>
    </row>
    <row r="28" spans="1:2" x14ac:dyDescent="0.45">
      <c r="A28">
        <v>115.2542511565575</v>
      </c>
      <c r="B28">
        <v>99.487981529102768</v>
      </c>
    </row>
    <row r="29" spans="1:2" x14ac:dyDescent="0.45">
      <c r="A29">
        <v>88.301310996040115</v>
      </c>
      <c r="B29">
        <v>85.380827623902306</v>
      </c>
    </row>
    <row r="30" spans="1:2" x14ac:dyDescent="0.45">
      <c r="A30">
        <v>107.9411641827591</v>
      </c>
      <c r="B30">
        <v>93.231505375479301</v>
      </c>
    </row>
    <row r="31" spans="1:2" x14ac:dyDescent="0.45">
      <c r="A31">
        <v>131.85983192986049</v>
      </c>
      <c r="B31">
        <v>134.47978967473341</v>
      </c>
    </row>
    <row r="32" spans="1:2" x14ac:dyDescent="0.45">
      <c r="A32">
        <v>94.097575436296211</v>
      </c>
      <c r="B32">
        <v>105.4222345065274</v>
      </c>
    </row>
    <row r="33" spans="1:2" x14ac:dyDescent="0.45">
      <c r="A33">
        <v>116.5647034919911</v>
      </c>
      <c r="B33">
        <v>91.735492435512853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5724D-A8B3-4E4D-AECF-8DC9F8F7502F}">
  <dimension ref="A2:D44"/>
  <sheetViews>
    <sheetView topLeftCell="A15" workbookViewId="0">
      <selection activeCell="B25" sqref="B25"/>
    </sheetView>
  </sheetViews>
  <sheetFormatPr defaultRowHeight="14.25" x14ac:dyDescent="0.45"/>
  <sheetData>
    <row r="2" spans="2:2" x14ac:dyDescent="0.45">
      <c r="B2" s="1">
        <v>1.099165513104235</v>
      </c>
    </row>
    <row r="3" spans="2:2" x14ac:dyDescent="0.45">
      <c r="B3" s="1">
        <v>1.014170363894441</v>
      </c>
    </row>
    <row r="4" spans="2:2" x14ac:dyDescent="0.45">
      <c r="B4" s="1">
        <v>1.175718608712188</v>
      </c>
    </row>
    <row r="5" spans="2:2" x14ac:dyDescent="0.45">
      <c r="B5" s="1">
        <v>1.0764167656316279</v>
      </c>
    </row>
    <row r="6" spans="2:2" x14ac:dyDescent="0.45">
      <c r="B6" s="1">
        <v>1.0387496721104561</v>
      </c>
    </row>
    <row r="7" spans="2:2" x14ac:dyDescent="0.45">
      <c r="B7" s="1">
        <v>1.110641614638243</v>
      </c>
    </row>
    <row r="8" spans="2:2" x14ac:dyDescent="0.45">
      <c r="B8" s="1">
        <v>0.98350504176215936</v>
      </c>
    </row>
    <row r="9" spans="2:2" x14ac:dyDescent="0.45">
      <c r="B9" s="1">
        <v>1.1330552411954271</v>
      </c>
    </row>
    <row r="10" spans="2:2" x14ac:dyDescent="0.45">
      <c r="B10" s="1">
        <v>0.95433653810611763</v>
      </c>
    </row>
    <row r="11" spans="2:2" x14ac:dyDescent="0.45">
      <c r="B11" s="1">
        <v>1.008779633737215</v>
      </c>
    </row>
    <row r="12" spans="2:2" x14ac:dyDescent="0.45">
      <c r="B12" s="1">
        <v>0.97439701095472375</v>
      </c>
    </row>
    <row r="13" spans="2:2" x14ac:dyDescent="0.45">
      <c r="B13" s="1">
        <v>1.1666840791017561</v>
      </c>
    </row>
    <row r="14" spans="2:2" x14ac:dyDescent="0.45">
      <c r="B14" s="2">
        <f>AVERAGE(B2:B13)</f>
        <v>1.061301673579049</v>
      </c>
    </row>
    <row r="16" spans="2:2" x14ac:dyDescent="0.45">
      <c r="B16" s="2">
        <f>AVERAGE(B2:B14)</f>
        <v>1.061301673579049</v>
      </c>
    </row>
    <row r="29" spans="1:4" x14ac:dyDescent="0.45">
      <c r="C29" t="s">
        <v>9</v>
      </c>
      <c r="D29" t="s">
        <v>8</v>
      </c>
    </row>
    <row r="30" spans="1:4" x14ac:dyDescent="0.45">
      <c r="A30">
        <v>87.844192232353791</v>
      </c>
      <c r="B30">
        <v>81.177288028187306</v>
      </c>
      <c r="C30" s="1">
        <f>A41/100</f>
        <v>0.96816164591697129</v>
      </c>
      <c r="D30" s="1">
        <f>B41/100</f>
        <v>0.93403093140658666</v>
      </c>
    </row>
    <row r="31" spans="1:4" x14ac:dyDescent="0.45">
      <c r="A31">
        <v>98.066537346659658</v>
      </c>
      <c r="B31">
        <v>65.33564342491033</v>
      </c>
      <c r="C31" s="1">
        <f>A40/100</f>
        <v>1.0784547129107549</v>
      </c>
      <c r="D31" s="1">
        <f>B40/100</f>
        <v>0.73184736410030082</v>
      </c>
    </row>
    <row r="32" spans="1:4" x14ac:dyDescent="0.45">
      <c r="A32">
        <v>70.892295886397051</v>
      </c>
      <c r="B32">
        <v>73.832755922318569</v>
      </c>
      <c r="C32" s="1">
        <f>A39/100</f>
        <v>0.96592602867207189</v>
      </c>
      <c r="D32" s="1">
        <f>B39/100</f>
        <v>0.68433170327998061</v>
      </c>
    </row>
    <row r="33" spans="1:4" x14ac:dyDescent="0.45">
      <c r="A33">
        <v>69.854130892822781</v>
      </c>
      <c r="B33">
        <v>83.619950731922913</v>
      </c>
      <c r="C33" s="1">
        <f>A38/100</f>
        <v>0.91992145549214899</v>
      </c>
      <c r="D33" s="1">
        <f>B38/100</f>
        <v>0.95502945679711038</v>
      </c>
    </row>
    <row r="34" spans="1:4" x14ac:dyDescent="0.45">
      <c r="A34">
        <v>82.109872289402574</v>
      </c>
      <c r="B34">
        <v>42.076087421010072</v>
      </c>
      <c r="C34" s="1">
        <f>A37/100</f>
        <v>0.71161459498260815</v>
      </c>
      <c r="D34" s="1">
        <f>B37/100</f>
        <v>0.50187477095390842</v>
      </c>
    </row>
    <row r="35" spans="1:4" x14ac:dyDescent="0.45">
      <c r="A35">
        <v>88.862687576842319</v>
      </c>
      <c r="B35">
        <v>89.06912414794526</v>
      </c>
      <c r="C35" s="1">
        <f>A36/100</f>
        <v>1.0369340062762731</v>
      </c>
      <c r="D35" s="1">
        <f>B36/100</f>
        <v>0.57694394461560727</v>
      </c>
    </row>
    <row r="36" spans="1:4" x14ac:dyDescent="0.45">
      <c r="A36">
        <v>103.6934006276273</v>
      </c>
      <c r="B36">
        <v>57.694394461560726</v>
      </c>
      <c r="C36" s="1">
        <f>A35/100</f>
        <v>0.88862687576842314</v>
      </c>
      <c r="D36" s="1">
        <f>B35/100</f>
        <v>0.89069124147945256</v>
      </c>
    </row>
    <row r="37" spans="1:4" x14ac:dyDescent="0.45">
      <c r="A37">
        <v>71.161459498260811</v>
      </c>
      <c r="B37">
        <v>50.187477095390847</v>
      </c>
      <c r="C37" s="1">
        <f>A34/100</f>
        <v>0.82109872289402575</v>
      </c>
      <c r="D37" s="1">
        <f>B34/100</f>
        <v>0.42076087421010072</v>
      </c>
    </row>
    <row r="38" spans="1:4" x14ac:dyDescent="0.45">
      <c r="A38">
        <v>91.992145549214897</v>
      </c>
      <c r="B38">
        <v>95.502945679711033</v>
      </c>
      <c r="C38" s="1">
        <f>A33/100</f>
        <v>0.69854130892822786</v>
      </c>
      <c r="D38" s="1">
        <f>B33/100</f>
        <v>0.8361995073192291</v>
      </c>
    </row>
    <row r="39" spans="1:4" x14ac:dyDescent="0.45">
      <c r="A39">
        <v>96.592602867207191</v>
      </c>
      <c r="B39">
        <v>68.433170327998056</v>
      </c>
      <c r="C39" s="1">
        <f>A32/100</f>
        <v>0.7089229588639705</v>
      </c>
      <c r="D39" s="1">
        <f>B32/100</f>
        <v>0.73832755922318571</v>
      </c>
    </row>
    <row r="40" spans="1:4" x14ac:dyDescent="0.45">
      <c r="A40">
        <v>107.8454712910755</v>
      </c>
      <c r="B40">
        <v>73.184736410030084</v>
      </c>
      <c r="C40" s="1">
        <f>'Diego Simeone'!A31/100</f>
        <v>0.98066537346659655</v>
      </c>
      <c r="D40" s="1">
        <f>B31/100</f>
        <v>0.65335643424910328</v>
      </c>
    </row>
    <row r="41" spans="1:4" x14ac:dyDescent="0.45">
      <c r="A41">
        <v>96.816164591697131</v>
      </c>
      <c r="B41">
        <v>93.403093140658669</v>
      </c>
      <c r="C41" s="1">
        <f>A30/100</f>
        <v>0.8784419223235379</v>
      </c>
      <c r="D41" s="1">
        <f>B30/100</f>
        <v>0.81177288028187311</v>
      </c>
    </row>
    <row r="42" spans="1:4" x14ac:dyDescent="0.45">
      <c r="C42" s="2">
        <f>AVERAGE(C30:C41)</f>
        <v>0.88810913387463408</v>
      </c>
      <c r="D42" s="2">
        <f>AVERAGE(D30:D41)</f>
        <v>0.72793055565970322</v>
      </c>
    </row>
    <row r="43" spans="1:4" x14ac:dyDescent="0.45">
      <c r="C43">
        <f>_xlfn.STDEV.P(C30:C41)</f>
        <v>0.12389542742519889</v>
      </c>
      <c r="D43">
        <f>_xlfn.STDEV.P(D30:D41)</f>
        <v>0.16205220460823649</v>
      </c>
    </row>
    <row r="44" spans="1:4" x14ac:dyDescent="0.45">
      <c r="C44">
        <f>_xlfn.STDEV.S(C30:C41)</f>
        <v>0.12940455353884761</v>
      </c>
      <c r="D44">
        <f>_xlfn.STDEV.S(D30:D41)</f>
        <v>0.1692580075239295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7897B-A333-4B9A-ADFF-579F51CCD7A0}">
  <dimension ref="A1:F46"/>
  <sheetViews>
    <sheetView tabSelected="1" topLeftCell="A16" workbookViewId="0">
      <selection activeCell="C45" sqref="C45"/>
    </sheetView>
  </sheetViews>
  <sheetFormatPr defaultRowHeight="14.25" x14ac:dyDescent="0.45"/>
  <sheetData>
    <row r="1" spans="2:3" x14ac:dyDescent="0.45">
      <c r="B1" s="1">
        <v>1.008809043124228</v>
      </c>
    </row>
    <row r="2" spans="2:3" x14ac:dyDescent="0.45">
      <c r="B2" s="1">
        <v>1.0755243063750051</v>
      </c>
    </row>
    <row r="3" spans="2:3" x14ac:dyDescent="0.45">
      <c r="B3" s="1">
        <v>1.0843926768277701</v>
      </c>
    </row>
    <row r="4" spans="2:3" x14ac:dyDescent="0.45">
      <c r="B4" s="1">
        <v>0.84592906134560975</v>
      </c>
    </row>
    <row r="5" spans="2:3" x14ac:dyDescent="0.45">
      <c r="B5" s="1">
        <v>1.0692227946599639</v>
      </c>
      <c r="C5" s="2">
        <f>AVERAGE(B1:B5)</f>
        <v>1.0167755764665152</v>
      </c>
    </row>
    <row r="6" spans="2:3" x14ac:dyDescent="0.45">
      <c r="B6" s="1">
        <v>1.014803198347894</v>
      </c>
    </row>
    <row r="7" spans="2:3" x14ac:dyDescent="0.45">
      <c r="B7" s="1">
        <v>0.98773394849923013</v>
      </c>
    </row>
    <row r="8" spans="2:3" x14ac:dyDescent="0.45">
      <c r="B8" s="1">
        <v>1.014852413126726</v>
      </c>
      <c r="C8" s="2">
        <f>AVERAGE(B6:B8)</f>
        <v>1.0057965199912833</v>
      </c>
    </row>
    <row r="9" spans="2:3" x14ac:dyDescent="0.45">
      <c r="B9" s="1">
        <v>0.9350254242570224</v>
      </c>
    </row>
    <row r="10" spans="2:3" x14ac:dyDescent="0.45">
      <c r="B10" s="1">
        <v>1.1048325893363471</v>
      </c>
    </row>
    <row r="11" spans="2:3" x14ac:dyDescent="0.45">
      <c r="B11" s="1">
        <v>1.066074845069056</v>
      </c>
    </row>
    <row r="12" spans="2:3" x14ac:dyDescent="0.45">
      <c r="B12" s="1">
        <v>0.9587486190476594</v>
      </c>
    </row>
    <row r="13" spans="2:3" x14ac:dyDescent="0.45">
      <c r="B13" s="1">
        <v>0.90765274169119115</v>
      </c>
    </row>
    <row r="14" spans="2:3" x14ac:dyDescent="0.45">
      <c r="B14" s="1">
        <v>1.0024112869298201</v>
      </c>
      <c r="C14" s="2">
        <f>AVERAGE(B9:B14)</f>
        <v>0.99579091772184924</v>
      </c>
    </row>
    <row r="16" spans="2:3" x14ac:dyDescent="0.45">
      <c r="B16" s="2">
        <f>AVERAGE(B1:B14)</f>
        <v>1.0054294963312516</v>
      </c>
    </row>
    <row r="30" spans="1:4" x14ac:dyDescent="0.45">
      <c r="C30" t="s">
        <v>9</v>
      </c>
      <c r="D30" t="s">
        <v>8</v>
      </c>
    </row>
    <row r="31" spans="1:4" x14ac:dyDescent="0.45">
      <c r="A31">
        <v>90.792527906235776</v>
      </c>
      <c r="B31">
        <v>92.151452241091064</v>
      </c>
      <c r="C31" s="1">
        <f>A44/100</f>
        <v>1.207737286796279</v>
      </c>
      <c r="D31" s="1">
        <f>B44/100</f>
        <v>1.1903779995479611</v>
      </c>
    </row>
    <row r="32" spans="1:4" x14ac:dyDescent="0.45">
      <c r="A32">
        <v>104.69433000291239</v>
      </c>
      <c r="B32">
        <v>113.5805850567648</v>
      </c>
      <c r="C32" s="1">
        <f>A43/100</f>
        <v>1.085090067548667</v>
      </c>
      <c r="D32" s="1">
        <f>B43/100</f>
        <v>0.82991103031000213</v>
      </c>
    </row>
    <row r="33" spans="1:6" x14ac:dyDescent="0.45">
      <c r="A33">
        <v>101.5708680445882</v>
      </c>
      <c r="B33">
        <v>113.2881024443209</v>
      </c>
      <c r="C33" s="1">
        <f>A42/100</f>
        <v>1.0717887906692551</v>
      </c>
      <c r="D33" s="1">
        <f>B42/100</f>
        <v>0.71482290387526948</v>
      </c>
    </row>
    <row r="34" spans="1:6" x14ac:dyDescent="0.45">
      <c r="A34">
        <v>108.9341924879762</v>
      </c>
      <c r="B34">
        <v>79.661811912011743</v>
      </c>
      <c r="C34" s="1">
        <f>A41/100</f>
        <v>0.96418023907332706</v>
      </c>
      <c r="D34" s="1">
        <f>B41/100</f>
        <v>1.0236912264623441</v>
      </c>
    </row>
    <row r="35" spans="1:6" x14ac:dyDescent="0.45">
      <c r="A35">
        <v>121.2732358479672</v>
      </c>
      <c r="B35">
        <v>99.523405438939065</v>
      </c>
      <c r="C35" s="1">
        <f>A40/100</f>
        <v>1.0465945138025079</v>
      </c>
      <c r="D35" s="1">
        <f>B40/100</f>
        <v>0.97912089890506726</v>
      </c>
      <c r="E35" s="2">
        <f>AVERAGE(C31:C35)</f>
        <v>1.0750781795780073</v>
      </c>
      <c r="F35" s="2">
        <f>AVERAGE(D31:D35)</f>
        <v>0.94758481182012877</v>
      </c>
    </row>
    <row r="36" spans="1:6" x14ac:dyDescent="0.45">
      <c r="A36">
        <v>97.860734445797505</v>
      </c>
      <c r="B36">
        <v>121.119911682957</v>
      </c>
      <c r="C36" s="1">
        <f>A39/100</f>
        <v>1.1418811441988042</v>
      </c>
      <c r="D36" s="1">
        <f>B39/100</f>
        <v>0.90794833157364108</v>
      </c>
    </row>
    <row r="37" spans="1:6" x14ac:dyDescent="0.45">
      <c r="A37">
        <v>85.529121399485589</v>
      </c>
      <c r="B37">
        <v>75.398781795202382</v>
      </c>
      <c r="C37" s="1">
        <f>A38/100</f>
        <v>1.041504443435068</v>
      </c>
      <c r="D37" s="1">
        <f>B38/100</f>
        <v>0.83883290992109838</v>
      </c>
    </row>
    <row r="38" spans="1:6" x14ac:dyDescent="0.45">
      <c r="A38">
        <v>104.15044434350681</v>
      </c>
      <c r="B38">
        <v>83.883290992109835</v>
      </c>
      <c r="C38" s="1">
        <f>A37/100</f>
        <v>0.85529121399485586</v>
      </c>
      <c r="D38" s="1">
        <f>B37/100</f>
        <v>0.75398781795202385</v>
      </c>
      <c r="E38" s="2">
        <f>AVERAGE(C36:C38)</f>
        <v>1.0128922672095759</v>
      </c>
      <c r="F38" s="2">
        <f>AVERAGE(D36:D38)</f>
        <v>0.8335896864822544</v>
      </c>
    </row>
    <row r="39" spans="1:6" x14ac:dyDescent="0.45">
      <c r="A39">
        <v>114.18811441988041</v>
      </c>
      <c r="B39">
        <v>90.79483315736411</v>
      </c>
      <c r="C39" s="1">
        <f>A36/100</f>
        <v>0.97860734445797504</v>
      </c>
      <c r="D39" s="1">
        <f>B36/100</f>
        <v>1.2111991168295699</v>
      </c>
    </row>
    <row r="40" spans="1:6" x14ac:dyDescent="0.45">
      <c r="A40">
        <v>104.6594513802508</v>
      </c>
      <c r="B40">
        <v>97.912089890506721</v>
      </c>
      <c r="C40" s="1">
        <f>A35/100</f>
        <v>1.2127323584796721</v>
      </c>
      <c r="D40" s="1">
        <f>B35/100</f>
        <v>0.99523405438939061</v>
      </c>
    </row>
    <row r="41" spans="1:6" x14ac:dyDescent="0.45">
      <c r="A41">
        <v>96.41802390733271</v>
      </c>
      <c r="B41">
        <v>102.3691226462344</v>
      </c>
      <c r="C41" s="1">
        <f>A34/100</f>
        <v>1.089341924879762</v>
      </c>
      <c r="D41" s="1">
        <f>B34/100</f>
        <v>0.79661811912011737</v>
      </c>
    </row>
    <row r="42" spans="1:6" x14ac:dyDescent="0.45">
      <c r="A42">
        <v>107.1788790669255</v>
      </c>
      <c r="B42">
        <v>71.482290387526945</v>
      </c>
      <c r="C42" s="1">
        <f>A33/100</f>
        <v>1.0157086804458819</v>
      </c>
      <c r="D42" s="1">
        <f>B33/100</f>
        <v>1.132881024443209</v>
      </c>
    </row>
    <row r="43" spans="1:6" x14ac:dyDescent="0.45">
      <c r="A43">
        <v>108.5090067548667</v>
      </c>
      <c r="B43">
        <v>82.991103031000208</v>
      </c>
      <c r="C43" s="1">
        <f>A32/100</f>
        <v>1.0469433000291239</v>
      </c>
      <c r="D43" s="1">
        <f>B32/100</f>
        <v>1.135805850567648</v>
      </c>
    </row>
    <row r="44" spans="1:6" x14ac:dyDescent="0.45">
      <c r="A44">
        <v>120.77372867962789</v>
      </c>
      <c r="B44">
        <v>119.0377999547961</v>
      </c>
      <c r="C44" s="1">
        <f>A31/100</f>
        <v>0.90792527906235776</v>
      </c>
      <c r="D44" s="1">
        <f>B31/100</f>
        <v>0.9215145224109107</v>
      </c>
      <c r="E44" s="2">
        <f>AVERAGE(C39:C44)</f>
        <v>1.0418764812257955</v>
      </c>
      <c r="F44" s="2">
        <f>AVERAGE(D39:D44)</f>
        <v>1.0322087812934742</v>
      </c>
    </row>
    <row r="45" spans="1:6" x14ac:dyDescent="0.45">
      <c r="C45" s="2">
        <f>AVERAGE(C31:C44)</f>
        <v>1.0475233276338241</v>
      </c>
      <c r="D45" s="2">
        <f>AVERAGE(D31:D44)</f>
        <v>0.95942470045058947</v>
      </c>
    </row>
    <row r="46" spans="1:6" x14ac:dyDescent="0.45">
      <c r="C46">
        <f>_xlfn.STDEV.S(C31:C44)</f>
        <v>0.10182967813840499</v>
      </c>
      <c r="D46">
        <f>_xlfn.STDEV.S(D31:D44)</f>
        <v>0.16353572400514929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E4804-9F78-48CF-AFD8-B63780D1BD37}">
  <dimension ref="B2:S43"/>
  <sheetViews>
    <sheetView zoomScale="85" zoomScaleNormal="85" workbookViewId="0">
      <selection activeCell="D21" sqref="D21"/>
    </sheetView>
  </sheetViews>
  <sheetFormatPr defaultRowHeight="14.25" x14ac:dyDescent="0.45"/>
  <sheetData>
    <row r="2" spans="4:19" x14ac:dyDescent="0.45">
      <c r="D2" s="1">
        <v>1.4467235236856999</v>
      </c>
    </row>
    <row r="3" spans="4:19" x14ac:dyDescent="0.45">
      <c r="D3" s="1">
        <v>1.1786126428076831</v>
      </c>
    </row>
    <row r="4" spans="4:19" x14ac:dyDescent="0.45">
      <c r="D4" s="1">
        <v>0.87657052163748717</v>
      </c>
    </row>
    <row r="5" spans="4:19" x14ac:dyDescent="0.45">
      <c r="D5" s="1">
        <v>1.0215110641402241</v>
      </c>
    </row>
    <row r="6" spans="4:19" x14ac:dyDescent="0.45">
      <c r="D6" s="1">
        <v>1.077117382733364</v>
      </c>
    </row>
    <row r="7" spans="4:19" x14ac:dyDescent="0.45">
      <c r="D7" s="1">
        <v>1.0575968501454249</v>
      </c>
    </row>
    <row r="8" spans="4:19" x14ac:dyDescent="0.45">
      <c r="D8" s="1">
        <v>0.93551896788627464</v>
      </c>
    </row>
    <row r="9" spans="4:19" x14ac:dyDescent="0.45">
      <c r="D9" s="1">
        <v>1.0475591417982639</v>
      </c>
    </row>
    <row r="10" spans="4:19" x14ac:dyDescent="0.45">
      <c r="D10" s="1">
        <v>0.88551530522845834</v>
      </c>
    </row>
    <row r="11" spans="4:19" x14ac:dyDescent="0.45">
      <c r="D11" s="1">
        <v>1.0122205424934669</v>
      </c>
    </row>
    <row r="12" spans="4:19" x14ac:dyDescent="0.45">
      <c r="D12" s="1">
        <v>0.96301336259118542</v>
      </c>
    </row>
    <row r="13" spans="4:19" x14ac:dyDescent="0.45">
      <c r="S13">
        <v>9.0500000000000007</v>
      </c>
    </row>
    <row r="14" spans="4:19" x14ac:dyDescent="0.45">
      <c r="D14" s="2">
        <f>AVERAGE(D2:D12)</f>
        <v>1.045632664104321</v>
      </c>
      <c r="S14">
        <v>7.2</v>
      </c>
    </row>
    <row r="15" spans="4:19" x14ac:dyDescent="0.45">
      <c r="S15">
        <v>5.3</v>
      </c>
    </row>
    <row r="29" spans="2:5" x14ac:dyDescent="0.45">
      <c r="D29" t="s">
        <v>0</v>
      </c>
      <c r="E29" t="s">
        <v>1</v>
      </c>
    </row>
    <row r="30" spans="2:5" x14ac:dyDescent="0.45">
      <c r="B30">
        <v>85.854679928633431</v>
      </c>
      <c r="C30">
        <v>75.705899879911811</v>
      </c>
      <c r="D30" s="1">
        <f>B40/100</f>
        <v>1.0707189917494759</v>
      </c>
      <c r="E30" s="1">
        <f>C40/100</f>
        <v>0.69406868258263077</v>
      </c>
    </row>
    <row r="31" spans="2:5" x14ac:dyDescent="0.45">
      <c r="B31">
        <v>108.76607674361441</v>
      </c>
      <c r="C31">
        <v>115.6383986126957</v>
      </c>
      <c r="D31" s="1">
        <f>B39/100</f>
        <v>1.1213641107415619</v>
      </c>
      <c r="E31" s="1">
        <f>C39/100</f>
        <v>0.87856177664831681</v>
      </c>
    </row>
    <row r="32" spans="2:5" x14ac:dyDescent="0.45">
      <c r="B32">
        <v>104.0548638002881</v>
      </c>
      <c r="C32">
        <v>139.99795366060519</v>
      </c>
      <c r="D32" s="1">
        <f>B38/100</f>
        <v>1.2128087235009031</v>
      </c>
      <c r="E32" s="1">
        <f>C38/100</f>
        <v>1.1724728928742669</v>
      </c>
    </row>
    <row r="33" spans="2:5" x14ac:dyDescent="0.45">
      <c r="B33">
        <v>115.703860926338</v>
      </c>
      <c r="C33">
        <v>112.1258626199423</v>
      </c>
      <c r="D33" s="1">
        <f>B37/100</f>
        <v>0.89441880192635603</v>
      </c>
      <c r="E33" s="1">
        <f>C37/100</f>
        <v>0.8322970370187045</v>
      </c>
    </row>
    <row r="34" spans="2:5" x14ac:dyDescent="0.45">
      <c r="B34">
        <v>105.28102838466749</v>
      </c>
      <c r="C34">
        <v>105.9251090169802</v>
      </c>
      <c r="D34" s="1">
        <f>B36/100</f>
        <v>1.1186638914042459</v>
      </c>
      <c r="E34" s="1">
        <f>C36/100</f>
        <v>1.1642807052445141</v>
      </c>
    </row>
    <row r="35" spans="2:5" x14ac:dyDescent="0.45">
      <c r="B35">
        <v>132.45004800715171</v>
      </c>
      <c r="C35">
        <v>137.4601382750827</v>
      </c>
      <c r="D35" s="1">
        <f>B35/100</f>
        <v>1.324500480071517</v>
      </c>
      <c r="E35" s="1">
        <f>C35/100</f>
        <v>1.374601382750827</v>
      </c>
    </row>
    <row r="36" spans="2:5" x14ac:dyDescent="0.45">
      <c r="B36">
        <v>111.8663891404246</v>
      </c>
      <c r="C36">
        <v>116.4280705244514</v>
      </c>
      <c r="D36" s="1">
        <f>B34/100</f>
        <v>1.0528102838466749</v>
      </c>
      <c r="E36" s="1">
        <f>C34/100</f>
        <v>1.059251090169802</v>
      </c>
    </row>
    <row r="37" spans="2:5" x14ac:dyDescent="0.45">
      <c r="B37">
        <v>89.441880192635608</v>
      </c>
      <c r="C37">
        <v>83.229703701870449</v>
      </c>
      <c r="D37" s="1">
        <f>B33/100</f>
        <v>1.15703860926338</v>
      </c>
      <c r="E37" s="1">
        <f>C33/100</f>
        <v>1.1212586261994231</v>
      </c>
    </row>
    <row r="38" spans="2:5" x14ac:dyDescent="0.45">
      <c r="B38">
        <v>121.28087235009031</v>
      </c>
      <c r="C38">
        <v>117.2472892874267</v>
      </c>
      <c r="D38" s="1">
        <f>B32/100</f>
        <v>1.040548638002881</v>
      </c>
      <c r="E38" s="1">
        <f>C32/100</f>
        <v>1.3999795366060519</v>
      </c>
    </row>
    <row r="39" spans="2:5" x14ac:dyDescent="0.45">
      <c r="B39">
        <v>112.1364110741562</v>
      </c>
      <c r="C39">
        <v>87.856177664831677</v>
      </c>
      <c r="D39" s="1">
        <f>B31/100</f>
        <v>1.087660767436144</v>
      </c>
      <c r="E39" s="1">
        <f>C31/100</f>
        <v>1.1563839861269569</v>
      </c>
    </row>
    <row r="40" spans="2:5" x14ac:dyDescent="0.45">
      <c r="B40">
        <v>107.0718991749476</v>
      </c>
      <c r="C40">
        <v>69.406868258263074</v>
      </c>
      <c r="D40" s="1">
        <f>B30/100</f>
        <v>0.85854679928633426</v>
      </c>
      <c r="E40" s="1">
        <f>C30/100</f>
        <v>0.75705899879911809</v>
      </c>
    </row>
    <row r="41" spans="2:5" x14ac:dyDescent="0.45">
      <c r="D41" s="2">
        <f>AVERAGE(D30:D40)</f>
        <v>1.0853709179299522</v>
      </c>
      <c r="E41" s="2">
        <f>AVERAGE(E30:E40)</f>
        <v>1.0554740650018739</v>
      </c>
    </row>
    <row r="42" spans="2:5" x14ac:dyDescent="0.45">
      <c r="D42" s="3">
        <f>_xlfn.STDEV.P(D30:D40)</f>
        <v>0.12510525648333848</v>
      </c>
      <c r="E42" s="3">
        <f>_xlfn.STDEV.P(E30:E40)</f>
        <v>0.22590221294422799</v>
      </c>
    </row>
    <row r="43" spans="2:5" x14ac:dyDescent="0.45">
      <c r="D43">
        <f>_xlfn.STDEV.S(D30:D40)</f>
        <v>0.13121149995232195</v>
      </c>
      <c r="E43">
        <f>_xlfn.STDEV.S(E30:E40)</f>
        <v>0.23692823975712415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1B491-9D13-4A34-BEA4-FFED8C2CEE89}">
  <dimension ref="A2:T107"/>
  <sheetViews>
    <sheetView topLeftCell="B1" zoomScale="90" zoomScaleNormal="90" workbookViewId="0">
      <selection activeCell="S21" sqref="S21"/>
    </sheetView>
  </sheetViews>
  <sheetFormatPr defaultRowHeight="14.25" x14ac:dyDescent="0.45"/>
  <sheetData>
    <row r="2" spans="1:4" x14ac:dyDescent="0.45">
      <c r="A2" s="1"/>
      <c r="B2">
        <v>1</v>
      </c>
      <c r="C2" s="1">
        <v>1.236447871206239</v>
      </c>
    </row>
    <row r="3" spans="1:4" x14ac:dyDescent="0.45">
      <c r="B3">
        <v>2</v>
      </c>
      <c r="C3" s="1">
        <v>1.0931073613412949</v>
      </c>
    </row>
    <row r="4" spans="1:4" x14ac:dyDescent="0.45">
      <c r="B4">
        <v>3</v>
      </c>
      <c r="C4" s="1">
        <v>0.99646503533002007</v>
      </c>
    </row>
    <row r="5" spans="1:4" x14ac:dyDescent="0.45">
      <c r="B5">
        <v>4</v>
      </c>
      <c r="C5" s="1">
        <v>1.069241957591982</v>
      </c>
    </row>
    <row r="6" spans="1:4" x14ac:dyDescent="0.45">
      <c r="B6">
        <v>5</v>
      </c>
      <c r="C6" s="1">
        <v>1.0890821195689619</v>
      </c>
    </row>
    <row r="7" spans="1:4" x14ac:dyDescent="0.45">
      <c r="B7">
        <v>6</v>
      </c>
      <c r="C7" s="1">
        <v>0.89291231914136304</v>
      </c>
    </row>
    <row r="8" spans="1:4" x14ac:dyDescent="0.45">
      <c r="B8">
        <v>7</v>
      </c>
      <c r="C8" s="1">
        <v>1.087775926142643</v>
      </c>
    </row>
    <row r="9" spans="1:4" x14ac:dyDescent="0.45">
      <c r="B9">
        <v>8</v>
      </c>
      <c r="C9" s="1">
        <v>1.033664723378128</v>
      </c>
      <c r="D9" s="2">
        <f>AVERAGE(C2:C9)</f>
        <v>1.062337164212579</v>
      </c>
    </row>
    <row r="10" spans="1:4" x14ac:dyDescent="0.45">
      <c r="B10">
        <v>9</v>
      </c>
      <c r="C10" s="1">
        <v>1.1392876700610759</v>
      </c>
    </row>
    <row r="11" spans="1:4" x14ac:dyDescent="0.45">
      <c r="B11">
        <v>10</v>
      </c>
      <c r="C11" s="1">
        <v>1.1869902599122391</v>
      </c>
    </row>
    <row r="12" spans="1:4" x14ac:dyDescent="0.45">
      <c r="B12">
        <v>11</v>
      </c>
      <c r="C12" s="1">
        <v>1.2181275134554339</v>
      </c>
    </row>
    <row r="13" spans="1:4" x14ac:dyDescent="0.45">
      <c r="B13">
        <v>12</v>
      </c>
      <c r="C13" s="1">
        <v>1.0095778076746531</v>
      </c>
    </row>
    <row r="14" spans="1:4" x14ac:dyDescent="0.45">
      <c r="B14">
        <v>13</v>
      </c>
      <c r="C14" s="1">
        <v>1.0029252459478419</v>
      </c>
    </row>
    <row r="15" spans="1:4" x14ac:dyDescent="0.45">
      <c r="B15">
        <v>14</v>
      </c>
      <c r="C15" s="1">
        <v>0.99695483534535723</v>
      </c>
    </row>
    <row r="16" spans="1:4" x14ac:dyDescent="0.45">
      <c r="B16">
        <v>15</v>
      </c>
      <c r="C16" s="1">
        <v>0.77856919643177558</v>
      </c>
    </row>
    <row r="17" spans="1:20" x14ac:dyDescent="0.45">
      <c r="B17">
        <v>16</v>
      </c>
      <c r="C17" s="1">
        <v>0.83661134313484575</v>
      </c>
      <c r="D17" s="2">
        <f>AVERAGE(C10:C17)</f>
        <v>1.0211304839954027</v>
      </c>
    </row>
    <row r="18" spans="1:20" x14ac:dyDescent="0.45">
      <c r="B18">
        <v>17</v>
      </c>
      <c r="C18" s="1">
        <v>1.0583440325007849</v>
      </c>
    </row>
    <row r="19" spans="1:20" x14ac:dyDescent="0.45">
      <c r="B19">
        <v>18</v>
      </c>
      <c r="C19" s="1">
        <v>0.93875709895612991</v>
      </c>
    </row>
    <row r="20" spans="1:20" x14ac:dyDescent="0.45">
      <c r="B20">
        <v>19</v>
      </c>
      <c r="C20" s="1">
        <v>1.020512426583646</v>
      </c>
    </row>
    <row r="21" spans="1:20" x14ac:dyDescent="0.45">
      <c r="B21">
        <v>20</v>
      </c>
      <c r="C21" s="1">
        <v>1.06734001565206</v>
      </c>
    </row>
    <row r="22" spans="1:20" x14ac:dyDescent="0.45">
      <c r="B22">
        <v>21</v>
      </c>
      <c r="C22" s="1">
        <v>1.196030357605383</v>
      </c>
    </row>
    <row r="23" spans="1:20" x14ac:dyDescent="0.45">
      <c r="B23">
        <v>22</v>
      </c>
      <c r="C23" s="1">
        <v>1.0689445288282311</v>
      </c>
    </row>
    <row r="24" spans="1:20" x14ac:dyDescent="0.45">
      <c r="B24">
        <v>23</v>
      </c>
      <c r="C24" s="1">
        <v>0.82441429021217671</v>
      </c>
      <c r="D24" s="2">
        <f>AVERAGE(C18:C24)</f>
        <v>1.0249061071912018</v>
      </c>
      <c r="T24" t="s">
        <v>3</v>
      </c>
    </row>
    <row r="25" spans="1:20" x14ac:dyDescent="0.45">
      <c r="C25" s="5">
        <f>AVERAGE(C2:C24)</f>
        <v>1.0366123450435769</v>
      </c>
    </row>
    <row r="28" spans="1:20" x14ac:dyDescent="0.45">
      <c r="C28" t="s">
        <v>0</v>
      </c>
      <c r="D28" t="s">
        <v>1</v>
      </c>
    </row>
    <row r="29" spans="1:20" x14ac:dyDescent="0.45">
      <c r="A29">
        <v>139.1660599303579</v>
      </c>
      <c r="B29">
        <v>96.210863195664189</v>
      </c>
      <c r="C29" s="1">
        <f>A29/100</f>
        <v>1.3916605993035791</v>
      </c>
      <c r="D29" s="1">
        <f>B29/100</f>
        <v>0.96210863195664187</v>
      </c>
    </row>
    <row r="30" spans="1:20" x14ac:dyDescent="0.45">
      <c r="A30">
        <v>114.2335929997587</v>
      </c>
      <c r="B30">
        <v>91.571324463801304</v>
      </c>
      <c r="C30" s="1">
        <f t="shared" ref="C30:C51" si="0">A30/100</f>
        <v>1.142335929997587</v>
      </c>
      <c r="D30" s="1">
        <f t="shared" ref="D30:D51" si="1">B30/100</f>
        <v>0.91571324463801307</v>
      </c>
      <c r="O30">
        <v>108</v>
      </c>
    </row>
    <row r="31" spans="1:20" x14ac:dyDescent="0.45">
      <c r="A31">
        <v>114.1678666428224</v>
      </c>
      <c r="B31">
        <v>108.4419332729134</v>
      </c>
      <c r="C31" s="1">
        <f t="shared" si="0"/>
        <v>1.1416786664282241</v>
      </c>
      <c r="D31" s="1">
        <f t="shared" si="1"/>
        <v>1.084419332729134</v>
      </c>
    </row>
    <row r="32" spans="1:20" x14ac:dyDescent="0.45">
      <c r="A32">
        <v>118.2080190173572</v>
      </c>
      <c r="B32">
        <v>99.595029085089266</v>
      </c>
      <c r="C32" s="1">
        <f t="shared" si="0"/>
        <v>1.182080190173572</v>
      </c>
      <c r="D32" s="1">
        <f t="shared" si="1"/>
        <v>0.99595029085089271</v>
      </c>
    </row>
    <row r="33" spans="1:6" x14ac:dyDescent="0.45">
      <c r="A33">
        <v>137.1983579171706</v>
      </c>
      <c r="B33">
        <v>103.080527715522</v>
      </c>
      <c r="C33" s="1">
        <f t="shared" si="0"/>
        <v>1.3719835791717059</v>
      </c>
      <c r="D33" s="1">
        <f t="shared" si="1"/>
        <v>1.0308052771552199</v>
      </c>
    </row>
    <row r="34" spans="1:6" x14ac:dyDescent="0.45">
      <c r="A34">
        <v>95.112499294249901</v>
      </c>
      <c r="B34">
        <v>97.836580963597527</v>
      </c>
      <c r="C34" s="1">
        <f t="shared" si="0"/>
        <v>0.95112499294249897</v>
      </c>
      <c r="D34" s="1">
        <f t="shared" si="1"/>
        <v>0.9783658096359753</v>
      </c>
    </row>
    <row r="35" spans="1:6" x14ac:dyDescent="0.45">
      <c r="A35">
        <v>107.1546524529889</v>
      </c>
      <c r="B35">
        <v>106.4681970027647</v>
      </c>
      <c r="C35" s="1">
        <f t="shared" si="0"/>
        <v>1.071546524529889</v>
      </c>
      <c r="D35" s="1">
        <f t="shared" si="1"/>
        <v>1.0646819700276469</v>
      </c>
      <c r="E35" s="2">
        <f>AVERAGE(C29:C35)</f>
        <v>1.178915783221008</v>
      </c>
      <c r="F35" s="2">
        <f>AVERAGE(D29:D35)</f>
        <v>1.0045777938562177</v>
      </c>
    </row>
    <row r="36" spans="1:6" x14ac:dyDescent="0.45">
      <c r="A36">
        <v>114.3679990810877</v>
      </c>
      <c r="B36">
        <v>90.909882342877381</v>
      </c>
      <c r="C36" s="1">
        <f t="shared" si="0"/>
        <v>1.143679990810877</v>
      </c>
      <c r="D36" s="1">
        <f t="shared" si="1"/>
        <v>0.90909882342877379</v>
      </c>
    </row>
    <row r="37" spans="1:6" x14ac:dyDescent="0.45">
      <c r="A37">
        <v>129.28090463944119</v>
      </c>
      <c r="B37">
        <v>90.185039081507725</v>
      </c>
      <c r="C37" s="1">
        <f t="shared" si="0"/>
        <v>1.292809046394412</v>
      </c>
      <c r="D37" s="1">
        <f t="shared" si="1"/>
        <v>0.90185039081507723</v>
      </c>
    </row>
    <row r="38" spans="1:6" x14ac:dyDescent="0.45">
      <c r="A38">
        <v>117.17117086925219</v>
      </c>
      <c r="B38">
        <v>94.860565454861984</v>
      </c>
      <c r="C38" s="1">
        <f t="shared" si="0"/>
        <v>1.1717117086925219</v>
      </c>
      <c r="D38" s="1">
        <f t="shared" si="1"/>
        <v>0.94860565454861989</v>
      </c>
    </row>
    <row r="39" spans="1:6" x14ac:dyDescent="0.45">
      <c r="A39">
        <v>119.0971432458889</v>
      </c>
      <c r="B39">
        <v>70.692672055504588</v>
      </c>
      <c r="C39" s="1">
        <f t="shared" si="0"/>
        <v>1.1909714324588889</v>
      </c>
      <c r="D39" s="1">
        <f t="shared" si="1"/>
        <v>0.70692672055504591</v>
      </c>
    </row>
    <row r="40" spans="1:6" x14ac:dyDescent="0.45">
      <c r="A40">
        <v>108.9287856802858</v>
      </c>
      <c r="B40">
        <v>76.769774166245156</v>
      </c>
      <c r="C40" s="1">
        <f t="shared" si="0"/>
        <v>1.0892878568028579</v>
      </c>
      <c r="D40" s="1">
        <f t="shared" si="1"/>
        <v>0.76769774166245153</v>
      </c>
    </row>
    <row r="41" spans="1:6" x14ac:dyDescent="0.45">
      <c r="A41">
        <v>113.61146618461559</v>
      </c>
      <c r="B41">
        <v>119.1644170934362</v>
      </c>
      <c r="C41" s="1">
        <f t="shared" si="0"/>
        <v>1.1361146618461559</v>
      </c>
      <c r="D41" s="1">
        <f t="shared" si="1"/>
        <v>1.1916441709343619</v>
      </c>
    </row>
    <row r="42" spans="1:6" x14ac:dyDescent="0.45">
      <c r="A42">
        <v>127.3119824236549</v>
      </c>
      <c r="B42">
        <v>136.8427986304246</v>
      </c>
      <c r="C42" s="1">
        <f t="shared" si="0"/>
        <v>1.2731198242365489</v>
      </c>
      <c r="D42" s="1">
        <f t="shared" si="1"/>
        <v>1.3684279863042459</v>
      </c>
    </row>
    <row r="43" spans="1:6" x14ac:dyDescent="0.45">
      <c r="A43">
        <v>96.3365397740438</v>
      </c>
      <c r="B43">
        <v>146.1191592101404</v>
      </c>
      <c r="C43" s="1">
        <f t="shared" si="0"/>
        <v>0.96336539774043795</v>
      </c>
      <c r="D43" s="1">
        <f t="shared" si="1"/>
        <v>1.461191592101404</v>
      </c>
      <c r="E43" s="2">
        <f>AVERAGE(C36:C43)</f>
        <v>1.1576324898728376</v>
      </c>
      <c r="F43" s="2">
        <f>AVERAGE(D36:D43)</f>
        <v>1.0319303850437476</v>
      </c>
    </row>
    <row r="44" spans="1:6" x14ac:dyDescent="0.45">
      <c r="A44">
        <v>87.903220858426664</v>
      </c>
      <c r="B44">
        <v>103.5053776982303</v>
      </c>
      <c r="C44" s="1">
        <f t="shared" si="0"/>
        <v>0.87903220858426667</v>
      </c>
      <c r="D44" s="1">
        <f t="shared" si="1"/>
        <v>1.0350537769823029</v>
      </c>
    </row>
    <row r="45" spans="1:6" x14ac:dyDescent="0.45">
      <c r="A45">
        <v>135.40300812204441</v>
      </c>
      <c r="B45">
        <v>130.4496508500132</v>
      </c>
      <c r="C45" s="1">
        <f t="shared" si="0"/>
        <v>1.3540300812204442</v>
      </c>
      <c r="D45" s="1">
        <f t="shared" si="1"/>
        <v>1.3044965085001321</v>
      </c>
    </row>
    <row r="46" spans="1:6" x14ac:dyDescent="0.45">
      <c r="A46">
        <v>101.86601231774149</v>
      </c>
      <c r="B46">
        <v>115.13847727658001</v>
      </c>
      <c r="C46" s="1">
        <f t="shared" si="0"/>
        <v>1.0186601231774148</v>
      </c>
      <c r="D46" s="1">
        <f t="shared" si="1"/>
        <v>1.1513847727658</v>
      </c>
    </row>
    <row r="47" spans="1:6" x14ac:dyDescent="0.45">
      <c r="A47">
        <v>122.63301665</v>
      </c>
      <c r="B47">
        <v>114.42245816589239</v>
      </c>
      <c r="C47" s="1">
        <f t="shared" si="0"/>
        <v>1.2263301664999999</v>
      </c>
      <c r="D47" s="1">
        <f t="shared" si="1"/>
        <v>1.144224581658924</v>
      </c>
    </row>
    <row r="48" spans="1:6" x14ac:dyDescent="0.45">
      <c r="A48">
        <v>100.428764308141</v>
      </c>
      <c r="B48">
        <v>67.575588326165331</v>
      </c>
      <c r="C48" s="1">
        <f t="shared" si="0"/>
        <v>1.0042876430814101</v>
      </c>
      <c r="D48" s="1">
        <f t="shared" si="1"/>
        <v>0.67575588326165326</v>
      </c>
    </row>
    <row r="49" spans="1:6" x14ac:dyDescent="0.45">
      <c r="A49">
        <v>111.4587191113704</v>
      </c>
      <c r="B49">
        <v>92.799459480236621</v>
      </c>
      <c r="C49" s="1">
        <f t="shared" si="0"/>
        <v>1.114587191113704</v>
      </c>
      <c r="D49" s="1">
        <f t="shared" si="1"/>
        <v>0.92799459480236623</v>
      </c>
    </row>
    <row r="50" spans="1:6" x14ac:dyDescent="0.45">
      <c r="A50">
        <v>100.46775330993491</v>
      </c>
      <c r="B50">
        <v>136.56953376307379</v>
      </c>
      <c r="C50" s="1">
        <f t="shared" si="0"/>
        <v>1.0046775330993492</v>
      </c>
      <c r="D50" s="1">
        <f t="shared" si="1"/>
        <v>1.3656953376307379</v>
      </c>
    </row>
    <row r="51" spans="1:6" x14ac:dyDescent="0.45">
      <c r="A51">
        <v>83.838954603987943</v>
      </c>
      <c r="B51">
        <v>97.400285520353975</v>
      </c>
      <c r="C51" s="1">
        <f t="shared" si="0"/>
        <v>0.83838954603987947</v>
      </c>
      <c r="D51" s="1">
        <f t="shared" si="1"/>
        <v>0.9740028552035398</v>
      </c>
      <c r="E51" s="2">
        <f>AVERAGE(C44:C51)</f>
        <v>1.0549993116020586</v>
      </c>
      <c r="F51" s="2">
        <f>AVERAGE(D44:D51)</f>
        <v>1.0723260388506821</v>
      </c>
    </row>
    <row r="52" spans="1:6" x14ac:dyDescent="0.45">
      <c r="C52" s="2">
        <f>AVERAGE(C29:C51)</f>
        <v>1.1284115171454883</v>
      </c>
      <c r="D52" s="2">
        <f>AVERAGE(D29:D51)</f>
        <v>1.0376563455716943</v>
      </c>
    </row>
    <row r="53" spans="1:6" x14ac:dyDescent="0.45">
      <c r="C53" s="3">
        <f>_xlfn.STDEV.P(C29:C51)</f>
        <v>0.14731048784997219</v>
      </c>
      <c r="D53" s="3">
        <f>_xlfn.STDEV.P(D29:D51)</f>
        <v>0.19963239098781946</v>
      </c>
    </row>
    <row r="54" spans="1:6" x14ac:dyDescent="0.45">
      <c r="C54">
        <f>_xlfn.STDEV.S(C29:C51)</f>
        <v>0.15062124927110221</v>
      </c>
      <c r="D54">
        <f>_xlfn.STDEV.S(D29:D51)</f>
        <v>0.20411907233778306</v>
      </c>
    </row>
    <row r="58" spans="1:6" x14ac:dyDescent="0.45">
      <c r="B58" t="s">
        <v>2</v>
      </c>
      <c r="C58" t="s">
        <v>0</v>
      </c>
      <c r="D58" t="s">
        <v>1</v>
      </c>
    </row>
    <row r="59" spans="1:6" x14ac:dyDescent="0.45">
      <c r="B59" s="1">
        <v>1.236447871206239</v>
      </c>
      <c r="C59" s="1">
        <v>1.3916605993035791</v>
      </c>
      <c r="D59" s="1">
        <v>0.96210863195664187</v>
      </c>
    </row>
    <row r="60" spans="1:6" x14ac:dyDescent="0.45">
      <c r="B60" s="1">
        <v>1.0931073613412949</v>
      </c>
      <c r="C60" s="1">
        <v>1.142335929997587</v>
      </c>
      <c r="D60" s="1">
        <v>0.91571324463801307</v>
      </c>
    </row>
    <row r="61" spans="1:6" x14ac:dyDescent="0.45">
      <c r="B61" s="1">
        <v>0.99646503533002007</v>
      </c>
      <c r="C61" s="1">
        <v>1.1416786664282241</v>
      </c>
      <c r="D61" s="1">
        <v>1.084419332729134</v>
      </c>
    </row>
    <row r="62" spans="1:6" x14ac:dyDescent="0.45">
      <c r="B62" s="1">
        <v>1.069241957591982</v>
      </c>
      <c r="C62" s="1">
        <v>1.182080190173572</v>
      </c>
      <c r="D62" s="1">
        <v>0.99595029085089271</v>
      </c>
    </row>
    <row r="63" spans="1:6" x14ac:dyDescent="0.45">
      <c r="B63" s="1">
        <v>1.0890821195689619</v>
      </c>
      <c r="C63" s="1">
        <v>1.3719835791717059</v>
      </c>
      <c r="D63" s="1">
        <v>1.0308052771552199</v>
      </c>
    </row>
    <row r="64" spans="1:6" x14ac:dyDescent="0.45">
      <c r="B64" s="1">
        <v>0.89291231914136304</v>
      </c>
      <c r="C64" s="1">
        <v>0.95112499294249897</v>
      </c>
      <c r="D64" s="1">
        <v>0.9783658096359753</v>
      </c>
    </row>
    <row r="65" spans="2:4" x14ac:dyDescent="0.45">
      <c r="B65" s="1">
        <v>1.087775926142643</v>
      </c>
      <c r="C65" s="1">
        <v>1.071546524529889</v>
      </c>
      <c r="D65" s="1">
        <v>1.0646819700276469</v>
      </c>
    </row>
    <row r="66" spans="2:4" x14ac:dyDescent="0.45">
      <c r="B66" s="1">
        <v>1.033664723378128</v>
      </c>
      <c r="C66" s="1">
        <v>1.143679990810877</v>
      </c>
      <c r="D66" s="1">
        <v>0.90909882342877379</v>
      </c>
    </row>
    <row r="67" spans="2:4" x14ac:dyDescent="0.45">
      <c r="B67" s="1">
        <v>1.1392876700610759</v>
      </c>
      <c r="C67" s="1">
        <v>1.292809046394412</v>
      </c>
      <c r="D67" s="1">
        <v>0.90185039081507723</v>
      </c>
    </row>
    <row r="68" spans="2:4" x14ac:dyDescent="0.45">
      <c r="B68" s="1">
        <v>1.1869902599122391</v>
      </c>
      <c r="C68" s="1">
        <v>1.1717117086925219</v>
      </c>
      <c r="D68" s="1">
        <v>0.94860565454861989</v>
      </c>
    </row>
    <row r="69" spans="2:4" x14ac:dyDescent="0.45">
      <c r="B69" s="1">
        <v>1.2181275134554339</v>
      </c>
      <c r="C69" s="1">
        <v>1.1909714324588889</v>
      </c>
      <c r="D69" s="1">
        <v>0.70692672055504591</v>
      </c>
    </row>
    <row r="70" spans="2:4" x14ac:dyDescent="0.45">
      <c r="B70" s="1">
        <v>1.0095778076746531</v>
      </c>
      <c r="C70" s="1">
        <v>1.0892878568028579</v>
      </c>
      <c r="D70" s="1">
        <v>0.76769774166245153</v>
      </c>
    </row>
    <row r="71" spans="2:4" x14ac:dyDescent="0.45">
      <c r="B71" s="1">
        <v>1.0029252459478419</v>
      </c>
      <c r="C71" s="1">
        <v>1.1361146618461559</v>
      </c>
      <c r="D71" s="1">
        <v>1.1916441709343619</v>
      </c>
    </row>
    <row r="72" spans="2:4" x14ac:dyDescent="0.45">
      <c r="B72" s="1">
        <v>0.99695483534535723</v>
      </c>
      <c r="C72" s="1">
        <v>1.2731198242365489</v>
      </c>
      <c r="D72" s="1">
        <v>1.3684279863042459</v>
      </c>
    </row>
    <row r="73" spans="2:4" x14ac:dyDescent="0.45">
      <c r="B73" s="1">
        <v>0.77856919643177558</v>
      </c>
      <c r="C73" s="1">
        <v>0.96336539774043795</v>
      </c>
      <c r="D73" s="1">
        <v>1.461191592101404</v>
      </c>
    </row>
    <row r="74" spans="2:4" x14ac:dyDescent="0.45">
      <c r="B74" s="1">
        <v>0.83661134313484575</v>
      </c>
      <c r="C74" s="1">
        <v>0.87903220858426667</v>
      </c>
      <c r="D74" s="1">
        <v>1.0350537769823029</v>
      </c>
    </row>
    <row r="75" spans="2:4" x14ac:dyDescent="0.45">
      <c r="B75" s="1">
        <v>1.0583440325007849</v>
      </c>
      <c r="C75" s="1">
        <v>1.3540300812204442</v>
      </c>
      <c r="D75" s="1">
        <v>1.3044965085001321</v>
      </c>
    </row>
    <row r="76" spans="2:4" x14ac:dyDescent="0.45">
      <c r="B76" s="1">
        <v>0.93875709895612991</v>
      </c>
      <c r="C76" s="1">
        <v>1.0186601231774148</v>
      </c>
      <c r="D76" s="1">
        <v>1.1513847727658</v>
      </c>
    </row>
    <row r="77" spans="2:4" x14ac:dyDescent="0.45">
      <c r="B77" s="1">
        <v>1.020512426583646</v>
      </c>
      <c r="C77" s="1">
        <v>1.2263301664999999</v>
      </c>
      <c r="D77" s="1">
        <v>1.144224581658924</v>
      </c>
    </row>
    <row r="78" spans="2:4" x14ac:dyDescent="0.45">
      <c r="B78" s="1">
        <v>1.06734001565206</v>
      </c>
      <c r="C78" s="1">
        <v>1.0042876430814101</v>
      </c>
      <c r="D78" s="1">
        <v>0.67575588326165326</v>
      </c>
    </row>
    <row r="79" spans="2:4" x14ac:dyDescent="0.45">
      <c r="B79" s="1">
        <v>1.196030357605383</v>
      </c>
      <c r="C79" s="1">
        <v>1.114587191113704</v>
      </c>
      <c r="D79" s="1">
        <v>0.92799459480236623</v>
      </c>
    </row>
    <row r="80" spans="2:4" x14ac:dyDescent="0.45">
      <c r="B80" s="1">
        <v>1.0689445288282311</v>
      </c>
      <c r="C80" s="1">
        <v>1.0046775330993492</v>
      </c>
      <c r="D80" s="1">
        <v>1.3656953376307379</v>
      </c>
    </row>
    <row r="81" spans="2:15" x14ac:dyDescent="0.45">
      <c r="B81" s="1">
        <v>0.82441429021217671</v>
      </c>
      <c r="C81" s="1">
        <v>0.83838954603987947</v>
      </c>
      <c r="D81" s="1">
        <v>0.9740028552035398</v>
      </c>
    </row>
    <row r="85" spans="2:15" x14ac:dyDescent="0.45">
      <c r="F85">
        <v>1</v>
      </c>
      <c r="G85">
        <v>61</v>
      </c>
      <c r="H85">
        <v>33</v>
      </c>
      <c r="I85" s="4">
        <v>43.832526429594893</v>
      </c>
      <c r="J85" s="4">
        <v>34.29966108181344</v>
      </c>
    </row>
    <row r="86" spans="2:15" x14ac:dyDescent="0.45">
      <c r="F86">
        <v>2</v>
      </c>
      <c r="G86">
        <v>49</v>
      </c>
      <c r="H86">
        <v>32</v>
      </c>
      <c r="I86" s="4">
        <v>42.894562547904371</v>
      </c>
      <c r="J86" s="4">
        <v>34.945437545407337</v>
      </c>
    </row>
    <row r="87" spans="2:15" x14ac:dyDescent="0.45">
      <c r="F87">
        <v>3</v>
      </c>
      <c r="G87">
        <v>50</v>
      </c>
      <c r="H87">
        <v>37</v>
      </c>
      <c r="I87" s="4">
        <v>43.795160118412717</v>
      </c>
      <c r="J87" s="4">
        <v>34.119642543519511</v>
      </c>
    </row>
    <row r="88" spans="2:15" x14ac:dyDescent="0.45">
      <c r="F88">
        <v>4</v>
      </c>
      <c r="G88">
        <v>44</v>
      </c>
      <c r="H88">
        <v>41</v>
      </c>
      <c r="I88" s="4">
        <v>37.222517021911358</v>
      </c>
      <c r="J88" s="4">
        <v>41.166713215146054</v>
      </c>
    </row>
    <row r="89" spans="2:15" x14ac:dyDescent="0.45">
      <c r="F89">
        <v>5</v>
      </c>
      <c r="G89">
        <v>46</v>
      </c>
      <c r="H89">
        <v>47</v>
      </c>
      <c r="I89" s="4">
        <v>33.528098075176032</v>
      </c>
      <c r="J89" s="4">
        <v>45.595420436446467</v>
      </c>
    </row>
    <row r="90" spans="2:15" x14ac:dyDescent="0.45">
      <c r="F90">
        <v>6</v>
      </c>
      <c r="G90">
        <v>33</v>
      </c>
      <c r="H90">
        <v>43</v>
      </c>
      <c r="I90" s="4">
        <v>34.695755284389882</v>
      </c>
      <c r="J90" s="4">
        <v>43.950840857776093</v>
      </c>
    </row>
    <row r="91" spans="2:15" x14ac:dyDescent="0.45">
      <c r="F91">
        <v>7</v>
      </c>
      <c r="G91">
        <v>38</v>
      </c>
      <c r="H91">
        <v>46</v>
      </c>
      <c r="I91" s="4">
        <v>35.462762586693508</v>
      </c>
      <c r="J91" s="4">
        <v>43.20539024325312</v>
      </c>
    </row>
    <row r="92" spans="2:15" x14ac:dyDescent="0.45">
      <c r="F92">
        <v>8</v>
      </c>
      <c r="G92">
        <v>53</v>
      </c>
      <c r="H92">
        <v>30</v>
      </c>
      <c r="I92" s="4">
        <v>46.341634395844082</v>
      </c>
      <c r="J92" s="4">
        <v>32.999712712036583</v>
      </c>
      <c r="L92">
        <f>SUM(G85:G92)</f>
        <v>374</v>
      </c>
      <c r="M92">
        <f>SUM(H85:H92)</f>
        <v>309</v>
      </c>
      <c r="N92" s="4">
        <f>SUM(I85:I92)</f>
        <v>317.77301645992685</v>
      </c>
      <c r="O92" s="4">
        <f>SUM(J85:J92)</f>
        <v>310.2828186353986</v>
      </c>
    </row>
    <row r="93" spans="2:15" x14ac:dyDescent="0.45">
      <c r="F93">
        <v>9</v>
      </c>
      <c r="G93">
        <v>54</v>
      </c>
      <c r="H93">
        <v>33</v>
      </c>
      <c r="I93" s="4">
        <v>41.769509697200562</v>
      </c>
      <c r="J93" s="4">
        <v>36.591435049637397</v>
      </c>
    </row>
    <row r="94" spans="2:15" x14ac:dyDescent="0.45">
      <c r="F94">
        <v>10</v>
      </c>
      <c r="G94">
        <v>49</v>
      </c>
      <c r="H94">
        <v>35</v>
      </c>
      <c r="I94" s="4">
        <v>41.819160495270317</v>
      </c>
      <c r="J94" s="4">
        <v>36.896259085293181</v>
      </c>
    </row>
    <row r="95" spans="2:15" x14ac:dyDescent="0.45">
      <c r="F95">
        <v>11</v>
      </c>
      <c r="G95">
        <v>59</v>
      </c>
      <c r="H95">
        <v>22</v>
      </c>
      <c r="I95" s="4">
        <v>49.539391451386983</v>
      </c>
      <c r="J95" s="4">
        <v>31.120623057969329</v>
      </c>
    </row>
    <row r="96" spans="2:15" x14ac:dyDescent="0.45">
      <c r="F96">
        <v>12</v>
      </c>
      <c r="G96">
        <v>60</v>
      </c>
      <c r="H96">
        <v>22</v>
      </c>
      <c r="I96" s="4">
        <v>55.081858872552331</v>
      </c>
      <c r="J96" s="4">
        <v>28.657111785113418</v>
      </c>
    </row>
    <row r="97" spans="6:15" x14ac:dyDescent="0.45">
      <c r="F97">
        <v>13</v>
      </c>
      <c r="G97">
        <v>69</v>
      </c>
      <c r="H97">
        <v>31</v>
      </c>
      <c r="I97" s="4">
        <v>60.733306520203577</v>
      </c>
      <c r="J97" s="4">
        <v>26.014477103255619</v>
      </c>
    </row>
    <row r="98" spans="6:15" x14ac:dyDescent="0.45">
      <c r="F98">
        <v>14</v>
      </c>
      <c r="G98">
        <v>78</v>
      </c>
      <c r="H98">
        <v>36</v>
      </c>
      <c r="I98" s="4">
        <v>61.266817557235193</v>
      </c>
      <c r="J98" s="4">
        <v>26.30755900953638</v>
      </c>
    </row>
    <row r="99" spans="6:15" x14ac:dyDescent="0.45">
      <c r="F99">
        <v>15</v>
      </c>
      <c r="G99">
        <v>58</v>
      </c>
      <c r="H99">
        <v>39</v>
      </c>
      <c r="I99" s="4">
        <v>60.2056085219983</v>
      </c>
      <c r="J99" s="4">
        <v>26.69054503928016</v>
      </c>
    </row>
    <row r="100" spans="6:15" x14ac:dyDescent="0.45">
      <c r="F100">
        <v>16</v>
      </c>
      <c r="G100">
        <v>46</v>
      </c>
      <c r="H100">
        <v>32</v>
      </c>
      <c r="I100" s="4">
        <v>52.330278175000799</v>
      </c>
      <c r="J100" s="4">
        <v>30.916268035170031</v>
      </c>
      <c r="L100">
        <f>SUM(G93:G100)</f>
        <v>473</v>
      </c>
      <c r="M100">
        <f>SUM(H93:H100)</f>
        <v>250</v>
      </c>
      <c r="N100" s="4">
        <f>SUM(I93:I100)</f>
        <v>422.74593129084803</v>
      </c>
      <c r="O100" s="4">
        <f>SUM(J93:J100)</f>
        <v>243.1942781652555</v>
      </c>
    </row>
    <row r="101" spans="6:15" x14ac:dyDescent="0.45">
      <c r="F101">
        <v>17</v>
      </c>
      <c r="G101">
        <v>66</v>
      </c>
      <c r="H101">
        <v>41</v>
      </c>
      <c r="I101" s="4">
        <v>48.743377946604738</v>
      </c>
      <c r="J101" s="4">
        <v>31.4297506607668</v>
      </c>
    </row>
    <row r="102" spans="6:15" x14ac:dyDescent="0.45">
      <c r="F102">
        <v>18</v>
      </c>
      <c r="G102">
        <v>58</v>
      </c>
      <c r="H102">
        <v>32</v>
      </c>
      <c r="I102" s="4">
        <v>56.93753851783832</v>
      </c>
      <c r="J102" s="4">
        <v>27.792620466163701</v>
      </c>
    </row>
    <row r="103" spans="6:15" x14ac:dyDescent="0.45">
      <c r="F103">
        <v>19</v>
      </c>
      <c r="G103">
        <v>71</v>
      </c>
      <c r="H103">
        <v>32</v>
      </c>
      <c r="I103" s="4">
        <v>57.896316945898107</v>
      </c>
      <c r="J103" s="4">
        <v>27.966537787193531</v>
      </c>
    </row>
    <row r="104" spans="6:15" x14ac:dyDescent="0.45">
      <c r="F104">
        <v>20</v>
      </c>
      <c r="G104">
        <v>64</v>
      </c>
      <c r="H104">
        <v>17</v>
      </c>
      <c r="I104" s="4">
        <v>63.726762388145787</v>
      </c>
      <c r="J104" s="4">
        <v>25.15701368066016</v>
      </c>
    </row>
    <row r="105" spans="6:15" x14ac:dyDescent="0.45">
      <c r="F105">
        <v>21</v>
      </c>
      <c r="G105">
        <v>74</v>
      </c>
      <c r="H105">
        <v>22</v>
      </c>
      <c r="I105" s="4">
        <v>66.392293568400575</v>
      </c>
      <c r="J105" s="4">
        <v>23.707034634921889</v>
      </c>
    </row>
    <row r="106" spans="6:15" x14ac:dyDescent="0.45">
      <c r="F106">
        <v>22</v>
      </c>
      <c r="G106">
        <v>63</v>
      </c>
      <c r="H106">
        <v>35</v>
      </c>
      <c r="I106" s="4">
        <v>62.706687394163247</v>
      </c>
      <c r="J106" s="4">
        <v>25.627970628295021</v>
      </c>
    </row>
    <row r="107" spans="6:15" x14ac:dyDescent="0.45">
      <c r="F107">
        <v>23</v>
      </c>
      <c r="G107">
        <v>50</v>
      </c>
      <c r="H107">
        <v>26</v>
      </c>
      <c r="I107" s="4">
        <v>59.638148204703</v>
      </c>
      <c r="J107" s="4">
        <v>26.69396692329687</v>
      </c>
      <c r="L107">
        <f>SUM(G101:G107)</f>
        <v>446</v>
      </c>
      <c r="M107">
        <f>SUM(H101:H107)</f>
        <v>205</v>
      </c>
      <c r="N107">
        <f>SUM(I101:I107)</f>
        <v>416.04112496575374</v>
      </c>
      <c r="O107">
        <f>SUM(J101:J107)</f>
        <v>188.37489478129797</v>
      </c>
    </row>
  </sheetData>
  <pageMargins left="0.7" right="0.7" top="0.75" bottom="0.75" header="0.3" footer="0.3"/>
  <ignoredErrors>
    <ignoredError sqref="L92:O92" formulaRange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498FF-9B25-4963-8625-C8C62E04B8F4}">
  <dimension ref="A2:C46"/>
  <sheetViews>
    <sheetView workbookViewId="0">
      <selection activeCell="D21" sqref="D21"/>
    </sheetView>
  </sheetViews>
  <sheetFormatPr defaultRowHeight="14.25" x14ac:dyDescent="0.45"/>
  <sheetData>
    <row r="2" spans="3:3" x14ac:dyDescent="0.45">
      <c r="C2" s="1">
        <v>1.1198395913594119</v>
      </c>
    </row>
    <row r="3" spans="3:3" x14ac:dyDescent="0.45">
      <c r="C3" s="1">
        <v>0.96057255432194233</v>
      </c>
    </row>
    <row r="4" spans="3:3" x14ac:dyDescent="0.45">
      <c r="C4" s="1">
        <v>0.90566627934892618</v>
      </c>
    </row>
    <row r="5" spans="3:3" x14ac:dyDescent="0.45">
      <c r="C5" s="1">
        <v>0.88941650651433457</v>
      </c>
    </row>
    <row r="6" spans="3:3" x14ac:dyDescent="0.45">
      <c r="C6" s="1">
        <v>1.0885720772093681</v>
      </c>
    </row>
    <row r="7" spans="3:3" x14ac:dyDescent="0.45">
      <c r="C7" s="1">
        <v>1.096599547152338</v>
      </c>
    </row>
    <row r="9" spans="3:3" x14ac:dyDescent="0.45">
      <c r="C9" s="2">
        <f>AVERAGE(C2:C7)</f>
        <v>1.0101110926510535</v>
      </c>
    </row>
    <row r="30" spans="2:3" x14ac:dyDescent="0.45">
      <c r="B30">
        <v>127.4193903039417</v>
      </c>
      <c r="C30">
        <v>98.2778927865713</v>
      </c>
    </row>
    <row r="31" spans="2:3" x14ac:dyDescent="0.45">
      <c r="B31">
        <v>115.24342782910961</v>
      </c>
      <c r="C31">
        <v>141.68043805820491</v>
      </c>
    </row>
    <row r="32" spans="2:3" x14ac:dyDescent="0.45">
      <c r="B32">
        <v>106.24025032832461</v>
      </c>
      <c r="C32">
        <v>145.55627846684169</v>
      </c>
    </row>
    <row r="33" spans="1:3" x14ac:dyDescent="0.45">
      <c r="B33">
        <v>97.984851956786287</v>
      </c>
      <c r="C33">
        <v>116.0504713182673</v>
      </c>
    </row>
    <row r="34" spans="1:3" x14ac:dyDescent="0.45">
      <c r="B34">
        <v>86.767329949982852</v>
      </c>
      <c r="C34">
        <v>80.049909847621166</v>
      </c>
    </row>
    <row r="35" spans="1:3" x14ac:dyDescent="0.45">
      <c r="B35">
        <v>92.863733761519313</v>
      </c>
      <c r="C35">
        <v>69.698645378525356</v>
      </c>
    </row>
    <row r="37" spans="1:3" x14ac:dyDescent="0.45">
      <c r="A37" t="s">
        <v>2</v>
      </c>
      <c r="B37" t="s">
        <v>0</v>
      </c>
      <c r="C37" t="s">
        <v>1</v>
      </c>
    </row>
    <row r="38" spans="1:3" x14ac:dyDescent="0.45">
      <c r="A38" s="1">
        <v>1.1198395913594119</v>
      </c>
      <c r="B38" s="1">
        <f t="shared" ref="B38:C43" si="0">B30/100</f>
        <v>1.2741939030394169</v>
      </c>
      <c r="C38" s="1">
        <f t="shared" si="0"/>
        <v>0.98277892786571297</v>
      </c>
    </row>
    <row r="39" spans="1:3" x14ac:dyDescent="0.45">
      <c r="A39" s="1">
        <v>0.96057255432194233</v>
      </c>
      <c r="B39" s="1">
        <f t="shared" si="0"/>
        <v>1.1524342782910961</v>
      </c>
      <c r="C39" s="1">
        <f t="shared" si="0"/>
        <v>1.4168043805820492</v>
      </c>
    </row>
    <row r="40" spans="1:3" x14ac:dyDescent="0.45">
      <c r="A40" s="1">
        <v>0.90566627934892618</v>
      </c>
      <c r="B40" s="1">
        <f t="shared" si="0"/>
        <v>1.062402503283246</v>
      </c>
      <c r="C40" s="1">
        <f t="shared" si="0"/>
        <v>1.4555627846684169</v>
      </c>
    </row>
    <row r="41" spans="1:3" x14ac:dyDescent="0.45">
      <c r="A41" s="1">
        <v>0.88941650651433457</v>
      </c>
      <c r="B41" s="1">
        <f t="shared" si="0"/>
        <v>0.9798485195678629</v>
      </c>
      <c r="C41" s="1">
        <f t="shared" si="0"/>
        <v>1.1605047131826729</v>
      </c>
    </row>
    <row r="42" spans="1:3" x14ac:dyDescent="0.45">
      <c r="A42" s="1">
        <v>1.0885720772093681</v>
      </c>
      <c r="B42" s="1">
        <f t="shared" si="0"/>
        <v>0.86767329949982852</v>
      </c>
      <c r="C42" s="1">
        <f t="shared" si="0"/>
        <v>0.8004990984762117</v>
      </c>
    </row>
    <row r="43" spans="1:3" x14ac:dyDescent="0.45">
      <c r="A43" s="1">
        <v>1.096599547152338</v>
      </c>
      <c r="B43" s="1">
        <f t="shared" si="0"/>
        <v>0.92863733761519318</v>
      </c>
      <c r="C43" s="1">
        <f t="shared" si="0"/>
        <v>0.69698645378525359</v>
      </c>
    </row>
    <row r="44" spans="1:3" x14ac:dyDescent="0.45">
      <c r="B44" s="2">
        <f>AVERAGE(B38:B43)</f>
        <v>1.0441983068827738</v>
      </c>
      <c r="C44" s="2">
        <f>AVERAGE(C38:C43)</f>
        <v>1.0855227264267195</v>
      </c>
    </row>
    <row r="45" spans="1:3" x14ac:dyDescent="0.45">
      <c r="B45" s="3">
        <f>_xlfn.STDEV.P(B38:B43)</f>
        <v>0.13759887566269463</v>
      </c>
      <c r="C45" s="3">
        <f>_xlfn.STDEV.P(C38:C43)</f>
        <v>0.28724399303618087</v>
      </c>
    </row>
    <row r="46" spans="1:3" x14ac:dyDescent="0.45">
      <c r="B46">
        <f>_xlfn.STDEV.S(B38:B43)</f>
        <v>0.15073201617561313</v>
      </c>
      <c r="C46">
        <f>_xlfn.STDEV.S(C38:C43)</f>
        <v>0.31466002898754614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04801-5687-4D12-83E1-CC8CE775FC00}">
  <dimension ref="A2:D45"/>
  <sheetViews>
    <sheetView workbookViewId="0">
      <selection activeCell="B23" sqref="B23"/>
    </sheetView>
  </sheetViews>
  <sheetFormatPr defaultRowHeight="14.25" x14ac:dyDescent="0.45"/>
  <sheetData>
    <row r="2" spans="2:2" x14ac:dyDescent="0.45">
      <c r="B2" s="1">
        <v>0.98661145803173766</v>
      </c>
    </row>
    <row r="3" spans="2:2" x14ac:dyDescent="0.45">
      <c r="B3" s="1">
        <v>0.91710211297987543</v>
      </c>
    </row>
    <row r="4" spans="2:2" x14ac:dyDescent="0.45">
      <c r="B4" s="1">
        <v>1.138562513941896</v>
      </c>
    </row>
    <row r="5" spans="2:2" x14ac:dyDescent="0.45">
      <c r="B5" s="1">
        <v>1.013200304411503</v>
      </c>
    </row>
    <row r="6" spans="2:2" x14ac:dyDescent="0.45">
      <c r="B6" s="1">
        <v>0.92323518323167364</v>
      </c>
    </row>
    <row r="7" spans="2:2" x14ac:dyDescent="0.45">
      <c r="B7" s="1">
        <v>1.130649189807249</v>
      </c>
    </row>
    <row r="8" spans="2:2" x14ac:dyDescent="0.45">
      <c r="B8" s="1">
        <v>1.0285149990599729</v>
      </c>
    </row>
    <row r="9" spans="2:2" x14ac:dyDescent="0.45">
      <c r="B9" s="1">
        <v>1.0194194455240611</v>
      </c>
    </row>
    <row r="10" spans="2:2" x14ac:dyDescent="0.45">
      <c r="B10" s="1">
        <v>1.10875347737531</v>
      </c>
    </row>
    <row r="11" spans="2:2" x14ac:dyDescent="0.45">
      <c r="B11" s="1">
        <v>0.874624773390278</v>
      </c>
    </row>
    <row r="12" spans="2:2" x14ac:dyDescent="0.45">
      <c r="B12" s="1">
        <v>0.94839805358128715</v>
      </c>
    </row>
    <row r="14" spans="2:2" x14ac:dyDescent="0.45">
      <c r="B14" s="2">
        <f>AVERAGE(B2:B12)</f>
        <v>1.0080974101213493</v>
      </c>
    </row>
    <row r="30" spans="1:4" x14ac:dyDescent="0.45">
      <c r="C30" t="s">
        <v>0</v>
      </c>
      <c r="D30" t="s">
        <v>1</v>
      </c>
    </row>
    <row r="31" spans="1:4" x14ac:dyDescent="0.45">
      <c r="A31">
        <v>88.067203402716316</v>
      </c>
      <c r="B31">
        <v>100.22854021969439</v>
      </c>
      <c r="C31" s="1">
        <f>A42/100</f>
        <v>0.93825075382577017</v>
      </c>
      <c r="D31" s="1">
        <f>B42/100</f>
        <v>0.86113502809363296</v>
      </c>
    </row>
    <row r="32" spans="1:4" x14ac:dyDescent="0.45">
      <c r="A32">
        <v>84.844841792417085</v>
      </c>
      <c r="B32">
        <v>84.330079631855966</v>
      </c>
      <c r="C32" s="1">
        <f>A41/100</f>
        <v>1.0099121342396651</v>
      </c>
      <c r="D32" s="1">
        <f>B41/100</f>
        <v>0.85051463256351278</v>
      </c>
    </row>
    <row r="33" spans="1:4" x14ac:dyDescent="0.45">
      <c r="A33">
        <v>103.1565104641173</v>
      </c>
      <c r="B33">
        <v>90.30272998079397</v>
      </c>
      <c r="C33" s="1">
        <f>A40/100</f>
        <v>0.74838144681362961</v>
      </c>
      <c r="D33" s="1">
        <f>B40/100</f>
        <v>0.90686380094319563</v>
      </c>
    </row>
    <row r="34" spans="1:4" x14ac:dyDescent="0.45">
      <c r="A34">
        <v>106.93326350838809</v>
      </c>
      <c r="B34">
        <v>89.818479589445644</v>
      </c>
      <c r="C34" s="1">
        <f>A39/100</f>
        <v>0.91747195151275218</v>
      </c>
      <c r="D34" s="1">
        <f>B39/100</f>
        <v>0.76841076390435059</v>
      </c>
    </row>
    <row r="35" spans="1:4" x14ac:dyDescent="0.45">
      <c r="A35">
        <v>96.995764881564583</v>
      </c>
      <c r="B35">
        <v>92.115621401086869</v>
      </c>
      <c r="C35" s="1">
        <f>A38/100</f>
        <v>1.0231966462464741</v>
      </c>
      <c r="D35" s="1">
        <f>B38/100</f>
        <v>0.84017090546490325</v>
      </c>
    </row>
    <row r="36" spans="1:4" x14ac:dyDescent="0.45">
      <c r="A36">
        <v>120.22635648651421</v>
      </c>
      <c r="B36">
        <v>66.82320776620476</v>
      </c>
      <c r="C36" s="1">
        <f>A37/100</f>
        <v>1.0104684307304159</v>
      </c>
      <c r="D36" s="1">
        <f>B37/100</f>
        <v>0.95938442550662539</v>
      </c>
    </row>
    <row r="37" spans="1:4" x14ac:dyDescent="0.45">
      <c r="A37">
        <v>101.0468430730416</v>
      </c>
      <c r="B37">
        <v>95.938442550662543</v>
      </c>
      <c r="C37" s="1">
        <f>A36/100</f>
        <v>1.2022635648651421</v>
      </c>
      <c r="D37" s="1">
        <f>B36/100</f>
        <v>0.66823207766204762</v>
      </c>
    </row>
    <row r="38" spans="1:4" x14ac:dyDescent="0.45">
      <c r="A38">
        <v>102.3196646246474</v>
      </c>
      <c r="B38">
        <v>84.017090546490323</v>
      </c>
      <c r="C38" s="1">
        <f>A35/100</f>
        <v>0.96995764881564583</v>
      </c>
      <c r="D38" s="1">
        <f>B35/100</f>
        <v>0.92115621401086867</v>
      </c>
    </row>
    <row r="39" spans="1:4" x14ac:dyDescent="0.45">
      <c r="A39">
        <v>91.747195151275221</v>
      </c>
      <c r="B39">
        <v>76.841076390435063</v>
      </c>
      <c r="C39" s="1">
        <f>A34/100</f>
        <v>1.069332635083881</v>
      </c>
      <c r="D39" s="1">
        <f>B34/100</f>
        <v>0.89818479589445643</v>
      </c>
    </row>
    <row r="40" spans="1:4" x14ac:dyDescent="0.45">
      <c r="A40">
        <v>74.838144681362962</v>
      </c>
      <c r="B40">
        <v>90.68638009431956</v>
      </c>
      <c r="C40" s="1">
        <f>A33/100</f>
        <v>1.0315651046411731</v>
      </c>
      <c r="D40" s="1">
        <f>B33/100</f>
        <v>0.90302729980793972</v>
      </c>
    </row>
    <row r="41" spans="1:4" x14ac:dyDescent="0.45">
      <c r="A41">
        <v>100.9912134239665</v>
      </c>
      <c r="B41">
        <v>85.051463256351283</v>
      </c>
      <c r="C41" s="1">
        <f>A32/100</f>
        <v>0.84844841792417081</v>
      </c>
      <c r="D41" s="1">
        <f>B32/100</f>
        <v>0.8433007963185597</v>
      </c>
    </row>
    <row r="42" spans="1:4" x14ac:dyDescent="0.45">
      <c r="A42">
        <v>93.825075382577012</v>
      </c>
      <c r="B42">
        <v>86.113502809363297</v>
      </c>
      <c r="C42" s="1">
        <f>A31/100</f>
        <v>0.88067203402716321</v>
      </c>
      <c r="D42" s="1">
        <f>B31/100</f>
        <v>1.0022854021969438</v>
      </c>
    </row>
    <row r="43" spans="1:4" x14ac:dyDescent="0.45">
      <c r="C43" s="2">
        <f>AVERAGE(C31:C42)</f>
        <v>0.97082673072715708</v>
      </c>
      <c r="D43" s="2">
        <f>AVERAGE(D31:D42)</f>
        <v>0.86855551186391955</v>
      </c>
    </row>
    <row r="44" spans="1:4" x14ac:dyDescent="0.45">
      <c r="C44">
        <f>_xlfn.STDEV.P(C31:C42)</f>
        <v>0.11153931287871033</v>
      </c>
      <c r="D44">
        <f>_xlfn.STDEV.P(D31:D42)</f>
        <v>8.3873220256372824E-2</v>
      </c>
    </row>
    <row r="45" spans="1:4" x14ac:dyDescent="0.45">
      <c r="C45">
        <f>_xlfn.STDEV.S(C31:C42)</f>
        <v>0.11649901279701068</v>
      </c>
      <c r="D45">
        <f>_xlfn.STDEV.S(D31:D42)</f>
        <v>8.7602721478112017E-2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3D4DA-EA6B-4FE7-A212-AAA9AAE22758}">
  <dimension ref="A1:D44"/>
  <sheetViews>
    <sheetView topLeftCell="A23" workbookViewId="0">
      <selection activeCell="B21" sqref="B21"/>
    </sheetView>
  </sheetViews>
  <sheetFormatPr defaultRowHeight="14.25" x14ac:dyDescent="0.45"/>
  <sheetData>
    <row r="1" spans="1:1" x14ac:dyDescent="0.45">
      <c r="A1" s="1">
        <v>1.2140602505757649</v>
      </c>
    </row>
    <row r="2" spans="1:1" x14ac:dyDescent="0.45">
      <c r="A2" s="1">
        <v>1.0090453183129879</v>
      </c>
    </row>
    <row r="3" spans="1:1" x14ac:dyDescent="0.45">
      <c r="A3" s="1">
        <v>1.1245265552930099</v>
      </c>
    </row>
    <row r="4" spans="1:1" x14ac:dyDescent="0.45">
      <c r="A4" s="1">
        <v>1.089593889160996</v>
      </c>
    </row>
    <row r="5" spans="1:1" x14ac:dyDescent="0.45">
      <c r="A5" s="1">
        <v>0.94908422201306863</v>
      </c>
    </row>
    <row r="6" spans="1:1" x14ac:dyDescent="0.45">
      <c r="A6" s="1">
        <v>1.020172866392171</v>
      </c>
    </row>
    <row r="7" spans="1:1" x14ac:dyDescent="0.45">
      <c r="A7" s="1">
        <v>0.858839177587296</v>
      </c>
    </row>
    <row r="8" spans="1:1" x14ac:dyDescent="0.45">
      <c r="A8" s="1">
        <v>0.99638943877731401</v>
      </c>
    </row>
    <row r="9" spans="1:1" x14ac:dyDescent="0.45">
      <c r="A9" s="1">
        <v>1.2067123006098159</v>
      </c>
    </row>
    <row r="10" spans="1:1" x14ac:dyDescent="0.45">
      <c r="A10" s="1">
        <v>1.115277217431059</v>
      </c>
    </row>
    <row r="11" spans="1:1" x14ac:dyDescent="0.45">
      <c r="A11" s="1">
        <v>1.0387789445744731</v>
      </c>
    </row>
    <row r="12" spans="1:1" x14ac:dyDescent="0.45">
      <c r="A12" s="1">
        <v>1.187864230242994</v>
      </c>
    </row>
    <row r="13" spans="1:1" x14ac:dyDescent="0.45">
      <c r="A13" s="1">
        <v>1.0398996690443141</v>
      </c>
    </row>
    <row r="15" spans="1:1" x14ac:dyDescent="0.45">
      <c r="A15" s="2">
        <f>AVERAGE(A1:A13)</f>
        <v>1.0654033907704048</v>
      </c>
    </row>
    <row r="29" spans="1:4" x14ac:dyDescent="0.45">
      <c r="C29" t="s">
        <v>0</v>
      </c>
      <c r="D29" t="s">
        <v>1</v>
      </c>
    </row>
    <row r="30" spans="1:4" x14ac:dyDescent="0.45">
      <c r="A30">
        <v>84.142732354478156</v>
      </c>
      <c r="B30">
        <v>96.136320439743798</v>
      </c>
      <c r="C30" s="1">
        <f>A42/100</f>
        <v>1.082851896099746</v>
      </c>
      <c r="D30" s="1">
        <f>B42/100</f>
        <v>0.89669990392861609</v>
      </c>
    </row>
    <row r="31" spans="1:4" x14ac:dyDescent="0.45">
      <c r="A31">
        <v>94.7624989471323</v>
      </c>
      <c r="B31">
        <v>63.682754803008237</v>
      </c>
      <c r="C31" s="1">
        <f>A41/100</f>
        <v>1.3593440905628298</v>
      </c>
      <c r="D31" s="1">
        <f>B41/100</f>
        <v>1.154048982149996</v>
      </c>
    </row>
    <row r="32" spans="1:4" x14ac:dyDescent="0.45">
      <c r="A32">
        <v>104.0893970027636</v>
      </c>
      <c r="B32">
        <v>101.2975347703518</v>
      </c>
      <c r="C32" s="1">
        <f>A40/100</f>
        <v>0.96693047227379825</v>
      </c>
      <c r="D32" s="1">
        <f>B40/100</f>
        <v>0.72992492333594838</v>
      </c>
    </row>
    <row r="33" spans="1:4" x14ac:dyDescent="0.45">
      <c r="A33">
        <v>101.2850771499034</v>
      </c>
      <c r="B33">
        <v>79.396397312764421</v>
      </c>
      <c r="C33" s="1">
        <f>A39/100</f>
        <v>1.0294711840778881</v>
      </c>
      <c r="D33" s="1">
        <f>B39/100</f>
        <v>0.7810687456049118</v>
      </c>
    </row>
    <row r="34" spans="1:4" x14ac:dyDescent="0.45">
      <c r="A34">
        <v>95.997754149495947</v>
      </c>
      <c r="B34">
        <v>53.68814482643576</v>
      </c>
      <c r="C34" s="1">
        <f>A38/100</f>
        <v>1.010520644102177</v>
      </c>
      <c r="D34" s="1">
        <f>B38/100</f>
        <v>1.117007565919786</v>
      </c>
    </row>
    <row r="35" spans="1:4" x14ac:dyDescent="0.45">
      <c r="A35">
        <v>92.826084992078776</v>
      </c>
      <c r="B35">
        <v>85.863718948867486</v>
      </c>
      <c r="C35" s="1">
        <f>A37/100</f>
        <v>0.98396831740795976</v>
      </c>
      <c r="D35" s="1">
        <f>B37/100</f>
        <v>1.0486594145736681</v>
      </c>
    </row>
    <row r="36" spans="1:4" x14ac:dyDescent="0.45">
      <c r="A36">
        <v>88.560135532562711</v>
      </c>
      <c r="B36">
        <v>108.51663964841509</v>
      </c>
      <c r="C36" s="1">
        <f>A36/100</f>
        <v>0.88560135532562712</v>
      </c>
      <c r="D36" s="1">
        <f>B36/100</f>
        <v>1.0851663964841509</v>
      </c>
    </row>
    <row r="37" spans="1:4" x14ac:dyDescent="0.45">
      <c r="A37">
        <v>98.396831740795974</v>
      </c>
      <c r="B37">
        <v>104.8659414573668</v>
      </c>
      <c r="C37" s="1">
        <f>A35/100</f>
        <v>0.92826084992078772</v>
      </c>
      <c r="D37" s="1">
        <f>B35/100</f>
        <v>0.85863718948867485</v>
      </c>
    </row>
    <row r="38" spans="1:4" x14ac:dyDescent="0.45">
      <c r="A38">
        <v>101.0520644102177</v>
      </c>
      <c r="B38">
        <v>111.7007565919786</v>
      </c>
      <c r="C38" s="1">
        <f>A34/100</f>
        <v>0.95997754149495951</v>
      </c>
      <c r="D38" s="1">
        <f>B34/100</f>
        <v>0.53688144826435757</v>
      </c>
    </row>
    <row r="39" spans="1:4" x14ac:dyDescent="0.45">
      <c r="A39">
        <v>102.94711840778881</v>
      </c>
      <c r="B39">
        <v>78.106874560491178</v>
      </c>
      <c r="C39" s="1">
        <f>A33/100</f>
        <v>1.012850771499034</v>
      </c>
      <c r="D39" s="1">
        <f>B33/100</f>
        <v>0.79396397312764422</v>
      </c>
    </row>
    <row r="40" spans="1:4" x14ac:dyDescent="0.45">
      <c r="A40">
        <v>96.693047227379822</v>
      </c>
      <c r="B40">
        <v>72.992492333594839</v>
      </c>
      <c r="C40" s="1">
        <f>A32/100</f>
        <v>1.0408939700276361</v>
      </c>
      <c r="D40" s="1">
        <f>B32/100</f>
        <v>1.0129753477035179</v>
      </c>
    </row>
    <row r="41" spans="1:4" x14ac:dyDescent="0.45">
      <c r="A41">
        <v>135.93440905628299</v>
      </c>
      <c r="B41">
        <v>115.4048982149996</v>
      </c>
      <c r="C41" s="1">
        <f>A31/100</f>
        <v>0.94762498947132301</v>
      </c>
      <c r="D41" s="1">
        <f>B31/100</f>
        <v>0.63682754803008235</v>
      </c>
    </row>
    <row r="42" spans="1:4" x14ac:dyDescent="0.45">
      <c r="A42">
        <v>108.28518960997459</v>
      </c>
      <c r="B42">
        <v>89.669990392861607</v>
      </c>
      <c r="C42" s="1">
        <f>A30/100</f>
        <v>0.84142732354478156</v>
      </c>
      <c r="D42" s="1">
        <f>B30/100</f>
        <v>0.96136320439743794</v>
      </c>
    </row>
    <row r="44" spans="1:4" x14ac:dyDescent="0.45">
      <c r="C44" s="2">
        <f>AVERAGE(C30:C42)</f>
        <v>1.0038248773698883</v>
      </c>
      <c r="D44" s="2">
        <f>AVERAGE(D30:D42)</f>
        <v>0.89332497253913801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Antonio Mohamed</vt:lpstr>
      <vt:lpstr>Victor Vucetich</vt:lpstr>
      <vt:lpstr>Diego Simeone</vt:lpstr>
      <vt:lpstr>Josep Guardiola</vt:lpstr>
      <vt:lpstr>Thomas Tuchel</vt:lpstr>
      <vt:lpstr>Jurguen Klopp</vt:lpstr>
      <vt:lpstr>Zinedine Zidane</vt:lpstr>
      <vt:lpstr>Ricardo Ferreti</vt:lpstr>
      <vt:lpstr>Massimiliano Allegri</vt:lpstr>
      <vt:lpstr>Miguel Herrera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2021-07-17T14:35:56Z</dcterms:created>
  <dcterms:modified xsi:type="dcterms:W3CDTF">2022-05-19T01:42:14Z</dcterms:modified>
</cp:coreProperties>
</file>